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ojica\Documents\lesbia\Poblaciones\POB2023\ESTIMACIONES POR REGIÓN DE SALUD 2023\"/>
    </mc:Choice>
  </mc:AlternateContent>
  <xr:revisionPtr revIDLastSave="0" documentId="8_{45827D27-F124-460D-A750-B69679DFAF7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PAIS " sheetId="1" r:id="rId1"/>
    <sheet name="BT " sheetId="21" r:id="rId2"/>
    <sheet name="COCLE" sheetId="23" r:id="rId3"/>
    <sheet name="COLON" sheetId="4" r:id="rId4"/>
    <sheet name="CHIRIQUI" sheetId="5" r:id="rId5"/>
    <sheet name="DARIEN" sheetId="6" r:id="rId6"/>
    <sheet name="HERRERA" sheetId="7" r:id="rId7"/>
    <sheet name="LOSSANTOS" sheetId="8" r:id="rId8"/>
    <sheet name="ESTE" sheetId="10" r:id="rId9"/>
    <sheet name="PMANORTE" sheetId="14" r:id="rId10"/>
    <sheet name="METRO" sheetId="15" r:id="rId11"/>
    <sheet name="SMGTO" sheetId="16" r:id="rId12"/>
    <sheet name="VERAGUAS" sheetId="17" r:id="rId13"/>
    <sheet name="KUNA_YALA" sheetId="18" r:id="rId14"/>
    <sheet name="NGABE_BUGLE" sheetId="19" r:id="rId15"/>
    <sheet name="P OESTE " sheetId="12" r:id="rId16"/>
  </sheets>
  <externalReferences>
    <externalReference r:id="rId17"/>
  </externalReferences>
  <definedNames>
    <definedName name="_xlnm._FilterDatabase" localSheetId="14" hidden="1">NGABE_BUGLE!$A$195:$V$212</definedName>
    <definedName name="_xlnm.Print_Area" localSheetId="1">'BT '!$A$1:$W$113</definedName>
    <definedName name="_xlnm.Print_Area" localSheetId="4">CHIRIQUI!$A$1:$W$377</definedName>
    <definedName name="_xlnm.Print_Area" localSheetId="3">COLON!$A$1:$W$168</definedName>
    <definedName name="_xlnm.Print_Area" localSheetId="6">HERRERA!$A$1:$W$184</definedName>
    <definedName name="_xlnm.Print_Area" localSheetId="13">KUNA_YALA!$A$1:$W$33</definedName>
    <definedName name="_xlnm.Print_Area" localSheetId="7">LOSSANTOS!$A$1:$W$280</definedName>
    <definedName name="_xlnm.Print_Area" localSheetId="10">METRO!$A$1:$W$96</definedName>
    <definedName name="_xlnm.Print_Area" localSheetId="14">NGABE_BUGLE!$A$1:$W$255</definedName>
    <definedName name="_xlnm.Print_Area" localSheetId="0">'PAIS '!$A$1:$V$60</definedName>
    <definedName name="_xlnm.Print_Area" localSheetId="11">SMGTO!$A$1:$W$48</definedName>
    <definedName name="_xlnm.Print_Area" localSheetId="12">VERAGUAS!$A$1:$W$367</definedName>
    <definedName name="_xlnm.Print_Titles" localSheetId="1">'BT '!$1:$4</definedName>
    <definedName name="_xlnm.Print_Titles" localSheetId="4">CHIRIQUI!$1:$6</definedName>
    <definedName name="_xlnm.Print_Titles" localSheetId="2">COCLE!$1:$4</definedName>
    <definedName name="_xlnm.Print_Titles" localSheetId="3">COLON!$1:$5</definedName>
    <definedName name="_xlnm.Print_Titles" localSheetId="5">DARIEN!$1:$5</definedName>
    <definedName name="_xlnm.Print_Titles" localSheetId="8">ESTE!$1:$5</definedName>
    <definedName name="_xlnm.Print_Titles" localSheetId="6">HERRERA!$1:$5</definedName>
    <definedName name="_xlnm.Print_Titles" localSheetId="7">LOSSANTOS!$1:$5</definedName>
    <definedName name="_xlnm.Print_Titles" localSheetId="10">METRO!$1:$6</definedName>
    <definedName name="_xlnm.Print_Titles" localSheetId="14">NGABE_BUGLE!$1:$5</definedName>
    <definedName name="_xlnm.Print_Titles" localSheetId="15">'P OESTE '!$1:$6</definedName>
    <definedName name="_xlnm.Print_Titles" localSheetId="0">'PAIS '!$1:$5</definedName>
    <definedName name="_xlnm.Print_Titles" localSheetId="11">SMGTO!$2:$6</definedName>
    <definedName name="_xlnm.Print_Titles" localSheetId="12">VERAGUAS!$1:$5</definedName>
    <definedName name="Z_9178FEFF_164C_4C7F_86D1_DD4744CB298D_.wvu.FilterData" localSheetId="14" hidden="1">NGABE_BUGLE!$A$195:$V$212</definedName>
    <definedName name="Z_ABD0D8A4_7757_4DFE_B66B_F02A28A70308_.wvu.FilterData" localSheetId="14" hidden="1">NGABE_BUGLE!$A$195:$V$212</definedName>
    <definedName name="Z_E15230B5_ED59_437C_9BB8_80393FED8F4B_.wvu.FilterData" localSheetId="14" hidden="1">NGABE_BUGLE!$A$195:$V$212</definedName>
    <definedName name="Z_EEE0A513_27B4_4EFE_8AC5_3F9F07DF1B7E_.wvu.FilterData" localSheetId="14" hidden="1">NGABE_BUGLE!$A$195:$V$212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2" l="1"/>
  <c r="E110" i="7" l="1"/>
  <c r="G168" i="19" l="1"/>
  <c r="G172" i="19"/>
  <c r="G173" i="19"/>
  <c r="G174" i="19"/>
  <c r="G177" i="19"/>
  <c r="G180" i="19"/>
  <c r="G165" i="19"/>
  <c r="F168" i="19"/>
  <c r="G90" i="19" l="1"/>
  <c r="H90" i="19"/>
  <c r="I90" i="19"/>
  <c r="J90" i="19"/>
  <c r="K90" i="19"/>
  <c r="L90" i="19"/>
  <c r="M90" i="19"/>
  <c r="N90" i="19"/>
  <c r="O90" i="19"/>
  <c r="P90" i="19"/>
  <c r="Q90" i="19"/>
  <c r="R90" i="19"/>
  <c r="S90" i="19"/>
  <c r="T90" i="19"/>
  <c r="U90" i="19"/>
  <c r="V90" i="19"/>
  <c r="G93" i="19"/>
  <c r="H93" i="19"/>
  <c r="I93" i="19"/>
  <c r="J93" i="19"/>
  <c r="K93" i="19"/>
  <c r="L93" i="19"/>
  <c r="M93" i="19"/>
  <c r="N93" i="19"/>
  <c r="O93" i="19"/>
  <c r="P93" i="19"/>
  <c r="Q93" i="19"/>
  <c r="R93" i="19"/>
  <c r="S93" i="19"/>
  <c r="T93" i="19"/>
  <c r="U93" i="19"/>
  <c r="V93" i="19"/>
  <c r="G96" i="19"/>
  <c r="H96" i="19"/>
  <c r="I96" i="19"/>
  <c r="J96" i="19"/>
  <c r="K96" i="19"/>
  <c r="L96" i="19"/>
  <c r="M96" i="19"/>
  <c r="N96" i="19"/>
  <c r="O96" i="19"/>
  <c r="P96" i="19"/>
  <c r="Q96" i="19"/>
  <c r="R96" i="19"/>
  <c r="S96" i="19"/>
  <c r="T96" i="19"/>
  <c r="U96" i="19"/>
  <c r="V96" i="19"/>
  <c r="G99" i="19"/>
  <c r="H99" i="19"/>
  <c r="I99" i="19"/>
  <c r="J99" i="19"/>
  <c r="K99" i="19"/>
  <c r="L99" i="19"/>
  <c r="M99" i="19"/>
  <c r="N99" i="19"/>
  <c r="O99" i="19"/>
  <c r="P99" i="19"/>
  <c r="Q99" i="19"/>
  <c r="R99" i="19"/>
  <c r="S99" i="19"/>
  <c r="T99" i="19"/>
  <c r="U99" i="19"/>
  <c r="V99" i="19"/>
  <c r="G102" i="19"/>
  <c r="H102" i="19"/>
  <c r="I102" i="19"/>
  <c r="J102" i="19"/>
  <c r="K102" i="19"/>
  <c r="L102" i="19"/>
  <c r="M102" i="19"/>
  <c r="N102" i="19"/>
  <c r="O102" i="19"/>
  <c r="P102" i="19"/>
  <c r="Q102" i="19"/>
  <c r="R102" i="19"/>
  <c r="S102" i="19"/>
  <c r="T102" i="19"/>
  <c r="U102" i="19"/>
  <c r="V102" i="19"/>
  <c r="F87" i="15" l="1"/>
  <c r="G87" i="15"/>
  <c r="H87" i="15"/>
  <c r="I87" i="15"/>
  <c r="G44" i="10" l="1"/>
  <c r="G47" i="10"/>
  <c r="G50" i="10"/>
  <c r="G53" i="10"/>
  <c r="G56" i="10"/>
  <c r="G29" i="10"/>
  <c r="G32" i="10"/>
  <c r="G36" i="10"/>
  <c r="G37" i="10"/>
  <c r="G38" i="10"/>
  <c r="G41" i="10"/>
  <c r="G233" i="8" l="1"/>
  <c r="G236" i="8"/>
  <c r="G240" i="8"/>
  <c r="G241" i="8"/>
  <c r="G242" i="8"/>
  <c r="G245" i="8"/>
  <c r="G209" i="8"/>
  <c r="G212" i="8"/>
  <c r="G215" i="8"/>
  <c r="G218" i="8"/>
  <c r="G222" i="8"/>
  <c r="G223" i="8"/>
  <c r="G239" i="8" l="1"/>
  <c r="G182" i="8" l="1"/>
  <c r="G185" i="8"/>
  <c r="G188" i="8"/>
  <c r="G191" i="8"/>
  <c r="G194" i="8"/>
  <c r="G120" i="8" l="1"/>
  <c r="G121" i="8"/>
  <c r="G122" i="8"/>
  <c r="G125" i="8"/>
  <c r="G128" i="8"/>
  <c r="G131" i="8"/>
  <c r="I38" i="8" l="1"/>
  <c r="G35" i="8"/>
  <c r="G38" i="8"/>
  <c r="G41" i="8"/>
  <c r="G45" i="8"/>
  <c r="G46" i="8"/>
  <c r="G47" i="8"/>
  <c r="G26" i="8"/>
  <c r="G29" i="8"/>
  <c r="G32" i="8"/>
  <c r="D105" i="6" l="1"/>
  <c r="D106" i="6"/>
  <c r="G115" i="6"/>
  <c r="G118" i="6"/>
  <c r="G122" i="6"/>
  <c r="G123" i="6"/>
  <c r="G124" i="6"/>
  <c r="G127" i="6"/>
  <c r="G121" i="6" l="1"/>
  <c r="G67" i="6" l="1"/>
  <c r="G70" i="6"/>
  <c r="G73" i="6"/>
  <c r="G76" i="6"/>
  <c r="G80" i="6"/>
  <c r="G81" i="6"/>
  <c r="G43" i="6"/>
  <c r="G46" i="6"/>
  <c r="G50" i="6"/>
  <c r="G51" i="6"/>
  <c r="G52" i="6"/>
  <c r="G55" i="6"/>
  <c r="G79" i="6" l="1"/>
  <c r="G358" i="5" l="1"/>
  <c r="G359" i="5"/>
  <c r="G360" i="5"/>
  <c r="G363" i="5"/>
  <c r="G366" i="5"/>
  <c r="G369" i="5"/>
  <c r="G348" i="5"/>
  <c r="G351" i="5"/>
  <c r="G354" i="5"/>
  <c r="G295" i="5" l="1"/>
  <c r="G298" i="5"/>
  <c r="G301" i="5"/>
  <c r="G304" i="5"/>
  <c r="G124" i="5" l="1"/>
  <c r="G127" i="5"/>
  <c r="G130" i="5"/>
  <c r="G133" i="5"/>
  <c r="G136" i="5"/>
  <c r="G85" i="4" l="1"/>
  <c r="G88" i="4"/>
  <c r="G92" i="4"/>
  <c r="G93" i="4"/>
  <c r="G95" i="4"/>
  <c r="G98" i="4"/>
  <c r="G137" i="23" l="1"/>
  <c r="G138" i="23"/>
  <c r="G139" i="23"/>
  <c r="G142" i="23"/>
  <c r="G145" i="23"/>
  <c r="G148" i="23"/>
  <c r="G71" i="23"/>
  <c r="G72" i="23"/>
  <c r="G73" i="23"/>
  <c r="G76" i="23"/>
  <c r="G79" i="23"/>
  <c r="G82" i="23"/>
  <c r="G52" i="23"/>
  <c r="G55" i="23"/>
  <c r="G58" i="23"/>
  <c r="G61" i="23"/>
  <c r="G64" i="23"/>
  <c r="E15" i="10" l="1"/>
  <c r="E20" i="15" l="1"/>
  <c r="E17" i="15"/>
  <c r="E16" i="10"/>
  <c r="F61" i="15" l="1"/>
  <c r="G61" i="15"/>
  <c r="H61" i="15"/>
  <c r="I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V61" i="15"/>
  <c r="F62" i="15"/>
  <c r="G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E62" i="15"/>
  <c r="E61" i="15"/>
  <c r="E13" i="15" s="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E18" i="15"/>
  <c r="E9" i="14" l="1"/>
  <c r="H216" i="12" l="1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E216" i="12"/>
  <c r="G216" i="12"/>
  <c r="G226" i="19" l="1"/>
  <c r="H226" i="19"/>
  <c r="I226" i="19"/>
  <c r="J226" i="19"/>
  <c r="K226" i="19"/>
  <c r="L226" i="19"/>
  <c r="M226" i="19"/>
  <c r="N226" i="19"/>
  <c r="O226" i="19"/>
  <c r="P226" i="19"/>
  <c r="Q226" i="19"/>
  <c r="R226" i="19"/>
  <c r="S226" i="19"/>
  <c r="T226" i="19"/>
  <c r="U226" i="19"/>
  <c r="V226" i="19"/>
  <c r="G229" i="19"/>
  <c r="H229" i="19"/>
  <c r="I229" i="19"/>
  <c r="J229" i="19"/>
  <c r="K229" i="19"/>
  <c r="L229" i="19"/>
  <c r="M229" i="19"/>
  <c r="N229" i="19"/>
  <c r="O229" i="19"/>
  <c r="P229" i="19"/>
  <c r="Q229" i="19"/>
  <c r="R229" i="19"/>
  <c r="S229" i="19"/>
  <c r="T229" i="19"/>
  <c r="U229" i="19"/>
  <c r="V229" i="19"/>
  <c r="G233" i="19"/>
  <c r="H233" i="19"/>
  <c r="I233" i="19"/>
  <c r="J233" i="19"/>
  <c r="K233" i="19"/>
  <c r="L233" i="19"/>
  <c r="M233" i="19"/>
  <c r="N233" i="19"/>
  <c r="O233" i="19"/>
  <c r="P233" i="19"/>
  <c r="Q233" i="19"/>
  <c r="R233" i="19"/>
  <c r="S233" i="19"/>
  <c r="T233" i="19"/>
  <c r="U233" i="19"/>
  <c r="V233" i="19"/>
  <c r="G234" i="19"/>
  <c r="H234" i="19"/>
  <c r="I234" i="19"/>
  <c r="J234" i="19"/>
  <c r="K234" i="19"/>
  <c r="L234" i="19"/>
  <c r="M234" i="19"/>
  <c r="N234" i="19"/>
  <c r="O234" i="19"/>
  <c r="P234" i="19"/>
  <c r="Q234" i="19"/>
  <c r="R234" i="19"/>
  <c r="S234" i="19"/>
  <c r="T234" i="19"/>
  <c r="U234" i="19"/>
  <c r="V234" i="19"/>
  <c r="G235" i="19"/>
  <c r="H235" i="19"/>
  <c r="I235" i="19"/>
  <c r="J235" i="19"/>
  <c r="K235" i="19"/>
  <c r="L235" i="19"/>
  <c r="M235" i="19"/>
  <c r="N235" i="19"/>
  <c r="O235" i="19"/>
  <c r="P235" i="19"/>
  <c r="Q235" i="19"/>
  <c r="R235" i="19"/>
  <c r="S235" i="19"/>
  <c r="T235" i="19"/>
  <c r="U235" i="19"/>
  <c r="V235" i="19"/>
  <c r="G129" i="19"/>
  <c r="G132" i="19"/>
  <c r="G136" i="19"/>
  <c r="G137" i="19"/>
  <c r="G138" i="19"/>
  <c r="G141" i="19"/>
  <c r="U69" i="19"/>
  <c r="T69" i="19"/>
  <c r="F307" i="17" l="1"/>
  <c r="G307" i="17"/>
  <c r="H307" i="17"/>
  <c r="I307" i="17"/>
  <c r="J307" i="17"/>
  <c r="K307" i="17"/>
  <c r="L307" i="17"/>
  <c r="M307" i="17"/>
  <c r="N307" i="17"/>
  <c r="O307" i="17"/>
  <c r="P307" i="17"/>
  <c r="Q307" i="17"/>
  <c r="R307" i="17"/>
  <c r="S307" i="17"/>
  <c r="T307" i="17"/>
  <c r="U307" i="17"/>
  <c r="V307" i="17"/>
  <c r="F308" i="17"/>
  <c r="G308" i="17"/>
  <c r="H308" i="17"/>
  <c r="I308" i="17"/>
  <c r="J308" i="17"/>
  <c r="K308" i="17"/>
  <c r="L308" i="17"/>
  <c r="M308" i="17"/>
  <c r="N308" i="17"/>
  <c r="O308" i="17"/>
  <c r="P308" i="17"/>
  <c r="Q308" i="17"/>
  <c r="R308" i="17"/>
  <c r="S308" i="17"/>
  <c r="T308" i="17"/>
  <c r="U308" i="17"/>
  <c r="V308" i="17"/>
  <c r="E308" i="17"/>
  <c r="E307" i="17"/>
  <c r="D344" i="17"/>
  <c r="D343" i="17"/>
  <c r="V342" i="17"/>
  <c r="U342" i="17"/>
  <c r="T342" i="17"/>
  <c r="S342" i="17"/>
  <c r="R342" i="17"/>
  <c r="Q342" i="17"/>
  <c r="P342" i="17"/>
  <c r="O342" i="17"/>
  <c r="N342" i="17"/>
  <c r="M342" i="17"/>
  <c r="L342" i="17"/>
  <c r="K342" i="17"/>
  <c r="J342" i="17"/>
  <c r="I342" i="17"/>
  <c r="H342" i="17"/>
  <c r="G342" i="17"/>
  <c r="F342" i="17"/>
  <c r="E342" i="17"/>
  <c r="G339" i="17"/>
  <c r="G346" i="17"/>
  <c r="G347" i="17"/>
  <c r="G348" i="17"/>
  <c r="G351" i="17"/>
  <c r="F256" i="17"/>
  <c r="G256" i="17"/>
  <c r="H256" i="17"/>
  <c r="I256" i="17"/>
  <c r="J256" i="17"/>
  <c r="K256" i="17"/>
  <c r="L256" i="17"/>
  <c r="M256" i="17"/>
  <c r="N256" i="17"/>
  <c r="O256" i="17"/>
  <c r="P256" i="17"/>
  <c r="Q256" i="17"/>
  <c r="R256" i="17"/>
  <c r="S256" i="17"/>
  <c r="T256" i="17"/>
  <c r="U256" i="17"/>
  <c r="V256" i="17"/>
  <c r="F257" i="17"/>
  <c r="G257" i="17"/>
  <c r="H257" i="17"/>
  <c r="I257" i="17"/>
  <c r="J257" i="17"/>
  <c r="K257" i="17"/>
  <c r="L257" i="17"/>
  <c r="M257" i="17"/>
  <c r="N257" i="17"/>
  <c r="O257" i="17"/>
  <c r="P257" i="17"/>
  <c r="Q257" i="17"/>
  <c r="R257" i="17"/>
  <c r="S257" i="17"/>
  <c r="T257" i="17"/>
  <c r="U257" i="17"/>
  <c r="V257" i="17"/>
  <c r="E257" i="17"/>
  <c r="E256" i="17"/>
  <c r="D305" i="17"/>
  <c r="D304" i="17"/>
  <c r="V303" i="17"/>
  <c r="U303" i="17"/>
  <c r="T303" i="17"/>
  <c r="S303" i="17"/>
  <c r="R303" i="17"/>
  <c r="Q303" i="17"/>
  <c r="P303" i="17"/>
  <c r="O303" i="17"/>
  <c r="N303" i="17"/>
  <c r="M303" i="17"/>
  <c r="L303" i="17"/>
  <c r="K303" i="17"/>
  <c r="J303" i="17"/>
  <c r="I303" i="17"/>
  <c r="H303" i="17"/>
  <c r="G303" i="17"/>
  <c r="F303" i="17"/>
  <c r="E303" i="17"/>
  <c r="D302" i="17"/>
  <c r="D301" i="17"/>
  <c r="V300" i="17"/>
  <c r="U300" i="17"/>
  <c r="T300" i="17"/>
  <c r="S300" i="17"/>
  <c r="R300" i="17"/>
  <c r="Q300" i="17"/>
  <c r="P300" i="17"/>
  <c r="O300" i="17"/>
  <c r="N300" i="17"/>
  <c r="M300" i="17"/>
  <c r="L300" i="17"/>
  <c r="K300" i="17"/>
  <c r="J300" i="17"/>
  <c r="I300" i="17"/>
  <c r="H300" i="17"/>
  <c r="G300" i="17"/>
  <c r="F300" i="17"/>
  <c r="E300" i="17"/>
  <c r="D299" i="17"/>
  <c r="D298" i="17"/>
  <c r="V297" i="17"/>
  <c r="U297" i="17"/>
  <c r="T297" i="17"/>
  <c r="S297" i="17"/>
  <c r="R297" i="17"/>
  <c r="Q297" i="17"/>
  <c r="P297" i="17"/>
  <c r="O297" i="17"/>
  <c r="N297" i="17"/>
  <c r="M297" i="17"/>
  <c r="L297" i="17"/>
  <c r="K297" i="17"/>
  <c r="J297" i="17"/>
  <c r="I297" i="17"/>
  <c r="H297" i="17"/>
  <c r="G297" i="17"/>
  <c r="F297" i="17"/>
  <c r="E297" i="17"/>
  <c r="G243" i="17"/>
  <c r="G246" i="17"/>
  <c r="G249" i="17"/>
  <c r="G252" i="17"/>
  <c r="G240" i="17"/>
  <c r="G237" i="17"/>
  <c r="D342" i="17" l="1"/>
  <c r="D303" i="17"/>
  <c r="D300" i="17"/>
  <c r="D297" i="17"/>
  <c r="D26" i="17"/>
  <c r="F83" i="15" l="1"/>
  <c r="E83" i="15"/>
  <c r="F82" i="15"/>
  <c r="E82" i="15"/>
  <c r="E9" i="15" s="1"/>
  <c r="H82" i="15" l="1"/>
  <c r="I82" i="15"/>
  <c r="J82" i="15"/>
  <c r="K82" i="15"/>
  <c r="L82" i="15"/>
  <c r="M82" i="15"/>
  <c r="N82" i="15"/>
  <c r="O82" i="15"/>
  <c r="P82" i="15"/>
  <c r="Q82" i="15"/>
  <c r="R82" i="15"/>
  <c r="S82" i="15"/>
  <c r="T82" i="15"/>
  <c r="U82" i="15"/>
  <c r="V82" i="15"/>
  <c r="H83" i="15"/>
  <c r="I83" i="15"/>
  <c r="J83" i="15"/>
  <c r="K83" i="15"/>
  <c r="L83" i="15"/>
  <c r="M83" i="15"/>
  <c r="N83" i="15"/>
  <c r="O83" i="15"/>
  <c r="P83" i="15"/>
  <c r="Q83" i="15"/>
  <c r="R83" i="15"/>
  <c r="S83" i="15"/>
  <c r="T83" i="15"/>
  <c r="U83" i="15"/>
  <c r="V83" i="15"/>
  <c r="G83" i="15"/>
  <c r="G82" i="15"/>
  <c r="E29" i="10" l="1"/>
  <c r="F29" i="10"/>
  <c r="F23" i="10"/>
  <c r="H63" i="10" l="1"/>
  <c r="D208" i="8" l="1"/>
  <c r="H204" i="8"/>
  <c r="G205" i="8"/>
  <c r="G204" i="8"/>
  <c r="E204" i="8"/>
  <c r="E45" i="8"/>
  <c r="F45" i="8"/>
  <c r="G173" i="8" l="1"/>
  <c r="G176" i="8"/>
  <c r="G179" i="8"/>
  <c r="G113" i="8" l="1"/>
  <c r="G116" i="8"/>
  <c r="G107" i="8"/>
  <c r="G110" i="8"/>
  <c r="E11" i="7" l="1"/>
  <c r="G110" i="7" l="1"/>
  <c r="G111" i="7"/>
  <c r="G112" i="7"/>
  <c r="G115" i="7"/>
  <c r="G118" i="7"/>
  <c r="G25" i="7"/>
  <c r="G29" i="7"/>
  <c r="G30" i="7"/>
  <c r="G31" i="7"/>
  <c r="G34" i="7"/>
  <c r="F159" i="5" l="1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E160" i="5"/>
  <c r="E159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E44" i="5"/>
  <c r="D196" i="5" l="1"/>
  <c r="D195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3" i="5"/>
  <c r="D192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I191" i="5"/>
  <c r="H191" i="5"/>
  <c r="G191" i="5"/>
  <c r="F191" i="5"/>
  <c r="E191" i="5"/>
  <c r="S188" i="5"/>
  <c r="T188" i="5"/>
  <c r="U188" i="5"/>
  <c r="V188" i="5"/>
  <c r="G88" i="5"/>
  <c r="G91" i="5"/>
  <c r="G95" i="5"/>
  <c r="G96" i="5"/>
  <c r="G97" i="5"/>
  <c r="G100" i="5"/>
  <c r="D194" i="5" l="1"/>
  <c r="D191" i="5"/>
  <c r="V156" i="4"/>
  <c r="V157" i="4"/>
  <c r="E157" i="4"/>
  <c r="E156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E112" i="4"/>
  <c r="E111" i="4"/>
  <c r="E68" i="4"/>
  <c r="E69" i="4"/>
  <c r="E26" i="4"/>
  <c r="V155" i="4" l="1"/>
  <c r="F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F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E93" i="4"/>
  <c r="E92" i="4"/>
  <c r="E116" i="5" l="1"/>
  <c r="E117" i="5"/>
  <c r="D156" i="5"/>
  <c r="D155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E45" i="5"/>
  <c r="D66" i="5"/>
  <c r="D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3" i="5"/>
  <c r="D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O43" i="5" l="1"/>
  <c r="G43" i="5"/>
  <c r="V43" i="5"/>
  <c r="T43" i="5"/>
  <c r="L43" i="5"/>
  <c r="N43" i="5"/>
  <c r="U43" i="5"/>
  <c r="K43" i="5"/>
  <c r="R43" i="5"/>
  <c r="Q43" i="5"/>
  <c r="I43" i="5"/>
  <c r="M43" i="5"/>
  <c r="S43" i="5"/>
  <c r="J43" i="5"/>
  <c r="P43" i="5"/>
  <c r="H43" i="5"/>
  <c r="D154" i="5"/>
  <c r="D64" i="5"/>
  <c r="D61" i="5"/>
  <c r="G26" i="4" l="1"/>
  <c r="D166" i="4"/>
  <c r="D165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3" i="4"/>
  <c r="D162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0" i="4"/>
  <c r="D159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U156" i="4"/>
  <c r="T156" i="4"/>
  <c r="S156" i="4"/>
  <c r="R156" i="4"/>
  <c r="Q156" i="4"/>
  <c r="P156" i="4"/>
  <c r="P155" i="4" s="1"/>
  <c r="O156" i="4"/>
  <c r="N156" i="4"/>
  <c r="M156" i="4"/>
  <c r="L156" i="4"/>
  <c r="K156" i="4"/>
  <c r="K155" i="4" s="1"/>
  <c r="J156" i="4"/>
  <c r="I156" i="4"/>
  <c r="H156" i="4"/>
  <c r="H155" i="4" s="1"/>
  <c r="G156" i="4"/>
  <c r="F156" i="4"/>
  <c r="D156" i="4" l="1"/>
  <c r="L155" i="4"/>
  <c r="J155" i="4"/>
  <c r="R155" i="4"/>
  <c r="D161" i="4"/>
  <c r="T155" i="4"/>
  <c r="F155" i="4"/>
  <c r="N155" i="4"/>
  <c r="I155" i="4"/>
  <c r="Q155" i="4"/>
  <c r="D164" i="4"/>
  <c r="D157" i="4"/>
  <c r="E155" i="4"/>
  <c r="M155" i="4"/>
  <c r="S155" i="4"/>
  <c r="D158" i="4"/>
  <c r="G155" i="4"/>
  <c r="O155" i="4"/>
  <c r="U155" i="4"/>
  <c r="D155" i="4" l="1"/>
  <c r="F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F27" i="4"/>
  <c r="G27" i="4"/>
  <c r="G25" i="4" s="1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E27" i="4"/>
  <c r="E25" i="4" s="1"/>
  <c r="D66" i="4"/>
  <c r="D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G21" i="4"/>
  <c r="G28" i="4"/>
  <c r="G31" i="4"/>
  <c r="G34" i="4"/>
  <c r="M25" i="4" l="1"/>
  <c r="U25" i="4"/>
  <c r="I25" i="4"/>
  <c r="Q25" i="4"/>
  <c r="L25" i="4"/>
  <c r="S25" i="4"/>
  <c r="K25" i="4"/>
  <c r="R25" i="4"/>
  <c r="J25" i="4"/>
  <c r="T25" i="4"/>
  <c r="P25" i="4"/>
  <c r="O25" i="4"/>
  <c r="F25" i="4"/>
  <c r="H25" i="4"/>
  <c r="V25" i="4"/>
  <c r="N25" i="4"/>
  <c r="D64" i="4"/>
  <c r="G100" i="23"/>
  <c r="G103" i="23"/>
  <c r="G106" i="23"/>
  <c r="G109" i="23"/>
  <c r="G112" i="23"/>
  <c r="G91" i="23"/>
  <c r="G95" i="23"/>
  <c r="G96" i="23"/>
  <c r="G97" i="23"/>
  <c r="G25" i="23"/>
  <c r="G28" i="23"/>
  <c r="G31" i="23"/>
  <c r="G34" i="23"/>
  <c r="G22" i="23"/>
  <c r="D168" i="23" l="1"/>
  <c r="D167" i="23"/>
  <c r="V166" i="23"/>
  <c r="U166" i="23"/>
  <c r="T166" i="23"/>
  <c r="S166" i="23"/>
  <c r="R166" i="23"/>
  <c r="Q166" i="23"/>
  <c r="P166" i="23"/>
  <c r="O166" i="23"/>
  <c r="N166" i="23"/>
  <c r="M166" i="23"/>
  <c r="L166" i="23"/>
  <c r="K166" i="23"/>
  <c r="J166" i="23"/>
  <c r="I166" i="23"/>
  <c r="H166" i="23"/>
  <c r="G166" i="23"/>
  <c r="F166" i="23"/>
  <c r="E166" i="23"/>
  <c r="D165" i="23"/>
  <c r="D164" i="23"/>
  <c r="V163" i="23"/>
  <c r="U163" i="23"/>
  <c r="T163" i="23"/>
  <c r="S163" i="23"/>
  <c r="R163" i="23"/>
  <c r="Q163" i="23"/>
  <c r="P163" i="23"/>
  <c r="O163" i="23"/>
  <c r="N163" i="23"/>
  <c r="M163" i="23"/>
  <c r="L163" i="23"/>
  <c r="K163" i="23"/>
  <c r="J163" i="23"/>
  <c r="I163" i="23"/>
  <c r="H163" i="23"/>
  <c r="G163" i="23"/>
  <c r="F163" i="23"/>
  <c r="E163" i="23"/>
  <c r="D162" i="23"/>
  <c r="D161" i="23"/>
  <c r="V160" i="23"/>
  <c r="U160" i="23"/>
  <c r="T160" i="23"/>
  <c r="S160" i="23"/>
  <c r="R160" i="23"/>
  <c r="Q160" i="23"/>
  <c r="P160" i="23"/>
  <c r="O160" i="23"/>
  <c r="N160" i="23"/>
  <c r="M160" i="23"/>
  <c r="L160" i="23"/>
  <c r="K160" i="23"/>
  <c r="J160" i="23"/>
  <c r="I160" i="23"/>
  <c r="H160" i="23"/>
  <c r="G160" i="23"/>
  <c r="F160" i="23"/>
  <c r="E160" i="23"/>
  <c r="D159" i="23"/>
  <c r="D158" i="23"/>
  <c r="V157" i="23"/>
  <c r="U157" i="23"/>
  <c r="T157" i="23"/>
  <c r="S157" i="23"/>
  <c r="R157" i="23"/>
  <c r="Q157" i="23"/>
  <c r="P157" i="23"/>
  <c r="O157" i="23"/>
  <c r="N157" i="23"/>
  <c r="M157" i="23"/>
  <c r="L157" i="23"/>
  <c r="K157" i="23"/>
  <c r="J157" i="23"/>
  <c r="I157" i="23"/>
  <c r="H157" i="23"/>
  <c r="G157" i="23"/>
  <c r="F157" i="23"/>
  <c r="E157" i="23"/>
  <c r="D156" i="23"/>
  <c r="D155" i="23"/>
  <c r="V154" i="23"/>
  <c r="U154" i="23"/>
  <c r="T154" i="23"/>
  <c r="S154" i="23"/>
  <c r="R154" i="23"/>
  <c r="Q154" i="23"/>
  <c r="P154" i="23"/>
  <c r="O154" i="23"/>
  <c r="N154" i="23"/>
  <c r="M154" i="23"/>
  <c r="L154" i="23"/>
  <c r="K154" i="23"/>
  <c r="J154" i="23"/>
  <c r="I154" i="23"/>
  <c r="H154" i="23"/>
  <c r="G154" i="23"/>
  <c r="F154" i="23"/>
  <c r="E154" i="23"/>
  <c r="D153" i="23"/>
  <c r="D152" i="23"/>
  <c r="V151" i="23"/>
  <c r="U151" i="23"/>
  <c r="T151" i="23"/>
  <c r="S151" i="23"/>
  <c r="R151" i="23"/>
  <c r="Q151" i="23"/>
  <c r="P151" i="23"/>
  <c r="O151" i="23"/>
  <c r="N151" i="23"/>
  <c r="M151" i="23"/>
  <c r="L151" i="23"/>
  <c r="K151" i="23"/>
  <c r="J151" i="23"/>
  <c r="I151" i="23"/>
  <c r="H151" i="23"/>
  <c r="G151" i="23"/>
  <c r="G136" i="23" s="1"/>
  <c r="F151" i="23"/>
  <c r="E151" i="23"/>
  <c r="D150" i="23"/>
  <c r="D149" i="23"/>
  <c r="V148" i="23"/>
  <c r="U148" i="23"/>
  <c r="T148" i="23"/>
  <c r="S148" i="23"/>
  <c r="R148" i="23"/>
  <c r="Q148" i="23"/>
  <c r="P148" i="23"/>
  <c r="O148" i="23"/>
  <c r="N148" i="23"/>
  <c r="M148" i="23"/>
  <c r="L148" i="23"/>
  <c r="K148" i="23"/>
  <c r="J148" i="23"/>
  <c r="I148" i="23"/>
  <c r="H148" i="23"/>
  <c r="F148" i="23"/>
  <c r="E148" i="23"/>
  <c r="D147" i="23"/>
  <c r="D146" i="23"/>
  <c r="V145" i="23"/>
  <c r="U145" i="23"/>
  <c r="T145" i="23"/>
  <c r="S145" i="23"/>
  <c r="R145" i="23"/>
  <c r="Q145" i="23"/>
  <c r="P145" i="23"/>
  <c r="O145" i="23"/>
  <c r="N145" i="23"/>
  <c r="M145" i="23"/>
  <c r="L145" i="23"/>
  <c r="K145" i="23"/>
  <c r="J145" i="23"/>
  <c r="I145" i="23"/>
  <c r="H145" i="23"/>
  <c r="F145" i="23"/>
  <c r="E145" i="23"/>
  <c r="D144" i="23"/>
  <c r="D143" i="23"/>
  <c r="V142" i="23"/>
  <c r="U142" i="23"/>
  <c r="T142" i="23"/>
  <c r="S142" i="23"/>
  <c r="R142" i="23"/>
  <c r="Q142" i="23"/>
  <c r="P142" i="23"/>
  <c r="O142" i="23"/>
  <c r="N142" i="23"/>
  <c r="M142" i="23"/>
  <c r="L142" i="23"/>
  <c r="K142" i="23"/>
  <c r="J142" i="23"/>
  <c r="I142" i="23"/>
  <c r="H142" i="23"/>
  <c r="F142" i="23"/>
  <c r="E142" i="23"/>
  <c r="D141" i="23"/>
  <c r="D140" i="23"/>
  <c r="V139" i="23"/>
  <c r="U139" i="23"/>
  <c r="T139" i="23"/>
  <c r="S139" i="23"/>
  <c r="R139" i="23"/>
  <c r="Q139" i="23"/>
  <c r="P139" i="23"/>
  <c r="O139" i="23"/>
  <c r="N139" i="23"/>
  <c r="M139" i="23"/>
  <c r="L139" i="23"/>
  <c r="K139" i="23"/>
  <c r="J139" i="23"/>
  <c r="I139" i="23"/>
  <c r="H139" i="23"/>
  <c r="F139" i="23"/>
  <c r="E139" i="23"/>
  <c r="V138" i="23"/>
  <c r="U138" i="23"/>
  <c r="T138" i="23"/>
  <c r="S138" i="23"/>
  <c r="R138" i="23"/>
  <c r="Q138" i="23"/>
  <c r="P138" i="23"/>
  <c r="O138" i="23"/>
  <c r="N138" i="23"/>
  <c r="M138" i="23"/>
  <c r="L138" i="23"/>
  <c r="K138" i="23"/>
  <c r="J138" i="23"/>
  <c r="I138" i="23"/>
  <c r="H138" i="23"/>
  <c r="F138" i="23"/>
  <c r="E138" i="23"/>
  <c r="V137" i="23"/>
  <c r="U137" i="23"/>
  <c r="T137" i="23"/>
  <c r="S137" i="23"/>
  <c r="R137" i="23"/>
  <c r="Q137" i="23"/>
  <c r="P137" i="23"/>
  <c r="O137" i="23"/>
  <c r="N137" i="23"/>
  <c r="M137" i="23"/>
  <c r="L137" i="23"/>
  <c r="K137" i="23"/>
  <c r="J137" i="23"/>
  <c r="I137" i="23"/>
  <c r="H137" i="23"/>
  <c r="F137" i="23"/>
  <c r="E137" i="23"/>
  <c r="D135" i="23"/>
  <c r="D134" i="23"/>
  <c r="V133" i="23"/>
  <c r="U133" i="23"/>
  <c r="T133" i="23"/>
  <c r="S133" i="23"/>
  <c r="R133" i="23"/>
  <c r="Q133" i="23"/>
  <c r="P133" i="23"/>
  <c r="O133" i="23"/>
  <c r="N133" i="23"/>
  <c r="M133" i="23"/>
  <c r="L133" i="23"/>
  <c r="K133" i="23"/>
  <c r="J133" i="23"/>
  <c r="I133" i="23"/>
  <c r="H133" i="23"/>
  <c r="G133" i="23"/>
  <c r="F133" i="23"/>
  <c r="E133" i="23"/>
  <c r="D132" i="23"/>
  <c r="D131" i="23"/>
  <c r="V130" i="23"/>
  <c r="U130" i="23"/>
  <c r="T130" i="23"/>
  <c r="S130" i="23"/>
  <c r="R130" i="23"/>
  <c r="Q130" i="23"/>
  <c r="P130" i="23"/>
  <c r="O130" i="23"/>
  <c r="N130" i="23"/>
  <c r="M130" i="23"/>
  <c r="L130" i="23"/>
  <c r="K130" i="23"/>
  <c r="J130" i="23"/>
  <c r="I130" i="23"/>
  <c r="H130" i="23"/>
  <c r="G130" i="23"/>
  <c r="F130" i="23"/>
  <c r="E130" i="23"/>
  <c r="D129" i="23"/>
  <c r="D128" i="23"/>
  <c r="V127" i="23"/>
  <c r="U127" i="23"/>
  <c r="T127" i="23"/>
  <c r="S127" i="23"/>
  <c r="R127" i="23"/>
  <c r="Q127" i="23"/>
  <c r="P127" i="23"/>
  <c r="O127" i="23"/>
  <c r="N127" i="23"/>
  <c r="M127" i="23"/>
  <c r="L127" i="23"/>
  <c r="K127" i="23"/>
  <c r="J127" i="23"/>
  <c r="I127" i="23"/>
  <c r="H127" i="23"/>
  <c r="G127" i="23"/>
  <c r="F127" i="23"/>
  <c r="E127" i="23"/>
  <c r="D126" i="23"/>
  <c r="D125" i="23"/>
  <c r="V124" i="23"/>
  <c r="U124" i="23"/>
  <c r="T124" i="23"/>
  <c r="S124" i="23"/>
  <c r="R124" i="23"/>
  <c r="Q124" i="23"/>
  <c r="P124" i="23"/>
  <c r="O124" i="23"/>
  <c r="N124" i="23"/>
  <c r="M124" i="23"/>
  <c r="L124" i="23"/>
  <c r="K124" i="23"/>
  <c r="J124" i="23"/>
  <c r="I124" i="23"/>
  <c r="H124" i="23"/>
  <c r="G124" i="23"/>
  <c r="F124" i="23"/>
  <c r="E124" i="23"/>
  <c r="D123" i="23"/>
  <c r="D122" i="23"/>
  <c r="V121" i="23"/>
  <c r="U121" i="23"/>
  <c r="T121" i="23"/>
  <c r="S121" i="23"/>
  <c r="R121" i="23"/>
  <c r="Q121" i="23"/>
  <c r="P121" i="23"/>
  <c r="O121" i="23"/>
  <c r="N121" i="23"/>
  <c r="M121" i="23"/>
  <c r="L121" i="23"/>
  <c r="K121" i="23"/>
  <c r="J121" i="23"/>
  <c r="I121" i="23"/>
  <c r="H121" i="23"/>
  <c r="G121" i="23"/>
  <c r="F121" i="23"/>
  <c r="E121" i="23"/>
  <c r="V120" i="23"/>
  <c r="U120" i="23"/>
  <c r="T120" i="23"/>
  <c r="S120" i="23"/>
  <c r="R120" i="23"/>
  <c r="Q120" i="23"/>
  <c r="P120" i="23"/>
  <c r="O120" i="23"/>
  <c r="N120" i="23"/>
  <c r="M120" i="23"/>
  <c r="L120" i="23"/>
  <c r="K120" i="23"/>
  <c r="J120" i="23"/>
  <c r="I120" i="23"/>
  <c r="H120" i="23"/>
  <c r="G120" i="23"/>
  <c r="F120" i="23"/>
  <c r="E120" i="23"/>
  <c r="V119" i="23"/>
  <c r="U119" i="23"/>
  <c r="T119" i="23"/>
  <c r="S119" i="23"/>
  <c r="R119" i="23"/>
  <c r="Q119" i="23"/>
  <c r="P119" i="23"/>
  <c r="O119" i="23"/>
  <c r="N119" i="23"/>
  <c r="M119" i="23"/>
  <c r="L119" i="23"/>
  <c r="K119" i="23"/>
  <c r="J119" i="23"/>
  <c r="I119" i="23"/>
  <c r="H119" i="23"/>
  <c r="G119" i="23"/>
  <c r="F119" i="23"/>
  <c r="E119" i="23"/>
  <c r="D117" i="23"/>
  <c r="D116" i="23"/>
  <c r="V115" i="23"/>
  <c r="U115" i="23"/>
  <c r="T115" i="23"/>
  <c r="S115" i="23"/>
  <c r="R115" i="23"/>
  <c r="Q115" i="23"/>
  <c r="P115" i="23"/>
  <c r="O115" i="23"/>
  <c r="N115" i="23"/>
  <c r="M115" i="23"/>
  <c r="L115" i="23"/>
  <c r="K115" i="23"/>
  <c r="J115" i="23"/>
  <c r="I115" i="23"/>
  <c r="H115" i="23"/>
  <c r="G115" i="23"/>
  <c r="G94" i="23" s="1"/>
  <c r="F115" i="23"/>
  <c r="E115" i="23"/>
  <c r="D114" i="23"/>
  <c r="D113" i="23"/>
  <c r="V112" i="23"/>
  <c r="U112" i="23"/>
  <c r="T112" i="23"/>
  <c r="S112" i="23"/>
  <c r="R112" i="23"/>
  <c r="Q112" i="23"/>
  <c r="P112" i="23"/>
  <c r="O112" i="23"/>
  <c r="N112" i="23"/>
  <c r="M112" i="23"/>
  <c r="L112" i="23"/>
  <c r="K112" i="23"/>
  <c r="J112" i="23"/>
  <c r="I112" i="23"/>
  <c r="H112" i="23"/>
  <c r="F112" i="23"/>
  <c r="E112" i="23"/>
  <c r="D111" i="23"/>
  <c r="D110" i="23"/>
  <c r="V109" i="23"/>
  <c r="U109" i="23"/>
  <c r="T109" i="23"/>
  <c r="S109" i="23"/>
  <c r="R109" i="23"/>
  <c r="Q109" i="23"/>
  <c r="P109" i="23"/>
  <c r="O109" i="23"/>
  <c r="N109" i="23"/>
  <c r="M109" i="23"/>
  <c r="L109" i="23"/>
  <c r="K109" i="23"/>
  <c r="J109" i="23"/>
  <c r="I109" i="23"/>
  <c r="H109" i="23"/>
  <c r="F109" i="23"/>
  <c r="E109" i="23"/>
  <c r="D108" i="23"/>
  <c r="D107" i="23"/>
  <c r="V106" i="23"/>
  <c r="U106" i="23"/>
  <c r="T106" i="23"/>
  <c r="S106" i="23"/>
  <c r="R106" i="23"/>
  <c r="Q106" i="23"/>
  <c r="P106" i="23"/>
  <c r="O106" i="23"/>
  <c r="N106" i="23"/>
  <c r="M106" i="23"/>
  <c r="L106" i="23"/>
  <c r="K106" i="23"/>
  <c r="J106" i="23"/>
  <c r="I106" i="23"/>
  <c r="H106" i="23"/>
  <c r="F106" i="23"/>
  <c r="E106" i="23"/>
  <c r="D105" i="23"/>
  <c r="C105" i="23"/>
  <c r="D104" i="23"/>
  <c r="C104" i="23"/>
  <c r="V103" i="23"/>
  <c r="U103" i="23"/>
  <c r="T103" i="23"/>
  <c r="S103" i="23"/>
  <c r="R103" i="23"/>
  <c r="Q103" i="23"/>
  <c r="P103" i="23"/>
  <c r="O103" i="23"/>
  <c r="N103" i="23"/>
  <c r="M103" i="23"/>
  <c r="L103" i="23"/>
  <c r="K103" i="23"/>
  <c r="J103" i="23"/>
  <c r="I103" i="23"/>
  <c r="H103" i="23"/>
  <c r="F103" i="23"/>
  <c r="E103" i="23"/>
  <c r="D102" i="23"/>
  <c r="D101" i="23"/>
  <c r="V100" i="23"/>
  <c r="U100" i="23"/>
  <c r="T100" i="23"/>
  <c r="S100" i="23"/>
  <c r="R100" i="23"/>
  <c r="Q100" i="23"/>
  <c r="P100" i="23"/>
  <c r="O100" i="23"/>
  <c r="N100" i="23"/>
  <c r="M100" i="23"/>
  <c r="L100" i="23"/>
  <c r="K100" i="23"/>
  <c r="J100" i="23"/>
  <c r="I100" i="23"/>
  <c r="H100" i="23"/>
  <c r="F100" i="23"/>
  <c r="E100" i="23"/>
  <c r="D99" i="23"/>
  <c r="D98" i="23"/>
  <c r="V97" i="23"/>
  <c r="U97" i="23"/>
  <c r="T97" i="23"/>
  <c r="S97" i="23"/>
  <c r="R97" i="23"/>
  <c r="Q97" i="23"/>
  <c r="P97" i="23"/>
  <c r="O97" i="23"/>
  <c r="N97" i="23"/>
  <c r="M97" i="23"/>
  <c r="L97" i="23"/>
  <c r="K97" i="23"/>
  <c r="J97" i="23"/>
  <c r="I97" i="23"/>
  <c r="H97" i="23"/>
  <c r="F97" i="23"/>
  <c r="E97" i="23"/>
  <c r="V96" i="23"/>
  <c r="U96" i="23"/>
  <c r="T96" i="23"/>
  <c r="S96" i="23"/>
  <c r="R96" i="23"/>
  <c r="Q96" i="23"/>
  <c r="P96" i="23"/>
  <c r="O96" i="23"/>
  <c r="N96" i="23"/>
  <c r="M96" i="23"/>
  <c r="L96" i="23"/>
  <c r="K96" i="23"/>
  <c r="J96" i="23"/>
  <c r="I96" i="23"/>
  <c r="H96" i="23"/>
  <c r="F96" i="23"/>
  <c r="E96" i="23"/>
  <c r="V95" i="23"/>
  <c r="U95" i="23"/>
  <c r="T95" i="23"/>
  <c r="S95" i="23"/>
  <c r="R95" i="23"/>
  <c r="Q95" i="23"/>
  <c r="P95" i="23"/>
  <c r="O95" i="23"/>
  <c r="N95" i="23"/>
  <c r="M95" i="23"/>
  <c r="L95" i="23"/>
  <c r="K95" i="23"/>
  <c r="J95" i="23"/>
  <c r="I95" i="23"/>
  <c r="H95" i="23"/>
  <c r="F95" i="23"/>
  <c r="E95" i="23"/>
  <c r="D93" i="23"/>
  <c r="D92" i="23"/>
  <c r="V91" i="23"/>
  <c r="U91" i="23"/>
  <c r="T91" i="23"/>
  <c r="S91" i="23"/>
  <c r="R91" i="23"/>
  <c r="Q91" i="23"/>
  <c r="P91" i="23"/>
  <c r="O91" i="23"/>
  <c r="N91" i="23"/>
  <c r="M91" i="23"/>
  <c r="L91" i="23"/>
  <c r="K91" i="23"/>
  <c r="J91" i="23"/>
  <c r="I91" i="23"/>
  <c r="H91" i="23"/>
  <c r="F91" i="23"/>
  <c r="E91" i="23"/>
  <c r="D90" i="23"/>
  <c r="D89" i="23"/>
  <c r="V88" i="23"/>
  <c r="U88" i="23"/>
  <c r="T88" i="23"/>
  <c r="S88" i="23"/>
  <c r="R88" i="23"/>
  <c r="Q88" i="23"/>
  <c r="P88" i="23"/>
  <c r="O88" i="23"/>
  <c r="N88" i="23"/>
  <c r="M88" i="23"/>
  <c r="L88" i="23"/>
  <c r="K88" i="23"/>
  <c r="J88" i="23"/>
  <c r="I88" i="23"/>
  <c r="H88" i="23"/>
  <c r="G88" i="23"/>
  <c r="F88" i="23"/>
  <c r="E88" i="23"/>
  <c r="D87" i="23"/>
  <c r="D86" i="23"/>
  <c r="V85" i="23"/>
  <c r="U85" i="23"/>
  <c r="T85" i="23"/>
  <c r="S85" i="23"/>
  <c r="R85" i="23"/>
  <c r="Q85" i="23"/>
  <c r="P85" i="23"/>
  <c r="O85" i="23"/>
  <c r="N85" i="23"/>
  <c r="M85" i="23"/>
  <c r="L85" i="23"/>
  <c r="K85" i="23"/>
  <c r="J85" i="23"/>
  <c r="I85" i="23"/>
  <c r="H85" i="23"/>
  <c r="G85" i="23"/>
  <c r="G70" i="23" s="1"/>
  <c r="F85" i="23"/>
  <c r="E85" i="23"/>
  <c r="D84" i="23"/>
  <c r="D83" i="23"/>
  <c r="V82" i="23"/>
  <c r="U82" i="23"/>
  <c r="T82" i="23"/>
  <c r="S82" i="23"/>
  <c r="R82" i="23"/>
  <c r="Q82" i="23"/>
  <c r="P82" i="23"/>
  <c r="O82" i="23"/>
  <c r="N82" i="23"/>
  <c r="M82" i="23"/>
  <c r="L82" i="23"/>
  <c r="K82" i="23"/>
  <c r="J82" i="23"/>
  <c r="I82" i="23"/>
  <c r="H82" i="23"/>
  <c r="F82" i="23"/>
  <c r="E82" i="23"/>
  <c r="D81" i="23"/>
  <c r="D80" i="23"/>
  <c r="V79" i="23"/>
  <c r="U79" i="23"/>
  <c r="T79" i="23"/>
  <c r="S79" i="23"/>
  <c r="R79" i="23"/>
  <c r="Q79" i="23"/>
  <c r="P79" i="23"/>
  <c r="O79" i="23"/>
  <c r="N79" i="23"/>
  <c r="M79" i="23"/>
  <c r="L79" i="23"/>
  <c r="K79" i="23"/>
  <c r="J79" i="23"/>
  <c r="I79" i="23"/>
  <c r="H79" i="23"/>
  <c r="F79" i="23"/>
  <c r="E79" i="23"/>
  <c r="D78" i="23"/>
  <c r="D77" i="23"/>
  <c r="V76" i="23"/>
  <c r="U76" i="23"/>
  <c r="T76" i="23"/>
  <c r="S76" i="23"/>
  <c r="R76" i="23"/>
  <c r="Q76" i="23"/>
  <c r="P76" i="23"/>
  <c r="O76" i="23"/>
  <c r="N76" i="23"/>
  <c r="M76" i="23"/>
  <c r="L76" i="23"/>
  <c r="K76" i="23"/>
  <c r="J76" i="23"/>
  <c r="I76" i="23"/>
  <c r="H76" i="23"/>
  <c r="F76" i="23"/>
  <c r="E76" i="23"/>
  <c r="D75" i="23"/>
  <c r="D74" i="23"/>
  <c r="V73" i="23"/>
  <c r="U73" i="23"/>
  <c r="T73" i="23"/>
  <c r="S73" i="23"/>
  <c r="R73" i="23"/>
  <c r="Q73" i="23"/>
  <c r="P73" i="23"/>
  <c r="O73" i="23"/>
  <c r="N73" i="23"/>
  <c r="M73" i="23"/>
  <c r="L73" i="23"/>
  <c r="K73" i="23"/>
  <c r="J73" i="23"/>
  <c r="I73" i="23"/>
  <c r="H73" i="23"/>
  <c r="F73" i="23"/>
  <c r="E73" i="23"/>
  <c r="V72" i="23"/>
  <c r="U72" i="23"/>
  <c r="T72" i="23"/>
  <c r="S72" i="23"/>
  <c r="R72" i="23"/>
  <c r="Q72" i="23"/>
  <c r="P72" i="23"/>
  <c r="O72" i="23"/>
  <c r="N72" i="23"/>
  <c r="M72" i="23"/>
  <c r="L72" i="23"/>
  <c r="K72" i="23"/>
  <c r="J72" i="23"/>
  <c r="I72" i="23"/>
  <c r="H72" i="23"/>
  <c r="F72" i="23"/>
  <c r="E72" i="23"/>
  <c r="V71" i="23"/>
  <c r="U71" i="23"/>
  <c r="T71" i="23"/>
  <c r="S71" i="23"/>
  <c r="R71" i="23"/>
  <c r="Q71" i="23"/>
  <c r="P71" i="23"/>
  <c r="O71" i="23"/>
  <c r="N71" i="23"/>
  <c r="M71" i="23"/>
  <c r="L71" i="23"/>
  <c r="K71" i="23"/>
  <c r="J71" i="23"/>
  <c r="I71" i="23"/>
  <c r="H71" i="23"/>
  <c r="F71" i="23"/>
  <c r="E71" i="23"/>
  <c r="D69" i="23"/>
  <c r="D68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I67" i="23"/>
  <c r="H67" i="23"/>
  <c r="G67" i="23"/>
  <c r="F67" i="23"/>
  <c r="E67" i="23"/>
  <c r="D66" i="23"/>
  <c r="D65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F64" i="23"/>
  <c r="E64" i="23"/>
  <c r="D63" i="23"/>
  <c r="D62" i="23"/>
  <c r="V61" i="23"/>
  <c r="U61" i="23"/>
  <c r="T61" i="23"/>
  <c r="S61" i="23"/>
  <c r="R61" i="23"/>
  <c r="Q61" i="23"/>
  <c r="P61" i="23"/>
  <c r="O61" i="23"/>
  <c r="N61" i="23"/>
  <c r="M61" i="23"/>
  <c r="L61" i="23"/>
  <c r="K61" i="23"/>
  <c r="J61" i="23"/>
  <c r="I61" i="23"/>
  <c r="H61" i="23"/>
  <c r="F61" i="23"/>
  <c r="E61" i="23"/>
  <c r="D60" i="23"/>
  <c r="D59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F58" i="23"/>
  <c r="E58" i="23"/>
  <c r="D57" i="23"/>
  <c r="D56" i="23"/>
  <c r="V55" i="23"/>
  <c r="U55" i="23"/>
  <c r="T55" i="23"/>
  <c r="S55" i="23"/>
  <c r="R55" i="23"/>
  <c r="Q55" i="23"/>
  <c r="P55" i="23"/>
  <c r="O55" i="23"/>
  <c r="N55" i="23"/>
  <c r="M55" i="23"/>
  <c r="L55" i="23"/>
  <c r="K55" i="23"/>
  <c r="J55" i="23"/>
  <c r="I55" i="23"/>
  <c r="H55" i="23"/>
  <c r="F55" i="23"/>
  <c r="E55" i="23"/>
  <c r="D54" i="23"/>
  <c r="D53" i="23"/>
  <c r="V52" i="23"/>
  <c r="U52" i="23"/>
  <c r="T52" i="23"/>
  <c r="S52" i="23"/>
  <c r="R52" i="23"/>
  <c r="Q52" i="23"/>
  <c r="P52" i="23"/>
  <c r="O52" i="23"/>
  <c r="N52" i="23"/>
  <c r="M52" i="23"/>
  <c r="L52" i="23"/>
  <c r="K52" i="23"/>
  <c r="J52" i="23"/>
  <c r="I52" i="23"/>
  <c r="H52" i="23"/>
  <c r="F52" i="23"/>
  <c r="E52" i="23"/>
  <c r="D51" i="23"/>
  <c r="D50" i="23"/>
  <c r="V49" i="23"/>
  <c r="U49" i="23"/>
  <c r="T49" i="23"/>
  <c r="S49" i="23"/>
  <c r="R49" i="23"/>
  <c r="Q49" i="23"/>
  <c r="P49" i="23"/>
  <c r="O49" i="23"/>
  <c r="N49" i="23"/>
  <c r="M49" i="23"/>
  <c r="L49" i="23"/>
  <c r="K49" i="23"/>
  <c r="J49" i="23"/>
  <c r="I49" i="23"/>
  <c r="H49" i="23"/>
  <c r="G49" i="23"/>
  <c r="F49" i="23"/>
  <c r="E49" i="23"/>
  <c r="D48" i="23"/>
  <c r="D47" i="23"/>
  <c r="V46" i="23"/>
  <c r="U46" i="23"/>
  <c r="T46" i="23"/>
  <c r="S46" i="23"/>
  <c r="R46" i="23"/>
  <c r="Q46" i="23"/>
  <c r="P46" i="23"/>
  <c r="O46" i="23"/>
  <c r="N46" i="23"/>
  <c r="M46" i="23"/>
  <c r="L46" i="23"/>
  <c r="K46" i="23"/>
  <c r="J46" i="23"/>
  <c r="I46" i="23"/>
  <c r="H46" i="23"/>
  <c r="G46" i="23"/>
  <c r="F46" i="23"/>
  <c r="E46" i="23"/>
  <c r="D45" i="23"/>
  <c r="D44" i="23"/>
  <c r="V43" i="23"/>
  <c r="U43" i="23"/>
  <c r="T43" i="23"/>
  <c r="S43" i="23"/>
  <c r="R43" i="23"/>
  <c r="Q43" i="23"/>
  <c r="P43" i="23"/>
  <c r="O43" i="23"/>
  <c r="N43" i="23"/>
  <c r="M43" i="23"/>
  <c r="L43" i="23"/>
  <c r="K43" i="23"/>
  <c r="J43" i="23"/>
  <c r="I43" i="23"/>
  <c r="H43" i="23"/>
  <c r="G43" i="23"/>
  <c r="F43" i="23"/>
  <c r="E43" i="23"/>
  <c r="D42" i="23"/>
  <c r="D41" i="23"/>
  <c r="V40" i="23"/>
  <c r="U40" i="23"/>
  <c r="T40" i="23"/>
  <c r="S40" i="23"/>
  <c r="R40" i="23"/>
  <c r="Q40" i="23"/>
  <c r="P40" i="23"/>
  <c r="O40" i="23"/>
  <c r="N40" i="23"/>
  <c r="M40" i="23"/>
  <c r="L40" i="23"/>
  <c r="K40" i="23"/>
  <c r="J40" i="23"/>
  <c r="I40" i="23"/>
  <c r="H40" i="23"/>
  <c r="G40" i="23"/>
  <c r="F40" i="23"/>
  <c r="E40" i="23"/>
  <c r="V39" i="23"/>
  <c r="U39" i="23"/>
  <c r="T39" i="23"/>
  <c r="S39" i="23"/>
  <c r="R39" i="23"/>
  <c r="Q39" i="23"/>
  <c r="P39" i="23"/>
  <c r="O39" i="23"/>
  <c r="N39" i="23"/>
  <c r="M39" i="23"/>
  <c r="L39" i="23"/>
  <c r="K39" i="23"/>
  <c r="J39" i="23"/>
  <c r="I39" i="23"/>
  <c r="H39" i="23"/>
  <c r="G39" i="23"/>
  <c r="F39" i="23"/>
  <c r="E39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I38" i="23"/>
  <c r="H38" i="23"/>
  <c r="G38" i="23"/>
  <c r="F38" i="23"/>
  <c r="E38" i="23"/>
  <c r="D36" i="23"/>
  <c r="D35" i="23"/>
  <c r="V34" i="23"/>
  <c r="U34" i="23"/>
  <c r="T34" i="23"/>
  <c r="S34" i="23"/>
  <c r="R34" i="23"/>
  <c r="Q34" i="23"/>
  <c r="P34" i="23"/>
  <c r="O34" i="23"/>
  <c r="N34" i="23"/>
  <c r="M34" i="23"/>
  <c r="L34" i="23"/>
  <c r="K34" i="23"/>
  <c r="J34" i="23"/>
  <c r="I34" i="23"/>
  <c r="H34" i="23"/>
  <c r="F34" i="23"/>
  <c r="E34" i="23"/>
  <c r="D33" i="23"/>
  <c r="D32" i="23"/>
  <c r="V31" i="23"/>
  <c r="U31" i="23"/>
  <c r="T31" i="23"/>
  <c r="S31" i="23"/>
  <c r="R31" i="23"/>
  <c r="Q31" i="23"/>
  <c r="P31" i="23"/>
  <c r="O31" i="23"/>
  <c r="N31" i="23"/>
  <c r="M31" i="23"/>
  <c r="L31" i="23"/>
  <c r="K31" i="23"/>
  <c r="J31" i="23"/>
  <c r="I31" i="23"/>
  <c r="H31" i="23"/>
  <c r="F31" i="23"/>
  <c r="E31" i="23"/>
  <c r="D30" i="23"/>
  <c r="D29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I28" i="23"/>
  <c r="H28" i="23"/>
  <c r="F28" i="23"/>
  <c r="E28" i="23"/>
  <c r="D27" i="23"/>
  <c r="D26" i="23"/>
  <c r="V25" i="23"/>
  <c r="U25" i="23"/>
  <c r="T25" i="23"/>
  <c r="S25" i="23"/>
  <c r="R25" i="23"/>
  <c r="Q25" i="23"/>
  <c r="P25" i="23"/>
  <c r="O25" i="23"/>
  <c r="N25" i="23"/>
  <c r="M25" i="23"/>
  <c r="L25" i="23"/>
  <c r="K25" i="23"/>
  <c r="J25" i="23"/>
  <c r="I25" i="23"/>
  <c r="H25" i="23"/>
  <c r="F25" i="23"/>
  <c r="E25" i="23"/>
  <c r="D24" i="23"/>
  <c r="D23" i="23"/>
  <c r="V22" i="23"/>
  <c r="U22" i="23"/>
  <c r="T22" i="23"/>
  <c r="S22" i="23"/>
  <c r="R22" i="23"/>
  <c r="Q22" i="23"/>
  <c r="P22" i="23"/>
  <c r="O22" i="23"/>
  <c r="N22" i="23"/>
  <c r="M22" i="23"/>
  <c r="L22" i="23"/>
  <c r="K22" i="23"/>
  <c r="J22" i="23"/>
  <c r="I22" i="23"/>
  <c r="H22" i="23"/>
  <c r="F22" i="23"/>
  <c r="E22" i="23"/>
  <c r="D21" i="23"/>
  <c r="D20" i="23"/>
  <c r="V19" i="23"/>
  <c r="U19" i="23"/>
  <c r="T19" i="23"/>
  <c r="S19" i="23"/>
  <c r="R19" i="23"/>
  <c r="Q19" i="23"/>
  <c r="P19" i="23"/>
  <c r="O19" i="23"/>
  <c r="N19" i="23"/>
  <c r="M19" i="23"/>
  <c r="L19" i="23"/>
  <c r="K19" i="23"/>
  <c r="J19" i="23"/>
  <c r="I19" i="23"/>
  <c r="H19" i="23"/>
  <c r="G19" i="23"/>
  <c r="F19" i="23"/>
  <c r="E19" i="23"/>
  <c r="D18" i="23"/>
  <c r="D17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5" i="23"/>
  <c r="D14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K136" i="23" l="1"/>
  <c r="S136" i="23"/>
  <c r="D103" i="23"/>
  <c r="H70" i="23"/>
  <c r="P70" i="23"/>
  <c r="F136" i="23"/>
  <c r="E118" i="23"/>
  <c r="F118" i="23"/>
  <c r="E94" i="23"/>
  <c r="F94" i="23"/>
  <c r="F70" i="23"/>
  <c r="E7" i="23"/>
  <c r="E14" i="1" s="1"/>
  <c r="F37" i="23"/>
  <c r="F8" i="23"/>
  <c r="F15" i="1" s="1"/>
  <c r="F10" i="23"/>
  <c r="F7" i="23"/>
  <c r="F14" i="1" s="1"/>
  <c r="E10" i="23"/>
  <c r="D166" i="23"/>
  <c r="O136" i="23"/>
  <c r="Q136" i="23"/>
  <c r="D163" i="23"/>
  <c r="J136" i="23"/>
  <c r="R136" i="23"/>
  <c r="D160" i="23"/>
  <c r="D157" i="23"/>
  <c r="D154" i="23"/>
  <c r="D145" i="23"/>
  <c r="N136" i="23"/>
  <c r="V136" i="23"/>
  <c r="D138" i="23"/>
  <c r="L136" i="23"/>
  <c r="D151" i="23"/>
  <c r="T136" i="23"/>
  <c r="D148" i="23"/>
  <c r="M136" i="23"/>
  <c r="U136" i="23"/>
  <c r="D142" i="23"/>
  <c r="D137" i="23"/>
  <c r="P136" i="23"/>
  <c r="D139" i="23"/>
  <c r="D133" i="23"/>
  <c r="D120" i="23"/>
  <c r="Q118" i="23"/>
  <c r="I118" i="23"/>
  <c r="R8" i="23"/>
  <c r="R15" i="1" s="1"/>
  <c r="R118" i="23"/>
  <c r="D130" i="23"/>
  <c r="G118" i="23"/>
  <c r="O118" i="23"/>
  <c r="H118" i="23"/>
  <c r="D127" i="23"/>
  <c r="J118" i="23"/>
  <c r="L118" i="23"/>
  <c r="T118" i="23"/>
  <c r="P118" i="23"/>
  <c r="D119" i="23"/>
  <c r="M118" i="23"/>
  <c r="U118" i="23"/>
  <c r="N118" i="23"/>
  <c r="V118" i="23"/>
  <c r="K118" i="23"/>
  <c r="S118" i="23"/>
  <c r="D115" i="23"/>
  <c r="J94" i="23"/>
  <c r="R94" i="23"/>
  <c r="D112" i="23"/>
  <c r="K94" i="23"/>
  <c r="S94" i="23"/>
  <c r="Q94" i="23"/>
  <c r="D96" i="23"/>
  <c r="D109" i="23"/>
  <c r="D106" i="23"/>
  <c r="O94" i="23"/>
  <c r="D100" i="23"/>
  <c r="N94" i="23"/>
  <c r="V94" i="23"/>
  <c r="L7" i="23"/>
  <c r="L14" i="1" s="1"/>
  <c r="T7" i="23"/>
  <c r="T14" i="1" s="1"/>
  <c r="P94" i="23"/>
  <c r="D97" i="23"/>
  <c r="L94" i="23"/>
  <c r="T94" i="23"/>
  <c r="M94" i="23"/>
  <c r="U94" i="23"/>
  <c r="D95" i="23"/>
  <c r="U7" i="23"/>
  <c r="U14" i="1" s="1"/>
  <c r="M7" i="23"/>
  <c r="M14" i="1" s="1"/>
  <c r="D91" i="23"/>
  <c r="I70" i="23"/>
  <c r="Q70" i="23"/>
  <c r="I8" i="23"/>
  <c r="I15" i="1" s="1"/>
  <c r="Q8" i="23"/>
  <c r="Q15" i="1" s="1"/>
  <c r="D72" i="23"/>
  <c r="O70" i="23"/>
  <c r="D88" i="23"/>
  <c r="K70" i="23"/>
  <c r="S70" i="23"/>
  <c r="D85" i="23"/>
  <c r="D82" i="23"/>
  <c r="D79" i="23"/>
  <c r="D76" i="23"/>
  <c r="J70" i="23"/>
  <c r="R70" i="23"/>
  <c r="D71" i="23"/>
  <c r="T70" i="23"/>
  <c r="M70" i="23"/>
  <c r="U70" i="23"/>
  <c r="L70" i="23"/>
  <c r="N70" i="23"/>
  <c r="V70" i="23"/>
  <c r="D55" i="23"/>
  <c r="D67" i="23"/>
  <c r="D64" i="23"/>
  <c r="D61" i="23"/>
  <c r="D52" i="23"/>
  <c r="D49" i="23"/>
  <c r="P37" i="23"/>
  <c r="J8" i="23"/>
  <c r="J15" i="1" s="1"/>
  <c r="M37" i="23"/>
  <c r="U37" i="23"/>
  <c r="D46" i="23"/>
  <c r="I37" i="23"/>
  <c r="Q37" i="23"/>
  <c r="R37" i="23"/>
  <c r="S37" i="23"/>
  <c r="J37" i="23"/>
  <c r="K37" i="23"/>
  <c r="N37" i="23"/>
  <c r="G37" i="23"/>
  <c r="D43" i="23"/>
  <c r="V37" i="23"/>
  <c r="L37" i="23"/>
  <c r="T37" i="23"/>
  <c r="O37" i="23"/>
  <c r="D40" i="23"/>
  <c r="D38" i="23"/>
  <c r="D34" i="23"/>
  <c r="D19" i="23"/>
  <c r="M8" i="23"/>
  <c r="M15" i="1" s="1"/>
  <c r="U8" i="23"/>
  <c r="U15" i="1" s="1"/>
  <c r="S8" i="23"/>
  <c r="S15" i="1" s="1"/>
  <c r="G10" i="23"/>
  <c r="O8" i="23"/>
  <c r="O15" i="1" s="1"/>
  <c r="G8" i="23"/>
  <c r="G15" i="1" s="1"/>
  <c r="N8" i="23"/>
  <c r="N15" i="1" s="1"/>
  <c r="V8" i="23"/>
  <c r="V15" i="1" s="1"/>
  <c r="L8" i="23"/>
  <c r="L15" i="1" s="1"/>
  <c r="T8" i="23"/>
  <c r="T15" i="1" s="1"/>
  <c r="H8" i="23"/>
  <c r="H15" i="1" s="1"/>
  <c r="P8" i="23"/>
  <c r="P15" i="1" s="1"/>
  <c r="D22" i="23"/>
  <c r="D28" i="23"/>
  <c r="K10" i="23"/>
  <c r="S10" i="23"/>
  <c r="I7" i="23"/>
  <c r="I14" i="1" s="1"/>
  <c r="Q7" i="23"/>
  <c r="Q14" i="1" s="1"/>
  <c r="J7" i="23"/>
  <c r="J14" i="1" s="1"/>
  <c r="R7" i="23"/>
  <c r="R14" i="1" s="1"/>
  <c r="Q10" i="23"/>
  <c r="O7" i="23"/>
  <c r="O14" i="1" s="1"/>
  <c r="O10" i="23"/>
  <c r="G7" i="23"/>
  <c r="G14" i="1" s="1"/>
  <c r="D16" i="23"/>
  <c r="N10" i="23"/>
  <c r="V10" i="23"/>
  <c r="S7" i="23"/>
  <c r="S14" i="1" s="1"/>
  <c r="P10" i="23"/>
  <c r="H10" i="23"/>
  <c r="J10" i="23"/>
  <c r="R10" i="23"/>
  <c r="P7" i="23"/>
  <c r="P14" i="1" s="1"/>
  <c r="N7" i="23"/>
  <c r="N14" i="1" s="1"/>
  <c r="V7" i="23"/>
  <c r="V14" i="1" s="1"/>
  <c r="L10" i="23"/>
  <c r="T10" i="23"/>
  <c r="M10" i="23"/>
  <c r="U10" i="23"/>
  <c r="K8" i="23"/>
  <c r="K15" i="1" s="1"/>
  <c r="D73" i="23"/>
  <c r="I94" i="23"/>
  <c r="I136" i="23"/>
  <c r="E8" i="23"/>
  <c r="E15" i="1" s="1"/>
  <c r="D31" i="23"/>
  <c r="D39" i="23"/>
  <c r="D121" i="23"/>
  <c r="D58" i="23"/>
  <c r="H136" i="23"/>
  <c r="D25" i="23"/>
  <c r="H37" i="23"/>
  <c r="E70" i="23"/>
  <c r="H7" i="23"/>
  <c r="H14" i="1" s="1"/>
  <c r="D12" i="23"/>
  <c r="K7" i="23"/>
  <c r="K14" i="1" s="1"/>
  <c r="D13" i="23"/>
  <c r="E136" i="23"/>
  <c r="D11" i="23"/>
  <c r="H94" i="23"/>
  <c r="D124" i="23"/>
  <c r="I10" i="23"/>
  <c r="E37" i="23"/>
  <c r="F46" i="8"/>
  <c r="G13" i="1" l="1"/>
  <c r="F6" i="23"/>
  <c r="E6" i="23"/>
  <c r="D118" i="23"/>
  <c r="D94" i="23"/>
  <c r="D70" i="23"/>
  <c r="T6" i="23"/>
  <c r="P6" i="23"/>
  <c r="N6" i="23"/>
  <c r="U6" i="23"/>
  <c r="S6" i="23"/>
  <c r="J6" i="23"/>
  <c r="K6" i="23"/>
  <c r="M6" i="23"/>
  <c r="Q6" i="23"/>
  <c r="G6" i="23"/>
  <c r="V6" i="23"/>
  <c r="R6" i="23"/>
  <c r="O6" i="23"/>
  <c r="L6" i="23"/>
  <c r="D7" i="23"/>
  <c r="D10" i="23"/>
  <c r="H6" i="23"/>
  <c r="D136" i="23"/>
  <c r="D37" i="23"/>
  <c r="I6" i="23"/>
  <c r="D8" i="23"/>
  <c r="E22" i="21"/>
  <c r="D38" i="5"/>
  <c r="V272" i="8"/>
  <c r="U272" i="8"/>
  <c r="T272" i="8"/>
  <c r="S272" i="8"/>
  <c r="R272" i="8"/>
  <c r="Q272" i="8"/>
  <c r="P272" i="8"/>
  <c r="O272" i="8"/>
  <c r="N272" i="8"/>
  <c r="M272" i="8"/>
  <c r="L272" i="8"/>
  <c r="K272" i="8"/>
  <c r="J272" i="8"/>
  <c r="I272" i="8"/>
  <c r="H272" i="8"/>
  <c r="G272" i="8"/>
  <c r="F272" i="8"/>
  <c r="E272" i="8"/>
  <c r="E80" i="6"/>
  <c r="F11" i="21"/>
  <c r="F71" i="21"/>
  <c r="E10" i="14"/>
  <c r="F12" i="14"/>
  <c r="F15" i="14"/>
  <c r="F18" i="14"/>
  <c r="F21" i="14"/>
  <c r="F24" i="14"/>
  <c r="G12" i="14"/>
  <c r="G15" i="14"/>
  <c r="G18" i="14"/>
  <c r="G21" i="14"/>
  <c r="G24" i="14"/>
  <c r="H12" i="14"/>
  <c r="H15" i="14"/>
  <c r="H18" i="14"/>
  <c r="H21" i="14"/>
  <c r="H24" i="14"/>
  <c r="I12" i="14"/>
  <c r="I15" i="14"/>
  <c r="I18" i="14"/>
  <c r="I21" i="14"/>
  <c r="I24" i="14"/>
  <c r="J12" i="14"/>
  <c r="J15" i="14"/>
  <c r="J18" i="14"/>
  <c r="J21" i="14"/>
  <c r="J24" i="14"/>
  <c r="K12" i="14"/>
  <c r="K15" i="14"/>
  <c r="K18" i="14"/>
  <c r="K21" i="14"/>
  <c r="K24" i="14"/>
  <c r="L12" i="14"/>
  <c r="L15" i="14"/>
  <c r="L18" i="14"/>
  <c r="L21" i="14"/>
  <c r="L24" i="14"/>
  <c r="M12" i="14"/>
  <c r="M15" i="14"/>
  <c r="M18" i="14"/>
  <c r="M21" i="14"/>
  <c r="M24" i="14"/>
  <c r="N12" i="14"/>
  <c r="N15" i="14"/>
  <c r="N18" i="14"/>
  <c r="N21" i="14"/>
  <c r="N24" i="14"/>
  <c r="O12" i="14"/>
  <c r="O15" i="14"/>
  <c r="O18" i="14"/>
  <c r="O21" i="14"/>
  <c r="O24" i="14"/>
  <c r="P12" i="14"/>
  <c r="P15" i="14"/>
  <c r="P18" i="14"/>
  <c r="P21" i="14"/>
  <c r="P24" i="14"/>
  <c r="Q12" i="14"/>
  <c r="Q15" i="14"/>
  <c r="Q18" i="14"/>
  <c r="Q21" i="14"/>
  <c r="Q24" i="14"/>
  <c r="R12" i="14"/>
  <c r="R15" i="14"/>
  <c r="R18" i="14"/>
  <c r="R21" i="14"/>
  <c r="R24" i="14"/>
  <c r="S12" i="14"/>
  <c r="S15" i="14"/>
  <c r="S18" i="14"/>
  <c r="S21" i="14"/>
  <c r="S24" i="14"/>
  <c r="T12" i="14"/>
  <c r="T15" i="14"/>
  <c r="T18" i="14"/>
  <c r="T21" i="14"/>
  <c r="T24" i="14"/>
  <c r="U12" i="14"/>
  <c r="U15" i="14"/>
  <c r="U18" i="14"/>
  <c r="U21" i="14"/>
  <c r="U24" i="14"/>
  <c r="V12" i="14"/>
  <c r="V15" i="14"/>
  <c r="V18" i="14"/>
  <c r="V21" i="14"/>
  <c r="V24" i="14"/>
  <c r="F9" i="14"/>
  <c r="F44" i="1" s="1"/>
  <c r="G9" i="14"/>
  <c r="G44" i="1" s="1"/>
  <c r="H9" i="14"/>
  <c r="H44" i="1" s="1"/>
  <c r="I9" i="14"/>
  <c r="I44" i="1" s="1"/>
  <c r="J9" i="14"/>
  <c r="J44" i="1" s="1"/>
  <c r="K9" i="14"/>
  <c r="L9" i="14"/>
  <c r="L44" i="1" s="1"/>
  <c r="M9" i="14"/>
  <c r="M44" i="1" s="1"/>
  <c r="N9" i="14"/>
  <c r="N44" i="1" s="1"/>
  <c r="O9" i="14"/>
  <c r="O44" i="1" s="1"/>
  <c r="P9" i="14"/>
  <c r="P44" i="1" s="1"/>
  <c r="Q9" i="14"/>
  <c r="Q44" i="1" s="1"/>
  <c r="R9" i="14"/>
  <c r="R44" i="1" s="1"/>
  <c r="S9" i="14"/>
  <c r="S44" i="1" s="1"/>
  <c r="T9" i="14"/>
  <c r="T44" i="1" s="1"/>
  <c r="U9" i="14"/>
  <c r="U44" i="1" s="1"/>
  <c r="V9" i="14"/>
  <c r="V44" i="1" s="1"/>
  <c r="F10" i="14"/>
  <c r="F45" i="1" s="1"/>
  <c r="G10" i="14"/>
  <c r="G45" i="1" s="1"/>
  <c r="H10" i="14"/>
  <c r="H45" i="1" s="1"/>
  <c r="I10" i="14"/>
  <c r="I45" i="1" s="1"/>
  <c r="J10" i="14"/>
  <c r="K10" i="14"/>
  <c r="K45" i="1" s="1"/>
  <c r="L10" i="14"/>
  <c r="L45" i="1" s="1"/>
  <c r="M10" i="14"/>
  <c r="M45" i="1" s="1"/>
  <c r="N10" i="14"/>
  <c r="N45" i="1" s="1"/>
  <c r="O10" i="14"/>
  <c r="O45" i="1" s="1"/>
  <c r="P10" i="14"/>
  <c r="P45" i="1" s="1"/>
  <c r="Q10" i="14"/>
  <c r="Q45" i="1" s="1"/>
  <c r="R10" i="14"/>
  <c r="R45" i="1" s="1"/>
  <c r="S10" i="14"/>
  <c r="S45" i="1" s="1"/>
  <c r="T10" i="14"/>
  <c r="T45" i="1" s="1"/>
  <c r="U10" i="14"/>
  <c r="U45" i="1" s="1"/>
  <c r="V10" i="14"/>
  <c r="V45" i="1" s="1"/>
  <c r="E12" i="14"/>
  <c r="E15" i="14"/>
  <c r="E18" i="14"/>
  <c r="E21" i="14"/>
  <c r="E24" i="14"/>
  <c r="F16" i="16"/>
  <c r="F19" i="16"/>
  <c r="F40" i="16"/>
  <c r="F13" i="16"/>
  <c r="G13" i="16"/>
  <c r="G9" i="16" s="1"/>
  <c r="G41" i="1" s="1"/>
  <c r="H13" i="16"/>
  <c r="H9" i="16" s="1"/>
  <c r="H41" i="1" s="1"/>
  <c r="I13" i="16"/>
  <c r="I9" i="16" s="1"/>
  <c r="I41" i="1" s="1"/>
  <c r="J13" i="16"/>
  <c r="J9" i="16" s="1"/>
  <c r="J41" i="1" s="1"/>
  <c r="K13" i="16"/>
  <c r="K9" i="16" s="1"/>
  <c r="K41" i="1" s="1"/>
  <c r="L13" i="16"/>
  <c r="L9" i="16" s="1"/>
  <c r="L41" i="1" s="1"/>
  <c r="M13" i="16"/>
  <c r="M9" i="16" s="1"/>
  <c r="M41" i="1" s="1"/>
  <c r="N13" i="16"/>
  <c r="N9" i="16" s="1"/>
  <c r="N41" i="1" s="1"/>
  <c r="O13" i="16"/>
  <c r="O9" i="16" s="1"/>
  <c r="O41" i="1" s="1"/>
  <c r="P13" i="16"/>
  <c r="P9" i="16" s="1"/>
  <c r="P41" i="1" s="1"/>
  <c r="Q13" i="16"/>
  <c r="Q9" i="16" s="1"/>
  <c r="Q41" i="1" s="1"/>
  <c r="R13" i="16"/>
  <c r="R9" i="16" s="1"/>
  <c r="R41" i="1" s="1"/>
  <c r="S13" i="16"/>
  <c r="S9" i="16" s="1"/>
  <c r="S41" i="1" s="1"/>
  <c r="T13" i="16"/>
  <c r="T9" i="16" s="1"/>
  <c r="T41" i="1" s="1"/>
  <c r="U13" i="16"/>
  <c r="U9" i="16" s="1"/>
  <c r="U41" i="1" s="1"/>
  <c r="V13" i="16"/>
  <c r="V9" i="16" s="1"/>
  <c r="V41" i="1" s="1"/>
  <c r="F14" i="16"/>
  <c r="F10" i="16" s="1"/>
  <c r="G14" i="16"/>
  <c r="G10" i="16" s="1"/>
  <c r="G42" i="1" s="1"/>
  <c r="H14" i="16"/>
  <c r="H10" i="16" s="1"/>
  <c r="H42" i="1" s="1"/>
  <c r="I14" i="16"/>
  <c r="I10" i="16" s="1"/>
  <c r="I42" i="1" s="1"/>
  <c r="J14" i="16"/>
  <c r="J10" i="16" s="1"/>
  <c r="J42" i="1" s="1"/>
  <c r="K14" i="16"/>
  <c r="K10" i="16" s="1"/>
  <c r="K42" i="1" s="1"/>
  <c r="L14" i="16"/>
  <c r="L10" i="16" s="1"/>
  <c r="L42" i="1" s="1"/>
  <c r="M14" i="16"/>
  <c r="M10" i="16" s="1"/>
  <c r="M42" i="1" s="1"/>
  <c r="N14" i="16"/>
  <c r="N10" i="16" s="1"/>
  <c r="N42" i="1" s="1"/>
  <c r="O14" i="16"/>
  <c r="O10" i="16" s="1"/>
  <c r="O42" i="1" s="1"/>
  <c r="P14" i="16"/>
  <c r="P10" i="16" s="1"/>
  <c r="P42" i="1" s="1"/>
  <c r="Q14" i="16"/>
  <c r="Q10" i="16" s="1"/>
  <c r="Q42" i="1" s="1"/>
  <c r="R14" i="16"/>
  <c r="R10" i="16" s="1"/>
  <c r="R42" i="1" s="1"/>
  <c r="S14" i="16"/>
  <c r="S10" i="16" s="1"/>
  <c r="S42" i="1" s="1"/>
  <c r="T14" i="16"/>
  <c r="T10" i="16" s="1"/>
  <c r="T42" i="1" s="1"/>
  <c r="U14" i="16"/>
  <c r="U10" i="16" s="1"/>
  <c r="U42" i="1" s="1"/>
  <c r="V14" i="16"/>
  <c r="V10" i="16" s="1"/>
  <c r="V42" i="1" s="1"/>
  <c r="E14" i="16"/>
  <c r="E10" i="16" s="1"/>
  <c r="E42" i="1" s="1"/>
  <c r="E13" i="16"/>
  <c r="E9" i="16" s="1"/>
  <c r="D26" i="14"/>
  <c r="D25" i="14"/>
  <c r="E12" i="17"/>
  <c r="E208" i="17"/>
  <c r="E229" i="17"/>
  <c r="E346" i="17"/>
  <c r="D191" i="19"/>
  <c r="H172" i="19"/>
  <c r="I172" i="19"/>
  <c r="J172" i="19"/>
  <c r="K172" i="19"/>
  <c r="L172" i="19"/>
  <c r="M172" i="19"/>
  <c r="N172" i="19"/>
  <c r="O172" i="19"/>
  <c r="P172" i="19"/>
  <c r="Q172" i="19"/>
  <c r="R172" i="19"/>
  <c r="S172" i="19"/>
  <c r="T172" i="19"/>
  <c r="U172" i="19"/>
  <c r="V172" i="19"/>
  <c r="H173" i="19"/>
  <c r="I173" i="19"/>
  <c r="J173" i="19"/>
  <c r="K173" i="19"/>
  <c r="L173" i="19"/>
  <c r="M173" i="19"/>
  <c r="N173" i="19"/>
  <c r="O173" i="19"/>
  <c r="P173" i="19"/>
  <c r="Q173" i="19"/>
  <c r="R173" i="19"/>
  <c r="S173" i="19"/>
  <c r="T173" i="19"/>
  <c r="U173" i="19"/>
  <c r="V173" i="19"/>
  <c r="H214" i="19"/>
  <c r="I214" i="19"/>
  <c r="J214" i="19"/>
  <c r="K214" i="19"/>
  <c r="L214" i="19"/>
  <c r="M214" i="19"/>
  <c r="N214" i="19"/>
  <c r="O214" i="19"/>
  <c r="P214" i="19"/>
  <c r="Q214" i="19"/>
  <c r="R214" i="19"/>
  <c r="S214" i="19"/>
  <c r="T214" i="19"/>
  <c r="U214" i="19"/>
  <c r="V214" i="19"/>
  <c r="H215" i="19"/>
  <c r="I215" i="19"/>
  <c r="J215" i="19"/>
  <c r="K215" i="19"/>
  <c r="L215" i="19"/>
  <c r="M215" i="19"/>
  <c r="N215" i="19"/>
  <c r="O215" i="19"/>
  <c r="P215" i="19"/>
  <c r="Q215" i="19"/>
  <c r="R215" i="19"/>
  <c r="S215" i="19"/>
  <c r="T215" i="19"/>
  <c r="U215" i="19"/>
  <c r="V215" i="19"/>
  <c r="G215" i="19"/>
  <c r="G214" i="19"/>
  <c r="G220" i="19"/>
  <c r="H220" i="19"/>
  <c r="G223" i="19"/>
  <c r="H223" i="19"/>
  <c r="U68" i="19"/>
  <c r="U67" i="19"/>
  <c r="O67" i="19"/>
  <c r="G41" i="19"/>
  <c r="G121" i="17"/>
  <c r="D43" i="19"/>
  <c r="H121" i="17"/>
  <c r="I121" i="17"/>
  <c r="K121" i="17"/>
  <c r="L121" i="17"/>
  <c r="M121" i="17"/>
  <c r="N121" i="17"/>
  <c r="O121" i="17"/>
  <c r="P121" i="17"/>
  <c r="D206" i="17"/>
  <c r="F219" i="17"/>
  <c r="G147" i="17"/>
  <c r="G150" i="17"/>
  <c r="G153" i="17"/>
  <c r="G156" i="17"/>
  <c r="G159" i="17"/>
  <c r="D143" i="17"/>
  <c r="N123" i="17"/>
  <c r="J121" i="17"/>
  <c r="D296" i="17"/>
  <c r="E294" i="17"/>
  <c r="D295" i="17"/>
  <c r="V294" i="17"/>
  <c r="U294" i="17"/>
  <c r="T294" i="17"/>
  <c r="S294" i="17"/>
  <c r="R294" i="17"/>
  <c r="Q294" i="17"/>
  <c r="P294" i="17"/>
  <c r="O294" i="17"/>
  <c r="N294" i="17"/>
  <c r="M294" i="17"/>
  <c r="L294" i="17"/>
  <c r="K294" i="17"/>
  <c r="J294" i="17"/>
  <c r="I294" i="17"/>
  <c r="H294" i="17"/>
  <c r="G294" i="17"/>
  <c r="F294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G97" i="17"/>
  <c r="N159" i="17"/>
  <c r="H159" i="17"/>
  <c r="I159" i="17"/>
  <c r="J159" i="17"/>
  <c r="K159" i="17"/>
  <c r="L159" i="17"/>
  <c r="M159" i="17"/>
  <c r="O159" i="17"/>
  <c r="P159" i="17"/>
  <c r="Q159" i="17"/>
  <c r="R159" i="17"/>
  <c r="S159" i="17"/>
  <c r="T159" i="17"/>
  <c r="U159" i="17"/>
  <c r="V159" i="17"/>
  <c r="G163" i="17"/>
  <c r="H163" i="17"/>
  <c r="I163" i="17"/>
  <c r="J163" i="17"/>
  <c r="K163" i="17"/>
  <c r="L163" i="17"/>
  <c r="M163" i="17"/>
  <c r="N163" i="17"/>
  <c r="O163" i="17"/>
  <c r="P163" i="17"/>
  <c r="Q163" i="17"/>
  <c r="R163" i="17"/>
  <c r="S163" i="17"/>
  <c r="T163" i="17"/>
  <c r="U163" i="17"/>
  <c r="V163" i="17"/>
  <c r="G164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G165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G168" i="17"/>
  <c r="H168" i="17"/>
  <c r="I168" i="17"/>
  <c r="J168" i="17"/>
  <c r="K168" i="17"/>
  <c r="L168" i="17"/>
  <c r="M168" i="17"/>
  <c r="N168" i="17"/>
  <c r="O168" i="17"/>
  <c r="P168" i="17"/>
  <c r="Q168" i="17"/>
  <c r="R168" i="17"/>
  <c r="S168" i="17"/>
  <c r="T168" i="17"/>
  <c r="U168" i="17"/>
  <c r="V168" i="17"/>
  <c r="G171" i="17"/>
  <c r="H171" i="17"/>
  <c r="I171" i="17"/>
  <c r="J171" i="17"/>
  <c r="K171" i="17"/>
  <c r="L171" i="17"/>
  <c r="M171" i="17"/>
  <c r="N171" i="17"/>
  <c r="O171" i="17"/>
  <c r="P171" i="17"/>
  <c r="Q171" i="17"/>
  <c r="R171" i="17"/>
  <c r="S171" i="17"/>
  <c r="T171" i="17"/>
  <c r="U171" i="17"/>
  <c r="V171" i="17"/>
  <c r="G66" i="17"/>
  <c r="G70" i="17"/>
  <c r="G71" i="17"/>
  <c r="G72" i="17"/>
  <c r="G75" i="17"/>
  <c r="G78" i="17"/>
  <c r="G57" i="17"/>
  <c r="G60" i="17"/>
  <c r="G63" i="17"/>
  <c r="G31" i="17"/>
  <c r="G32" i="17"/>
  <c r="G33" i="17"/>
  <c r="G36" i="17"/>
  <c r="G39" i="17"/>
  <c r="F22" i="16"/>
  <c r="F25" i="16"/>
  <c r="F28" i="16"/>
  <c r="F31" i="16"/>
  <c r="F34" i="16"/>
  <c r="F37" i="16"/>
  <c r="G16" i="16"/>
  <c r="G19" i="16"/>
  <c r="G22" i="16"/>
  <c r="G25" i="16"/>
  <c r="G28" i="16"/>
  <c r="G31" i="16"/>
  <c r="G34" i="16"/>
  <c r="G37" i="16"/>
  <c r="G40" i="16"/>
  <c r="H16" i="16"/>
  <c r="H19" i="16"/>
  <c r="H22" i="16"/>
  <c r="H25" i="16"/>
  <c r="H28" i="16"/>
  <c r="H31" i="16"/>
  <c r="H34" i="16"/>
  <c r="H37" i="16"/>
  <c r="H40" i="16"/>
  <c r="I16" i="16"/>
  <c r="I19" i="16"/>
  <c r="I22" i="16"/>
  <c r="I25" i="16"/>
  <c r="I28" i="16"/>
  <c r="I31" i="16"/>
  <c r="I34" i="16"/>
  <c r="I37" i="16"/>
  <c r="I40" i="16"/>
  <c r="J16" i="16"/>
  <c r="J19" i="16"/>
  <c r="J22" i="16"/>
  <c r="J25" i="16"/>
  <c r="J28" i="16"/>
  <c r="J31" i="16"/>
  <c r="J34" i="16"/>
  <c r="J37" i="16"/>
  <c r="J40" i="16"/>
  <c r="K16" i="16"/>
  <c r="K19" i="16"/>
  <c r="K22" i="16"/>
  <c r="K25" i="16"/>
  <c r="K28" i="16"/>
  <c r="K31" i="16"/>
  <c r="K34" i="16"/>
  <c r="K37" i="16"/>
  <c r="K40" i="16"/>
  <c r="L16" i="16"/>
  <c r="L19" i="16"/>
  <c r="L22" i="16"/>
  <c r="L25" i="16"/>
  <c r="L28" i="16"/>
  <c r="L31" i="16"/>
  <c r="L34" i="16"/>
  <c r="L37" i="16"/>
  <c r="L40" i="16"/>
  <c r="M16" i="16"/>
  <c r="M19" i="16"/>
  <c r="M22" i="16"/>
  <c r="M25" i="16"/>
  <c r="M28" i="16"/>
  <c r="M31" i="16"/>
  <c r="M34" i="16"/>
  <c r="M37" i="16"/>
  <c r="M40" i="16"/>
  <c r="N16" i="16"/>
  <c r="N19" i="16"/>
  <c r="N22" i="16"/>
  <c r="N25" i="16"/>
  <c r="N28" i="16"/>
  <c r="N31" i="16"/>
  <c r="N34" i="16"/>
  <c r="N37" i="16"/>
  <c r="N40" i="16"/>
  <c r="O16" i="16"/>
  <c r="O19" i="16"/>
  <c r="O22" i="16"/>
  <c r="O25" i="16"/>
  <c r="O28" i="16"/>
  <c r="O31" i="16"/>
  <c r="O34" i="16"/>
  <c r="O37" i="16"/>
  <c r="O40" i="16"/>
  <c r="P16" i="16"/>
  <c r="P19" i="16"/>
  <c r="P22" i="16"/>
  <c r="P25" i="16"/>
  <c r="P28" i="16"/>
  <c r="P31" i="16"/>
  <c r="P34" i="16"/>
  <c r="P37" i="16"/>
  <c r="P40" i="16"/>
  <c r="Q16" i="16"/>
  <c r="Q19" i="16"/>
  <c r="Q22" i="16"/>
  <c r="Q25" i="16"/>
  <c r="Q28" i="16"/>
  <c r="Q31" i="16"/>
  <c r="Q34" i="16"/>
  <c r="Q37" i="16"/>
  <c r="Q40" i="16"/>
  <c r="R16" i="16"/>
  <c r="R19" i="16"/>
  <c r="R22" i="16"/>
  <c r="R25" i="16"/>
  <c r="R28" i="16"/>
  <c r="R31" i="16"/>
  <c r="R34" i="16"/>
  <c r="R37" i="16"/>
  <c r="R40" i="16"/>
  <c r="S16" i="16"/>
  <c r="S19" i="16"/>
  <c r="S22" i="16"/>
  <c r="S25" i="16"/>
  <c r="S28" i="16"/>
  <c r="S31" i="16"/>
  <c r="S34" i="16"/>
  <c r="S37" i="16"/>
  <c r="S40" i="16"/>
  <c r="T16" i="16"/>
  <c r="T19" i="16"/>
  <c r="T22" i="16"/>
  <c r="T25" i="16"/>
  <c r="T28" i="16"/>
  <c r="T31" i="16"/>
  <c r="T34" i="16"/>
  <c r="T37" i="16"/>
  <c r="T40" i="16"/>
  <c r="U16" i="16"/>
  <c r="U19" i="16"/>
  <c r="U22" i="16"/>
  <c r="U25" i="16"/>
  <c r="U28" i="16"/>
  <c r="U31" i="16"/>
  <c r="U34" i="16"/>
  <c r="U37" i="16"/>
  <c r="U40" i="16"/>
  <c r="V16" i="16"/>
  <c r="V19" i="16"/>
  <c r="V22" i="16"/>
  <c r="V25" i="16"/>
  <c r="V28" i="16"/>
  <c r="V31" i="16"/>
  <c r="V34" i="16"/>
  <c r="V37" i="16"/>
  <c r="V40" i="16"/>
  <c r="E16" i="16"/>
  <c r="E19" i="16"/>
  <c r="E22" i="16"/>
  <c r="E25" i="16"/>
  <c r="E28" i="16"/>
  <c r="E31" i="16"/>
  <c r="E34" i="16"/>
  <c r="E37" i="16"/>
  <c r="E40" i="16"/>
  <c r="O14" i="15"/>
  <c r="O10" i="15" s="1"/>
  <c r="D80" i="15"/>
  <c r="D79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E75" i="15"/>
  <c r="D77" i="15"/>
  <c r="D76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F127" i="12"/>
  <c r="F137" i="12"/>
  <c r="H75" i="12"/>
  <c r="H72" i="12"/>
  <c r="H69" i="12"/>
  <c r="G69" i="12"/>
  <c r="H66" i="12"/>
  <c r="H63" i="12"/>
  <c r="E120" i="8"/>
  <c r="F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E121" i="8"/>
  <c r="F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D166" i="8"/>
  <c r="D165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G164" i="8"/>
  <c r="F164" i="8"/>
  <c r="E164" i="8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E17" i="6"/>
  <c r="E16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E110" i="6"/>
  <c r="F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E118" i="6"/>
  <c r="E123" i="6"/>
  <c r="F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D119" i="6"/>
  <c r="E115" i="6"/>
  <c r="F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F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F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E8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3" i="6"/>
  <c r="D102" i="6"/>
  <c r="G98" i="6"/>
  <c r="D100" i="6"/>
  <c r="D99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F98" i="6"/>
  <c r="E98" i="6"/>
  <c r="E13" i="8"/>
  <c r="E46" i="8"/>
  <c r="E169" i="8"/>
  <c r="E205" i="8"/>
  <c r="E223" i="8"/>
  <c r="E241" i="8"/>
  <c r="G248" i="8"/>
  <c r="G251" i="8"/>
  <c r="G254" i="8"/>
  <c r="G257" i="8"/>
  <c r="G166" i="7"/>
  <c r="G169" i="7"/>
  <c r="G172" i="7"/>
  <c r="G175" i="7"/>
  <c r="G88" i="7"/>
  <c r="G91" i="7"/>
  <c r="G94" i="7"/>
  <c r="G97" i="7"/>
  <c r="E94" i="7"/>
  <c r="D90" i="7"/>
  <c r="D89" i="7"/>
  <c r="I170" i="5"/>
  <c r="G115" i="5"/>
  <c r="O115" i="5"/>
  <c r="G13" i="5"/>
  <c r="E37" i="5"/>
  <c r="F37" i="5"/>
  <c r="D361" i="5"/>
  <c r="F359" i="5"/>
  <c r="E359" i="5"/>
  <c r="F358" i="5"/>
  <c r="E358" i="5"/>
  <c r="H358" i="5"/>
  <c r="I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H359" i="5"/>
  <c r="I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F372" i="5"/>
  <c r="G372" i="5"/>
  <c r="G357" i="5" s="1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E372" i="5"/>
  <c r="F369" i="5"/>
  <c r="H369" i="5"/>
  <c r="I369" i="5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E369" i="5"/>
  <c r="F366" i="5"/>
  <c r="H366" i="5"/>
  <c r="I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V366" i="5"/>
  <c r="E366" i="5"/>
  <c r="F363" i="5"/>
  <c r="H363" i="5"/>
  <c r="I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V363" i="5"/>
  <c r="E363" i="5"/>
  <c r="D374" i="5"/>
  <c r="D373" i="5"/>
  <c r="D371" i="5"/>
  <c r="D370" i="5"/>
  <c r="D368" i="5"/>
  <c r="D367" i="5"/>
  <c r="D365" i="5"/>
  <c r="D364" i="5"/>
  <c r="D362" i="5"/>
  <c r="F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E360" i="5"/>
  <c r="G309" i="5"/>
  <c r="G310" i="5"/>
  <c r="G311" i="5"/>
  <c r="G314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E151" i="5"/>
  <c r="D153" i="5"/>
  <c r="D152" i="5"/>
  <c r="G109" i="5"/>
  <c r="G112" i="5"/>
  <c r="G118" i="5"/>
  <c r="G121" i="5"/>
  <c r="F150" i="21"/>
  <c r="F153" i="21"/>
  <c r="F156" i="21"/>
  <c r="F159" i="21"/>
  <c r="F162" i="21"/>
  <c r="F165" i="21"/>
  <c r="F168" i="21"/>
  <c r="F171" i="21"/>
  <c r="F174" i="21"/>
  <c r="F177" i="21"/>
  <c r="F180" i="21"/>
  <c r="F183" i="21"/>
  <c r="F186" i="21"/>
  <c r="F17" i="4"/>
  <c r="F13" i="4" s="1"/>
  <c r="E16" i="4"/>
  <c r="E12" i="4" s="1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G55" i="4"/>
  <c r="G58" i="4"/>
  <c r="G61" i="4"/>
  <c r="G69" i="4"/>
  <c r="G70" i="4"/>
  <c r="G73" i="4"/>
  <c r="G76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F29" i="21"/>
  <c r="F92" i="21"/>
  <c r="G11" i="21"/>
  <c r="G29" i="21"/>
  <c r="G71" i="21"/>
  <c r="G92" i="21"/>
  <c r="H11" i="21"/>
  <c r="H29" i="21"/>
  <c r="H71" i="21"/>
  <c r="H92" i="21"/>
  <c r="I11" i="21"/>
  <c r="I29" i="21"/>
  <c r="I71" i="21"/>
  <c r="I92" i="21"/>
  <c r="J11" i="21"/>
  <c r="J29" i="21"/>
  <c r="J71" i="21"/>
  <c r="J92" i="21"/>
  <c r="K11" i="21"/>
  <c r="K29" i="21"/>
  <c r="K71" i="21"/>
  <c r="K92" i="21"/>
  <c r="L11" i="21"/>
  <c r="L29" i="21"/>
  <c r="L71" i="21"/>
  <c r="L92" i="21"/>
  <c r="M11" i="21"/>
  <c r="M29" i="21"/>
  <c r="M71" i="21"/>
  <c r="M92" i="21"/>
  <c r="N11" i="21"/>
  <c r="N29" i="21"/>
  <c r="N71" i="21"/>
  <c r="N92" i="21"/>
  <c r="O11" i="21"/>
  <c r="O29" i="21"/>
  <c r="O71" i="21"/>
  <c r="O92" i="21"/>
  <c r="P11" i="21"/>
  <c r="P29" i="21"/>
  <c r="P71" i="21"/>
  <c r="P92" i="21"/>
  <c r="Q11" i="21"/>
  <c r="Q29" i="21"/>
  <c r="Q71" i="21"/>
  <c r="Q92" i="21"/>
  <c r="R11" i="21"/>
  <c r="R29" i="21"/>
  <c r="R71" i="21"/>
  <c r="R92" i="21"/>
  <c r="S11" i="21"/>
  <c r="S29" i="21"/>
  <c r="S71" i="21"/>
  <c r="S92" i="21"/>
  <c r="T11" i="21"/>
  <c r="T29" i="21"/>
  <c r="T71" i="21"/>
  <c r="T92" i="21"/>
  <c r="U11" i="21"/>
  <c r="U29" i="21"/>
  <c r="U71" i="21"/>
  <c r="U92" i="21"/>
  <c r="V11" i="21"/>
  <c r="V29" i="21"/>
  <c r="V71" i="21"/>
  <c r="V92" i="21"/>
  <c r="F12" i="21"/>
  <c r="F30" i="21"/>
  <c r="F72" i="21"/>
  <c r="F93" i="21"/>
  <c r="G12" i="21"/>
  <c r="G30" i="21"/>
  <c r="G72" i="21"/>
  <c r="G93" i="21"/>
  <c r="H12" i="21"/>
  <c r="H30" i="21"/>
  <c r="H72" i="21"/>
  <c r="H93" i="21"/>
  <c r="I12" i="21"/>
  <c r="I30" i="21"/>
  <c r="I72" i="21"/>
  <c r="I93" i="21"/>
  <c r="J12" i="21"/>
  <c r="J30" i="21"/>
  <c r="J72" i="21"/>
  <c r="J93" i="21"/>
  <c r="K12" i="21"/>
  <c r="K30" i="21"/>
  <c r="K72" i="21"/>
  <c r="K93" i="21"/>
  <c r="L12" i="21"/>
  <c r="L30" i="21"/>
  <c r="L72" i="21"/>
  <c r="L93" i="21"/>
  <c r="M12" i="21"/>
  <c r="M30" i="21"/>
  <c r="M72" i="21"/>
  <c r="M93" i="21"/>
  <c r="N12" i="21"/>
  <c r="N30" i="21"/>
  <c r="N72" i="21"/>
  <c r="N93" i="21"/>
  <c r="O12" i="21"/>
  <c r="O30" i="21"/>
  <c r="O72" i="21"/>
  <c r="O93" i="21"/>
  <c r="P12" i="21"/>
  <c r="P30" i="21"/>
  <c r="P72" i="21"/>
  <c r="P93" i="21"/>
  <c r="Q12" i="21"/>
  <c r="Q30" i="21"/>
  <c r="Q72" i="21"/>
  <c r="Q93" i="21"/>
  <c r="R12" i="21"/>
  <c r="R30" i="21"/>
  <c r="R72" i="21"/>
  <c r="R93" i="21"/>
  <c r="S12" i="21"/>
  <c r="S30" i="21"/>
  <c r="S72" i="21"/>
  <c r="S93" i="21"/>
  <c r="T12" i="21"/>
  <c r="T30" i="21"/>
  <c r="T72" i="21"/>
  <c r="T93" i="21"/>
  <c r="U12" i="21"/>
  <c r="U30" i="21"/>
  <c r="U72" i="21"/>
  <c r="U93" i="21"/>
  <c r="V12" i="21"/>
  <c r="V30" i="21"/>
  <c r="V72" i="21"/>
  <c r="V93" i="21"/>
  <c r="E12" i="21"/>
  <c r="E30" i="21"/>
  <c r="E72" i="21"/>
  <c r="E93" i="21"/>
  <c r="E11" i="21"/>
  <c r="E29" i="21"/>
  <c r="E71" i="21"/>
  <c r="E92" i="21"/>
  <c r="J150" i="21"/>
  <c r="J153" i="21"/>
  <c r="J156" i="21"/>
  <c r="J159" i="21"/>
  <c r="J162" i="21"/>
  <c r="J165" i="21"/>
  <c r="J168" i="21"/>
  <c r="J171" i="21"/>
  <c r="J174" i="21"/>
  <c r="J177" i="21"/>
  <c r="J180" i="21"/>
  <c r="J183" i="21"/>
  <c r="J186" i="21"/>
  <c r="J192" i="21"/>
  <c r="J195" i="21"/>
  <c r="J198" i="21"/>
  <c r="J201" i="21"/>
  <c r="J204" i="21"/>
  <c r="J207" i="21"/>
  <c r="N150" i="21"/>
  <c r="N153" i="21"/>
  <c r="N156" i="21"/>
  <c r="N159" i="21"/>
  <c r="N162" i="21"/>
  <c r="N165" i="21"/>
  <c r="N168" i="21"/>
  <c r="N171" i="21"/>
  <c r="N174" i="21"/>
  <c r="N177" i="21"/>
  <c r="N180" i="21"/>
  <c r="N183" i="21"/>
  <c r="N186" i="21"/>
  <c r="N192" i="21"/>
  <c r="N195" i="21"/>
  <c r="N198" i="21"/>
  <c r="N201" i="21"/>
  <c r="N204" i="21"/>
  <c r="N207" i="21"/>
  <c r="J148" i="21"/>
  <c r="J190" i="21"/>
  <c r="K148" i="21"/>
  <c r="K190" i="21"/>
  <c r="H149" i="21"/>
  <c r="H191" i="21"/>
  <c r="L149" i="21"/>
  <c r="L191" i="21"/>
  <c r="L212" i="21"/>
  <c r="M149" i="21"/>
  <c r="M191" i="21"/>
  <c r="M212" i="21"/>
  <c r="P149" i="21"/>
  <c r="P191" i="21"/>
  <c r="D209" i="21"/>
  <c r="D208" i="21"/>
  <c r="V207" i="21"/>
  <c r="U207" i="21"/>
  <c r="T207" i="21"/>
  <c r="S207" i="21"/>
  <c r="R207" i="21"/>
  <c r="Q207" i="21"/>
  <c r="P207" i="21"/>
  <c r="O207" i="21"/>
  <c r="M207" i="21"/>
  <c r="L207" i="21"/>
  <c r="K207" i="21"/>
  <c r="I207" i="21"/>
  <c r="H207" i="21"/>
  <c r="G207" i="21"/>
  <c r="F207" i="21"/>
  <c r="E207" i="21"/>
  <c r="D206" i="21"/>
  <c r="D205" i="21"/>
  <c r="V204" i="21"/>
  <c r="U204" i="21"/>
  <c r="T204" i="21"/>
  <c r="S204" i="21"/>
  <c r="R204" i="21"/>
  <c r="Q204" i="21"/>
  <c r="P204" i="21"/>
  <c r="O204" i="21"/>
  <c r="M204" i="21"/>
  <c r="L204" i="21"/>
  <c r="K204" i="21"/>
  <c r="I204" i="21"/>
  <c r="H204" i="21"/>
  <c r="G204" i="21"/>
  <c r="F204" i="21"/>
  <c r="E204" i="21"/>
  <c r="D203" i="21"/>
  <c r="D202" i="21"/>
  <c r="V201" i="21"/>
  <c r="U201" i="21"/>
  <c r="T201" i="21"/>
  <c r="S201" i="21"/>
  <c r="R201" i="21"/>
  <c r="Q201" i="21"/>
  <c r="P201" i="21"/>
  <c r="O201" i="21"/>
  <c r="M201" i="21"/>
  <c r="L201" i="21"/>
  <c r="K201" i="21"/>
  <c r="I201" i="21"/>
  <c r="H201" i="21"/>
  <c r="G201" i="21"/>
  <c r="F201" i="21"/>
  <c r="E201" i="21"/>
  <c r="D200" i="21"/>
  <c r="D199" i="21"/>
  <c r="V198" i="21"/>
  <c r="U198" i="21"/>
  <c r="T198" i="21"/>
  <c r="S198" i="21"/>
  <c r="R198" i="21"/>
  <c r="Q198" i="21"/>
  <c r="P198" i="21"/>
  <c r="O198" i="21"/>
  <c r="M198" i="21"/>
  <c r="L198" i="21"/>
  <c r="K198" i="21"/>
  <c r="I198" i="21"/>
  <c r="H198" i="21"/>
  <c r="G198" i="21"/>
  <c r="F198" i="21"/>
  <c r="E198" i="21"/>
  <c r="D197" i="21"/>
  <c r="D196" i="21"/>
  <c r="V195" i="21"/>
  <c r="V192" i="21"/>
  <c r="U195" i="21"/>
  <c r="U192" i="21"/>
  <c r="T195" i="21"/>
  <c r="S195" i="21"/>
  <c r="R195" i="21"/>
  <c r="Q195" i="21"/>
  <c r="P195" i="21"/>
  <c r="O195" i="21"/>
  <c r="M195" i="21"/>
  <c r="M192" i="21"/>
  <c r="L195" i="21"/>
  <c r="K195" i="21"/>
  <c r="I195" i="21"/>
  <c r="H195" i="21"/>
  <c r="G195" i="21"/>
  <c r="F195" i="21"/>
  <c r="E195" i="21"/>
  <c r="D194" i="21"/>
  <c r="D193" i="21"/>
  <c r="T192" i="21"/>
  <c r="S192" i="21"/>
  <c r="R192" i="21"/>
  <c r="Q192" i="21"/>
  <c r="P192" i="21"/>
  <c r="O192" i="21"/>
  <c r="L192" i="21"/>
  <c r="K192" i="21"/>
  <c r="I192" i="21"/>
  <c r="H192" i="21"/>
  <c r="G192" i="21"/>
  <c r="F192" i="21"/>
  <c r="E192" i="21"/>
  <c r="V191" i="21"/>
  <c r="V149" i="21"/>
  <c r="U191" i="21"/>
  <c r="T191" i="21"/>
  <c r="S191" i="21"/>
  <c r="R191" i="21"/>
  <c r="Q191" i="21"/>
  <c r="O191" i="21"/>
  <c r="N191" i="21"/>
  <c r="K191" i="21"/>
  <c r="J191" i="21"/>
  <c r="I191" i="21"/>
  <c r="G191" i="21"/>
  <c r="F191" i="21"/>
  <c r="E191" i="21"/>
  <c r="V190" i="21"/>
  <c r="U190" i="21"/>
  <c r="T190" i="21"/>
  <c r="S190" i="21"/>
  <c r="S148" i="21"/>
  <c r="S211" i="21" s="1"/>
  <c r="R190" i="21"/>
  <c r="Q190" i="21"/>
  <c r="P190" i="21"/>
  <c r="O190" i="21"/>
  <c r="N190" i="21"/>
  <c r="M190" i="21"/>
  <c r="L190" i="21"/>
  <c r="I190" i="21"/>
  <c r="H190" i="21"/>
  <c r="H148" i="21"/>
  <c r="H211" i="21" s="1"/>
  <c r="G190" i="21"/>
  <c r="F190" i="21"/>
  <c r="E190" i="21"/>
  <c r="D188" i="21"/>
  <c r="D187" i="21"/>
  <c r="V186" i="21"/>
  <c r="U186" i="21"/>
  <c r="T186" i="21"/>
  <c r="S186" i="21"/>
  <c r="R186" i="21"/>
  <c r="Q186" i="21"/>
  <c r="P186" i="21"/>
  <c r="O186" i="21"/>
  <c r="M186" i="21"/>
  <c r="L186" i="21"/>
  <c r="K186" i="21"/>
  <c r="I186" i="21"/>
  <c r="H186" i="21"/>
  <c r="G186" i="21"/>
  <c r="E186" i="21"/>
  <c r="D185" i="21"/>
  <c r="D184" i="21"/>
  <c r="V183" i="21"/>
  <c r="U183" i="21"/>
  <c r="T183" i="21"/>
  <c r="S183" i="21"/>
  <c r="R183" i="21"/>
  <c r="Q183" i="21"/>
  <c r="P183" i="21"/>
  <c r="O183" i="21"/>
  <c r="M183" i="21"/>
  <c r="L183" i="21"/>
  <c r="K183" i="21"/>
  <c r="I183" i="21"/>
  <c r="H183" i="21"/>
  <c r="G183" i="21"/>
  <c r="E183" i="21"/>
  <c r="D182" i="21"/>
  <c r="D181" i="21"/>
  <c r="V180" i="21"/>
  <c r="U180" i="21"/>
  <c r="T180" i="21"/>
  <c r="S180" i="21"/>
  <c r="R180" i="21"/>
  <c r="Q180" i="21"/>
  <c r="P180" i="21"/>
  <c r="O180" i="21"/>
  <c r="M180" i="21"/>
  <c r="L180" i="21"/>
  <c r="K180" i="21"/>
  <c r="I180" i="21"/>
  <c r="H180" i="21"/>
  <c r="G180" i="21"/>
  <c r="E180" i="21"/>
  <c r="D179" i="21"/>
  <c r="D178" i="21"/>
  <c r="V177" i="21"/>
  <c r="U177" i="21"/>
  <c r="T177" i="21"/>
  <c r="S177" i="21"/>
  <c r="R177" i="21"/>
  <c r="Q177" i="21"/>
  <c r="P177" i="21"/>
  <c r="O177" i="21"/>
  <c r="M177" i="21"/>
  <c r="L177" i="21"/>
  <c r="K177" i="21"/>
  <c r="I177" i="21"/>
  <c r="H177" i="21"/>
  <c r="G177" i="21"/>
  <c r="E177" i="21"/>
  <c r="D176" i="21"/>
  <c r="D175" i="21"/>
  <c r="V174" i="21"/>
  <c r="U174" i="21"/>
  <c r="T174" i="21"/>
  <c r="S174" i="21"/>
  <c r="R174" i="21"/>
  <c r="Q174" i="21"/>
  <c r="P174" i="21"/>
  <c r="O174" i="21"/>
  <c r="M174" i="21"/>
  <c r="L174" i="21"/>
  <c r="K174" i="21"/>
  <c r="I174" i="21"/>
  <c r="H174" i="21"/>
  <c r="G174" i="21"/>
  <c r="E174" i="21"/>
  <c r="D173" i="21"/>
  <c r="D172" i="21"/>
  <c r="V171" i="21"/>
  <c r="U171" i="21"/>
  <c r="T171" i="21"/>
  <c r="S171" i="21"/>
  <c r="R171" i="21"/>
  <c r="Q171" i="21"/>
  <c r="P171" i="21"/>
  <c r="O171" i="21"/>
  <c r="M171" i="21"/>
  <c r="L171" i="21"/>
  <c r="K171" i="21"/>
  <c r="I171" i="21"/>
  <c r="H171" i="21"/>
  <c r="G171" i="21"/>
  <c r="E171" i="21"/>
  <c r="D170" i="21"/>
  <c r="D169" i="21"/>
  <c r="V168" i="21"/>
  <c r="U168" i="21"/>
  <c r="T168" i="21"/>
  <c r="S168" i="21"/>
  <c r="R168" i="21"/>
  <c r="Q168" i="21"/>
  <c r="P168" i="21"/>
  <c r="O168" i="21"/>
  <c r="M168" i="21"/>
  <c r="L168" i="21"/>
  <c r="K168" i="21"/>
  <c r="I168" i="21"/>
  <c r="H168" i="21"/>
  <c r="G168" i="21"/>
  <c r="E168" i="21"/>
  <c r="D167" i="21"/>
  <c r="D166" i="21"/>
  <c r="V165" i="21"/>
  <c r="U165" i="21"/>
  <c r="T165" i="21"/>
  <c r="S165" i="21"/>
  <c r="R165" i="21"/>
  <c r="Q165" i="21"/>
  <c r="P165" i="21"/>
  <c r="O165" i="21"/>
  <c r="M165" i="21"/>
  <c r="L165" i="21"/>
  <c r="K165" i="21"/>
  <c r="I165" i="21"/>
  <c r="H165" i="21"/>
  <c r="G165" i="21"/>
  <c r="E165" i="21"/>
  <c r="D164" i="21"/>
  <c r="D163" i="21"/>
  <c r="V162" i="21"/>
  <c r="U162" i="21"/>
  <c r="T162" i="21"/>
  <c r="S162" i="21"/>
  <c r="R162" i="21"/>
  <c r="Q162" i="21"/>
  <c r="P162" i="21"/>
  <c r="O162" i="21"/>
  <c r="M162" i="21"/>
  <c r="L162" i="21"/>
  <c r="K162" i="21"/>
  <c r="I162" i="21"/>
  <c r="H162" i="21"/>
  <c r="G162" i="21"/>
  <c r="E162" i="21"/>
  <c r="D161" i="21"/>
  <c r="D160" i="21"/>
  <c r="V159" i="21"/>
  <c r="U159" i="21"/>
  <c r="T159" i="21"/>
  <c r="S159" i="21"/>
  <c r="R159" i="21"/>
  <c r="Q159" i="21"/>
  <c r="P159" i="21"/>
  <c r="O159" i="21"/>
  <c r="M159" i="21"/>
  <c r="L159" i="21"/>
  <c r="K159" i="21"/>
  <c r="I159" i="21"/>
  <c r="H159" i="21"/>
  <c r="G159" i="21"/>
  <c r="E159" i="21"/>
  <c r="D158" i="21"/>
  <c r="D157" i="21"/>
  <c r="V156" i="21"/>
  <c r="U156" i="21"/>
  <c r="T156" i="21"/>
  <c r="S156" i="21"/>
  <c r="R156" i="21"/>
  <c r="Q156" i="21"/>
  <c r="P156" i="21"/>
  <c r="O156" i="21"/>
  <c r="M156" i="21"/>
  <c r="L156" i="21"/>
  <c r="K156" i="21"/>
  <c r="I156" i="21"/>
  <c r="H156" i="21"/>
  <c r="G156" i="21"/>
  <c r="E156" i="21"/>
  <c r="D155" i="21"/>
  <c r="D154" i="21"/>
  <c r="V153" i="21"/>
  <c r="U153" i="21"/>
  <c r="T153" i="21"/>
  <c r="S153" i="21"/>
  <c r="R153" i="21"/>
  <c r="R150" i="21"/>
  <c r="Q153" i="21"/>
  <c r="P153" i="21"/>
  <c r="O153" i="21"/>
  <c r="O150" i="21"/>
  <c r="M153" i="21"/>
  <c r="L153" i="21"/>
  <c r="K153" i="21"/>
  <c r="I153" i="21"/>
  <c r="H153" i="21"/>
  <c r="G153" i="21"/>
  <c r="E153" i="21"/>
  <c r="D152" i="21"/>
  <c r="D151" i="21"/>
  <c r="V150" i="21"/>
  <c r="U150" i="21"/>
  <c r="T150" i="21"/>
  <c r="S150" i="21"/>
  <c r="Q150" i="21"/>
  <c r="P150" i="21"/>
  <c r="M150" i="21"/>
  <c r="L150" i="21"/>
  <c r="K150" i="21"/>
  <c r="I150" i="21"/>
  <c r="H150" i="21"/>
  <c r="G150" i="21"/>
  <c r="E150" i="21"/>
  <c r="U149" i="21"/>
  <c r="U212" i="21"/>
  <c r="T149" i="21"/>
  <c r="T212" i="21" s="1"/>
  <c r="S149" i="21"/>
  <c r="R149" i="21"/>
  <c r="R212" i="21" s="1"/>
  <c r="Q149" i="21"/>
  <c r="O149" i="21"/>
  <c r="N149" i="21"/>
  <c r="K149" i="21"/>
  <c r="J149" i="21"/>
  <c r="J212" i="21" s="1"/>
  <c r="I149" i="21"/>
  <c r="I212" i="21" s="1"/>
  <c r="G149" i="21"/>
  <c r="F149" i="21"/>
  <c r="E149" i="21"/>
  <c r="V148" i="21"/>
  <c r="U148" i="21"/>
  <c r="T148" i="21"/>
  <c r="R148" i="21"/>
  <c r="Q148" i="21"/>
  <c r="P148" i="21"/>
  <c r="O148" i="21"/>
  <c r="N148" i="21"/>
  <c r="M148" i="21"/>
  <c r="M211" i="21" s="1"/>
  <c r="L148" i="21"/>
  <c r="I148" i="21"/>
  <c r="I211" i="21"/>
  <c r="G148" i="21"/>
  <c r="F148" i="21"/>
  <c r="E148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AI24" i="21"/>
  <c r="AJ37" i="21"/>
  <c r="AK37" i="21"/>
  <c r="AL37" i="21"/>
  <c r="AM37" i="21"/>
  <c r="AN37" i="21"/>
  <c r="AO37" i="21"/>
  <c r="AP37" i="21"/>
  <c r="AQ37" i="21"/>
  <c r="AR37" i="21"/>
  <c r="AS37" i="21"/>
  <c r="AT37" i="21"/>
  <c r="AU37" i="21"/>
  <c r="AV37" i="21"/>
  <c r="AW37" i="21"/>
  <c r="AX37" i="21"/>
  <c r="AY37" i="21"/>
  <c r="AZ37" i="21"/>
  <c r="AI37" i="21"/>
  <c r="AI31" i="21"/>
  <c r="AJ31" i="21"/>
  <c r="AK31" i="21"/>
  <c r="AL31" i="21"/>
  <c r="AM31" i="21"/>
  <c r="AN31" i="21"/>
  <c r="AO31" i="21"/>
  <c r="AP31" i="21"/>
  <c r="AQ31" i="21"/>
  <c r="AR31" i="21"/>
  <c r="AS31" i="21"/>
  <c r="AT31" i="21"/>
  <c r="AU31" i="21"/>
  <c r="AV31" i="21"/>
  <c r="AW31" i="21"/>
  <c r="AH31" i="21"/>
  <c r="D111" i="21"/>
  <c r="D110" i="21"/>
  <c r="D108" i="21"/>
  <c r="D107" i="21"/>
  <c r="D105" i="21"/>
  <c r="D104" i="21"/>
  <c r="D102" i="21"/>
  <c r="D101" i="21"/>
  <c r="D99" i="21"/>
  <c r="D98" i="21"/>
  <c r="D96" i="21"/>
  <c r="D95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I94" i="21"/>
  <c r="H94" i="21"/>
  <c r="G94" i="21"/>
  <c r="F94" i="21"/>
  <c r="E94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E73" i="21"/>
  <c r="E76" i="21"/>
  <c r="E79" i="21"/>
  <c r="E82" i="21"/>
  <c r="D69" i="21"/>
  <c r="D62" i="21"/>
  <c r="D68" i="21"/>
  <c r="D66" i="21"/>
  <c r="D65" i="21"/>
  <c r="D63" i="21"/>
  <c r="G73" i="21"/>
  <c r="G76" i="21"/>
  <c r="E34" i="21"/>
  <c r="F34" i="21"/>
  <c r="G34" i="21"/>
  <c r="H34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D35" i="21"/>
  <c r="D36" i="21"/>
  <c r="D90" i="21"/>
  <c r="D89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I88" i="21"/>
  <c r="H88" i="21"/>
  <c r="G88" i="21"/>
  <c r="F88" i="21"/>
  <c r="E88" i="21"/>
  <c r="D87" i="21"/>
  <c r="D86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I85" i="21"/>
  <c r="H85" i="21"/>
  <c r="G85" i="21"/>
  <c r="F85" i="21"/>
  <c r="E85" i="21"/>
  <c r="D84" i="21"/>
  <c r="D83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I82" i="21"/>
  <c r="H82" i="21"/>
  <c r="G82" i="21"/>
  <c r="F82" i="21"/>
  <c r="D81" i="21"/>
  <c r="D80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I79" i="21"/>
  <c r="H79" i="21"/>
  <c r="G79" i="21"/>
  <c r="F79" i="21"/>
  <c r="D78" i="21"/>
  <c r="D77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I76" i="21"/>
  <c r="H76" i="21"/>
  <c r="F76" i="21"/>
  <c r="D75" i="21"/>
  <c r="D74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F73" i="21"/>
  <c r="D60" i="21"/>
  <c r="D59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7" i="21"/>
  <c r="D56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4" i="21"/>
  <c r="D53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1" i="21"/>
  <c r="D50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8" i="21"/>
  <c r="D47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5" i="21"/>
  <c r="D44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2" i="21"/>
  <c r="D41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39" i="21"/>
  <c r="D38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3" i="21"/>
  <c r="D32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27" i="21"/>
  <c r="D26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4" i="21"/>
  <c r="D23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D21" i="21"/>
  <c r="D20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8" i="21"/>
  <c r="D17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5" i="21"/>
  <c r="D14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H78" i="12"/>
  <c r="E111" i="6"/>
  <c r="E130" i="4"/>
  <c r="E129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F9" i="16"/>
  <c r="F41" i="1" s="1"/>
  <c r="H8" i="18"/>
  <c r="H9" i="18"/>
  <c r="H51" i="1" s="1"/>
  <c r="E8" i="18"/>
  <c r="E50" i="1" s="1"/>
  <c r="E9" i="18"/>
  <c r="E51" i="1" s="1"/>
  <c r="K12" i="17"/>
  <c r="G15" i="17"/>
  <c r="G18" i="17"/>
  <c r="G21" i="17"/>
  <c r="G24" i="17"/>
  <c r="G27" i="17"/>
  <c r="H15" i="17"/>
  <c r="H18" i="17"/>
  <c r="H21" i="17"/>
  <c r="H24" i="17"/>
  <c r="H27" i="17"/>
  <c r="I15" i="17"/>
  <c r="I18" i="17"/>
  <c r="I21" i="17"/>
  <c r="I24" i="17"/>
  <c r="I27" i="17"/>
  <c r="J15" i="17"/>
  <c r="J18" i="17"/>
  <c r="J21" i="17"/>
  <c r="J24" i="17"/>
  <c r="J27" i="17"/>
  <c r="K15" i="17"/>
  <c r="K18" i="17"/>
  <c r="K21" i="17"/>
  <c r="K24" i="17"/>
  <c r="K27" i="17"/>
  <c r="K123" i="17"/>
  <c r="L15" i="17"/>
  <c r="L18" i="17"/>
  <c r="L21" i="17"/>
  <c r="L24" i="17"/>
  <c r="L27" i="17"/>
  <c r="M15" i="17"/>
  <c r="M18" i="17"/>
  <c r="M21" i="17"/>
  <c r="M24" i="17"/>
  <c r="M27" i="17"/>
  <c r="N15" i="17"/>
  <c r="N18" i="17"/>
  <c r="N21" i="17"/>
  <c r="N24" i="17"/>
  <c r="N27" i="17"/>
  <c r="O15" i="17"/>
  <c r="O18" i="17"/>
  <c r="O21" i="17"/>
  <c r="O24" i="17"/>
  <c r="O27" i="17"/>
  <c r="P15" i="17"/>
  <c r="P18" i="17"/>
  <c r="P21" i="17"/>
  <c r="P24" i="17"/>
  <c r="P27" i="17"/>
  <c r="Q15" i="17"/>
  <c r="Q18" i="17"/>
  <c r="Q21" i="17"/>
  <c r="Q24" i="17"/>
  <c r="Q27" i="17"/>
  <c r="R15" i="17"/>
  <c r="R18" i="17"/>
  <c r="R21" i="17"/>
  <c r="R24" i="17"/>
  <c r="R27" i="17"/>
  <c r="S15" i="17"/>
  <c r="S18" i="17"/>
  <c r="S21" i="17"/>
  <c r="S24" i="17"/>
  <c r="S27" i="17"/>
  <c r="T15" i="17"/>
  <c r="T18" i="17"/>
  <c r="T21" i="17"/>
  <c r="T24" i="17"/>
  <c r="T27" i="17"/>
  <c r="U15" i="17"/>
  <c r="U18" i="17"/>
  <c r="U21" i="17"/>
  <c r="U24" i="17"/>
  <c r="U27" i="17"/>
  <c r="V15" i="17"/>
  <c r="V18" i="17"/>
  <c r="V21" i="17"/>
  <c r="V24" i="17"/>
  <c r="V27" i="17"/>
  <c r="E15" i="17"/>
  <c r="F15" i="17"/>
  <c r="F12" i="17"/>
  <c r="F8" i="18"/>
  <c r="F50" i="1" s="1"/>
  <c r="F9" i="18"/>
  <c r="F51" i="1" s="1"/>
  <c r="G12" i="17"/>
  <c r="G13" i="17"/>
  <c r="G8" i="18"/>
  <c r="G50" i="1" s="1"/>
  <c r="G9" i="18"/>
  <c r="G51" i="1" s="1"/>
  <c r="H12" i="17"/>
  <c r="H13" i="17"/>
  <c r="I12" i="17"/>
  <c r="I13" i="17"/>
  <c r="I8" i="18"/>
  <c r="I50" i="1" s="1"/>
  <c r="I9" i="18"/>
  <c r="I51" i="1" s="1"/>
  <c r="J12" i="17"/>
  <c r="J13" i="17"/>
  <c r="J8" i="18"/>
  <c r="J50" i="1" s="1"/>
  <c r="J9" i="18"/>
  <c r="J51" i="1" s="1"/>
  <c r="K13" i="17"/>
  <c r="K122" i="17"/>
  <c r="K8" i="18"/>
  <c r="K50" i="1" s="1"/>
  <c r="K9" i="18"/>
  <c r="K51" i="1" s="1"/>
  <c r="L12" i="17"/>
  <c r="L13" i="17"/>
  <c r="L8" i="18"/>
  <c r="L50" i="1" s="1"/>
  <c r="L9" i="18"/>
  <c r="L51" i="1" s="1"/>
  <c r="M12" i="17"/>
  <c r="M13" i="17"/>
  <c r="M8" i="18"/>
  <c r="M50" i="1" s="1"/>
  <c r="M9" i="18"/>
  <c r="M51" i="1" s="1"/>
  <c r="N12" i="17"/>
  <c r="N13" i="17"/>
  <c r="N8" i="18"/>
  <c r="N50" i="1" s="1"/>
  <c r="N9" i="18"/>
  <c r="N51" i="1" s="1"/>
  <c r="O12" i="17"/>
  <c r="O13" i="17"/>
  <c r="O8" i="18"/>
  <c r="O50" i="1" s="1"/>
  <c r="O9" i="18"/>
  <c r="O51" i="1" s="1"/>
  <c r="P12" i="17"/>
  <c r="P13" i="17"/>
  <c r="P8" i="18"/>
  <c r="P50" i="1" s="1"/>
  <c r="P9" i="18"/>
  <c r="P51" i="1" s="1"/>
  <c r="Q12" i="17"/>
  <c r="Q13" i="17"/>
  <c r="Q8" i="18"/>
  <c r="Q50" i="1" s="1"/>
  <c r="Q9" i="18"/>
  <c r="Q51" i="1" s="1"/>
  <c r="R12" i="17"/>
  <c r="R13" i="17"/>
  <c r="R8" i="18"/>
  <c r="R50" i="1" s="1"/>
  <c r="R9" i="18"/>
  <c r="R51" i="1" s="1"/>
  <c r="S12" i="17"/>
  <c r="S13" i="17"/>
  <c r="S8" i="18"/>
  <c r="S50" i="1" s="1"/>
  <c r="S9" i="18"/>
  <c r="S51" i="1" s="1"/>
  <c r="T12" i="17"/>
  <c r="T13" i="17"/>
  <c r="T8" i="18"/>
  <c r="T50" i="1" s="1"/>
  <c r="T9" i="18"/>
  <c r="T51" i="1" s="1"/>
  <c r="U12" i="17"/>
  <c r="U13" i="17"/>
  <c r="U8" i="18"/>
  <c r="U50" i="1" s="1"/>
  <c r="U9" i="18"/>
  <c r="U51" i="1" s="1"/>
  <c r="V12" i="17"/>
  <c r="V13" i="17"/>
  <c r="V8" i="18"/>
  <c r="V50" i="1" s="1"/>
  <c r="V9" i="18"/>
  <c r="V51" i="1" s="1"/>
  <c r="E240" i="8"/>
  <c r="F240" i="8"/>
  <c r="H240" i="8"/>
  <c r="I240" i="8"/>
  <c r="J240" i="8"/>
  <c r="K240" i="8"/>
  <c r="K241" i="8"/>
  <c r="L240" i="8"/>
  <c r="M240" i="8"/>
  <c r="N240" i="8"/>
  <c r="O240" i="8"/>
  <c r="P240" i="8"/>
  <c r="Q240" i="8"/>
  <c r="R240" i="8"/>
  <c r="S240" i="8"/>
  <c r="S241" i="8"/>
  <c r="T240" i="8"/>
  <c r="U240" i="8"/>
  <c r="V240" i="8"/>
  <c r="F241" i="8"/>
  <c r="H241" i="8"/>
  <c r="I241" i="8"/>
  <c r="J241" i="8"/>
  <c r="L241" i="8"/>
  <c r="M241" i="8"/>
  <c r="N241" i="8"/>
  <c r="O241" i="8"/>
  <c r="P241" i="8"/>
  <c r="Q241" i="8"/>
  <c r="R241" i="8"/>
  <c r="T241" i="8"/>
  <c r="U241" i="8"/>
  <c r="V241" i="8"/>
  <c r="F222" i="8"/>
  <c r="H222" i="8"/>
  <c r="I222" i="8"/>
  <c r="J222" i="8"/>
  <c r="K222" i="8"/>
  <c r="L222" i="8"/>
  <c r="M222" i="8"/>
  <c r="N222" i="8"/>
  <c r="O222" i="8"/>
  <c r="P222" i="8"/>
  <c r="Q222" i="8"/>
  <c r="R222" i="8"/>
  <c r="S222" i="8"/>
  <c r="T222" i="8"/>
  <c r="U222" i="8"/>
  <c r="V222" i="8"/>
  <c r="F223" i="8"/>
  <c r="H223" i="8"/>
  <c r="I223" i="8"/>
  <c r="J223" i="8"/>
  <c r="K223" i="8"/>
  <c r="L223" i="8"/>
  <c r="M223" i="8"/>
  <c r="N223" i="8"/>
  <c r="O223" i="8"/>
  <c r="P223" i="8"/>
  <c r="Q223" i="8"/>
  <c r="R223" i="8"/>
  <c r="S223" i="8"/>
  <c r="T223" i="8"/>
  <c r="U223" i="8"/>
  <c r="V223" i="8"/>
  <c r="E222" i="8"/>
  <c r="F204" i="8"/>
  <c r="I204" i="8"/>
  <c r="J204" i="8"/>
  <c r="K204" i="8"/>
  <c r="L204" i="8"/>
  <c r="M204" i="8"/>
  <c r="N204" i="8"/>
  <c r="O204" i="8"/>
  <c r="P204" i="8"/>
  <c r="Q204" i="8"/>
  <c r="R204" i="8"/>
  <c r="S204" i="8"/>
  <c r="T204" i="8"/>
  <c r="U204" i="8"/>
  <c r="V204" i="8"/>
  <c r="F205" i="8"/>
  <c r="H205" i="8"/>
  <c r="I205" i="8"/>
  <c r="J205" i="8"/>
  <c r="K205" i="8"/>
  <c r="L205" i="8"/>
  <c r="M205" i="8"/>
  <c r="N205" i="8"/>
  <c r="O205" i="8"/>
  <c r="P205" i="8"/>
  <c r="Q205" i="8"/>
  <c r="R205" i="8"/>
  <c r="S205" i="8"/>
  <c r="T205" i="8"/>
  <c r="U205" i="8"/>
  <c r="V205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E168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E12" i="8"/>
  <c r="F85" i="7"/>
  <c r="F88" i="7"/>
  <c r="F91" i="7"/>
  <c r="F94" i="7"/>
  <c r="F97" i="7"/>
  <c r="F100" i="7"/>
  <c r="F103" i="7"/>
  <c r="F106" i="7"/>
  <c r="E85" i="7"/>
  <c r="E88" i="7"/>
  <c r="E91" i="7"/>
  <c r="E97" i="7"/>
  <c r="E100" i="7"/>
  <c r="E103" i="7"/>
  <c r="E106" i="7"/>
  <c r="F84" i="7"/>
  <c r="E84" i="7"/>
  <c r="F83" i="7"/>
  <c r="E83" i="7"/>
  <c r="V112" i="7"/>
  <c r="V115" i="7"/>
  <c r="V118" i="7"/>
  <c r="V121" i="7"/>
  <c r="V124" i="7"/>
  <c r="V127" i="7"/>
  <c r="V130" i="7"/>
  <c r="G121" i="7"/>
  <c r="G124" i="7"/>
  <c r="F31" i="7"/>
  <c r="F34" i="7"/>
  <c r="F37" i="7"/>
  <c r="F40" i="7"/>
  <c r="F43" i="7"/>
  <c r="F46" i="7"/>
  <c r="F49" i="7"/>
  <c r="E31" i="7"/>
  <c r="E34" i="7"/>
  <c r="E37" i="7"/>
  <c r="E40" i="7"/>
  <c r="E43" i="7"/>
  <c r="E46" i="7"/>
  <c r="E49" i="7"/>
  <c r="E29" i="7"/>
  <c r="F12" i="7"/>
  <c r="F30" i="7"/>
  <c r="F54" i="7"/>
  <c r="F111" i="7"/>
  <c r="F135" i="7"/>
  <c r="F162" i="7"/>
  <c r="E12" i="7"/>
  <c r="E30" i="7"/>
  <c r="E54" i="7"/>
  <c r="E111" i="7"/>
  <c r="E135" i="7"/>
  <c r="E162" i="7"/>
  <c r="F11" i="7"/>
  <c r="F50" i="6"/>
  <c r="E19" i="6"/>
  <c r="F122" i="6"/>
  <c r="E122" i="6"/>
  <c r="F111" i="6"/>
  <c r="F51" i="6"/>
  <c r="E51" i="6"/>
  <c r="E50" i="6"/>
  <c r="D20" i="6"/>
  <c r="D23" i="6"/>
  <c r="D26" i="6"/>
  <c r="D29" i="6"/>
  <c r="D32" i="6"/>
  <c r="D35" i="6"/>
  <c r="D84" i="6"/>
  <c r="D87" i="6"/>
  <c r="D38" i="6"/>
  <c r="D41" i="6"/>
  <c r="D44" i="6"/>
  <c r="D47" i="6"/>
  <c r="D90" i="6"/>
  <c r="D93" i="6"/>
  <c r="D96" i="6"/>
  <c r="H58" i="5"/>
  <c r="E68" i="5"/>
  <c r="F69" i="5"/>
  <c r="E69" i="5"/>
  <c r="F68" i="5"/>
  <c r="F67" i="19"/>
  <c r="G196" i="19"/>
  <c r="F233" i="19"/>
  <c r="F118" i="19"/>
  <c r="F13" i="19"/>
  <c r="G13" i="19"/>
  <c r="D249" i="19"/>
  <c r="D248" i="19"/>
  <c r="V247" i="19"/>
  <c r="U247" i="19"/>
  <c r="T247" i="19"/>
  <c r="S247" i="19"/>
  <c r="R247" i="19"/>
  <c r="Q247" i="19"/>
  <c r="P247" i="19"/>
  <c r="O247" i="19"/>
  <c r="N247" i="19"/>
  <c r="M247" i="19"/>
  <c r="L247" i="19"/>
  <c r="K247" i="19"/>
  <c r="J247" i="19"/>
  <c r="I247" i="19"/>
  <c r="H247" i="19"/>
  <c r="G247" i="19"/>
  <c r="F247" i="19"/>
  <c r="E247" i="19"/>
  <c r="D246" i="19"/>
  <c r="D245" i="19"/>
  <c r="V244" i="19"/>
  <c r="U244" i="19"/>
  <c r="T244" i="19"/>
  <c r="S244" i="19"/>
  <c r="R244" i="19"/>
  <c r="Q244" i="19"/>
  <c r="P244" i="19"/>
  <c r="O244" i="19"/>
  <c r="N244" i="19"/>
  <c r="M244" i="19"/>
  <c r="L244" i="19"/>
  <c r="K244" i="19"/>
  <c r="J244" i="19"/>
  <c r="I244" i="19"/>
  <c r="H244" i="19"/>
  <c r="G244" i="19"/>
  <c r="F244" i="19"/>
  <c r="E244" i="19"/>
  <c r="D243" i="19"/>
  <c r="D242" i="19"/>
  <c r="V241" i="19"/>
  <c r="U241" i="19"/>
  <c r="T241" i="19"/>
  <c r="S241" i="19"/>
  <c r="R241" i="19"/>
  <c r="Q241" i="19"/>
  <c r="P241" i="19"/>
  <c r="O241" i="19"/>
  <c r="N241" i="19"/>
  <c r="M241" i="19"/>
  <c r="L241" i="19"/>
  <c r="K241" i="19"/>
  <c r="J241" i="19"/>
  <c r="I241" i="19"/>
  <c r="H241" i="19"/>
  <c r="G241" i="19"/>
  <c r="F241" i="19"/>
  <c r="E241" i="19"/>
  <c r="D240" i="19"/>
  <c r="D239" i="19"/>
  <c r="V238" i="19"/>
  <c r="U238" i="19"/>
  <c r="T238" i="19"/>
  <c r="S238" i="19"/>
  <c r="R238" i="19"/>
  <c r="Q238" i="19"/>
  <c r="P238" i="19"/>
  <c r="O238" i="19"/>
  <c r="N238" i="19"/>
  <c r="M238" i="19"/>
  <c r="L238" i="19"/>
  <c r="K238" i="19"/>
  <c r="J238" i="19"/>
  <c r="I238" i="19"/>
  <c r="H238" i="19"/>
  <c r="G238" i="19"/>
  <c r="F238" i="19"/>
  <c r="E238" i="19"/>
  <c r="D237" i="19"/>
  <c r="D236" i="19"/>
  <c r="F235" i="19"/>
  <c r="E235" i="19"/>
  <c r="F234" i="19"/>
  <c r="E234" i="19"/>
  <c r="E233" i="19"/>
  <c r="D231" i="19"/>
  <c r="D230" i="19"/>
  <c r="F229" i="19"/>
  <c r="E229" i="19"/>
  <c r="D228" i="19"/>
  <c r="D227" i="19"/>
  <c r="F226" i="19"/>
  <c r="E226" i="19"/>
  <c r="D225" i="19"/>
  <c r="D224" i="19"/>
  <c r="V223" i="19"/>
  <c r="U223" i="19"/>
  <c r="T223" i="19"/>
  <c r="S223" i="19"/>
  <c r="R223" i="19"/>
  <c r="Q223" i="19"/>
  <c r="P223" i="19"/>
  <c r="O223" i="19"/>
  <c r="N223" i="19"/>
  <c r="M223" i="19"/>
  <c r="L223" i="19"/>
  <c r="K223" i="19"/>
  <c r="J223" i="19"/>
  <c r="I223" i="19"/>
  <c r="F223" i="19"/>
  <c r="E223" i="19"/>
  <c r="D222" i="19"/>
  <c r="D221" i="19"/>
  <c r="V220" i="19"/>
  <c r="U220" i="19"/>
  <c r="T220" i="19"/>
  <c r="S220" i="19"/>
  <c r="R220" i="19"/>
  <c r="Q220" i="19"/>
  <c r="P220" i="19"/>
  <c r="O220" i="19"/>
  <c r="N220" i="19"/>
  <c r="M220" i="19"/>
  <c r="L220" i="19"/>
  <c r="K220" i="19"/>
  <c r="J220" i="19"/>
  <c r="I220" i="19"/>
  <c r="F220" i="19"/>
  <c r="E220" i="19"/>
  <c r="D219" i="19"/>
  <c r="D218" i="19"/>
  <c r="V217" i="19"/>
  <c r="U217" i="19"/>
  <c r="T217" i="19"/>
  <c r="S217" i="19"/>
  <c r="R217" i="19"/>
  <c r="Q217" i="19"/>
  <c r="P217" i="19"/>
  <c r="O217" i="19"/>
  <c r="N217" i="19"/>
  <c r="M217" i="19"/>
  <c r="L217" i="19"/>
  <c r="K217" i="19"/>
  <c r="J217" i="19"/>
  <c r="I217" i="19"/>
  <c r="H217" i="19"/>
  <c r="G217" i="19"/>
  <c r="F217" i="19"/>
  <c r="E217" i="19"/>
  <c r="F215" i="19"/>
  <c r="E215" i="19"/>
  <c r="F214" i="19"/>
  <c r="E214" i="19"/>
  <c r="D209" i="19"/>
  <c r="D208" i="19"/>
  <c r="V207" i="19"/>
  <c r="U207" i="19"/>
  <c r="T207" i="19"/>
  <c r="S207" i="19"/>
  <c r="R207" i="19"/>
  <c r="Q207" i="19"/>
  <c r="P207" i="19"/>
  <c r="O207" i="19"/>
  <c r="N207" i="19"/>
  <c r="M207" i="19"/>
  <c r="L207" i="19"/>
  <c r="K207" i="19"/>
  <c r="J207" i="19"/>
  <c r="I207" i="19"/>
  <c r="H207" i="19"/>
  <c r="G207" i="19"/>
  <c r="F207" i="19"/>
  <c r="E207" i="19"/>
  <c r="D206" i="19"/>
  <c r="D205" i="19"/>
  <c r="V204" i="19"/>
  <c r="U204" i="19"/>
  <c r="T204" i="19"/>
  <c r="S204" i="19"/>
  <c r="R204" i="19"/>
  <c r="Q204" i="19"/>
  <c r="P204" i="19"/>
  <c r="O204" i="19"/>
  <c r="N204" i="19"/>
  <c r="M204" i="19"/>
  <c r="L204" i="19"/>
  <c r="K204" i="19"/>
  <c r="J204" i="19"/>
  <c r="I204" i="19"/>
  <c r="H204" i="19"/>
  <c r="G204" i="19"/>
  <c r="F204" i="19"/>
  <c r="E204" i="19"/>
  <c r="D212" i="19"/>
  <c r="D211" i="19"/>
  <c r="V210" i="19"/>
  <c r="U210" i="19"/>
  <c r="T210" i="19"/>
  <c r="S210" i="19"/>
  <c r="R210" i="19"/>
  <c r="Q210" i="19"/>
  <c r="P210" i="19"/>
  <c r="O210" i="19"/>
  <c r="N210" i="19"/>
  <c r="M210" i="19"/>
  <c r="L210" i="19"/>
  <c r="K210" i="19"/>
  <c r="J210" i="19"/>
  <c r="I210" i="19"/>
  <c r="H210" i="19"/>
  <c r="G210" i="19"/>
  <c r="F210" i="19"/>
  <c r="E210" i="19"/>
  <c r="D203" i="19"/>
  <c r="D202" i="19"/>
  <c r="V201" i="19"/>
  <c r="U201" i="19"/>
  <c r="T201" i="19"/>
  <c r="S201" i="19"/>
  <c r="R201" i="19"/>
  <c r="Q201" i="19"/>
  <c r="P201" i="19"/>
  <c r="O201" i="19"/>
  <c r="N201" i="19"/>
  <c r="M201" i="19"/>
  <c r="L201" i="19"/>
  <c r="K201" i="19"/>
  <c r="J201" i="19"/>
  <c r="I201" i="19"/>
  <c r="H201" i="19"/>
  <c r="G201" i="19"/>
  <c r="F201" i="19"/>
  <c r="E201" i="19"/>
  <c r="D200" i="19"/>
  <c r="D199" i="19"/>
  <c r="V198" i="19"/>
  <c r="U198" i="19"/>
  <c r="T198" i="19"/>
  <c r="S198" i="19"/>
  <c r="R198" i="19"/>
  <c r="Q198" i="19"/>
  <c r="P198" i="19"/>
  <c r="O198" i="19"/>
  <c r="N198" i="19"/>
  <c r="M198" i="19"/>
  <c r="L198" i="19"/>
  <c r="K198" i="19"/>
  <c r="J198" i="19"/>
  <c r="I198" i="19"/>
  <c r="H198" i="19"/>
  <c r="G198" i="19"/>
  <c r="F198" i="19"/>
  <c r="E198" i="19"/>
  <c r="V197" i="19"/>
  <c r="U197" i="19"/>
  <c r="T197" i="19"/>
  <c r="S197" i="19"/>
  <c r="R197" i="19"/>
  <c r="Q197" i="19"/>
  <c r="P197" i="19"/>
  <c r="O197" i="19"/>
  <c r="N197" i="19"/>
  <c r="M197" i="19"/>
  <c r="L197" i="19"/>
  <c r="K197" i="19"/>
  <c r="J197" i="19"/>
  <c r="I197" i="19"/>
  <c r="H197" i="19"/>
  <c r="G197" i="19"/>
  <c r="F197" i="19"/>
  <c r="E197" i="19"/>
  <c r="V196" i="19"/>
  <c r="U196" i="19"/>
  <c r="T196" i="19"/>
  <c r="S196" i="19"/>
  <c r="R196" i="19"/>
  <c r="Q196" i="19"/>
  <c r="P196" i="19"/>
  <c r="O196" i="19"/>
  <c r="N196" i="19"/>
  <c r="M196" i="19"/>
  <c r="L196" i="19"/>
  <c r="K196" i="19"/>
  <c r="J196" i="19"/>
  <c r="I196" i="19"/>
  <c r="H196" i="19"/>
  <c r="F196" i="19"/>
  <c r="E196" i="19"/>
  <c r="D194" i="19"/>
  <c r="D193" i="19"/>
  <c r="V192" i="19"/>
  <c r="U192" i="19"/>
  <c r="T192" i="19"/>
  <c r="S192" i="19"/>
  <c r="R192" i="19"/>
  <c r="Q192" i="19"/>
  <c r="P192" i="19"/>
  <c r="O192" i="19"/>
  <c r="N192" i="19"/>
  <c r="M192" i="19"/>
  <c r="L192" i="19"/>
  <c r="K192" i="19"/>
  <c r="J192" i="19"/>
  <c r="I192" i="19"/>
  <c r="H192" i="19"/>
  <c r="G192" i="19"/>
  <c r="F192" i="19"/>
  <c r="E192" i="19"/>
  <c r="D188" i="19"/>
  <c r="D187" i="19"/>
  <c r="V186" i="19"/>
  <c r="U186" i="19"/>
  <c r="T186" i="19"/>
  <c r="S186" i="19"/>
  <c r="R186" i="19"/>
  <c r="Q186" i="19"/>
  <c r="P186" i="19"/>
  <c r="O186" i="19"/>
  <c r="N186" i="19"/>
  <c r="M186" i="19"/>
  <c r="L186" i="19"/>
  <c r="K186" i="19"/>
  <c r="J186" i="19"/>
  <c r="I186" i="19"/>
  <c r="H186" i="19"/>
  <c r="G186" i="19"/>
  <c r="F186" i="19"/>
  <c r="E186" i="19"/>
  <c r="D185" i="19"/>
  <c r="D184" i="19"/>
  <c r="V183" i="19"/>
  <c r="U183" i="19"/>
  <c r="T183" i="19"/>
  <c r="S183" i="19"/>
  <c r="R183" i="19"/>
  <c r="Q183" i="19"/>
  <c r="P183" i="19"/>
  <c r="O183" i="19"/>
  <c r="N183" i="19"/>
  <c r="M183" i="19"/>
  <c r="L183" i="19"/>
  <c r="K183" i="19"/>
  <c r="J183" i="19"/>
  <c r="I183" i="19"/>
  <c r="H183" i="19"/>
  <c r="G183" i="19"/>
  <c r="F183" i="19"/>
  <c r="E183" i="19"/>
  <c r="D182" i="19"/>
  <c r="D181" i="19"/>
  <c r="V180" i="19"/>
  <c r="U180" i="19"/>
  <c r="T180" i="19"/>
  <c r="S180" i="19"/>
  <c r="R180" i="19"/>
  <c r="Q180" i="19"/>
  <c r="P180" i="19"/>
  <c r="O180" i="19"/>
  <c r="N180" i="19"/>
  <c r="M180" i="19"/>
  <c r="L180" i="19"/>
  <c r="K180" i="19"/>
  <c r="J180" i="19"/>
  <c r="I180" i="19"/>
  <c r="H180" i="19"/>
  <c r="F180" i="19"/>
  <c r="E180" i="19"/>
  <c r="D179" i="19"/>
  <c r="D178" i="19"/>
  <c r="V177" i="19"/>
  <c r="U177" i="19"/>
  <c r="T177" i="19"/>
  <c r="T174" i="19" s="1"/>
  <c r="S177" i="19"/>
  <c r="R177" i="19"/>
  <c r="R174" i="19" s="1"/>
  <c r="Q177" i="19"/>
  <c r="Q174" i="19" s="1"/>
  <c r="P177" i="19"/>
  <c r="P174" i="19" s="1"/>
  <c r="O177" i="19"/>
  <c r="O174" i="19" s="1"/>
  <c r="N177" i="19"/>
  <c r="M177" i="19"/>
  <c r="L177" i="19"/>
  <c r="K177" i="19"/>
  <c r="J177" i="19"/>
  <c r="J174" i="19" s="1"/>
  <c r="I177" i="19"/>
  <c r="I174" i="19" s="1"/>
  <c r="H177" i="19"/>
  <c r="H174" i="19" s="1"/>
  <c r="F177" i="19"/>
  <c r="E177" i="19"/>
  <c r="D190" i="19"/>
  <c r="V189" i="19"/>
  <c r="U189" i="19"/>
  <c r="T189" i="19"/>
  <c r="S189" i="19"/>
  <c r="R189" i="19"/>
  <c r="Q189" i="19"/>
  <c r="P189" i="19"/>
  <c r="O189" i="19"/>
  <c r="N189" i="19"/>
  <c r="M189" i="19"/>
  <c r="L189" i="19"/>
  <c r="K189" i="19"/>
  <c r="J189" i="19"/>
  <c r="I189" i="19"/>
  <c r="H189" i="19"/>
  <c r="G189" i="19"/>
  <c r="F189" i="19"/>
  <c r="E189" i="19"/>
  <c r="D176" i="19"/>
  <c r="D175" i="19"/>
  <c r="V174" i="19"/>
  <c r="U174" i="19"/>
  <c r="S174" i="19"/>
  <c r="N174" i="19"/>
  <c r="M174" i="19"/>
  <c r="L174" i="19"/>
  <c r="K174" i="19"/>
  <c r="F174" i="19"/>
  <c r="E174" i="19"/>
  <c r="F173" i="19"/>
  <c r="E173" i="19"/>
  <c r="F172" i="19"/>
  <c r="E172" i="19"/>
  <c r="D170" i="19"/>
  <c r="D169" i="19"/>
  <c r="V168" i="19"/>
  <c r="U168" i="19"/>
  <c r="T168" i="19"/>
  <c r="S168" i="19"/>
  <c r="R168" i="19"/>
  <c r="Q168" i="19"/>
  <c r="P168" i="19"/>
  <c r="O168" i="19"/>
  <c r="N168" i="19"/>
  <c r="M168" i="19"/>
  <c r="L168" i="19"/>
  <c r="K168" i="19"/>
  <c r="J168" i="19"/>
  <c r="I168" i="19"/>
  <c r="H168" i="19"/>
  <c r="E168" i="19"/>
  <c r="D167" i="19"/>
  <c r="D166" i="19"/>
  <c r="V165" i="19"/>
  <c r="U165" i="19"/>
  <c r="T165" i="19"/>
  <c r="S165" i="19"/>
  <c r="R165" i="19"/>
  <c r="Q165" i="19"/>
  <c r="P165" i="19"/>
  <c r="O165" i="19"/>
  <c r="N165" i="19"/>
  <c r="M165" i="19"/>
  <c r="L165" i="19"/>
  <c r="K165" i="19"/>
  <c r="J165" i="19"/>
  <c r="I165" i="19"/>
  <c r="H165" i="19"/>
  <c r="F165" i="19"/>
  <c r="E165" i="19"/>
  <c r="D164" i="19"/>
  <c r="D163" i="19"/>
  <c r="V162" i="19"/>
  <c r="U162" i="19"/>
  <c r="T162" i="19"/>
  <c r="S162" i="19"/>
  <c r="R162" i="19"/>
  <c r="Q162" i="19"/>
  <c r="P162" i="19"/>
  <c r="O162" i="19"/>
  <c r="N162" i="19"/>
  <c r="M162" i="19"/>
  <c r="L162" i="19"/>
  <c r="K162" i="19"/>
  <c r="J162" i="19"/>
  <c r="I162" i="19"/>
  <c r="H162" i="19"/>
  <c r="G162" i="19"/>
  <c r="F162" i="19"/>
  <c r="E162" i="19"/>
  <c r="D161" i="19"/>
  <c r="D160" i="19"/>
  <c r="V159" i="19"/>
  <c r="U159" i="19"/>
  <c r="T159" i="19"/>
  <c r="S159" i="19"/>
  <c r="R159" i="19"/>
  <c r="Q159" i="19"/>
  <c r="P159" i="19"/>
  <c r="O159" i="19"/>
  <c r="N159" i="19"/>
  <c r="M159" i="19"/>
  <c r="L159" i="19"/>
  <c r="K159" i="19"/>
  <c r="J159" i="19"/>
  <c r="I159" i="19"/>
  <c r="H159" i="19"/>
  <c r="G159" i="19"/>
  <c r="F159" i="19"/>
  <c r="E159" i="19"/>
  <c r="D158" i="19"/>
  <c r="D157" i="19"/>
  <c r="V156" i="19"/>
  <c r="U156" i="19"/>
  <c r="T156" i="19"/>
  <c r="S156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F156" i="19"/>
  <c r="E156" i="19"/>
  <c r="D155" i="19"/>
  <c r="D154" i="19"/>
  <c r="V153" i="19"/>
  <c r="U153" i="19"/>
  <c r="T153" i="19"/>
  <c r="S153" i="19"/>
  <c r="R153" i="19"/>
  <c r="Q153" i="19"/>
  <c r="P153" i="19"/>
  <c r="O153" i="19"/>
  <c r="N153" i="19"/>
  <c r="M153" i="19"/>
  <c r="L153" i="19"/>
  <c r="K153" i="19"/>
  <c r="J153" i="19"/>
  <c r="I153" i="19"/>
  <c r="H153" i="19"/>
  <c r="G153" i="19"/>
  <c r="F153" i="19"/>
  <c r="E153" i="19"/>
  <c r="D152" i="19"/>
  <c r="D151" i="19"/>
  <c r="V150" i="19"/>
  <c r="U150" i="19"/>
  <c r="T150" i="19"/>
  <c r="S150" i="19"/>
  <c r="R150" i="19"/>
  <c r="Q150" i="19"/>
  <c r="P150" i="19"/>
  <c r="O150" i="19"/>
  <c r="N150" i="19"/>
  <c r="M150" i="19"/>
  <c r="L150" i="19"/>
  <c r="K150" i="19"/>
  <c r="J150" i="19"/>
  <c r="I150" i="19"/>
  <c r="H150" i="19"/>
  <c r="G150" i="19"/>
  <c r="F150" i="19"/>
  <c r="E150" i="19"/>
  <c r="D149" i="19"/>
  <c r="D148" i="19"/>
  <c r="V147" i="19"/>
  <c r="U147" i="19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F147" i="19"/>
  <c r="E147" i="19"/>
  <c r="D146" i="19"/>
  <c r="D145" i="19"/>
  <c r="V144" i="19"/>
  <c r="U144" i="19"/>
  <c r="T144" i="19"/>
  <c r="S144" i="19"/>
  <c r="R144" i="19"/>
  <c r="Q144" i="19"/>
  <c r="P144" i="19"/>
  <c r="O144" i="19"/>
  <c r="N144" i="19"/>
  <c r="M144" i="19"/>
  <c r="L144" i="19"/>
  <c r="K144" i="19"/>
  <c r="J144" i="19"/>
  <c r="I144" i="19"/>
  <c r="H144" i="19"/>
  <c r="G144" i="19"/>
  <c r="F144" i="19"/>
  <c r="E144" i="19"/>
  <c r="D143" i="19"/>
  <c r="D142" i="19"/>
  <c r="V141" i="19"/>
  <c r="U141" i="19"/>
  <c r="T141" i="19"/>
  <c r="S141" i="19"/>
  <c r="R141" i="19"/>
  <c r="Q141" i="19"/>
  <c r="P141" i="19"/>
  <c r="O141" i="19"/>
  <c r="N141" i="19"/>
  <c r="M141" i="19"/>
  <c r="L141" i="19"/>
  <c r="K141" i="19"/>
  <c r="J141" i="19"/>
  <c r="I141" i="19"/>
  <c r="H141" i="19"/>
  <c r="F141" i="19"/>
  <c r="E141" i="19"/>
  <c r="D140" i="19"/>
  <c r="D139" i="19"/>
  <c r="V138" i="19"/>
  <c r="U138" i="19"/>
  <c r="T138" i="19"/>
  <c r="S138" i="19"/>
  <c r="R138" i="19"/>
  <c r="Q138" i="19"/>
  <c r="P138" i="19"/>
  <c r="O138" i="19"/>
  <c r="N138" i="19"/>
  <c r="M138" i="19"/>
  <c r="L138" i="19"/>
  <c r="K138" i="19"/>
  <c r="J138" i="19"/>
  <c r="I138" i="19"/>
  <c r="H138" i="19"/>
  <c r="F138" i="19"/>
  <c r="E138" i="19"/>
  <c r="V137" i="19"/>
  <c r="U137" i="19"/>
  <c r="T137" i="19"/>
  <c r="S137" i="19"/>
  <c r="R137" i="19"/>
  <c r="Q137" i="19"/>
  <c r="P137" i="19"/>
  <c r="O137" i="19"/>
  <c r="N137" i="19"/>
  <c r="M137" i="19"/>
  <c r="L137" i="19"/>
  <c r="K137" i="19"/>
  <c r="J137" i="19"/>
  <c r="I137" i="19"/>
  <c r="H137" i="19"/>
  <c r="F137" i="19"/>
  <c r="E137" i="19"/>
  <c r="V136" i="19"/>
  <c r="U136" i="19"/>
  <c r="T136" i="19"/>
  <c r="S136" i="19"/>
  <c r="R136" i="19"/>
  <c r="Q136" i="19"/>
  <c r="P136" i="19"/>
  <c r="O136" i="19"/>
  <c r="N136" i="19"/>
  <c r="M136" i="19"/>
  <c r="L136" i="19"/>
  <c r="K136" i="19"/>
  <c r="J136" i="19"/>
  <c r="I136" i="19"/>
  <c r="H136" i="19"/>
  <c r="F136" i="19"/>
  <c r="E136" i="19"/>
  <c r="D134" i="19"/>
  <c r="D133" i="19"/>
  <c r="V132" i="19"/>
  <c r="U132" i="19"/>
  <c r="T132" i="19"/>
  <c r="S132" i="19"/>
  <c r="R132" i="19"/>
  <c r="Q132" i="19"/>
  <c r="P132" i="19"/>
  <c r="O132" i="19"/>
  <c r="N132" i="19"/>
  <c r="M132" i="19"/>
  <c r="L132" i="19"/>
  <c r="K132" i="19"/>
  <c r="J132" i="19"/>
  <c r="I132" i="19"/>
  <c r="H132" i="19"/>
  <c r="F132" i="19"/>
  <c r="E132" i="19"/>
  <c r="D131" i="19"/>
  <c r="D130" i="19"/>
  <c r="V129" i="19"/>
  <c r="U129" i="19"/>
  <c r="T129" i="19"/>
  <c r="S129" i="19"/>
  <c r="R129" i="19"/>
  <c r="Q129" i="19"/>
  <c r="P129" i="19"/>
  <c r="O129" i="19"/>
  <c r="N129" i="19"/>
  <c r="M129" i="19"/>
  <c r="L129" i="19"/>
  <c r="K129" i="19"/>
  <c r="J129" i="19"/>
  <c r="I129" i="19"/>
  <c r="H129" i="19"/>
  <c r="F129" i="19"/>
  <c r="E129" i="19"/>
  <c r="D128" i="19"/>
  <c r="D127" i="19"/>
  <c r="V126" i="19"/>
  <c r="U126" i="19"/>
  <c r="T126" i="19"/>
  <c r="S126" i="19"/>
  <c r="R126" i="19"/>
  <c r="Q126" i="19"/>
  <c r="P126" i="19"/>
  <c r="O126" i="19"/>
  <c r="N126" i="19"/>
  <c r="M126" i="19"/>
  <c r="L126" i="19"/>
  <c r="K126" i="19"/>
  <c r="J126" i="19"/>
  <c r="I126" i="19"/>
  <c r="H126" i="19"/>
  <c r="G126" i="19"/>
  <c r="F126" i="19"/>
  <c r="E126" i="19"/>
  <c r="D125" i="19"/>
  <c r="D124" i="19"/>
  <c r="V123" i="19"/>
  <c r="U123" i="19"/>
  <c r="T123" i="19"/>
  <c r="S123" i="19"/>
  <c r="R123" i="19"/>
  <c r="Q123" i="19"/>
  <c r="P123" i="19"/>
  <c r="O123" i="19"/>
  <c r="N123" i="19"/>
  <c r="M123" i="19"/>
  <c r="L123" i="19"/>
  <c r="K123" i="19"/>
  <c r="J123" i="19"/>
  <c r="I123" i="19"/>
  <c r="H123" i="19"/>
  <c r="G123" i="19"/>
  <c r="F123" i="19"/>
  <c r="E123" i="19"/>
  <c r="D122" i="19"/>
  <c r="D121" i="19"/>
  <c r="V120" i="19"/>
  <c r="U120" i="19"/>
  <c r="T120" i="19"/>
  <c r="S120" i="19"/>
  <c r="R120" i="19"/>
  <c r="Q120" i="19"/>
  <c r="P120" i="19"/>
  <c r="O120" i="19"/>
  <c r="N120" i="19"/>
  <c r="M120" i="19"/>
  <c r="L120" i="19"/>
  <c r="K120" i="19"/>
  <c r="J120" i="19"/>
  <c r="I120" i="19"/>
  <c r="H120" i="19"/>
  <c r="G120" i="19"/>
  <c r="F120" i="19"/>
  <c r="E120" i="19"/>
  <c r="V119" i="19"/>
  <c r="U119" i="19"/>
  <c r="T119" i="19"/>
  <c r="S119" i="19"/>
  <c r="R119" i="19"/>
  <c r="Q119" i="19"/>
  <c r="P119" i="19"/>
  <c r="O119" i="19"/>
  <c r="N119" i="19"/>
  <c r="M119" i="19"/>
  <c r="L119" i="19"/>
  <c r="K119" i="19"/>
  <c r="J119" i="19"/>
  <c r="I119" i="19"/>
  <c r="H119" i="19"/>
  <c r="G119" i="19"/>
  <c r="F119" i="19"/>
  <c r="E119" i="19"/>
  <c r="V118" i="19"/>
  <c r="U118" i="19"/>
  <c r="T118" i="19"/>
  <c r="S118" i="19"/>
  <c r="R118" i="19"/>
  <c r="Q118" i="19"/>
  <c r="P118" i="19"/>
  <c r="O118" i="19"/>
  <c r="N118" i="19"/>
  <c r="M118" i="19"/>
  <c r="L118" i="19"/>
  <c r="K118" i="19"/>
  <c r="J118" i="19"/>
  <c r="I118" i="19"/>
  <c r="H118" i="19"/>
  <c r="G118" i="19"/>
  <c r="E118" i="19"/>
  <c r="D116" i="19"/>
  <c r="D115" i="19"/>
  <c r="V114" i="19"/>
  <c r="U114" i="19"/>
  <c r="T114" i="19"/>
  <c r="S114" i="19"/>
  <c r="R114" i="19"/>
  <c r="Q114" i="19"/>
  <c r="P114" i="19"/>
  <c r="O114" i="19"/>
  <c r="N114" i="19"/>
  <c r="M114" i="19"/>
  <c r="L114" i="19"/>
  <c r="K114" i="19"/>
  <c r="J114" i="19"/>
  <c r="I114" i="19"/>
  <c r="H114" i="19"/>
  <c r="G114" i="19"/>
  <c r="F114" i="19"/>
  <c r="E114" i="19"/>
  <c r="D113" i="19"/>
  <c r="D112" i="19"/>
  <c r="V111" i="19"/>
  <c r="U111" i="19"/>
  <c r="T111" i="19"/>
  <c r="S111" i="19"/>
  <c r="R111" i="19"/>
  <c r="Q111" i="19"/>
  <c r="P111" i="19"/>
  <c r="O111" i="19"/>
  <c r="N111" i="19"/>
  <c r="M111" i="19"/>
  <c r="L111" i="19"/>
  <c r="K111" i="19"/>
  <c r="J111" i="19"/>
  <c r="I111" i="19"/>
  <c r="H111" i="19"/>
  <c r="G111" i="19"/>
  <c r="F111" i="19"/>
  <c r="E111" i="19"/>
  <c r="D110" i="19"/>
  <c r="D109" i="19"/>
  <c r="V108" i="19"/>
  <c r="U108" i="19"/>
  <c r="T108" i="19"/>
  <c r="S108" i="19"/>
  <c r="R108" i="19"/>
  <c r="Q108" i="19"/>
  <c r="P108" i="19"/>
  <c r="O108" i="19"/>
  <c r="N108" i="19"/>
  <c r="M108" i="19"/>
  <c r="L108" i="19"/>
  <c r="K108" i="19"/>
  <c r="J108" i="19"/>
  <c r="I108" i="19"/>
  <c r="H108" i="19"/>
  <c r="G108" i="19"/>
  <c r="F108" i="19"/>
  <c r="E108" i="19"/>
  <c r="D107" i="19"/>
  <c r="D106" i="19"/>
  <c r="V105" i="19"/>
  <c r="U105" i="19"/>
  <c r="T105" i="19"/>
  <c r="S105" i="19"/>
  <c r="R105" i="19"/>
  <c r="Q105" i="19"/>
  <c r="P105" i="19"/>
  <c r="O105" i="19"/>
  <c r="N105" i="19"/>
  <c r="M105" i="19"/>
  <c r="L105" i="19"/>
  <c r="K105" i="19"/>
  <c r="J105" i="19"/>
  <c r="I105" i="19"/>
  <c r="H105" i="19"/>
  <c r="G105" i="19"/>
  <c r="F105" i="19"/>
  <c r="E105" i="19"/>
  <c r="D104" i="19"/>
  <c r="D103" i="19"/>
  <c r="F102" i="19"/>
  <c r="E102" i="19"/>
  <c r="D101" i="19"/>
  <c r="D100" i="19"/>
  <c r="F99" i="19"/>
  <c r="E99" i="19"/>
  <c r="D98" i="19"/>
  <c r="D97" i="19"/>
  <c r="F96" i="19"/>
  <c r="E96" i="19"/>
  <c r="D95" i="19"/>
  <c r="D94" i="19"/>
  <c r="F93" i="19"/>
  <c r="E93" i="19"/>
  <c r="D92" i="19"/>
  <c r="D91" i="19"/>
  <c r="F90" i="19"/>
  <c r="E90" i="19"/>
  <c r="D89" i="19"/>
  <c r="D88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6" i="19"/>
  <c r="D85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3" i="19"/>
  <c r="D82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D80" i="19"/>
  <c r="D79" i="19"/>
  <c r="V78" i="19"/>
  <c r="U78" i="19"/>
  <c r="T78" i="19"/>
  <c r="S78" i="19"/>
  <c r="R78" i="19"/>
  <c r="Q78" i="19"/>
  <c r="P78" i="19"/>
  <c r="O78" i="19"/>
  <c r="N78" i="19"/>
  <c r="M78" i="19"/>
  <c r="L78" i="19"/>
  <c r="K78" i="19"/>
  <c r="J78" i="19"/>
  <c r="I78" i="19"/>
  <c r="H78" i="19"/>
  <c r="G78" i="19"/>
  <c r="F78" i="19"/>
  <c r="E78" i="19"/>
  <c r="D77" i="19"/>
  <c r="D76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4" i="19"/>
  <c r="D73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1" i="19"/>
  <c r="D70" i="19"/>
  <c r="V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V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V67" i="19"/>
  <c r="T67" i="19"/>
  <c r="S67" i="19"/>
  <c r="R67" i="19"/>
  <c r="Q67" i="19"/>
  <c r="P67" i="19"/>
  <c r="N67" i="19"/>
  <c r="M67" i="19"/>
  <c r="L67" i="19"/>
  <c r="K67" i="19"/>
  <c r="J67" i="19"/>
  <c r="I67" i="19"/>
  <c r="H67" i="19"/>
  <c r="G67" i="19"/>
  <c r="E67" i="19"/>
  <c r="D65" i="19"/>
  <c r="D64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E63" i="19"/>
  <c r="D62" i="19"/>
  <c r="D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59" i="19"/>
  <c r="D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3" i="19"/>
  <c r="D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0" i="19"/>
  <c r="D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7" i="19"/>
  <c r="D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4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F41" i="19"/>
  <c r="E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38" i="19"/>
  <c r="D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5" i="19"/>
  <c r="D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2" i="19"/>
  <c r="D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29" i="19"/>
  <c r="D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6" i="19"/>
  <c r="D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3" i="19"/>
  <c r="D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0" i="19"/>
  <c r="D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7" i="19"/>
  <c r="D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E13" i="19"/>
  <c r="D22" i="18"/>
  <c r="D21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19" i="18"/>
  <c r="D18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6" i="18"/>
  <c r="D15" i="18"/>
  <c r="V14" i="18"/>
  <c r="U14" i="18"/>
  <c r="T14" i="18"/>
  <c r="S14" i="18"/>
  <c r="R14" i="18"/>
  <c r="R11" i="18"/>
  <c r="Q14" i="18"/>
  <c r="Q11" i="18"/>
  <c r="P14" i="18"/>
  <c r="O14" i="18"/>
  <c r="N14" i="18"/>
  <c r="M14" i="18"/>
  <c r="L14" i="18"/>
  <c r="K14" i="18"/>
  <c r="J14" i="18"/>
  <c r="J11" i="18"/>
  <c r="I14" i="18"/>
  <c r="I11" i="18"/>
  <c r="H14" i="18"/>
  <c r="G14" i="18"/>
  <c r="F14" i="18"/>
  <c r="E14" i="18"/>
  <c r="D13" i="18"/>
  <c r="D12" i="18"/>
  <c r="V11" i="18"/>
  <c r="U11" i="18"/>
  <c r="T11" i="18"/>
  <c r="S11" i="18"/>
  <c r="P11" i="18"/>
  <c r="O11" i="18"/>
  <c r="N11" i="18"/>
  <c r="M11" i="18"/>
  <c r="L11" i="18"/>
  <c r="K11" i="18"/>
  <c r="H11" i="18"/>
  <c r="G11" i="18"/>
  <c r="F11" i="18"/>
  <c r="E11" i="18"/>
  <c r="D362" i="17"/>
  <c r="D361" i="17"/>
  <c r="V360" i="17"/>
  <c r="U360" i="17"/>
  <c r="T360" i="17"/>
  <c r="S360" i="17"/>
  <c r="R360" i="17"/>
  <c r="Q360" i="17"/>
  <c r="P360" i="17"/>
  <c r="O360" i="17"/>
  <c r="N360" i="17"/>
  <c r="M360" i="17"/>
  <c r="L360" i="17"/>
  <c r="K360" i="17"/>
  <c r="J360" i="17"/>
  <c r="I360" i="17"/>
  <c r="H360" i="17"/>
  <c r="G360" i="17"/>
  <c r="F360" i="17"/>
  <c r="E360" i="17"/>
  <c r="D359" i="17"/>
  <c r="D358" i="17"/>
  <c r="V357" i="17"/>
  <c r="U357" i="17"/>
  <c r="T357" i="17"/>
  <c r="S357" i="17"/>
  <c r="R357" i="17"/>
  <c r="Q357" i="17"/>
  <c r="P357" i="17"/>
  <c r="O357" i="17"/>
  <c r="N357" i="17"/>
  <c r="M357" i="17"/>
  <c r="L357" i="17"/>
  <c r="K357" i="17"/>
  <c r="J357" i="17"/>
  <c r="I357" i="17"/>
  <c r="H357" i="17"/>
  <c r="G357" i="17"/>
  <c r="F357" i="17"/>
  <c r="E357" i="17"/>
  <c r="D356" i="17"/>
  <c r="D355" i="17"/>
  <c r="V354" i="17"/>
  <c r="U354" i="17"/>
  <c r="T354" i="17"/>
  <c r="S354" i="17"/>
  <c r="R354" i="17"/>
  <c r="Q354" i="17"/>
  <c r="P354" i="17"/>
  <c r="O354" i="17"/>
  <c r="N354" i="17"/>
  <c r="M354" i="17"/>
  <c r="L354" i="17"/>
  <c r="K354" i="17"/>
  <c r="J354" i="17"/>
  <c r="I354" i="17"/>
  <c r="H354" i="17"/>
  <c r="G354" i="17"/>
  <c r="F354" i="17"/>
  <c r="E354" i="17"/>
  <c r="D353" i="17"/>
  <c r="D352" i="17"/>
  <c r="V351" i="17"/>
  <c r="U351" i="17"/>
  <c r="T351" i="17"/>
  <c r="S351" i="17"/>
  <c r="R351" i="17"/>
  <c r="Q351" i="17"/>
  <c r="P351" i="17"/>
  <c r="O351" i="17"/>
  <c r="N351" i="17"/>
  <c r="M351" i="17"/>
  <c r="L351" i="17"/>
  <c r="K351" i="17"/>
  <c r="J351" i="17"/>
  <c r="I351" i="17"/>
  <c r="H351" i="17"/>
  <c r="F351" i="17"/>
  <c r="E351" i="17"/>
  <c r="D350" i="17"/>
  <c r="D349" i="17"/>
  <c r="V348" i="17"/>
  <c r="U348" i="17"/>
  <c r="T348" i="17"/>
  <c r="S348" i="17"/>
  <c r="R348" i="17"/>
  <c r="Q348" i="17"/>
  <c r="P348" i="17"/>
  <c r="O348" i="17"/>
  <c r="N348" i="17"/>
  <c r="M348" i="17"/>
  <c r="L348" i="17"/>
  <c r="K348" i="17"/>
  <c r="J348" i="17"/>
  <c r="I348" i="17"/>
  <c r="H348" i="17"/>
  <c r="F348" i="17"/>
  <c r="E348" i="17"/>
  <c r="V347" i="17"/>
  <c r="U347" i="17"/>
  <c r="T347" i="17"/>
  <c r="S347" i="17"/>
  <c r="R347" i="17"/>
  <c r="Q347" i="17"/>
  <c r="P347" i="17"/>
  <c r="O347" i="17"/>
  <c r="N347" i="17"/>
  <c r="M347" i="17"/>
  <c r="L347" i="17"/>
  <c r="K347" i="17"/>
  <c r="J347" i="17"/>
  <c r="I347" i="17"/>
  <c r="H347" i="17"/>
  <c r="F347" i="17"/>
  <c r="E347" i="17"/>
  <c r="V346" i="17"/>
  <c r="U346" i="17"/>
  <c r="T346" i="17"/>
  <c r="S346" i="17"/>
  <c r="R346" i="17"/>
  <c r="Q346" i="17"/>
  <c r="P346" i="17"/>
  <c r="O346" i="17"/>
  <c r="N346" i="17"/>
  <c r="M346" i="17"/>
  <c r="L346" i="17"/>
  <c r="K346" i="17"/>
  <c r="J346" i="17"/>
  <c r="I346" i="17"/>
  <c r="H346" i="17"/>
  <c r="F346" i="17"/>
  <c r="D341" i="17"/>
  <c r="D340" i="17"/>
  <c r="V339" i="17"/>
  <c r="U339" i="17"/>
  <c r="T339" i="17"/>
  <c r="S339" i="17"/>
  <c r="R339" i="17"/>
  <c r="Q339" i="17"/>
  <c r="P339" i="17"/>
  <c r="O339" i="17"/>
  <c r="N339" i="17"/>
  <c r="M339" i="17"/>
  <c r="L339" i="17"/>
  <c r="K339" i="17"/>
  <c r="J339" i="17"/>
  <c r="I339" i="17"/>
  <c r="H339" i="17"/>
  <c r="F339" i="17"/>
  <c r="E339" i="17"/>
  <c r="D338" i="17"/>
  <c r="D337" i="17"/>
  <c r="V336" i="17"/>
  <c r="U336" i="17"/>
  <c r="T336" i="17"/>
  <c r="S336" i="17"/>
  <c r="R336" i="17"/>
  <c r="Q336" i="17"/>
  <c r="P336" i="17"/>
  <c r="O336" i="17"/>
  <c r="N336" i="17"/>
  <c r="M336" i="17"/>
  <c r="L336" i="17"/>
  <c r="K336" i="17"/>
  <c r="J336" i="17"/>
  <c r="I336" i="17"/>
  <c r="H336" i="17"/>
  <c r="G336" i="17"/>
  <c r="F336" i="17"/>
  <c r="E336" i="17"/>
  <c r="D335" i="17"/>
  <c r="D334" i="17"/>
  <c r="V333" i="17"/>
  <c r="U333" i="17"/>
  <c r="T333" i="17"/>
  <c r="S333" i="17"/>
  <c r="R333" i="17"/>
  <c r="Q333" i="17"/>
  <c r="P333" i="17"/>
  <c r="O333" i="17"/>
  <c r="N333" i="17"/>
  <c r="M333" i="17"/>
  <c r="L333" i="17"/>
  <c r="K333" i="17"/>
  <c r="J333" i="17"/>
  <c r="I333" i="17"/>
  <c r="H333" i="17"/>
  <c r="G333" i="17"/>
  <c r="F333" i="17"/>
  <c r="E333" i="17"/>
  <c r="D332" i="17"/>
  <c r="D331" i="17"/>
  <c r="V330" i="17"/>
  <c r="U330" i="17"/>
  <c r="T330" i="17"/>
  <c r="S330" i="17"/>
  <c r="R330" i="17"/>
  <c r="Q330" i="17"/>
  <c r="P330" i="17"/>
  <c r="O330" i="17"/>
  <c r="N330" i="17"/>
  <c r="M330" i="17"/>
  <c r="L330" i="17"/>
  <c r="K330" i="17"/>
  <c r="J330" i="17"/>
  <c r="I330" i="17"/>
  <c r="H330" i="17"/>
  <c r="G330" i="17"/>
  <c r="F330" i="17"/>
  <c r="E330" i="17"/>
  <c r="D329" i="17"/>
  <c r="D328" i="17"/>
  <c r="V327" i="17"/>
  <c r="U327" i="17"/>
  <c r="T327" i="17"/>
  <c r="S327" i="17"/>
  <c r="R327" i="17"/>
  <c r="Q327" i="17"/>
  <c r="P327" i="17"/>
  <c r="O327" i="17"/>
  <c r="N327" i="17"/>
  <c r="M327" i="17"/>
  <c r="L327" i="17"/>
  <c r="K327" i="17"/>
  <c r="J327" i="17"/>
  <c r="I327" i="17"/>
  <c r="H327" i="17"/>
  <c r="G327" i="17"/>
  <c r="F327" i="17"/>
  <c r="E327" i="17"/>
  <c r="D326" i="17"/>
  <c r="D325" i="17"/>
  <c r="V324" i="17"/>
  <c r="U324" i="17"/>
  <c r="T324" i="17"/>
  <c r="S324" i="17"/>
  <c r="R324" i="17"/>
  <c r="Q324" i="17"/>
  <c r="P324" i="17"/>
  <c r="O324" i="17"/>
  <c r="N324" i="17"/>
  <c r="M324" i="17"/>
  <c r="L324" i="17"/>
  <c r="K324" i="17"/>
  <c r="J324" i="17"/>
  <c r="I324" i="17"/>
  <c r="H324" i="17"/>
  <c r="G324" i="17"/>
  <c r="F324" i="17"/>
  <c r="E324" i="17"/>
  <c r="D323" i="17"/>
  <c r="D322" i="17"/>
  <c r="V321" i="17"/>
  <c r="U321" i="17"/>
  <c r="T321" i="17"/>
  <c r="S321" i="17"/>
  <c r="R321" i="17"/>
  <c r="Q321" i="17"/>
  <c r="P321" i="17"/>
  <c r="O321" i="17"/>
  <c r="N321" i="17"/>
  <c r="M321" i="17"/>
  <c r="L321" i="17"/>
  <c r="K321" i="17"/>
  <c r="J321" i="17"/>
  <c r="I321" i="17"/>
  <c r="H321" i="17"/>
  <c r="G321" i="17"/>
  <c r="F321" i="17"/>
  <c r="E321" i="17"/>
  <c r="D320" i="17"/>
  <c r="D319" i="17"/>
  <c r="V318" i="17"/>
  <c r="U318" i="17"/>
  <c r="T318" i="17"/>
  <c r="S318" i="17"/>
  <c r="R318" i="17"/>
  <c r="Q318" i="17"/>
  <c r="P318" i="17"/>
  <c r="O318" i="17"/>
  <c r="N318" i="17"/>
  <c r="M318" i="17"/>
  <c r="L318" i="17"/>
  <c r="K318" i="17"/>
  <c r="J318" i="17"/>
  <c r="I318" i="17"/>
  <c r="H318" i="17"/>
  <c r="G318" i="17"/>
  <c r="F318" i="17"/>
  <c r="E318" i="17"/>
  <c r="D317" i="17"/>
  <c r="D316" i="17"/>
  <c r="V315" i="17"/>
  <c r="U315" i="17"/>
  <c r="T315" i="17"/>
  <c r="S315" i="17"/>
  <c r="R315" i="17"/>
  <c r="Q315" i="17"/>
  <c r="P315" i="17"/>
  <c r="O315" i="17"/>
  <c r="N315" i="17"/>
  <c r="M315" i="17"/>
  <c r="L315" i="17"/>
  <c r="K315" i="17"/>
  <c r="J315" i="17"/>
  <c r="I315" i="17"/>
  <c r="H315" i="17"/>
  <c r="G315" i="17"/>
  <c r="F315" i="17"/>
  <c r="E315" i="17"/>
  <c r="D314" i="17"/>
  <c r="D313" i="17"/>
  <c r="V312" i="17"/>
  <c r="U312" i="17"/>
  <c r="T312" i="17"/>
  <c r="S312" i="17"/>
  <c r="R312" i="17"/>
  <c r="Q312" i="17"/>
  <c r="P312" i="17"/>
  <c r="O312" i="17"/>
  <c r="N312" i="17"/>
  <c r="M312" i="17"/>
  <c r="L312" i="17"/>
  <c r="K312" i="17"/>
  <c r="J312" i="17"/>
  <c r="I312" i="17"/>
  <c r="H312" i="17"/>
  <c r="G312" i="17"/>
  <c r="F312" i="17"/>
  <c r="E312" i="17"/>
  <c r="D311" i="17"/>
  <c r="D310" i="17"/>
  <c r="V309" i="17"/>
  <c r="U309" i="17"/>
  <c r="T309" i="17"/>
  <c r="S309" i="17"/>
  <c r="R309" i="17"/>
  <c r="Q309" i="17"/>
  <c r="P309" i="17"/>
  <c r="O309" i="17"/>
  <c r="N309" i="17"/>
  <c r="M309" i="17"/>
  <c r="L309" i="17"/>
  <c r="K309" i="17"/>
  <c r="J309" i="17"/>
  <c r="I309" i="17"/>
  <c r="H309" i="17"/>
  <c r="G309" i="17"/>
  <c r="F309" i="17"/>
  <c r="E309" i="17"/>
  <c r="D293" i="17"/>
  <c r="D292" i="17"/>
  <c r="V291" i="17"/>
  <c r="U291" i="17"/>
  <c r="T291" i="17"/>
  <c r="S291" i="17"/>
  <c r="R291" i="17"/>
  <c r="Q291" i="17"/>
  <c r="P291" i="17"/>
  <c r="O291" i="17"/>
  <c r="N291" i="17"/>
  <c r="M291" i="17"/>
  <c r="L291" i="17"/>
  <c r="K291" i="17"/>
  <c r="J291" i="17"/>
  <c r="I291" i="17"/>
  <c r="H291" i="17"/>
  <c r="G291" i="17"/>
  <c r="F291" i="17"/>
  <c r="E291" i="17"/>
  <c r="D290" i="17"/>
  <c r="D289" i="17"/>
  <c r="V288" i="17"/>
  <c r="U288" i="17"/>
  <c r="T288" i="17"/>
  <c r="S288" i="17"/>
  <c r="R288" i="17"/>
  <c r="Q288" i="17"/>
  <c r="P288" i="17"/>
  <c r="O288" i="17"/>
  <c r="N288" i="17"/>
  <c r="M288" i="17"/>
  <c r="L288" i="17"/>
  <c r="K288" i="17"/>
  <c r="J288" i="17"/>
  <c r="I288" i="17"/>
  <c r="H288" i="17"/>
  <c r="G288" i="17"/>
  <c r="F288" i="17"/>
  <c r="E288" i="17"/>
  <c r="D287" i="17"/>
  <c r="D286" i="17"/>
  <c r="V285" i="17"/>
  <c r="U285" i="17"/>
  <c r="T285" i="17"/>
  <c r="S285" i="17"/>
  <c r="R285" i="17"/>
  <c r="Q285" i="17"/>
  <c r="P285" i="17"/>
  <c r="O285" i="17"/>
  <c r="N285" i="17"/>
  <c r="M285" i="17"/>
  <c r="L285" i="17"/>
  <c r="K285" i="17"/>
  <c r="J285" i="17"/>
  <c r="I285" i="17"/>
  <c r="H285" i="17"/>
  <c r="G285" i="17"/>
  <c r="F285" i="17"/>
  <c r="E285" i="17"/>
  <c r="D284" i="17"/>
  <c r="D283" i="17"/>
  <c r="V282" i="17"/>
  <c r="U282" i="17"/>
  <c r="T282" i="17"/>
  <c r="S282" i="17"/>
  <c r="R282" i="17"/>
  <c r="Q282" i="17"/>
  <c r="P282" i="17"/>
  <c r="O282" i="17"/>
  <c r="N282" i="17"/>
  <c r="M282" i="17"/>
  <c r="L282" i="17"/>
  <c r="K282" i="17"/>
  <c r="J282" i="17"/>
  <c r="I282" i="17"/>
  <c r="H282" i="17"/>
  <c r="G282" i="17"/>
  <c r="F282" i="17"/>
  <c r="E282" i="17"/>
  <c r="D281" i="17"/>
  <c r="D280" i="17"/>
  <c r="V279" i="17"/>
  <c r="U279" i="17"/>
  <c r="T279" i="17"/>
  <c r="S279" i="17"/>
  <c r="R279" i="17"/>
  <c r="Q279" i="17"/>
  <c r="P279" i="17"/>
  <c r="O279" i="17"/>
  <c r="N279" i="17"/>
  <c r="M279" i="17"/>
  <c r="L279" i="17"/>
  <c r="K279" i="17"/>
  <c r="J279" i="17"/>
  <c r="I279" i="17"/>
  <c r="H279" i="17"/>
  <c r="G279" i="17"/>
  <c r="F279" i="17"/>
  <c r="E279" i="17"/>
  <c r="D278" i="17"/>
  <c r="D277" i="17"/>
  <c r="V276" i="17"/>
  <c r="U276" i="17"/>
  <c r="T276" i="17"/>
  <c r="S276" i="17"/>
  <c r="R276" i="17"/>
  <c r="Q276" i="17"/>
  <c r="P276" i="17"/>
  <c r="O276" i="17"/>
  <c r="N276" i="17"/>
  <c r="M276" i="17"/>
  <c r="L276" i="17"/>
  <c r="K276" i="17"/>
  <c r="J276" i="17"/>
  <c r="I276" i="17"/>
  <c r="H276" i="17"/>
  <c r="G276" i="17"/>
  <c r="F276" i="17"/>
  <c r="E276" i="17"/>
  <c r="D275" i="17"/>
  <c r="D274" i="17"/>
  <c r="V273" i="17"/>
  <c r="U273" i="17"/>
  <c r="T273" i="17"/>
  <c r="S273" i="17"/>
  <c r="R273" i="17"/>
  <c r="Q273" i="17"/>
  <c r="P273" i="17"/>
  <c r="O273" i="17"/>
  <c r="N273" i="17"/>
  <c r="M273" i="17"/>
  <c r="L273" i="17"/>
  <c r="K273" i="17"/>
  <c r="J273" i="17"/>
  <c r="I273" i="17"/>
  <c r="H273" i="17"/>
  <c r="G273" i="17"/>
  <c r="F273" i="17"/>
  <c r="E273" i="17"/>
  <c r="D272" i="17"/>
  <c r="D271" i="17"/>
  <c r="V270" i="17"/>
  <c r="U270" i="17"/>
  <c r="T270" i="17"/>
  <c r="S270" i="17"/>
  <c r="R270" i="17"/>
  <c r="Q270" i="17"/>
  <c r="P270" i="17"/>
  <c r="O270" i="17"/>
  <c r="N270" i="17"/>
  <c r="M270" i="17"/>
  <c r="L270" i="17"/>
  <c r="K270" i="17"/>
  <c r="J270" i="17"/>
  <c r="I270" i="17"/>
  <c r="H270" i="17"/>
  <c r="G270" i="17"/>
  <c r="F270" i="17"/>
  <c r="E270" i="17"/>
  <c r="D269" i="17"/>
  <c r="D268" i="17"/>
  <c r="V267" i="17"/>
  <c r="U267" i="17"/>
  <c r="T267" i="17"/>
  <c r="S267" i="17"/>
  <c r="R267" i="17"/>
  <c r="Q267" i="17"/>
  <c r="P267" i="17"/>
  <c r="O267" i="17"/>
  <c r="N267" i="17"/>
  <c r="M267" i="17"/>
  <c r="L267" i="17"/>
  <c r="K267" i="17"/>
  <c r="J267" i="17"/>
  <c r="I267" i="17"/>
  <c r="H267" i="17"/>
  <c r="G267" i="17"/>
  <c r="F267" i="17"/>
  <c r="E267" i="17"/>
  <c r="D266" i="17"/>
  <c r="D265" i="17"/>
  <c r="V264" i="17"/>
  <c r="U264" i="17"/>
  <c r="T264" i="17"/>
  <c r="S264" i="17"/>
  <c r="R264" i="17"/>
  <c r="Q264" i="17"/>
  <c r="P264" i="17"/>
  <c r="O264" i="17"/>
  <c r="N264" i="17"/>
  <c r="M264" i="17"/>
  <c r="L264" i="17"/>
  <c r="K264" i="17"/>
  <c r="J264" i="17"/>
  <c r="I264" i="17"/>
  <c r="H264" i="17"/>
  <c r="G264" i="17"/>
  <c r="F264" i="17"/>
  <c r="E264" i="17"/>
  <c r="D263" i="17"/>
  <c r="D262" i="17"/>
  <c r="V261" i="17"/>
  <c r="U261" i="17"/>
  <c r="T261" i="17"/>
  <c r="S261" i="17"/>
  <c r="R261" i="17"/>
  <c r="Q261" i="17"/>
  <c r="P261" i="17"/>
  <c r="O261" i="17"/>
  <c r="N261" i="17"/>
  <c r="M261" i="17"/>
  <c r="L261" i="17"/>
  <c r="K261" i="17"/>
  <c r="J261" i="17"/>
  <c r="I261" i="17"/>
  <c r="H261" i="17"/>
  <c r="G261" i="17"/>
  <c r="F261" i="17"/>
  <c r="E261" i="17"/>
  <c r="D260" i="17"/>
  <c r="D259" i="17"/>
  <c r="V258" i="17"/>
  <c r="U258" i="17"/>
  <c r="T258" i="17"/>
  <c r="S258" i="17"/>
  <c r="R258" i="17"/>
  <c r="Q258" i="17"/>
  <c r="P258" i="17"/>
  <c r="O258" i="17"/>
  <c r="N258" i="17"/>
  <c r="M258" i="17"/>
  <c r="L258" i="17"/>
  <c r="K258" i="17"/>
  <c r="J258" i="17"/>
  <c r="I258" i="17"/>
  <c r="H258" i="17"/>
  <c r="G258" i="17"/>
  <c r="F258" i="17"/>
  <c r="E258" i="17"/>
  <c r="D254" i="17"/>
  <c r="D253" i="17"/>
  <c r="V252" i="17"/>
  <c r="U252" i="17"/>
  <c r="T252" i="17"/>
  <c r="S252" i="17"/>
  <c r="R252" i="17"/>
  <c r="Q252" i="17"/>
  <c r="P252" i="17"/>
  <c r="O252" i="17"/>
  <c r="N252" i="17"/>
  <c r="M252" i="17"/>
  <c r="L252" i="17"/>
  <c r="K252" i="17"/>
  <c r="J252" i="17"/>
  <c r="I252" i="17"/>
  <c r="H252" i="17"/>
  <c r="F252" i="17"/>
  <c r="E252" i="17"/>
  <c r="D251" i="17"/>
  <c r="D250" i="17"/>
  <c r="V249" i="17"/>
  <c r="U249" i="17"/>
  <c r="T249" i="17"/>
  <c r="S249" i="17"/>
  <c r="R249" i="17"/>
  <c r="Q249" i="17"/>
  <c r="P249" i="17"/>
  <c r="O249" i="17"/>
  <c r="N249" i="17"/>
  <c r="M249" i="17"/>
  <c r="L249" i="17"/>
  <c r="K249" i="17"/>
  <c r="J249" i="17"/>
  <c r="I249" i="17"/>
  <c r="H249" i="17"/>
  <c r="F249" i="17"/>
  <c r="E249" i="17"/>
  <c r="D248" i="17"/>
  <c r="D247" i="17"/>
  <c r="V246" i="17"/>
  <c r="U246" i="17"/>
  <c r="T246" i="17"/>
  <c r="S246" i="17"/>
  <c r="R246" i="17"/>
  <c r="Q246" i="17"/>
  <c r="P246" i="17"/>
  <c r="O246" i="17"/>
  <c r="N246" i="17"/>
  <c r="M246" i="17"/>
  <c r="L246" i="17"/>
  <c r="K246" i="17"/>
  <c r="J246" i="17"/>
  <c r="I246" i="17"/>
  <c r="H246" i="17"/>
  <c r="F246" i="17"/>
  <c r="E246" i="17"/>
  <c r="D245" i="17"/>
  <c r="D244" i="17"/>
  <c r="V243" i="17"/>
  <c r="U243" i="17"/>
  <c r="T243" i="17"/>
  <c r="S243" i="17"/>
  <c r="R243" i="17"/>
  <c r="Q243" i="17"/>
  <c r="P243" i="17"/>
  <c r="O243" i="17"/>
  <c r="N243" i="17"/>
  <c r="M243" i="17"/>
  <c r="L243" i="17"/>
  <c r="K243" i="17"/>
  <c r="J243" i="17"/>
  <c r="I243" i="17"/>
  <c r="H243" i="17"/>
  <c r="F243" i="17"/>
  <c r="E243" i="17"/>
  <c r="D242" i="17"/>
  <c r="D241" i="17"/>
  <c r="V240" i="17"/>
  <c r="U240" i="17"/>
  <c r="T240" i="17"/>
  <c r="S240" i="17"/>
  <c r="R240" i="17"/>
  <c r="Q240" i="17"/>
  <c r="P240" i="17"/>
  <c r="O240" i="17"/>
  <c r="N240" i="17"/>
  <c r="M240" i="17"/>
  <c r="L240" i="17"/>
  <c r="K240" i="17"/>
  <c r="J240" i="17"/>
  <c r="I240" i="17"/>
  <c r="H240" i="17"/>
  <c r="F240" i="17"/>
  <c r="E240" i="17"/>
  <c r="D239" i="17"/>
  <c r="D238" i="17"/>
  <c r="V237" i="17"/>
  <c r="U237" i="17"/>
  <c r="T237" i="17"/>
  <c r="S237" i="17"/>
  <c r="R237" i="17"/>
  <c r="Q237" i="17"/>
  <c r="P237" i="17"/>
  <c r="O237" i="17"/>
  <c r="N237" i="17"/>
  <c r="M237" i="17"/>
  <c r="L237" i="17"/>
  <c r="K237" i="17"/>
  <c r="J237" i="17"/>
  <c r="I237" i="17"/>
  <c r="H237" i="17"/>
  <c r="F237" i="17"/>
  <c r="E237" i="17"/>
  <c r="D236" i="17"/>
  <c r="D235" i="17"/>
  <c r="V234" i="17"/>
  <c r="U234" i="17"/>
  <c r="T234" i="17"/>
  <c r="S234" i="17"/>
  <c r="R234" i="17"/>
  <c r="Q234" i="17"/>
  <c r="P234" i="17"/>
  <c r="O234" i="17"/>
  <c r="N234" i="17"/>
  <c r="M234" i="17"/>
  <c r="L234" i="17"/>
  <c r="K234" i="17"/>
  <c r="J234" i="17"/>
  <c r="I234" i="17"/>
  <c r="H234" i="17"/>
  <c r="G234" i="17"/>
  <c r="F234" i="17"/>
  <c r="E234" i="17"/>
  <c r="D233" i="17"/>
  <c r="D232" i="17"/>
  <c r="V231" i="17"/>
  <c r="U231" i="17"/>
  <c r="T231" i="17"/>
  <c r="S231" i="17"/>
  <c r="R231" i="17"/>
  <c r="Q231" i="17"/>
  <c r="P231" i="17"/>
  <c r="O231" i="17"/>
  <c r="N231" i="17"/>
  <c r="M231" i="17"/>
  <c r="L231" i="17"/>
  <c r="K231" i="17"/>
  <c r="J231" i="17"/>
  <c r="I231" i="17"/>
  <c r="H231" i="17"/>
  <c r="G231" i="17"/>
  <c r="F231" i="17"/>
  <c r="E231" i="17"/>
  <c r="V230" i="17"/>
  <c r="U230" i="17"/>
  <c r="T230" i="17"/>
  <c r="S230" i="17"/>
  <c r="R230" i="17"/>
  <c r="Q230" i="17"/>
  <c r="P230" i="17"/>
  <c r="O230" i="17"/>
  <c r="N230" i="17"/>
  <c r="M230" i="17"/>
  <c r="L230" i="17"/>
  <c r="K230" i="17"/>
  <c r="J230" i="17"/>
  <c r="I230" i="17"/>
  <c r="H230" i="17"/>
  <c r="G230" i="17"/>
  <c r="F230" i="17"/>
  <c r="E230" i="17"/>
  <c r="V229" i="17"/>
  <c r="U229" i="17"/>
  <c r="T229" i="17"/>
  <c r="S229" i="17"/>
  <c r="R229" i="17"/>
  <c r="Q229" i="17"/>
  <c r="P229" i="17"/>
  <c r="O229" i="17"/>
  <c r="N229" i="17"/>
  <c r="M229" i="17"/>
  <c r="L229" i="17"/>
  <c r="K229" i="17"/>
  <c r="J229" i="17"/>
  <c r="I229" i="17"/>
  <c r="H229" i="17"/>
  <c r="G229" i="17"/>
  <c r="F229" i="17"/>
  <c r="D227" i="17"/>
  <c r="D226" i="17"/>
  <c r="V225" i="17"/>
  <c r="U225" i="17"/>
  <c r="T225" i="17"/>
  <c r="S225" i="17"/>
  <c r="R225" i="17"/>
  <c r="Q225" i="17"/>
  <c r="P225" i="17"/>
  <c r="O225" i="17"/>
  <c r="N225" i="17"/>
  <c r="M225" i="17"/>
  <c r="L225" i="17"/>
  <c r="K225" i="17"/>
  <c r="J225" i="17"/>
  <c r="I225" i="17"/>
  <c r="H225" i="17"/>
  <c r="G225" i="17"/>
  <c r="F225" i="17"/>
  <c r="E225" i="17"/>
  <c r="D224" i="17"/>
  <c r="D223" i="17"/>
  <c r="V222" i="17"/>
  <c r="U222" i="17"/>
  <c r="T222" i="17"/>
  <c r="S222" i="17"/>
  <c r="R222" i="17"/>
  <c r="Q222" i="17"/>
  <c r="P222" i="17"/>
  <c r="O222" i="17"/>
  <c r="N222" i="17"/>
  <c r="M222" i="17"/>
  <c r="L222" i="17"/>
  <c r="K222" i="17"/>
  <c r="J222" i="17"/>
  <c r="I222" i="17"/>
  <c r="H222" i="17"/>
  <c r="G222" i="17"/>
  <c r="F222" i="17"/>
  <c r="E222" i="17"/>
  <c r="D221" i="17"/>
  <c r="D220" i="17"/>
  <c r="V219" i="17"/>
  <c r="U219" i="17"/>
  <c r="T219" i="17"/>
  <c r="S219" i="17"/>
  <c r="R219" i="17"/>
  <c r="Q219" i="17"/>
  <c r="P219" i="17"/>
  <c r="O219" i="17"/>
  <c r="N219" i="17"/>
  <c r="M219" i="17"/>
  <c r="L219" i="17"/>
  <c r="K219" i="17"/>
  <c r="J219" i="17"/>
  <c r="I219" i="17"/>
  <c r="H219" i="17"/>
  <c r="G219" i="17"/>
  <c r="E219" i="17"/>
  <c r="D218" i="17"/>
  <c r="D217" i="17"/>
  <c r="V216" i="17"/>
  <c r="U216" i="17"/>
  <c r="T216" i="17"/>
  <c r="S216" i="17"/>
  <c r="R216" i="17"/>
  <c r="Q216" i="17"/>
  <c r="P216" i="17"/>
  <c r="O216" i="17"/>
  <c r="N216" i="17"/>
  <c r="M216" i="17"/>
  <c r="L216" i="17"/>
  <c r="K216" i="17"/>
  <c r="J216" i="17"/>
  <c r="I216" i="17"/>
  <c r="H216" i="17"/>
  <c r="G216" i="17"/>
  <c r="F216" i="17"/>
  <c r="E216" i="17"/>
  <c r="D215" i="17"/>
  <c r="D214" i="17"/>
  <c r="V213" i="17"/>
  <c r="U213" i="17"/>
  <c r="T213" i="17"/>
  <c r="S213" i="17"/>
  <c r="R213" i="17"/>
  <c r="Q213" i="17"/>
  <c r="P213" i="17"/>
  <c r="O213" i="17"/>
  <c r="N213" i="17"/>
  <c r="M213" i="17"/>
  <c r="L213" i="17"/>
  <c r="K213" i="17"/>
  <c r="J213" i="17"/>
  <c r="I213" i="17"/>
  <c r="H213" i="17"/>
  <c r="G213" i="17"/>
  <c r="F213" i="17"/>
  <c r="E213" i="17"/>
  <c r="D212" i="17"/>
  <c r="D211" i="17"/>
  <c r="V210" i="17"/>
  <c r="U210" i="17"/>
  <c r="T210" i="17"/>
  <c r="S210" i="17"/>
  <c r="R210" i="17"/>
  <c r="Q210" i="17"/>
  <c r="P210" i="17"/>
  <c r="O210" i="17"/>
  <c r="N210" i="17"/>
  <c r="M210" i="17"/>
  <c r="L210" i="17"/>
  <c r="K210" i="17"/>
  <c r="J210" i="17"/>
  <c r="I210" i="17"/>
  <c r="H210" i="17"/>
  <c r="G210" i="17"/>
  <c r="F210" i="17"/>
  <c r="E210" i="17"/>
  <c r="V209" i="17"/>
  <c r="U209" i="17"/>
  <c r="T209" i="17"/>
  <c r="S209" i="17"/>
  <c r="R209" i="17"/>
  <c r="Q209" i="17"/>
  <c r="P209" i="17"/>
  <c r="O209" i="17"/>
  <c r="N209" i="17"/>
  <c r="M209" i="17"/>
  <c r="L209" i="17"/>
  <c r="K209" i="17"/>
  <c r="J209" i="17"/>
  <c r="I209" i="17"/>
  <c r="H209" i="17"/>
  <c r="G209" i="17"/>
  <c r="F209" i="17"/>
  <c r="E209" i="17"/>
  <c r="V208" i="17"/>
  <c r="U208" i="17"/>
  <c r="T208" i="17"/>
  <c r="S208" i="17"/>
  <c r="R208" i="17"/>
  <c r="Q208" i="17"/>
  <c r="P208" i="17"/>
  <c r="O208" i="17"/>
  <c r="N208" i="17"/>
  <c r="M208" i="17"/>
  <c r="L208" i="17"/>
  <c r="K208" i="17"/>
  <c r="J208" i="17"/>
  <c r="I208" i="17"/>
  <c r="H208" i="17"/>
  <c r="G208" i="17"/>
  <c r="F208" i="17"/>
  <c r="D205" i="17"/>
  <c r="V204" i="17"/>
  <c r="U204" i="17"/>
  <c r="T204" i="17"/>
  <c r="S204" i="17"/>
  <c r="R204" i="17"/>
  <c r="Q204" i="17"/>
  <c r="P204" i="17"/>
  <c r="O204" i="17"/>
  <c r="N204" i="17"/>
  <c r="M204" i="17"/>
  <c r="L204" i="17"/>
  <c r="K204" i="17"/>
  <c r="J204" i="17"/>
  <c r="I204" i="17"/>
  <c r="H204" i="17"/>
  <c r="G204" i="17"/>
  <c r="F204" i="17"/>
  <c r="E204" i="17"/>
  <c r="D203" i="17"/>
  <c r="D202" i="17"/>
  <c r="V201" i="17"/>
  <c r="U201" i="17"/>
  <c r="T201" i="17"/>
  <c r="S201" i="17"/>
  <c r="R201" i="17"/>
  <c r="Q201" i="17"/>
  <c r="P201" i="17"/>
  <c r="O201" i="17"/>
  <c r="N201" i="17"/>
  <c r="M201" i="17"/>
  <c r="L201" i="17"/>
  <c r="K201" i="17"/>
  <c r="J201" i="17"/>
  <c r="I201" i="17"/>
  <c r="H201" i="17"/>
  <c r="G201" i="17"/>
  <c r="F201" i="17"/>
  <c r="E201" i="17"/>
  <c r="D200" i="17"/>
  <c r="D199" i="17"/>
  <c r="V198" i="17"/>
  <c r="U198" i="17"/>
  <c r="T198" i="17"/>
  <c r="S198" i="17"/>
  <c r="R198" i="17"/>
  <c r="Q198" i="17"/>
  <c r="P198" i="17"/>
  <c r="O198" i="17"/>
  <c r="N198" i="17"/>
  <c r="M198" i="17"/>
  <c r="L198" i="17"/>
  <c r="K198" i="17"/>
  <c r="J198" i="17"/>
  <c r="I198" i="17"/>
  <c r="H198" i="17"/>
  <c r="G198" i="17"/>
  <c r="F198" i="17"/>
  <c r="E198" i="17"/>
  <c r="D197" i="17"/>
  <c r="D196" i="17"/>
  <c r="V195" i="17"/>
  <c r="U195" i="17"/>
  <c r="T195" i="17"/>
  <c r="S195" i="17"/>
  <c r="R195" i="17"/>
  <c r="Q195" i="17"/>
  <c r="P195" i="17"/>
  <c r="O195" i="17"/>
  <c r="N195" i="17"/>
  <c r="M195" i="17"/>
  <c r="L195" i="17"/>
  <c r="K195" i="17"/>
  <c r="J195" i="17"/>
  <c r="I195" i="17"/>
  <c r="H195" i="17"/>
  <c r="G195" i="17"/>
  <c r="F195" i="17"/>
  <c r="E195" i="17"/>
  <c r="D194" i="17"/>
  <c r="D193" i="17"/>
  <c r="V192" i="17"/>
  <c r="U192" i="17"/>
  <c r="T192" i="17"/>
  <c r="S192" i="17"/>
  <c r="R192" i="17"/>
  <c r="Q192" i="17"/>
  <c r="P192" i="17"/>
  <c r="O192" i="17"/>
  <c r="N192" i="17"/>
  <c r="M192" i="17"/>
  <c r="L192" i="17"/>
  <c r="K192" i="17"/>
  <c r="J192" i="17"/>
  <c r="I192" i="17"/>
  <c r="H192" i="17"/>
  <c r="G192" i="17"/>
  <c r="F192" i="17"/>
  <c r="E192" i="17"/>
  <c r="V191" i="17"/>
  <c r="U191" i="17"/>
  <c r="T191" i="17"/>
  <c r="S191" i="17"/>
  <c r="R191" i="17"/>
  <c r="Q191" i="17"/>
  <c r="P191" i="17"/>
  <c r="O191" i="17"/>
  <c r="N191" i="17"/>
  <c r="M191" i="17"/>
  <c r="L191" i="17"/>
  <c r="K191" i="17"/>
  <c r="J191" i="17"/>
  <c r="I191" i="17"/>
  <c r="H191" i="17"/>
  <c r="G191" i="17"/>
  <c r="F191" i="17"/>
  <c r="E191" i="17"/>
  <c r="V190" i="17"/>
  <c r="U190" i="17"/>
  <c r="T190" i="17"/>
  <c r="S190" i="17"/>
  <c r="R190" i="17"/>
  <c r="Q190" i="17"/>
  <c r="P190" i="17"/>
  <c r="O190" i="17"/>
  <c r="N190" i="17"/>
  <c r="M190" i="17"/>
  <c r="L190" i="17"/>
  <c r="K190" i="17"/>
  <c r="J190" i="17"/>
  <c r="I190" i="17"/>
  <c r="H190" i="17"/>
  <c r="G190" i="17"/>
  <c r="F190" i="17"/>
  <c r="E190" i="17"/>
  <c r="D188" i="17"/>
  <c r="D187" i="17"/>
  <c r="V186" i="17"/>
  <c r="U186" i="17"/>
  <c r="T186" i="17"/>
  <c r="S186" i="17"/>
  <c r="R186" i="17"/>
  <c r="Q186" i="17"/>
  <c r="P186" i="17"/>
  <c r="O186" i="17"/>
  <c r="N186" i="17"/>
  <c r="M186" i="17"/>
  <c r="L186" i="17"/>
  <c r="K186" i="17"/>
  <c r="J186" i="17"/>
  <c r="I186" i="17"/>
  <c r="H186" i="17"/>
  <c r="G186" i="17"/>
  <c r="F186" i="17"/>
  <c r="E186" i="17"/>
  <c r="D185" i="17"/>
  <c r="D184" i="17"/>
  <c r="V183" i="17"/>
  <c r="U183" i="17"/>
  <c r="T183" i="17"/>
  <c r="S183" i="17"/>
  <c r="R183" i="17"/>
  <c r="Q183" i="17"/>
  <c r="P183" i="17"/>
  <c r="O183" i="17"/>
  <c r="N183" i="17"/>
  <c r="M183" i="17"/>
  <c r="L183" i="17"/>
  <c r="K183" i="17"/>
  <c r="J183" i="17"/>
  <c r="I183" i="17"/>
  <c r="H183" i="17"/>
  <c r="G183" i="17"/>
  <c r="F183" i="17"/>
  <c r="E183" i="17"/>
  <c r="D182" i="17"/>
  <c r="D181" i="17"/>
  <c r="V180" i="17"/>
  <c r="U180" i="17"/>
  <c r="T180" i="17"/>
  <c r="S180" i="17"/>
  <c r="R180" i="17"/>
  <c r="Q180" i="17"/>
  <c r="P180" i="17"/>
  <c r="O180" i="17"/>
  <c r="N180" i="17"/>
  <c r="M180" i="17"/>
  <c r="L180" i="17"/>
  <c r="K180" i="17"/>
  <c r="J180" i="17"/>
  <c r="I180" i="17"/>
  <c r="H180" i="17"/>
  <c r="G180" i="17"/>
  <c r="F180" i="17"/>
  <c r="E180" i="17"/>
  <c r="D179" i="17"/>
  <c r="D178" i="17"/>
  <c r="V177" i="17"/>
  <c r="U177" i="17"/>
  <c r="T177" i="17"/>
  <c r="S177" i="17"/>
  <c r="R177" i="17"/>
  <c r="Q177" i="17"/>
  <c r="P177" i="17"/>
  <c r="O177" i="17"/>
  <c r="N177" i="17"/>
  <c r="M177" i="17"/>
  <c r="L177" i="17"/>
  <c r="K177" i="17"/>
  <c r="J177" i="17"/>
  <c r="I177" i="17"/>
  <c r="H177" i="17"/>
  <c r="G177" i="17"/>
  <c r="F177" i="17"/>
  <c r="E177" i="17"/>
  <c r="D176" i="17"/>
  <c r="D175" i="17"/>
  <c r="V174" i="17"/>
  <c r="U174" i="17"/>
  <c r="T174" i="17"/>
  <c r="S174" i="17"/>
  <c r="R174" i="17"/>
  <c r="Q174" i="17"/>
  <c r="P174" i="17"/>
  <c r="O174" i="17"/>
  <c r="N174" i="17"/>
  <c r="M174" i="17"/>
  <c r="L174" i="17"/>
  <c r="K174" i="17"/>
  <c r="J174" i="17"/>
  <c r="I174" i="17"/>
  <c r="H174" i="17"/>
  <c r="G174" i="17"/>
  <c r="F174" i="17"/>
  <c r="E174" i="17"/>
  <c r="D173" i="17"/>
  <c r="D172" i="17"/>
  <c r="F171" i="17"/>
  <c r="E171" i="17"/>
  <c r="D170" i="17"/>
  <c r="D169" i="17"/>
  <c r="F168" i="17"/>
  <c r="E168" i="17"/>
  <c r="D167" i="17"/>
  <c r="D166" i="17"/>
  <c r="F165" i="17"/>
  <c r="E165" i="17"/>
  <c r="F164" i="17"/>
  <c r="E164" i="17"/>
  <c r="F163" i="17"/>
  <c r="E163" i="17"/>
  <c r="D161" i="17"/>
  <c r="D160" i="17"/>
  <c r="F159" i="17"/>
  <c r="E159" i="17"/>
  <c r="D158" i="17"/>
  <c r="D157" i="17"/>
  <c r="V156" i="17"/>
  <c r="U156" i="17"/>
  <c r="T156" i="17"/>
  <c r="S156" i="17"/>
  <c r="R156" i="17"/>
  <c r="Q156" i="17"/>
  <c r="P156" i="17"/>
  <c r="O156" i="17"/>
  <c r="N156" i="17"/>
  <c r="M156" i="17"/>
  <c r="L156" i="17"/>
  <c r="K156" i="17"/>
  <c r="J156" i="17"/>
  <c r="I156" i="17"/>
  <c r="H156" i="17"/>
  <c r="F156" i="17"/>
  <c r="E156" i="17"/>
  <c r="D155" i="17"/>
  <c r="D154" i="17"/>
  <c r="V153" i="17"/>
  <c r="U153" i="17"/>
  <c r="T153" i="17"/>
  <c r="S153" i="17"/>
  <c r="R153" i="17"/>
  <c r="Q153" i="17"/>
  <c r="P153" i="17"/>
  <c r="O153" i="17"/>
  <c r="N153" i="17"/>
  <c r="M153" i="17"/>
  <c r="L153" i="17"/>
  <c r="K153" i="17"/>
  <c r="J153" i="17"/>
  <c r="I153" i="17"/>
  <c r="H153" i="17"/>
  <c r="F153" i="17"/>
  <c r="E153" i="17"/>
  <c r="D152" i="17"/>
  <c r="D151" i="17"/>
  <c r="V150" i="17"/>
  <c r="U150" i="17"/>
  <c r="T150" i="17"/>
  <c r="S150" i="17"/>
  <c r="R150" i="17"/>
  <c r="Q150" i="17"/>
  <c r="P150" i="17"/>
  <c r="O150" i="17"/>
  <c r="N150" i="17"/>
  <c r="M150" i="17"/>
  <c r="L150" i="17"/>
  <c r="K150" i="17"/>
  <c r="J150" i="17"/>
  <c r="I150" i="17"/>
  <c r="H150" i="17"/>
  <c r="F150" i="17"/>
  <c r="E150" i="17"/>
  <c r="D149" i="17"/>
  <c r="D148" i="17"/>
  <c r="V147" i="17"/>
  <c r="U147" i="17"/>
  <c r="T147" i="17"/>
  <c r="S147" i="17"/>
  <c r="R147" i="17"/>
  <c r="Q147" i="17"/>
  <c r="P147" i="17"/>
  <c r="O147" i="17"/>
  <c r="N147" i="17"/>
  <c r="M147" i="17"/>
  <c r="L147" i="17"/>
  <c r="K147" i="17"/>
  <c r="J147" i="17"/>
  <c r="I147" i="17"/>
  <c r="H147" i="17"/>
  <c r="F147" i="17"/>
  <c r="E147" i="17"/>
  <c r="D146" i="17"/>
  <c r="D145" i="17"/>
  <c r="V144" i="17"/>
  <c r="U144" i="17"/>
  <c r="T144" i="17"/>
  <c r="S144" i="17"/>
  <c r="R144" i="17"/>
  <c r="Q144" i="17"/>
  <c r="P144" i="17"/>
  <c r="O144" i="17"/>
  <c r="N144" i="17"/>
  <c r="M144" i="17"/>
  <c r="L144" i="17"/>
  <c r="K144" i="17"/>
  <c r="J144" i="17"/>
  <c r="I144" i="17"/>
  <c r="H144" i="17"/>
  <c r="G144" i="17"/>
  <c r="F144" i="17"/>
  <c r="E144" i="17"/>
  <c r="D142" i="17"/>
  <c r="V141" i="17"/>
  <c r="U141" i="17"/>
  <c r="T141" i="17"/>
  <c r="S141" i="17"/>
  <c r="R141" i="17"/>
  <c r="Q141" i="17"/>
  <c r="P141" i="17"/>
  <c r="O141" i="17"/>
  <c r="N141" i="17"/>
  <c r="M141" i="17"/>
  <c r="L141" i="17"/>
  <c r="K141" i="17"/>
  <c r="J141" i="17"/>
  <c r="I141" i="17"/>
  <c r="H141" i="17"/>
  <c r="G141" i="17"/>
  <c r="F141" i="17"/>
  <c r="E141" i="17"/>
  <c r="D140" i="17"/>
  <c r="D139" i="17"/>
  <c r="V138" i="17"/>
  <c r="U138" i="17"/>
  <c r="T138" i="17"/>
  <c r="S138" i="17"/>
  <c r="R138" i="17"/>
  <c r="Q138" i="17"/>
  <c r="P138" i="17"/>
  <c r="O138" i="17"/>
  <c r="N138" i="17"/>
  <c r="M138" i="17"/>
  <c r="L138" i="17"/>
  <c r="K138" i="17"/>
  <c r="J138" i="17"/>
  <c r="I138" i="17"/>
  <c r="H138" i="17"/>
  <c r="G138" i="17"/>
  <c r="F138" i="17"/>
  <c r="E138" i="17"/>
  <c r="D137" i="17"/>
  <c r="D136" i="17"/>
  <c r="V135" i="17"/>
  <c r="U135" i="17"/>
  <c r="T135" i="17"/>
  <c r="S135" i="17"/>
  <c r="R135" i="17"/>
  <c r="Q135" i="17"/>
  <c r="P135" i="17"/>
  <c r="O135" i="17"/>
  <c r="N135" i="17"/>
  <c r="M135" i="17"/>
  <c r="L135" i="17"/>
  <c r="K135" i="17"/>
  <c r="J135" i="17"/>
  <c r="I135" i="17"/>
  <c r="H135" i="17"/>
  <c r="G135" i="17"/>
  <c r="F135" i="17"/>
  <c r="E135" i="17"/>
  <c r="D134" i="17"/>
  <c r="D133" i="17"/>
  <c r="V132" i="17"/>
  <c r="U132" i="17"/>
  <c r="T132" i="17"/>
  <c r="S132" i="17"/>
  <c r="R132" i="17"/>
  <c r="Q132" i="17"/>
  <c r="P132" i="17"/>
  <c r="O132" i="17"/>
  <c r="N132" i="17"/>
  <c r="M132" i="17"/>
  <c r="L132" i="17"/>
  <c r="K132" i="17"/>
  <c r="J132" i="17"/>
  <c r="I132" i="17"/>
  <c r="H132" i="17"/>
  <c r="G132" i="17"/>
  <c r="F132" i="17"/>
  <c r="E132" i="17"/>
  <c r="D131" i="17"/>
  <c r="D130" i="17"/>
  <c r="V129" i="17"/>
  <c r="U129" i="17"/>
  <c r="T129" i="17"/>
  <c r="S129" i="17"/>
  <c r="R129" i="17"/>
  <c r="Q129" i="17"/>
  <c r="P129" i="17"/>
  <c r="O129" i="17"/>
  <c r="N129" i="17"/>
  <c r="M129" i="17"/>
  <c r="L129" i="17"/>
  <c r="K129" i="17"/>
  <c r="J129" i="17"/>
  <c r="I129" i="17"/>
  <c r="H129" i="17"/>
  <c r="G129" i="17"/>
  <c r="F129" i="17"/>
  <c r="E129" i="17"/>
  <c r="D128" i="17"/>
  <c r="D127" i="17"/>
  <c r="V126" i="17"/>
  <c r="U126" i="17"/>
  <c r="T126" i="17"/>
  <c r="S126" i="17"/>
  <c r="R126" i="17"/>
  <c r="Q126" i="17"/>
  <c r="P126" i="17"/>
  <c r="O126" i="17"/>
  <c r="N126" i="17"/>
  <c r="M126" i="17"/>
  <c r="L126" i="17"/>
  <c r="K126" i="17"/>
  <c r="J126" i="17"/>
  <c r="I126" i="17"/>
  <c r="H126" i="17"/>
  <c r="G126" i="17"/>
  <c r="F126" i="17"/>
  <c r="E126" i="17"/>
  <c r="D125" i="17"/>
  <c r="D124" i="17"/>
  <c r="V123" i="17"/>
  <c r="U123" i="17"/>
  <c r="T123" i="17"/>
  <c r="S123" i="17"/>
  <c r="R123" i="17"/>
  <c r="Q123" i="17"/>
  <c r="P123" i="17"/>
  <c r="O123" i="17"/>
  <c r="M123" i="17"/>
  <c r="L123" i="17"/>
  <c r="J123" i="17"/>
  <c r="I123" i="17"/>
  <c r="H123" i="17"/>
  <c r="G123" i="17"/>
  <c r="F123" i="17"/>
  <c r="E123" i="17"/>
  <c r="V122" i="17"/>
  <c r="U122" i="17"/>
  <c r="T122" i="17"/>
  <c r="S122" i="17"/>
  <c r="R122" i="17"/>
  <c r="Q122" i="17"/>
  <c r="P122" i="17"/>
  <c r="O122" i="17"/>
  <c r="N122" i="17"/>
  <c r="M122" i="17"/>
  <c r="L122" i="17"/>
  <c r="J122" i="17"/>
  <c r="I122" i="17"/>
  <c r="H122" i="17"/>
  <c r="G122" i="17"/>
  <c r="F122" i="17"/>
  <c r="E122" i="17"/>
  <c r="V121" i="17"/>
  <c r="U121" i="17"/>
  <c r="T121" i="17"/>
  <c r="S121" i="17"/>
  <c r="R121" i="17"/>
  <c r="Q121" i="17"/>
  <c r="F121" i="17"/>
  <c r="E121" i="17"/>
  <c r="D119" i="17"/>
  <c r="D118" i="17"/>
  <c r="V117" i="17"/>
  <c r="U117" i="17"/>
  <c r="T117" i="17"/>
  <c r="S117" i="17"/>
  <c r="R117" i="17"/>
  <c r="Q117" i="17"/>
  <c r="P117" i="17"/>
  <c r="O117" i="17"/>
  <c r="N117" i="17"/>
  <c r="M117" i="17"/>
  <c r="L117" i="17"/>
  <c r="K117" i="17"/>
  <c r="J117" i="17"/>
  <c r="I117" i="17"/>
  <c r="H117" i="17"/>
  <c r="G117" i="17"/>
  <c r="F117" i="17"/>
  <c r="E117" i="17"/>
  <c r="D116" i="17"/>
  <c r="D115" i="17"/>
  <c r="V114" i="17"/>
  <c r="U114" i="17"/>
  <c r="T114" i="17"/>
  <c r="S114" i="17"/>
  <c r="R114" i="17"/>
  <c r="Q114" i="17"/>
  <c r="P114" i="17"/>
  <c r="O114" i="17"/>
  <c r="N114" i="17"/>
  <c r="M114" i="17"/>
  <c r="L114" i="17"/>
  <c r="K114" i="17"/>
  <c r="J114" i="17"/>
  <c r="I114" i="17"/>
  <c r="H114" i="17"/>
  <c r="G114" i="17"/>
  <c r="F114" i="17"/>
  <c r="E114" i="17"/>
  <c r="D113" i="17"/>
  <c r="D112" i="17"/>
  <c r="V111" i="17"/>
  <c r="U111" i="17"/>
  <c r="T111" i="17"/>
  <c r="S111" i="17"/>
  <c r="R111" i="17"/>
  <c r="Q111" i="17"/>
  <c r="P111" i="17"/>
  <c r="O111" i="17"/>
  <c r="N111" i="17"/>
  <c r="M111" i="17"/>
  <c r="L111" i="17"/>
  <c r="K111" i="17"/>
  <c r="J111" i="17"/>
  <c r="I111" i="17"/>
  <c r="H111" i="17"/>
  <c r="G111" i="17"/>
  <c r="F111" i="17"/>
  <c r="E111" i="17"/>
  <c r="D110" i="17"/>
  <c r="D109" i="17"/>
  <c r="V108" i="17"/>
  <c r="U108" i="17"/>
  <c r="T108" i="17"/>
  <c r="S108" i="17"/>
  <c r="R108" i="17"/>
  <c r="Q108" i="17"/>
  <c r="P108" i="17"/>
  <c r="O108" i="17"/>
  <c r="N108" i="17"/>
  <c r="M108" i="17"/>
  <c r="L108" i="17"/>
  <c r="K108" i="17"/>
  <c r="J108" i="17"/>
  <c r="I108" i="17"/>
  <c r="H108" i="17"/>
  <c r="G108" i="17"/>
  <c r="F108" i="17"/>
  <c r="E108" i="17"/>
  <c r="D107" i="17"/>
  <c r="D106" i="17"/>
  <c r="V105" i="17"/>
  <c r="U105" i="17"/>
  <c r="T105" i="17"/>
  <c r="S105" i="17"/>
  <c r="R105" i="17"/>
  <c r="Q105" i="17"/>
  <c r="P105" i="17"/>
  <c r="O105" i="17"/>
  <c r="N105" i="17"/>
  <c r="M105" i="17"/>
  <c r="L105" i="17"/>
  <c r="K105" i="17"/>
  <c r="J105" i="17"/>
  <c r="I105" i="17"/>
  <c r="H105" i="17"/>
  <c r="G105" i="17"/>
  <c r="F105" i="17"/>
  <c r="E105" i="17"/>
  <c r="D104" i="17"/>
  <c r="D103" i="17"/>
  <c r="V102" i="17"/>
  <c r="U102" i="17"/>
  <c r="T102" i="17"/>
  <c r="S102" i="17"/>
  <c r="R102" i="17"/>
  <c r="Q102" i="17"/>
  <c r="P102" i="17"/>
  <c r="O102" i="17"/>
  <c r="N102" i="17"/>
  <c r="M102" i="17"/>
  <c r="L102" i="17"/>
  <c r="K102" i="17"/>
  <c r="J102" i="17"/>
  <c r="I102" i="17"/>
  <c r="H102" i="17"/>
  <c r="G102" i="17"/>
  <c r="F102" i="17"/>
  <c r="E102" i="17"/>
  <c r="D101" i="17"/>
  <c r="D100" i="17"/>
  <c r="V99" i="17"/>
  <c r="U99" i="17"/>
  <c r="T99" i="17"/>
  <c r="S99" i="17"/>
  <c r="R99" i="17"/>
  <c r="Q99" i="17"/>
  <c r="P99" i="17"/>
  <c r="O99" i="17"/>
  <c r="N99" i="17"/>
  <c r="M99" i="17"/>
  <c r="L99" i="17"/>
  <c r="K99" i="17"/>
  <c r="J99" i="17"/>
  <c r="I99" i="17"/>
  <c r="H99" i="17"/>
  <c r="G99" i="17"/>
  <c r="F99" i="17"/>
  <c r="E99" i="17"/>
  <c r="V98" i="17"/>
  <c r="U98" i="17"/>
  <c r="T98" i="17"/>
  <c r="S98" i="17"/>
  <c r="R98" i="17"/>
  <c r="Q98" i="17"/>
  <c r="P98" i="17"/>
  <c r="O98" i="17"/>
  <c r="N98" i="17"/>
  <c r="M98" i="17"/>
  <c r="L98" i="17"/>
  <c r="K98" i="17"/>
  <c r="J98" i="17"/>
  <c r="I98" i="17"/>
  <c r="H98" i="17"/>
  <c r="G98" i="17"/>
  <c r="F98" i="17"/>
  <c r="E98" i="17"/>
  <c r="F97" i="17"/>
  <c r="E97" i="17"/>
  <c r="D95" i="17"/>
  <c r="D94" i="17"/>
  <c r="V93" i="17"/>
  <c r="U93" i="17"/>
  <c r="T93" i="17"/>
  <c r="S93" i="17"/>
  <c r="R93" i="17"/>
  <c r="Q93" i="17"/>
  <c r="P93" i="17"/>
  <c r="O93" i="17"/>
  <c r="N93" i="17"/>
  <c r="M93" i="17"/>
  <c r="L93" i="17"/>
  <c r="K93" i="17"/>
  <c r="J93" i="17"/>
  <c r="I93" i="17"/>
  <c r="H93" i="17"/>
  <c r="G93" i="17"/>
  <c r="F93" i="17"/>
  <c r="E93" i="17"/>
  <c r="D92" i="17"/>
  <c r="D91" i="17"/>
  <c r="V90" i="17"/>
  <c r="U90" i="17"/>
  <c r="T90" i="17"/>
  <c r="S90" i="17"/>
  <c r="R90" i="17"/>
  <c r="Q90" i="17"/>
  <c r="P90" i="17"/>
  <c r="O90" i="17"/>
  <c r="N90" i="17"/>
  <c r="M90" i="17"/>
  <c r="L90" i="17"/>
  <c r="K90" i="17"/>
  <c r="J90" i="17"/>
  <c r="I90" i="17"/>
  <c r="H90" i="17"/>
  <c r="G90" i="17"/>
  <c r="F90" i="17"/>
  <c r="E90" i="17"/>
  <c r="D89" i="17"/>
  <c r="D88" i="17"/>
  <c r="V87" i="17"/>
  <c r="U87" i="17"/>
  <c r="T87" i="17"/>
  <c r="S87" i="17"/>
  <c r="R87" i="17"/>
  <c r="Q87" i="17"/>
  <c r="P87" i="17"/>
  <c r="O87" i="17"/>
  <c r="N87" i="17"/>
  <c r="M87" i="17"/>
  <c r="L87" i="17"/>
  <c r="K87" i="17"/>
  <c r="J87" i="17"/>
  <c r="I87" i="17"/>
  <c r="H87" i="17"/>
  <c r="G87" i="17"/>
  <c r="F87" i="17"/>
  <c r="E87" i="17"/>
  <c r="D86" i="17"/>
  <c r="D85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D83" i="17"/>
  <c r="D82" i="17"/>
  <c r="V81" i="17"/>
  <c r="U81" i="17"/>
  <c r="T81" i="17"/>
  <c r="S81" i="17"/>
  <c r="R81" i="17"/>
  <c r="Q81" i="17"/>
  <c r="P81" i="17"/>
  <c r="O81" i="17"/>
  <c r="N81" i="17"/>
  <c r="M81" i="17"/>
  <c r="L81" i="17"/>
  <c r="K81" i="17"/>
  <c r="J81" i="17"/>
  <c r="I81" i="17"/>
  <c r="H81" i="17"/>
  <c r="G81" i="17"/>
  <c r="F81" i="17"/>
  <c r="E81" i="17"/>
  <c r="D80" i="17"/>
  <c r="D79" i="17"/>
  <c r="V78" i="17"/>
  <c r="U78" i="17"/>
  <c r="T78" i="17"/>
  <c r="S78" i="17"/>
  <c r="R78" i="17"/>
  <c r="Q78" i="17"/>
  <c r="P78" i="17"/>
  <c r="O78" i="17"/>
  <c r="N78" i="17"/>
  <c r="M78" i="17"/>
  <c r="L78" i="17"/>
  <c r="K78" i="17"/>
  <c r="J78" i="17"/>
  <c r="I78" i="17"/>
  <c r="H78" i="17"/>
  <c r="F78" i="17"/>
  <c r="E78" i="17"/>
  <c r="D77" i="17"/>
  <c r="D76" i="17"/>
  <c r="V75" i="17"/>
  <c r="U75" i="17"/>
  <c r="T75" i="17"/>
  <c r="S75" i="17"/>
  <c r="R75" i="17"/>
  <c r="Q75" i="17"/>
  <c r="P75" i="17"/>
  <c r="O75" i="17"/>
  <c r="N75" i="17"/>
  <c r="M75" i="17"/>
  <c r="L75" i="17"/>
  <c r="K75" i="17"/>
  <c r="J75" i="17"/>
  <c r="I75" i="17"/>
  <c r="H75" i="17"/>
  <c r="F75" i="17"/>
  <c r="E75" i="17"/>
  <c r="D74" i="17"/>
  <c r="D73" i="17"/>
  <c r="V72" i="17"/>
  <c r="U72" i="17"/>
  <c r="T72" i="17"/>
  <c r="S72" i="17"/>
  <c r="R72" i="17"/>
  <c r="Q72" i="17"/>
  <c r="P72" i="17"/>
  <c r="O72" i="17"/>
  <c r="N72" i="17"/>
  <c r="M72" i="17"/>
  <c r="L72" i="17"/>
  <c r="K72" i="17"/>
  <c r="J72" i="17"/>
  <c r="I72" i="17"/>
  <c r="H72" i="17"/>
  <c r="F72" i="17"/>
  <c r="E72" i="17"/>
  <c r="V71" i="17"/>
  <c r="U71" i="17"/>
  <c r="T71" i="17"/>
  <c r="S71" i="17"/>
  <c r="R71" i="17"/>
  <c r="Q71" i="17"/>
  <c r="P71" i="17"/>
  <c r="O71" i="17"/>
  <c r="N71" i="17"/>
  <c r="M71" i="17"/>
  <c r="L71" i="17"/>
  <c r="K71" i="17"/>
  <c r="J71" i="17"/>
  <c r="I71" i="17"/>
  <c r="H71" i="17"/>
  <c r="F71" i="17"/>
  <c r="E71" i="17"/>
  <c r="V70" i="17"/>
  <c r="U70" i="17"/>
  <c r="T70" i="17"/>
  <c r="S70" i="17"/>
  <c r="R70" i="17"/>
  <c r="Q70" i="17"/>
  <c r="P70" i="17"/>
  <c r="O70" i="17"/>
  <c r="N70" i="17"/>
  <c r="M70" i="17"/>
  <c r="L70" i="17"/>
  <c r="K70" i="17"/>
  <c r="J70" i="17"/>
  <c r="I70" i="17"/>
  <c r="H70" i="17"/>
  <c r="F70" i="17"/>
  <c r="E70" i="17"/>
  <c r="D68" i="17"/>
  <c r="D67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F66" i="17"/>
  <c r="E66" i="17"/>
  <c r="D65" i="17"/>
  <c r="D64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F63" i="17"/>
  <c r="E63" i="17"/>
  <c r="D62" i="17"/>
  <c r="D61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F60" i="17"/>
  <c r="E60" i="17"/>
  <c r="D59" i="17"/>
  <c r="D58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F57" i="17"/>
  <c r="E57" i="17"/>
  <c r="D56" i="17"/>
  <c r="D55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3" i="17"/>
  <c r="D52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0" i="17"/>
  <c r="D49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7" i="17"/>
  <c r="D46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4" i="17"/>
  <c r="D43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1" i="17"/>
  <c r="D40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F39" i="17"/>
  <c r="E39" i="17"/>
  <c r="D38" i="17"/>
  <c r="D37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F36" i="17"/>
  <c r="E36" i="17"/>
  <c r="D35" i="17"/>
  <c r="D34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F33" i="17"/>
  <c r="E33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F32" i="17"/>
  <c r="E32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F31" i="17"/>
  <c r="E31" i="17"/>
  <c r="D29" i="17"/>
  <c r="D28" i="17"/>
  <c r="F27" i="17"/>
  <c r="E27" i="17"/>
  <c r="D25" i="17"/>
  <c r="F24" i="17"/>
  <c r="E24" i="17"/>
  <c r="D23" i="17"/>
  <c r="D22" i="17"/>
  <c r="F21" i="17"/>
  <c r="E21" i="17"/>
  <c r="D20" i="17"/>
  <c r="D19" i="17"/>
  <c r="F18" i="17"/>
  <c r="E18" i="17"/>
  <c r="D17" i="17"/>
  <c r="D16" i="17"/>
  <c r="F13" i="17"/>
  <c r="E13" i="17"/>
  <c r="D42" i="16"/>
  <c r="D41" i="16"/>
  <c r="D39" i="16"/>
  <c r="D38" i="16"/>
  <c r="D36" i="16"/>
  <c r="D35" i="16"/>
  <c r="D33" i="16"/>
  <c r="D32" i="16"/>
  <c r="D30" i="16"/>
  <c r="D29" i="16"/>
  <c r="D27" i="16"/>
  <c r="D26" i="16"/>
  <c r="D24" i="16"/>
  <c r="D23" i="16"/>
  <c r="D21" i="16"/>
  <c r="D20" i="16"/>
  <c r="D18" i="16"/>
  <c r="D17" i="16"/>
  <c r="D89" i="15"/>
  <c r="D88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E87" i="15"/>
  <c r="D92" i="15"/>
  <c r="D91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86" i="15"/>
  <c r="D85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74" i="15"/>
  <c r="D73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1" i="15"/>
  <c r="D70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I69" i="15"/>
  <c r="H69" i="15"/>
  <c r="G69" i="15"/>
  <c r="F69" i="15"/>
  <c r="E69" i="15"/>
  <c r="D68" i="15"/>
  <c r="D67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D65" i="15"/>
  <c r="D64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D58" i="15"/>
  <c r="D57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5" i="15"/>
  <c r="D54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2" i="15"/>
  <c r="D51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49" i="15"/>
  <c r="D48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6" i="15"/>
  <c r="D45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3" i="15"/>
  <c r="D42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0" i="15"/>
  <c r="D39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7" i="15"/>
  <c r="D36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4" i="15"/>
  <c r="D33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1" i="15"/>
  <c r="D30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8" i="15"/>
  <c r="D27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5" i="15"/>
  <c r="D24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2" i="15"/>
  <c r="D21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D23" i="14"/>
  <c r="D22" i="14"/>
  <c r="D20" i="14"/>
  <c r="D19" i="14"/>
  <c r="D17" i="14"/>
  <c r="D16" i="14"/>
  <c r="D14" i="14"/>
  <c r="D13" i="14"/>
  <c r="E44" i="1"/>
  <c r="D218" i="12"/>
  <c r="D217" i="12"/>
  <c r="F216" i="12"/>
  <c r="D216" i="12" s="1"/>
  <c r="D215" i="12"/>
  <c r="D214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2" i="12"/>
  <c r="D211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09" i="12"/>
  <c r="D208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6" i="12"/>
  <c r="D205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3" i="12"/>
  <c r="D202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0" i="12"/>
  <c r="D199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7" i="12"/>
  <c r="D196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4" i="12"/>
  <c r="D193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7" i="12"/>
  <c r="D186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4" i="12"/>
  <c r="D183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1" i="12"/>
  <c r="D180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8" i="12"/>
  <c r="D177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5" i="12"/>
  <c r="D174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2" i="12"/>
  <c r="D171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69" i="12"/>
  <c r="D168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6" i="12"/>
  <c r="D165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3" i="12"/>
  <c r="D162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0" i="12"/>
  <c r="D159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7" i="12"/>
  <c r="D156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4" i="12"/>
  <c r="D153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1" i="12"/>
  <c r="D150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8" i="12"/>
  <c r="D147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5" i="12"/>
  <c r="D144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2" i="12"/>
  <c r="D141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E137" i="12"/>
  <c r="D134" i="12"/>
  <c r="D133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1" i="12"/>
  <c r="D130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V127" i="12"/>
  <c r="U127" i="12"/>
  <c r="U126" i="12" s="1"/>
  <c r="T127" i="12"/>
  <c r="S127" i="12"/>
  <c r="R127" i="12"/>
  <c r="Q127" i="12"/>
  <c r="P127" i="12"/>
  <c r="O127" i="12"/>
  <c r="N127" i="12"/>
  <c r="M127" i="12"/>
  <c r="M126" i="12" s="1"/>
  <c r="L127" i="12"/>
  <c r="K127" i="12"/>
  <c r="J127" i="12"/>
  <c r="I127" i="12"/>
  <c r="H127" i="12"/>
  <c r="G127" i="12"/>
  <c r="E127" i="12"/>
  <c r="D120" i="12"/>
  <c r="D119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7" i="12"/>
  <c r="D116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4" i="12"/>
  <c r="D113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1" i="12"/>
  <c r="D110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8" i="12"/>
  <c r="D107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5" i="12"/>
  <c r="D104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2" i="12"/>
  <c r="D101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99" i="12"/>
  <c r="D98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6" i="12"/>
  <c r="D95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3" i="12"/>
  <c r="D92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0" i="12"/>
  <c r="D89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3" i="12"/>
  <c r="D82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0" i="12"/>
  <c r="D79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G78" i="12"/>
  <c r="F78" i="12"/>
  <c r="E78" i="12"/>
  <c r="D77" i="12"/>
  <c r="D76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G75" i="12"/>
  <c r="F75" i="12"/>
  <c r="E75" i="12"/>
  <c r="D74" i="12"/>
  <c r="D73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G72" i="12"/>
  <c r="F72" i="12"/>
  <c r="E72" i="12"/>
  <c r="D71" i="12"/>
  <c r="D70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F69" i="12"/>
  <c r="E69" i="12"/>
  <c r="D68" i="12"/>
  <c r="D67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G66" i="12"/>
  <c r="F66" i="12"/>
  <c r="E66" i="12"/>
  <c r="D65" i="12"/>
  <c r="D64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G63" i="12"/>
  <c r="F63" i="12"/>
  <c r="E63" i="12"/>
  <c r="D62" i="12"/>
  <c r="D61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59" i="12"/>
  <c r="D58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6" i="12"/>
  <c r="D55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3" i="12"/>
  <c r="D52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D50" i="12"/>
  <c r="D49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7" i="12"/>
  <c r="D46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39" i="12"/>
  <c r="D38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6" i="12"/>
  <c r="D35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3" i="12"/>
  <c r="D32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0" i="12"/>
  <c r="D29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7" i="12"/>
  <c r="D26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4" i="12"/>
  <c r="D23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1" i="12"/>
  <c r="D20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8" i="12"/>
  <c r="D17" i="12"/>
  <c r="V16" i="12"/>
  <c r="U16" i="12"/>
  <c r="T16" i="12"/>
  <c r="S16" i="12"/>
  <c r="S12" i="12" s="1"/>
  <c r="R16" i="12"/>
  <c r="Q16" i="12"/>
  <c r="P16" i="12"/>
  <c r="O16" i="12"/>
  <c r="N16" i="12"/>
  <c r="M16" i="12"/>
  <c r="L16" i="12"/>
  <c r="K16" i="12"/>
  <c r="K12" i="12" s="1"/>
  <c r="J16" i="12"/>
  <c r="I16" i="12"/>
  <c r="H16" i="12"/>
  <c r="G16" i="12"/>
  <c r="F16" i="12"/>
  <c r="E16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D85" i="10"/>
  <c r="D84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2" i="10"/>
  <c r="D81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79" i="10"/>
  <c r="D78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6" i="10"/>
  <c r="D75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3" i="10"/>
  <c r="D72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0" i="10"/>
  <c r="D69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7" i="10"/>
  <c r="D66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V64" i="10"/>
  <c r="U64" i="10"/>
  <c r="U16" i="10"/>
  <c r="T64" i="10"/>
  <c r="S64" i="10"/>
  <c r="R64" i="10"/>
  <c r="Q64" i="10"/>
  <c r="P64" i="10"/>
  <c r="O64" i="10"/>
  <c r="N64" i="10"/>
  <c r="M64" i="10"/>
  <c r="M16" i="10"/>
  <c r="L64" i="10"/>
  <c r="K64" i="10"/>
  <c r="J64" i="10"/>
  <c r="I64" i="10"/>
  <c r="H64" i="10"/>
  <c r="G64" i="10"/>
  <c r="F64" i="10"/>
  <c r="E64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G63" i="10"/>
  <c r="F63" i="10"/>
  <c r="E63" i="10"/>
  <c r="D61" i="10"/>
  <c r="D60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D58" i="10"/>
  <c r="D57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F56" i="10"/>
  <c r="E56" i="10"/>
  <c r="D55" i="10"/>
  <c r="D54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F53" i="10"/>
  <c r="E53" i="10"/>
  <c r="D52" i="10"/>
  <c r="D51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F50" i="10"/>
  <c r="E50" i="10"/>
  <c r="D49" i="10"/>
  <c r="D48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F47" i="10"/>
  <c r="E47" i="10"/>
  <c r="D46" i="10"/>
  <c r="D45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F44" i="10"/>
  <c r="E44" i="10"/>
  <c r="D43" i="10"/>
  <c r="D42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F41" i="10"/>
  <c r="E41" i="10"/>
  <c r="D40" i="10"/>
  <c r="D39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F38" i="10"/>
  <c r="E38" i="10"/>
  <c r="V37" i="10"/>
  <c r="U37" i="10"/>
  <c r="T37" i="10"/>
  <c r="S37" i="10"/>
  <c r="R37" i="10"/>
  <c r="Q37" i="10"/>
  <c r="P37" i="10"/>
  <c r="O37" i="10"/>
  <c r="O16" i="10"/>
  <c r="N37" i="10"/>
  <c r="M37" i="10"/>
  <c r="L37" i="10"/>
  <c r="K37" i="10"/>
  <c r="J37" i="10"/>
  <c r="I37" i="10"/>
  <c r="H37" i="10"/>
  <c r="G16" i="10"/>
  <c r="F37" i="10"/>
  <c r="E37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J15" i="10"/>
  <c r="I36" i="10"/>
  <c r="H36" i="10"/>
  <c r="F36" i="10"/>
  <c r="E36" i="10"/>
  <c r="D34" i="10"/>
  <c r="D33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F32" i="10"/>
  <c r="E32" i="10"/>
  <c r="D31" i="10"/>
  <c r="D30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D28" i="10"/>
  <c r="D27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5" i="10"/>
  <c r="D24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E23" i="10"/>
  <c r="D22" i="10"/>
  <c r="D21" i="10"/>
  <c r="V20" i="10"/>
  <c r="U20" i="10"/>
  <c r="T20" i="10"/>
  <c r="S20" i="10"/>
  <c r="R20" i="10"/>
  <c r="Q20" i="10"/>
  <c r="P20" i="10"/>
  <c r="P17" i="10"/>
  <c r="O20" i="10"/>
  <c r="N20" i="10"/>
  <c r="M20" i="10"/>
  <c r="L20" i="10"/>
  <c r="K20" i="10"/>
  <c r="J20" i="10"/>
  <c r="I20" i="10"/>
  <c r="H20" i="10"/>
  <c r="H17" i="10"/>
  <c r="G20" i="10"/>
  <c r="F20" i="10"/>
  <c r="E20" i="10"/>
  <c r="D19" i="10"/>
  <c r="D18" i="10"/>
  <c r="V17" i="10"/>
  <c r="U17" i="10"/>
  <c r="T17" i="10"/>
  <c r="S17" i="10"/>
  <c r="R17" i="10"/>
  <c r="Q17" i="10"/>
  <c r="O17" i="10"/>
  <c r="N17" i="10"/>
  <c r="M17" i="10"/>
  <c r="L17" i="10"/>
  <c r="K17" i="10"/>
  <c r="J17" i="10"/>
  <c r="I17" i="10"/>
  <c r="G17" i="10"/>
  <c r="F17" i="10"/>
  <c r="E17" i="10"/>
  <c r="V16" i="10"/>
  <c r="T16" i="10"/>
  <c r="S16" i="10"/>
  <c r="R16" i="10"/>
  <c r="Q16" i="10"/>
  <c r="P16" i="10"/>
  <c r="N16" i="10"/>
  <c r="L16" i="10"/>
  <c r="K16" i="10"/>
  <c r="J16" i="10"/>
  <c r="I16" i="10"/>
  <c r="H16" i="10"/>
  <c r="F16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I15" i="10"/>
  <c r="H15" i="10"/>
  <c r="G15" i="10"/>
  <c r="F15" i="10"/>
  <c r="D274" i="8"/>
  <c r="D273" i="8"/>
  <c r="D271" i="8"/>
  <c r="D270" i="8"/>
  <c r="V269" i="8"/>
  <c r="U269" i="8"/>
  <c r="T269" i="8"/>
  <c r="S269" i="8"/>
  <c r="R269" i="8"/>
  <c r="Q269" i="8"/>
  <c r="P269" i="8"/>
  <c r="O269" i="8"/>
  <c r="N269" i="8"/>
  <c r="M269" i="8"/>
  <c r="L269" i="8"/>
  <c r="K269" i="8"/>
  <c r="J269" i="8"/>
  <c r="I269" i="8"/>
  <c r="H269" i="8"/>
  <c r="G269" i="8"/>
  <c r="F269" i="8"/>
  <c r="E269" i="8"/>
  <c r="D268" i="8"/>
  <c r="D267" i="8"/>
  <c r="V266" i="8"/>
  <c r="U266" i="8"/>
  <c r="T266" i="8"/>
  <c r="S266" i="8"/>
  <c r="R266" i="8"/>
  <c r="Q266" i="8"/>
  <c r="P266" i="8"/>
  <c r="O266" i="8"/>
  <c r="N266" i="8"/>
  <c r="M266" i="8"/>
  <c r="L266" i="8"/>
  <c r="K266" i="8"/>
  <c r="J266" i="8"/>
  <c r="I266" i="8"/>
  <c r="H266" i="8"/>
  <c r="G266" i="8"/>
  <c r="F266" i="8"/>
  <c r="E266" i="8"/>
  <c r="D265" i="8"/>
  <c r="D264" i="8"/>
  <c r="V263" i="8"/>
  <c r="U263" i="8"/>
  <c r="T263" i="8"/>
  <c r="S263" i="8"/>
  <c r="R263" i="8"/>
  <c r="Q263" i="8"/>
  <c r="P263" i="8"/>
  <c r="O263" i="8"/>
  <c r="N263" i="8"/>
  <c r="M263" i="8"/>
  <c r="L263" i="8"/>
  <c r="K263" i="8"/>
  <c r="J263" i="8"/>
  <c r="I263" i="8"/>
  <c r="H263" i="8"/>
  <c r="G263" i="8"/>
  <c r="F263" i="8"/>
  <c r="E263" i="8"/>
  <c r="D262" i="8"/>
  <c r="D261" i="8"/>
  <c r="V260" i="8"/>
  <c r="U260" i="8"/>
  <c r="T260" i="8"/>
  <c r="S260" i="8"/>
  <c r="R260" i="8"/>
  <c r="Q260" i="8"/>
  <c r="P260" i="8"/>
  <c r="O260" i="8"/>
  <c r="N260" i="8"/>
  <c r="M260" i="8"/>
  <c r="L260" i="8"/>
  <c r="K260" i="8"/>
  <c r="J260" i="8"/>
  <c r="I260" i="8"/>
  <c r="H260" i="8"/>
  <c r="G260" i="8"/>
  <c r="F260" i="8"/>
  <c r="E260" i="8"/>
  <c r="D259" i="8"/>
  <c r="D258" i="8"/>
  <c r="V257" i="8"/>
  <c r="U257" i="8"/>
  <c r="T257" i="8"/>
  <c r="S257" i="8"/>
  <c r="R257" i="8"/>
  <c r="Q257" i="8"/>
  <c r="P257" i="8"/>
  <c r="O257" i="8"/>
  <c r="N257" i="8"/>
  <c r="M257" i="8"/>
  <c r="L257" i="8"/>
  <c r="K257" i="8"/>
  <c r="J257" i="8"/>
  <c r="I257" i="8"/>
  <c r="H257" i="8"/>
  <c r="F257" i="8"/>
  <c r="E257" i="8"/>
  <c r="D256" i="8"/>
  <c r="D255" i="8"/>
  <c r="V254" i="8"/>
  <c r="U254" i="8"/>
  <c r="T254" i="8"/>
  <c r="S254" i="8"/>
  <c r="R254" i="8"/>
  <c r="Q254" i="8"/>
  <c r="P254" i="8"/>
  <c r="O254" i="8"/>
  <c r="N254" i="8"/>
  <c r="M254" i="8"/>
  <c r="L254" i="8"/>
  <c r="K254" i="8"/>
  <c r="J254" i="8"/>
  <c r="I254" i="8"/>
  <c r="H254" i="8"/>
  <c r="F254" i="8"/>
  <c r="E254" i="8"/>
  <c r="D253" i="8"/>
  <c r="D252" i="8"/>
  <c r="V251" i="8"/>
  <c r="U251" i="8"/>
  <c r="T251" i="8"/>
  <c r="S251" i="8"/>
  <c r="R251" i="8"/>
  <c r="Q251" i="8"/>
  <c r="P251" i="8"/>
  <c r="O251" i="8"/>
  <c r="N251" i="8"/>
  <c r="M251" i="8"/>
  <c r="L251" i="8"/>
  <c r="K251" i="8"/>
  <c r="J251" i="8"/>
  <c r="I251" i="8"/>
  <c r="H251" i="8"/>
  <c r="F251" i="8"/>
  <c r="E251" i="8"/>
  <c r="D250" i="8"/>
  <c r="D249" i="8"/>
  <c r="V248" i="8"/>
  <c r="U248" i="8"/>
  <c r="T248" i="8"/>
  <c r="S248" i="8"/>
  <c r="R248" i="8"/>
  <c r="Q248" i="8"/>
  <c r="P248" i="8"/>
  <c r="O248" i="8"/>
  <c r="N248" i="8"/>
  <c r="M248" i="8"/>
  <c r="L248" i="8"/>
  <c r="K248" i="8"/>
  <c r="J248" i="8"/>
  <c r="I248" i="8"/>
  <c r="H248" i="8"/>
  <c r="E248" i="8"/>
  <c r="F248" i="8"/>
  <c r="D247" i="8"/>
  <c r="D246" i="8"/>
  <c r="V245" i="8"/>
  <c r="U245" i="8"/>
  <c r="T245" i="8"/>
  <c r="S245" i="8"/>
  <c r="R245" i="8"/>
  <c r="Q245" i="8"/>
  <c r="P245" i="8"/>
  <c r="O245" i="8"/>
  <c r="N245" i="8"/>
  <c r="M245" i="8"/>
  <c r="L245" i="8"/>
  <c r="K245" i="8"/>
  <c r="J245" i="8"/>
  <c r="I245" i="8"/>
  <c r="H245" i="8"/>
  <c r="F245" i="8"/>
  <c r="E245" i="8"/>
  <c r="D244" i="8"/>
  <c r="D243" i="8"/>
  <c r="V242" i="8"/>
  <c r="U242" i="8"/>
  <c r="T242" i="8"/>
  <c r="S242" i="8"/>
  <c r="R242" i="8"/>
  <c r="Q242" i="8"/>
  <c r="P242" i="8"/>
  <c r="O242" i="8"/>
  <c r="N242" i="8"/>
  <c r="M242" i="8"/>
  <c r="L242" i="8"/>
  <c r="K242" i="8"/>
  <c r="J242" i="8"/>
  <c r="I242" i="8"/>
  <c r="H242" i="8"/>
  <c r="F242" i="8"/>
  <c r="E242" i="8"/>
  <c r="D238" i="8"/>
  <c r="D237" i="8"/>
  <c r="V236" i="8"/>
  <c r="U236" i="8"/>
  <c r="T236" i="8"/>
  <c r="S236" i="8"/>
  <c r="R236" i="8"/>
  <c r="Q236" i="8"/>
  <c r="P236" i="8"/>
  <c r="O236" i="8"/>
  <c r="N236" i="8"/>
  <c r="M236" i="8"/>
  <c r="L236" i="8"/>
  <c r="K236" i="8"/>
  <c r="J236" i="8"/>
  <c r="I236" i="8"/>
  <c r="H236" i="8"/>
  <c r="F236" i="8"/>
  <c r="E236" i="8"/>
  <c r="D235" i="8"/>
  <c r="D234" i="8"/>
  <c r="V233" i="8"/>
  <c r="U233" i="8"/>
  <c r="T233" i="8"/>
  <c r="S233" i="8"/>
  <c r="R233" i="8"/>
  <c r="Q233" i="8"/>
  <c r="P233" i="8"/>
  <c r="O233" i="8"/>
  <c r="N233" i="8"/>
  <c r="M233" i="8"/>
  <c r="L233" i="8"/>
  <c r="K233" i="8"/>
  <c r="J233" i="8"/>
  <c r="I233" i="8"/>
  <c r="H233" i="8"/>
  <c r="F233" i="8"/>
  <c r="E233" i="8"/>
  <c r="D232" i="8"/>
  <c r="D231" i="8"/>
  <c r="V230" i="8"/>
  <c r="U230" i="8"/>
  <c r="T230" i="8"/>
  <c r="S230" i="8"/>
  <c r="R230" i="8"/>
  <c r="Q230" i="8"/>
  <c r="P230" i="8"/>
  <c r="O230" i="8"/>
  <c r="N230" i="8"/>
  <c r="M230" i="8"/>
  <c r="L230" i="8"/>
  <c r="L224" i="8"/>
  <c r="L227" i="8"/>
  <c r="K230" i="8"/>
  <c r="K224" i="8"/>
  <c r="K227" i="8"/>
  <c r="J230" i="8"/>
  <c r="I230" i="8"/>
  <c r="H230" i="8"/>
  <c r="G230" i="8"/>
  <c r="F230" i="8"/>
  <c r="E230" i="8"/>
  <c r="D229" i="8"/>
  <c r="D228" i="8"/>
  <c r="V227" i="8"/>
  <c r="U227" i="8"/>
  <c r="T227" i="8"/>
  <c r="S227" i="8"/>
  <c r="R227" i="8"/>
  <c r="Q227" i="8"/>
  <c r="P227" i="8"/>
  <c r="O227" i="8"/>
  <c r="N227" i="8"/>
  <c r="M227" i="8"/>
  <c r="J227" i="8"/>
  <c r="I227" i="8"/>
  <c r="H227" i="8"/>
  <c r="G227" i="8"/>
  <c r="E227" i="8"/>
  <c r="F227" i="8"/>
  <c r="D226" i="8"/>
  <c r="D225" i="8"/>
  <c r="V224" i="8"/>
  <c r="U224" i="8"/>
  <c r="T224" i="8"/>
  <c r="S224" i="8"/>
  <c r="R224" i="8"/>
  <c r="Q224" i="8"/>
  <c r="P224" i="8"/>
  <c r="O224" i="8"/>
  <c r="N224" i="8"/>
  <c r="M224" i="8"/>
  <c r="J224" i="8"/>
  <c r="I224" i="8"/>
  <c r="H224" i="8"/>
  <c r="G224" i="8"/>
  <c r="F224" i="8"/>
  <c r="E224" i="8"/>
  <c r="D220" i="8"/>
  <c r="D219" i="8"/>
  <c r="V218" i="8"/>
  <c r="U218" i="8"/>
  <c r="T218" i="8"/>
  <c r="S218" i="8"/>
  <c r="R218" i="8"/>
  <c r="Q218" i="8"/>
  <c r="P218" i="8"/>
  <c r="O218" i="8"/>
  <c r="N218" i="8"/>
  <c r="M218" i="8"/>
  <c r="L218" i="8"/>
  <c r="K218" i="8"/>
  <c r="J218" i="8"/>
  <c r="I218" i="8"/>
  <c r="H218" i="8"/>
  <c r="F218" i="8"/>
  <c r="E218" i="8"/>
  <c r="D217" i="8"/>
  <c r="D216" i="8"/>
  <c r="V215" i="8"/>
  <c r="U215" i="8"/>
  <c r="T215" i="8"/>
  <c r="S215" i="8"/>
  <c r="R215" i="8"/>
  <c r="Q215" i="8"/>
  <c r="P215" i="8"/>
  <c r="O215" i="8"/>
  <c r="N215" i="8"/>
  <c r="M215" i="8"/>
  <c r="L215" i="8"/>
  <c r="K215" i="8"/>
  <c r="J215" i="8"/>
  <c r="I215" i="8"/>
  <c r="H215" i="8"/>
  <c r="F215" i="8"/>
  <c r="E215" i="8"/>
  <c r="D214" i="8"/>
  <c r="D213" i="8"/>
  <c r="V212" i="8"/>
  <c r="U212" i="8"/>
  <c r="T212" i="8"/>
  <c r="S212" i="8"/>
  <c r="R212" i="8"/>
  <c r="R206" i="8"/>
  <c r="R209" i="8"/>
  <c r="Q212" i="8"/>
  <c r="P212" i="8"/>
  <c r="O212" i="8"/>
  <c r="N212" i="8"/>
  <c r="M212" i="8"/>
  <c r="L212" i="8"/>
  <c r="K212" i="8"/>
  <c r="J212" i="8"/>
  <c r="I212" i="8"/>
  <c r="H212" i="8"/>
  <c r="F212" i="8"/>
  <c r="F206" i="8"/>
  <c r="F209" i="8"/>
  <c r="E212" i="8"/>
  <c r="D211" i="8"/>
  <c r="D210" i="8"/>
  <c r="V209" i="8"/>
  <c r="U209" i="8"/>
  <c r="T209" i="8"/>
  <c r="S209" i="8"/>
  <c r="Q209" i="8"/>
  <c r="P209" i="8"/>
  <c r="P206" i="8"/>
  <c r="O209" i="8"/>
  <c r="N209" i="8"/>
  <c r="M209" i="8"/>
  <c r="L209" i="8"/>
  <c r="K209" i="8"/>
  <c r="J209" i="8"/>
  <c r="I209" i="8"/>
  <c r="H209" i="8"/>
  <c r="H206" i="8"/>
  <c r="E209" i="8"/>
  <c r="D207" i="8"/>
  <c r="V206" i="8"/>
  <c r="U206" i="8"/>
  <c r="T206" i="8"/>
  <c r="S206" i="8"/>
  <c r="Q206" i="8"/>
  <c r="O206" i="8"/>
  <c r="N206" i="8"/>
  <c r="M206" i="8"/>
  <c r="L206" i="8"/>
  <c r="K206" i="8"/>
  <c r="J206" i="8"/>
  <c r="I206" i="8"/>
  <c r="G206" i="8"/>
  <c r="E206" i="8"/>
  <c r="D202" i="8"/>
  <c r="D201" i="8"/>
  <c r="V200" i="8"/>
  <c r="U200" i="8"/>
  <c r="T200" i="8"/>
  <c r="S200" i="8"/>
  <c r="R200" i="8"/>
  <c r="Q200" i="8"/>
  <c r="P200" i="8"/>
  <c r="O200" i="8"/>
  <c r="N200" i="8"/>
  <c r="M200" i="8"/>
  <c r="L200" i="8"/>
  <c r="K200" i="8"/>
  <c r="J200" i="8"/>
  <c r="I200" i="8"/>
  <c r="H200" i="8"/>
  <c r="G200" i="8"/>
  <c r="E200" i="8"/>
  <c r="F200" i="8"/>
  <c r="D199" i="8"/>
  <c r="D198" i="8"/>
  <c r="V197" i="8"/>
  <c r="U197" i="8"/>
  <c r="T197" i="8"/>
  <c r="S197" i="8"/>
  <c r="R197" i="8"/>
  <c r="Q197" i="8"/>
  <c r="P197" i="8"/>
  <c r="O197" i="8"/>
  <c r="N197" i="8"/>
  <c r="M197" i="8"/>
  <c r="L197" i="8"/>
  <c r="K197" i="8"/>
  <c r="J197" i="8"/>
  <c r="I197" i="8"/>
  <c r="H197" i="8"/>
  <c r="G197" i="8"/>
  <c r="F197" i="8"/>
  <c r="E197" i="8"/>
  <c r="D196" i="8"/>
  <c r="D195" i="8"/>
  <c r="V194" i="8"/>
  <c r="U194" i="8"/>
  <c r="T194" i="8"/>
  <c r="S194" i="8"/>
  <c r="R194" i="8"/>
  <c r="Q194" i="8"/>
  <c r="P194" i="8"/>
  <c r="O194" i="8"/>
  <c r="N194" i="8"/>
  <c r="M194" i="8"/>
  <c r="L194" i="8"/>
  <c r="K194" i="8"/>
  <c r="J194" i="8"/>
  <c r="I194" i="8"/>
  <c r="H194" i="8"/>
  <c r="E194" i="8"/>
  <c r="F194" i="8"/>
  <c r="D193" i="8"/>
  <c r="D192" i="8"/>
  <c r="V191" i="8"/>
  <c r="V170" i="8"/>
  <c r="V173" i="8"/>
  <c r="V176" i="8"/>
  <c r="V179" i="8"/>
  <c r="V182" i="8"/>
  <c r="V185" i="8"/>
  <c r="V188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F191" i="8"/>
  <c r="E191" i="8"/>
  <c r="D190" i="8"/>
  <c r="D189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I188" i="8"/>
  <c r="H188" i="8"/>
  <c r="E188" i="8"/>
  <c r="F188" i="8"/>
  <c r="D187" i="8"/>
  <c r="D186" i="8"/>
  <c r="U185" i="8"/>
  <c r="T185" i="8"/>
  <c r="S185" i="8"/>
  <c r="R185" i="8"/>
  <c r="Q185" i="8"/>
  <c r="P185" i="8"/>
  <c r="O185" i="8"/>
  <c r="N185" i="8"/>
  <c r="M185" i="8"/>
  <c r="L185" i="8"/>
  <c r="L170" i="8"/>
  <c r="L173" i="8"/>
  <c r="L176" i="8"/>
  <c r="L179" i="8"/>
  <c r="L182" i="8"/>
  <c r="K185" i="8"/>
  <c r="J185" i="8"/>
  <c r="I185" i="8"/>
  <c r="H185" i="8"/>
  <c r="F185" i="8"/>
  <c r="E185" i="8"/>
  <c r="D184" i="8"/>
  <c r="D183" i="8"/>
  <c r="U182" i="8"/>
  <c r="T182" i="8"/>
  <c r="S182" i="8"/>
  <c r="R182" i="8"/>
  <c r="R170" i="8"/>
  <c r="R173" i="8"/>
  <c r="R176" i="8"/>
  <c r="R179" i="8"/>
  <c r="Q182" i="8"/>
  <c r="Q170" i="8"/>
  <c r="Q173" i="8"/>
  <c r="Q176" i="8"/>
  <c r="Q179" i="8"/>
  <c r="P182" i="8"/>
  <c r="O182" i="8"/>
  <c r="N182" i="8"/>
  <c r="M182" i="8"/>
  <c r="K182" i="8"/>
  <c r="J182" i="8"/>
  <c r="E182" i="8"/>
  <c r="F182" i="8"/>
  <c r="I182" i="8"/>
  <c r="H182" i="8"/>
  <c r="D181" i="8"/>
  <c r="D180" i="8"/>
  <c r="U179" i="8"/>
  <c r="T179" i="8"/>
  <c r="S179" i="8"/>
  <c r="P179" i="8"/>
  <c r="O179" i="8"/>
  <c r="N179" i="8"/>
  <c r="M179" i="8"/>
  <c r="K179" i="8"/>
  <c r="J179" i="8"/>
  <c r="I179" i="8"/>
  <c r="H179" i="8"/>
  <c r="E179" i="8"/>
  <c r="F179" i="8"/>
  <c r="D178" i="8"/>
  <c r="D177" i="8"/>
  <c r="U176" i="8"/>
  <c r="T176" i="8"/>
  <c r="S176" i="8"/>
  <c r="P176" i="8"/>
  <c r="O176" i="8"/>
  <c r="N176" i="8"/>
  <c r="M176" i="8"/>
  <c r="K176" i="8"/>
  <c r="J176" i="8"/>
  <c r="I176" i="8"/>
  <c r="H176" i="8"/>
  <c r="F176" i="8"/>
  <c r="E176" i="8"/>
  <c r="D175" i="8"/>
  <c r="D174" i="8"/>
  <c r="U173" i="8"/>
  <c r="T173" i="8"/>
  <c r="T170" i="8"/>
  <c r="S173" i="8"/>
  <c r="P173" i="8"/>
  <c r="O173" i="8"/>
  <c r="N173" i="8"/>
  <c r="M173" i="8"/>
  <c r="M170" i="8"/>
  <c r="K173" i="8"/>
  <c r="J173" i="8"/>
  <c r="I173" i="8"/>
  <c r="E173" i="8"/>
  <c r="F173" i="8"/>
  <c r="H173" i="8"/>
  <c r="D172" i="8"/>
  <c r="D171" i="8"/>
  <c r="U170" i="8"/>
  <c r="S170" i="8"/>
  <c r="P170" i="8"/>
  <c r="O170" i="8"/>
  <c r="N170" i="8"/>
  <c r="K170" i="8"/>
  <c r="J170" i="8"/>
  <c r="I170" i="8"/>
  <c r="H170" i="8"/>
  <c r="G170" i="8"/>
  <c r="F170" i="8"/>
  <c r="E170" i="8"/>
  <c r="D163" i="8"/>
  <c r="D162" i="8"/>
  <c r="V161" i="8"/>
  <c r="U161" i="8"/>
  <c r="T161" i="8"/>
  <c r="S161" i="8"/>
  <c r="R161" i="8"/>
  <c r="Q161" i="8"/>
  <c r="P161" i="8"/>
  <c r="O161" i="8"/>
  <c r="N161" i="8"/>
  <c r="M161" i="8"/>
  <c r="L161" i="8"/>
  <c r="K161" i="8"/>
  <c r="J161" i="8"/>
  <c r="I161" i="8"/>
  <c r="H161" i="8"/>
  <c r="G161" i="8"/>
  <c r="F161" i="8"/>
  <c r="E161" i="8"/>
  <c r="D160" i="8"/>
  <c r="D159" i="8"/>
  <c r="V158" i="8"/>
  <c r="U158" i="8"/>
  <c r="T158" i="8"/>
  <c r="S158" i="8"/>
  <c r="R158" i="8"/>
  <c r="Q158" i="8"/>
  <c r="P158" i="8"/>
  <c r="O158" i="8"/>
  <c r="N158" i="8"/>
  <c r="M158" i="8"/>
  <c r="L158" i="8"/>
  <c r="K158" i="8"/>
  <c r="J158" i="8"/>
  <c r="I158" i="8"/>
  <c r="H158" i="8"/>
  <c r="G158" i="8"/>
  <c r="F158" i="8"/>
  <c r="E158" i="8"/>
  <c r="D157" i="8"/>
  <c r="D156" i="8"/>
  <c r="V155" i="8"/>
  <c r="U155" i="8"/>
  <c r="T155" i="8"/>
  <c r="S155" i="8"/>
  <c r="R155" i="8"/>
  <c r="Q155" i="8"/>
  <c r="P155" i="8"/>
  <c r="O155" i="8"/>
  <c r="N155" i="8"/>
  <c r="M155" i="8"/>
  <c r="L155" i="8"/>
  <c r="K155" i="8"/>
  <c r="J155" i="8"/>
  <c r="I155" i="8"/>
  <c r="H155" i="8"/>
  <c r="G155" i="8"/>
  <c r="E155" i="8"/>
  <c r="F155" i="8"/>
  <c r="D154" i="8"/>
  <c r="D153" i="8"/>
  <c r="V152" i="8"/>
  <c r="U152" i="8"/>
  <c r="T152" i="8"/>
  <c r="S152" i="8"/>
  <c r="R152" i="8"/>
  <c r="Q152" i="8"/>
  <c r="P152" i="8"/>
  <c r="O152" i="8"/>
  <c r="N152" i="8"/>
  <c r="M152" i="8"/>
  <c r="L152" i="8"/>
  <c r="K152" i="8"/>
  <c r="J152" i="8"/>
  <c r="I152" i="8"/>
  <c r="H152" i="8"/>
  <c r="G152" i="8"/>
  <c r="F152" i="8"/>
  <c r="E152" i="8"/>
  <c r="D151" i="8"/>
  <c r="D150" i="8"/>
  <c r="V149" i="8"/>
  <c r="U149" i="8"/>
  <c r="T149" i="8"/>
  <c r="S149" i="8"/>
  <c r="R149" i="8"/>
  <c r="Q149" i="8"/>
  <c r="P149" i="8"/>
  <c r="O149" i="8"/>
  <c r="N149" i="8"/>
  <c r="M149" i="8"/>
  <c r="L149" i="8"/>
  <c r="K149" i="8"/>
  <c r="J149" i="8"/>
  <c r="I149" i="8"/>
  <c r="H149" i="8"/>
  <c r="G149" i="8"/>
  <c r="F149" i="8"/>
  <c r="E149" i="8"/>
  <c r="D148" i="8"/>
  <c r="D147" i="8"/>
  <c r="V146" i="8"/>
  <c r="U146" i="8"/>
  <c r="T146" i="8"/>
  <c r="S146" i="8"/>
  <c r="R146" i="8"/>
  <c r="Q146" i="8"/>
  <c r="P146" i="8"/>
  <c r="O146" i="8"/>
  <c r="N146" i="8"/>
  <c r="M146" i="8"/>
  <c r="L146" i="8"/>
  <c r="K146" i="8"/>
  <c r="J146" i="8"/>
  <c r="I146" i="8"/>
  <c r="H146" i="8"/>
  <c r="G146" i="8"/>
  <c r="F146" i="8"/>
  <c r="E146" i="8"/>
  <c r="D145" i="8"/>
  <c r="D144" i="8"/>
  <c r="V143" i="8"/>
  <c r="U143" i="8"/>
  <c r="T143" i="8"/>
  <c r="S143" i="8"/>
  <c r="R143" i="8"/>
  <c r="Q143" i="8"/>
  <c r="P143" i="8"/>
  <c r="O143" i="8"/>
  <c r="N143" i="8"/>
  <c r="M143" i="8"/>
  <c r="L143" i="8"/>
  <c r="K143" i="8"/>
  <c r="J143" i="8"/>
  <c r="I143" i="8"/>
  <c r="H143" i="8"/>
  <c r="G143" i="8"/>
  <c r="F143" i="8"/>
  <c r="E143" i="8"/>
  <c r="D142" i="8"/>
  <c r="D141" i="8"/>
  <c r="V140" i="8"/>
  <c r="U140" i="8"/>
  <c r="T140" i="8"/>
  <c r="S140" i="8"/>
  <c r="R140" i="8"/>
  <c r="Q140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39" i="8"/>
  <c r="D138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E137" i="8"/>
  <c r="F137" i="8"/>
  <c r="D136" i="8"/>
  <c r="D135" i="8"/>
  <c r="V134" i="8"/>
  <c r="U134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3" i="8"/>
  <c r="D132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H131" i="8"/>
  <c r="E131" i="8"/>
  <c r="F131" i="8"/>
  <c r="D130" i="8"/>
  <c r="D129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F128" i="8"/>
  <c r="E128" i="8"/>
  <c r="D127" i="8"/>
  <c r="D126" i="8"/>
  <c r="V125" i="8"/>
  <c r="U125" i="8"/>
  <c r="T125" i="8"/>
  <c r="S125" i="8"/>
  <c r="R125" i="8"/>
  <c r="Q125" i="8"/>
  <c r="Q122" i="8"/>
  <c r="P125" i="8"/>
  <c r="O125" i="8"/>
  <c r="N125" i="8"/>
  <c r="M125" i="8"/>
  <c r="L125" i="8"/>
  <c r="K125" i="8"/>
  <c r="J125" i="8"/>
  <c r="I125" i="8"/>
  <c r="I122" i="8"/>
  <c r="H125" i="8"/>
  <c r="F125" i="8"/>
  <c r="E125" i="8"/>
  <c r="D124" i="8"/>
  <c r="D123" i="8"/>
  <c r="V122" i="8"/>
  <c r="U122" i="8"/>
  <c r="T122" i="8"/>
  <c r="S122" i="8"/>
  <c r="R122" i="8"/>
  <c r="P122" i="8"/>
  <c r="O122" i="8"/>
  <c r="N122" i="8"/>
  <c r="M122" i="8"/>
  <c r="L122" i="8"/>
  <c r="K122" i="8"/>
  <c r="J122" i="8"/>
  <c r="H122" i="8"/>
  <c r="F122" i="8"/>
  <c r="E122" i="8"/>
  <c r="D118" i="8"/>
  <c r="D117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E116" i="8"/>
  <c r="F116" i="8"/>
  <c r="D115" i="8"/>
  <c r="D114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F113" i="8"/>
  <c r="E113" i="8"/>
  <c r="D112" i="8"/>
  <c r="D111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F110" i="8"/>
  <c r="E110" i="8"/>
  <c r="D109" i="8"/>
  <c r="D108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F107" i="8"/>
  <c r="E107" i="8"/>
  <c r="D106" i="8"/>
  <c r="D105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3" i="8"/>
  <c r="D102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0" i="8"/>
  <c r="D99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7" i="8"/>
  <c r="D96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4" i="8"/>
  <c r="D93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1" i="8"/>
  <c r="D90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8" i="8"/>
  <c r="D87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5" i="8"/>
  <c r="D84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2" i="8"/>
  <c r="D81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G80" i="8"/>
  <c r="H80" i="8"/>
  <c r="E80" i="8"/>
  <c r="F80" i="8"/>
  <c r="D79" i="8"/>
  <c r="D78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6" i="8"/>
  <c r="D75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3" i="8"/>
  <c r="D72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0" i="8"/>
  <c r="D69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7" i="8"/>
  <c r="D66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F47" i="8"/>
  <c r="F50" i="8"/>
  <c r="F53" i="8"/>
  <c r="F56" i="8"/>
  <c r="F59" i="8"/>
  <c r="F62" i="8"/>
  <c r="E65" i="8"/>
  <c r="D64" i="8"/>
  <c r="D63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E62" i="8"/>
  <c r="D61" i="8"/>
  <c r="D60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E59" i="8"/>
  <c r="D58" i="8"/>
  <c r="D57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E56" i="8"/>
  <c r="D55" i="8"/>
  <c r="D54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E53" i="8"/>
  <c r="D52" i="8"/>
  <c r="D51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E50" i="8"/>
  <c r="D49" i="8"/>
  <c r="D48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E47" i="8"/>
  <c r="D43" i="8"/>
  <c r="D42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F41" i="8"/>
  <c r="E41" i="8"/>
  <c r="D40" i="8"/>
  <c r="D39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H38" i="8"/>
  <c r="E38" i="8"/>
  <c r="F38" i="8"/>
  <c r="D37" i="8"/>
  <c r="D36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F35" i="8"/>
  <c r="E35" i="8"/>
  <c r="D34" i="8"/>
  <c r="D33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F32" i="8"/>
  <c r="E32" i="8"/>
  <c r="D31" i="8"/>
  <c r="D30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F29" i="8"/>
  <c r="E29" i="8"/>
  <c r="D28" i="8"/>
  <c r="D27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E26" i="8"/>
  <c r="F26" i="8"/>
  <c r="E14" i="8"/>
  <c r="E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F17" i="8"/>
  <c r="D25" i="8"/>
  <c r="D24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2" i="8"/>
  <c r="D21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G20" i="8"/>
  <c r="H20" i="8"/>
  <c r="I20" i="8"/>
  <c r="E20" i="8"/>
  <c r="F20" i="8"/>
  <c r="D19" i="8"/>
  <c r="D18" i="8"/>
  <c r="D16" i="8"/>
  <c r="D15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D177" i="7"/>
  <c r="D176" i="7"/>
  <c r="V175" i="7"/>
  <c r="U175" i="7"/>
  <c r="T175" i="7"/>
  <c r="S175" i="7"/>
  <c r="R175" i="7"/>
  <c r="Q175" i="7"/>
  <c r="P175" i="7"/>
  <c r="O175" i="7"/>
  <c r="N175" i="7"/>
  <c r="M175" i="7"/>
  <c r="L175" i="7"/>
  <c r="K175" i="7"/>
  <c r="J175" i="7"/>
  <c r="I175" i="7"/>
  <c r="H175" i="7"/>
  <c r="F175" i="7"/>
  <c r="E175" i="7"/>
  <c r="D174" i="7"/>
  <c r="D173" i="7"/>
  <c r="V172" i="7"/>
  <c r="U172" i="7"/>
  <c r="T172" i="7"/>
  <c r="S172" i="7"/>
  <c r="R172" i="7"/>
  <c r="Q172" i="7"/>
  <c r="P172" i="7"/>
  <c r="O172" i="7"/>
  <c r="N172" i="7"/>
  <c r="M172" i="7"/>
  <c r="L172" i="7"/>
  <c r="K172" i="7"/>
  <c r="J172" i="7"/>
  <c r="I172" i="7"/>
  <c r="H172" i="7"/>
  <c r="F172" i="7"/>
  <c r="E172" i="7"/>
  <c r="D171" i="7"/>
  <c r="D170" i="7"/>
  <c r="V169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F169" i="7"/>
  <c r="E169" i="7"/>
  <c r="D168" i="7"/>
  <c r="D167" i="7"/>
  <c r="V166" i="7"/>
  <c r="U166" i="7"/>
  <c r="U163" i="7"/>
  <c r="T166" i="7"/>
  <c r="S166" i="7"/>
  <c r="R166" i="7"/>
  <c r="Q166" i="7"/>
  <c r="P166" i="7"/>
  <c r="O166" i="7"/>
  <c r="N166" i="7"/>
  <c r="M166" i="7"/>
  <c r="M163" i="7"/>
  <c r="L166" i="7"/>
  <c r="K166" i="7"/>
  <c r="J166" i="7"/>
  <c r="I166" i="7"/>
  <c r="H166" i="7"/>
  <c r="H163" i="7"/>
  <c r="F166" i="7"/>
  <c r="E166" i="7"/>
  <c r="D165" i="7"/>
  <c r="D164" i="7"/>
  <c r="V163" i="7"/>
  <c r="T163" i="7"/>
  <c r="S163" i="7"/>
  <c r="R163" i="7"/>
  <c r="Q163" i="7"/>
  <c r="P163" i="7"/>
  <c r="O163" i="7"/>
  <c r="N163" i="7"/>
  <c r="L163" i="7"/>
  <c r="K163" i="7"/>
  <c r="J163" i="7"/>
  <c r="I163" i="7"/>
  <c r="G163" i="7"/>
  <c r="F163" i="7"/>
  <c r="E163" i="7"/>
  <c r="V162" i="7"/>
  <c r="U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G162" i="7"/>
  <c r="V161" i="7"/>
  <c r="U161" i="7"/>
  <c r="T161" i="7"/>
  <c r="S161" i="7"/>
  <c r="R161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59" i="7"/>
  <c r="D158" i="7"/>
  <c r="V157" i="7"/>
  <c r="U157" i="7"/>
  <c r="T157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6" i="7"/>
  <c r="D155" i="7"/>
  <c r="V154" i="7"/>
  <c r="U154" i="7"/>
  <c r="T154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3" i="7"/>
  <c r="D152" i="7"/>
  <c r="V151" i="7"/>
  <c r="U151" i="7"/>
  <c r="U136" i="7"/>
  <c r="U139" i="7"/>
  <c r="U142" i="7"/>
  <c r="U145" i="7"/>
  <c r="U148" i="7"/>
  <c r="T151" i="7"/>
  <c r="S151" i="7"/>
  <c r="R151" i="7"/>
  <c r="Q151" i="7"/>
  <c r="P151" i="7"/>
  <c r="O151" i="7"/>
  <c r="O136" i="7"/>
  <c r="O139" i="7"/>
  <c r="O142" i="7"/>
  <c r="O145" i="7"/>
  <c r="O148" i="7"/>
  <c r="N151" i="7"/>
  <c r="M151" i="7"/>
  <c r="L151" i="7"/>
  <c r="K151" i="7"/>
  <c r="J151" i="7"/>
  <c r="I151" i="7"/>
  <c r="H151" i="7"/>
  <c r="G151" i="7"/>
  <c r="E151" i="7"/>
  <c r="F151" i="7"/>
  <c r="E136" i="7"/>
  <c r="E139" i="7"/>
  <c r="E142" i="7"/>
  <c r="E145" i="7"/>
  <c r="E148" i="7"/>
  <c r="D150" i="7"/>
  <c r="D149" i="7"/>
  <c r="V148" i="7"/>
  <c r="T148" i="7"/>
  <c r="S148" i="7"/>
  <c r="R148" i="7"/>
  <c r="Q148" i="7"/>
  <c r="P148" i="7"/>
  <c r="N148" i="7"/>
  <c r="M148" i="7"/>
  <c r="L148" i="7"/>
  <c r="K148" i="7"/>
  <c r="J148" i="7"/>
  <c r="I148" i="7"/>
  <c r="H148" i="7"/>
  <c r="G148" i="7"/>
  <c r="F148" i="7"/>
  <c r="D147" i="7"/>
  <c r="D146" i="7"/>
  <c r="V145" i="7"/>
  <c r="T145" i="7"/>
  <c r="S145" i="7"/>
  <c r="R145" i="7"/>
  <c r="Q145" i="7"/>
  <c r="Q136" i="7"/>
  <c r="Q139" i="7"/>
  <c r="Q142" i="7"/>
  <c r="P145" i="7"/>
  <c r="N145" i="7"/>
  <c r="M145" i="7"/>
  <c r="L145" i="7"/>
  <c r="K145" i="7"/>
  <c r="J145" i="7"/>
  <c r="I145" i="7"/>
  <c r="H145" i="7"/>
  <c r="G145" i="7"/>
  <c r="F145" i="7"/>
  <c r="D144" i="7"/>
  <c r="D143" i="7"/>
  <c r="V142" i="7"/>
  <c r="T142" i="7"/>
  <c r="S142" i="7"/>
  <c r="R142" i="7"/>
  <c r="P142" i="7"/>
  <c r="N142" i="7"/>
  <c r="M142" i="7"/>
  <c r="L142" i="7"/>
  <c r="K142" i="7"/>
  <c r="J142" i="7"/>
  <c r="I142" i="7"/>
  <c r="H142" i="7"/>
  <c r="G142" i="7"/>
  <c r="F142" i="7"/>
  <c r="D141" i="7"/>
  <c r="D140" i="7"/>
  <c r="V139" i="7"/>
  <c r="T139" i="7"/>
  <c r="S139" i="7"/>
  <c r="R139" i="7"/>
  <c r="P139" i="7"/>
  <c r="N139" i="7"/>
  <c r="M139" i="7"/>
  <c r="L139" i="7"/>
  <c r="K139" i="7"/>
  <c r="K136" i="7"/>
  <c r="J139" i="7"/>
  <c r="I139" i="7"/>
  <c r="H139" i="7"/>
  <c r="G139" i="7"/>
  <c r="F139" i="7"/>
  <c r="D138" i="7"/>
  <c r="D137" i="7"/>
  <c r="V136" i="7"/>
  <c r="T136" i="7"/>
  <c r="S136" i="7"/>
  <c r="R136" i="7"/>
  <c r="P136" i="7"/>
  <c r="N136" i="7"/>
  <c r="M136" i="7"/>
  <c r="L136" i="7"/>
  <c r="J136" i="7"/>
  <c r="I136" i="7"/>
  <c r="H136" i="7"/>
  <c r="G136" i="7"/>
  <c r="F136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K29" i="7"/>
  <c r="K110" i="7"/>
  <c r="K83" i="7"/>
  <c r="K11" i="7"/>
  <c r="K53" i="7"/>
  <c r="J134" i="7"/>
  <c r="I134" i="7"/>
  <c r="H134" i="7"/>
  <c r="G134" i="7"/>
  <c r="F134" i="7"/>
  <c r="E134" i="7"/>
  <c r="D132" i="7"/>
  <c r="D131" i="7"/>
  <c r="U130" i="7"/>
  <c r="T130" i="7"/>
  <c r="S130" i="7"/>
  <c r="R130" i="7"/>
  <c r="Q130" i="7"/>
  <c r="P130" i="7"/>
  <c r="O130" i="7"/>
  <c r="N130" i="7"/>
  <c r="M130" i="7"/>
  <c r="L130" i="7"/>
  <c r="K130" i="7"/>
  <c r="E130" i="7"/>
  <c r="F130" i="7"/>
  <c r="G130" i="7"/>
  <c r="H130" i="7"/>
  <c r="I130" i="7"/>
  <c r="J130" i="7"/>
  <c r="D129" i="7"/>
  <c r="D128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6" i="7"/>
  <c r="D125" i="7"/>
  <c r="U124" i="7"/>
  <c r="T124" i="7"/>
  <c r="S124" i="7"/>
  <c r="R124" i="7"/>
  <c r="Q124" i="7"/>
  <c r="P124" i="7"/>
  <c r="O124" i="7"/>
  <c r="N124" i="7"/>
  <c r="M124" i="7"/>
  <c r="L124" i="7"/>
  <c r="E124" i="7"/>
  <c r="F124" i="7"/>
  <c r="H124" i="7"/>
  <c r="I124" i="7"/>
  <c r="J124" i="7"/>
  <c r="K124" i="7"/>
  <c r="D123" i="7"/>
  <c r="D122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F121" i="7"/>
  <c r="E121" i="7"/>
  <c r="D120" i="7"/>
  <c r="D119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F118" i="7"/>
  <c r="E118" i="7"/>
  <c r="D117" i="7"/>
  <c r="D116" i="7"/>
  <c r="U115" i="7"/>
  <c r="T115" i="7"/>
  <c r="S115" i="7"/>
  <c r="R115" i="7"/>
  <c r="R112" i="7"/>
  <c r="Q115" i="7"/>
  <c r="P115" i="7"/>
  <c r="O115" i="7"/>
  <c r="N115" i="7"/>
  <c r="M115" i="7"/>
  <c r="L115" i="7"/>
  <c r="K115" i="7"/>
  <c r="J115" i="7"/>
  <c r="J112" i="7"/>
  <c r="I115" i="7"/>
  <c r="H115" i="7"/>
  <c r="F115" i="7"/>
  <c r="E115" i="7"/>
  <c r="D114" i="7"/>
  <c r="D113" i="7"/>
  <c r="U112" i="7"/>
  <c r="T112" i="7"/>
  <c r="S112" i="7"/>
  <c r="Q112" i="7"/>
  <c r="P112" i="7"/>
  <c r="O112" i="7"/>
  <c r="N112" i="7"/>
  <c r="M112" i="7"/>
  <c r="L112" i="7"/>
  <c r="K112" i="7"/>
  <c r="I112" i="7"/>
  <c r="H112" i="7"/>
  <c r="F112" i="7"/>
  <c r="E112" i="7"/>
  <c r="V111" i="7"/>
  <c r="U111" i="7"/>
  <c r="T111" i="7"/>
  <c r="S111" i="7"/>
  <c r="R111" i="7"/>
  <c r="R12" i="7"/>
  <c r="R30" i="7"/>
  <c r="R54" i="7"/>
  <c r="R84" i="7"/>
  <c r="Q111" i="7"/>
  <c r="P111" i="7"/>
  <c r="O111" i="7"/>
  <c r="N111" i="7"/>
  <c r="M111" i="7"/>
  <c r="L111" i="7"/>
  <c r="K111" i="7"/>
  <c r="J111" i="7"/>
  <c r="I111" i="7"/>
  <c r="H111" i="7"/>
  <c r="V110" i="7"/>
  <c r="U110" i="7"/>
  <c r="T110" i="7"/>
  <c r="S110" i="7"/>
  <c r="R110" i="7"/>
  <c r="Q110" i="7"/>
  <c r="P110" i="7"/>
  <c r="O110" i="7"/>
  <c r="N110" i="7"/>
  <c r="M110" i="7"/>
  <c r="L110" i="7"/>
  <c r="J110" i="7"/>
  <c r="I110" i="7"/>
  <c r="H110" i="7"/>
  <c r="F110" i="7"/>
  <c r="D108" i="7"/>
  <c r="D107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G106" i="7"/>
  <c r="H106" i="7"/>
  <c r="I106" i="7"/>
  <c r="J106" i="7"/>
  <c r="D105" i="7"/>
  <c r="D104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D102" i="7"/>
  <c r="D101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D99" i="7"/>
  <c r="D98" i="7"/>
  <c r="V97" i="7"/>
  <c r="U97" i="7"/>
  <c r="T97" i="7"/>
  <c r="S97" i="7"/>
  <c r="R97" i="7"/>
  <c r="R85" i="7"/>
  <c r="R88" i="7"/>
  <c r="R91" i="7"/>
  <c r="R94" i="7"/>
  <c r="Q97" i="7"/>
  <c r="P97" i="7"/>
  <c r="O97" i="7"/>
  <c r="N97" i="7"/>
  <c r="M97" i="7"/>
  <c r="L97" i="7"/>
  <c r="K97" i="7"/>
  <c r="J97" i="7"/>
  <c r="I97" i="7"/>
  <c r="H97" i="7"/>
  <c r="D96" i="7"/>
  <c r="D95" i="7"/>
  <c r="V94" i="7"/>
  <c r="U94" i="7"/>
  <c r="T94" i="7"/>
  <c r="S94" i="7"/>
  <c r="Q94" i="7"/>
  <c r="P94" i="7"/>
  <c r="O94" i="7"/>
  <c r="N94" i="7"/>
  <c r="M94" i="7"/>
  <c r="L94" i="7"/>
  <c r="K94" i="7"/>
  <c r="J94" i="7"/>
  <c r="I94" i="7"/>
  <c r="H94" i="7"/>
  <c r="D93" i="7"/>
  <c r="D92" i="7"/>
  <c r="V91" i="7"/>
  <c r="U91" i="7"/>
  <c r="T91" i="7"/>
  <c r="S91" i="7"/>
  <c r="Q91" i="7"/>
  <c r="P91" i="7"/>
  <c r="O91" i="7"/>
  <c r="N91" i="7"/>
  <c r="M91" i="7"/>
  <c r="L91" i="7"/>
  <c r="K91" i="7"/>
  <c r="J91" i="7"/>
  <c r="I91" i="7"/>
  <c r="H91" i="7"/>
  <c r="V88" i="7"/>
  <c r="U88" i="7"/>
  <c r="T88" i="7"/>
  <c r="S88" i="7"/>
  <c r="Q88" i="7"/>
  <c r="P88" i="7"/>
  <c r="O88" i="7"/>
  <c r="N88" i="7"/>
  <c r="M88" i="7"/>
  <c r="L88" i="7"/>
  <c r="K88" i="7"/>
  <c r="J88" i="7"/>
  <c r="I88" i="7"/>
  <c r="H88" i="7"/>
  <c r="H85" i="7"/>
  <c r="G85" i="7"/>
  <c r="D87" i="7"/>
  <c r="D86" i="7"/>
  <c r="V85" i="7"/>
  <c r="U85" i="7"/>
  <c r="T85" i="7"/>
  <c r="S85" i="7"/>
  <c r="Q85" i="7"/>
  <c r="P85" i="7"/>
  <c r="O85" i="7"/>
  <c r="N85" i="7"/>
  <c r="M85" i="7"/>
  <c r="L85" i="7"/>
  <c r="K85" i="7"/>
  <c r="J85" i="7"/>
  <c r="I85" i="7"/>
  <c r="V84" i="7"/>
  <c r="U84" i="7"/>
  <c r="T84" i="7"/>
  <c r="S84" i="7"/>
  <c r="Q84" i="7"/>
  <c r="P84" i="7"/>
  <c r="O84" i="7"/>
  <c r="N84" i="7"/>
  <c r="M84" i="7"/>
  <c r="L84" i="7"/>
  <c r="K84" i="7"/>
  <c r="J84" i="7"/>
  <c r="I84" i="7"/>
  <c r="H84" i="7"/>
  <c r="G84" i="7"/>
  <c r="V83" i="7"/>
  <c r="U83" i="7"/>
  <c r="T83" i="7"/>
  <c r="S83" i="7"/>
  <c r="R83" i="7"/>
  <c r="Q83" i="7"/>
  <c r="P83" i="7"/>
  <c r="O83" i="7"/>
  <c r="N83" i="7"/>
  <c r="N29" i="7"/>
  <c r="N11" i="7"/>
  <c r="N53" i="7"/>
  <c r="M83" i="7"/>
  <c r="L83" i="7"/>
  <c r="J83" i="7"/>
  <c r="I83" i="7"/>
  <c r="H83" i="7"/>
  <c r="G83" i="7"/>
  <c r="D81" i="7"/>
  <c r="D80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8" i="7"/>
  <c r="D77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5" i="7"/>
  <c r="D74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2" i="7"/>
  <c r="D71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69" i="7"/>
  <c r="D68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6" i="7"/>
  <c r="D65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3" i="7"/>
  <c r="D62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H55" i="7"/>
  <c r="H58" i="7"/>
  <c r="G61" i="7"/>
  <c r="F61" i="7"/>
  <c r="E61" i="7"/>
  <c r="D60" i="7"/>
  <c r="D59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G58" i="7"/>
  <c r="F58" i="7"/>
  <c r="E58" i="7"/>
  <c r="D57" i="7"/>
  <c r="D56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G55" i="7"/>
  <c r="F55" i="7"/>
  <c r="E55" i="7"/>
  <c r="V54" i="7"/>
  <c r="U54" i="7"/>
  <c r="T54" i="7"/>
  <c r="S54" i="7"/>
  <c r="Q54" i="7"/>
  <c r="P54" i="7"/>
  <c r="O54" i="7"/>
  <c r="N54" i="7"/>
  <c r="M54" i="7"/>
  <c r="L54" i="7"/>
  <c r="K54" i="7"/>
  <c r="J54" i="7"/>
  <c r="I54" i="7"/>
  <c r="H54" i="7"/>
  <c r="G54" i="7"/>
  <c r="V53" i="7"/>
  <c r="U53" i="7"/>
  <c r="T53" i="7"/>
  <c r="S53" i="7"/>
  <c r="R53" i="7"/>
  <c r="R29" i="7"/>
  <c r="R11" i="7"/>
  <c r="Q53" i="7"/>
  <c r="P53" i="7"/>
  <c r="O53" i="7"/>
  <c r="M53" i="7"/>
  <c r="L53" i="7"/>
  <c r="J53" i="7"/>
  <c r="J29" i="7"/>
  <c r="J11" i="7"/>
  <c r="I53" i="7"/>
  <c r="H53" i="7"/>
  <c r="G53" i="7"/>
  <c r="F53" i="7"/>
  <c r="E53" i="7"/>
  <c r="D51" i="7"/>
  <c r="D50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D48" i="7"/>
  <c r="D47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D45" i="7"/>
  <c r="D44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H31" i="7"/>
  <c r="H34" i="7"/>
  <c r="H37" i="7"/>
  <c r="H40" i="7"/>
  <c r="G43" i="7"/>
  <c r="D42" i="7"/>
  <c r="D41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G40" i="7"/>
  <c r="D39" i="7"/>
  <c r="D38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G37" i="7"/>
  <c r="D36" i="7"/>
  <c r="D35" i="7"/>
  <c r="V34" i="7"/>
  <c r="U34" i="7"/>
  <c r="T34" i="7"/>
  <c r="T31" i="7"/>
  <c r="S34" i="7"/>
  <c r="R34" i="7"/>
  <c r="Q34" i="7"/>
  <c r="P34" i="7"/>
  <c r="O34" i="7"/>
  <c r="N34" i="7"/>
  <c r="M34" i="7"/>
  <c r="L34" i="7"/>
  <c r="L31" i="7"/>
  <c r="K34" i="7"/>
  <c r="J34" i="7"/>
  <c r="I34" i="7"/>
  <c r="D33" i="7"/>
  <c r="D32" i="7"/>
  <c r="V31" i="7"/>
  <c r="U31" i="7"/>
  <c r="S31" i="7"/>
  <c r="R31" i="7"/>
  <c r="Q31" i="7"/>
  <c r="P31" i="7"/>
  <c r="O31" i="7"/>
  <c r="N31" i="7"/>
  <c r="M31" i="7"/>
  <c r="K31" i="7"/>
  <c r="J31" i="7"/>
  <c r="I31" i="7"/>
  <c r="V30" i="7"/>
  <c r="U30" i="7"/>
  <c r="T30" i="7"/>
  <c r="S30" i="7"/>
  <c r="Q30" i="7"/>
  <c r="P30" i="7"/>
  <c r="O30" i="7"/>
  <c r="N30" i="7"/>
  <c r="M30" i="7"/>
  <c r="L30" i="7"/>
  <c r="K30" i="7"/>
  <c r="J30" i="7"/>
  <c r="I30" i="7"/>
  <c r="H30" i="7"/>
  <c r="H12" i="7"/>
  <c r="V29" i="7"/>
  <c r="U29" i="7"/>
  <c r="T29" i="7"/>
  <c r="S29" i="7"/>
  <c r="Q29" i="7"/>
  <c r="P29" i="7"/>
  <c r="O29" i="7"/>
  <c r="M29" i="7"/>
  <c r="L29" i="7"/>
  <c r="I29" i="7"/>
  <c r="H29" i="7"/>
  <c r="F29" i="7"/>
  <c r="D27" i="7"/>
  <c r="D26" i="7"/>
  <c r="V25" i="7"/>
  <c r="V13" i="7"/>
  <c r="V16" i="7"/>
  <c r="V19" i="7"/>
  <c r="V22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F25" i="7"/>
  <c r="F16" i="7"/>
  <c r="F13" i="7"/>
  <c r="F19" i="7"/>
  <c r="F22" i="7"/>
  <c r="E25" i="7"/>
  <c r="D24" i="7"/>
  <c r="D23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E22" i="7"/>
  <c r="D21" i="7"/>
  <c r="D20" i="7"/>
  <c r="U19" i="7"/>
  <c r="T19" i="7"/>
  <c r="S19" i="7"/>
  <c r="R19" i="7"/>
  <c r="Q19" i="7"/>
  <c r="P19" i="7"/>
  <c r="P13" i="7"/>
  <c r="P16" i="7"/>
  <c r="O19" i="7"/>
  <c r="O13" i="7"/>
  <c r="O16" i="7"/>
  <c r="N19" i="7"/>
  <c r="M19" i="7"/>
  <c r="L19" i="7"/>
  <c r="K19" i="7"/>
  <c r="J19" i="7"/>
  <c r="I19" i="7"/>
  <c r="H19" i="7"/>
  <c r="H13" i="7"/>
  <c r="H16" i="7"/>
  <c r="G19" i="7"/>
  <c r="G13" i="7"/>
  <c r="G16" i="7"/>
  <c r="E19" i="7"/>
  <c r="D18" i="7"/>
  <c r="D17" i="7"/>
  <c r="U16" i="7"/>
  <c r="U13" i="7"/>
  <c r="T16" i="7"/>
  <c r="T13" i="7"/>
  <c r="S16" i="7"/>
  <c r="R16" i="7"/>
  <c r="Q16" i="7"/>
  <c r="N16" i="7"/>
  <c r="M16" i="7"/>
  <c r="L16" i="7"/>
  <c r="L13" i="7"/>
  <c r="K16" i="7"/>
  <c r="J16" i="7"/>
  <c r="I16" i="7"/>
  <c r="E16" i="7"/>
  <c r="D15" i="7"/>
  <c r="D14" i="7"/>
  <c r="S13" i="7"/>
  <c r="R13" i="7"/>
  <c r="Q13" i="7"/>
  <c r="N13" i="7"/>
  <c r="M13" i="7"/>
  <c r="K13" i="7"/>
  <c r="J13" i="7"/>
  <c r="I13" i="7"/>
  <c r="E13" i="7"/>
  <c r="V12" i="7"/>
  <c r="U12" i="7"/>
  <c r="T12" i="7"/>
  <c r="S12" i="7"/>
  <c r="Q12" i="7"/>
  <c r="P12" i="7"/>
  <c r="O12" i="7"/>
  <c r="N12" i="7"/>
  <c r="M12" i="7"/>
  <c r="L12" i="7"/>
  <c r="K12" i="7"/>
  <c r="J12" i="7"/>
  <c r="I12" i="7"/>
  <c r="G12" i="7"/>
  <c r="V11" i="7"/>
  <c r="U11" i="7"/>
  <c r="T11" i="7"/>
  <c r="S11" i="7"/>
  <c r="Q11" i="7"/>
  <c r="P11" i="7"/>
  <c r="O11" i="7"/>
  <c r="M11" i="7"/>
  <c r="L11" i="7"/>
  <c r="I11" i="7"/>
  <c r="H11" i="7"/>
  <c r="G11" i="7"/>
  <c r="D129" i="6"/>
  <c r="D128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F127" i="6"/>
  <c r="F124" i="6"/>
  <c r="E127" i="6"/>
  <c r="E124" i="6"/>
  <c r="D126" i="6"/>
  <c r="D125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V122" i="6"/>
  <c r="U122" i="6"/>
  <c r="T122" i="6"/>
  <c r="S122" i="6"/>
  <c r="R122" i="6"/>
  <c r="Q122" i="6"/>
  <c r="P122" i="6"/>
  <c r="P111" i="6"/>
  <c r="O122" i="6"/>
  <c r="O111" i="6"/>
  <c r="N122" i="6"/>
  <c r="M122" i="6"/>
  <c r="L122" i="6"/>
  <c r="K122" i="6"/>
  <c r="J122" i="6"/>
  <c r="I122" i="6"/>
  <c r="H122" i="6"/>
  <c r="D120" i="6"/>
  <c r="U112" i="6"/>
  <c r="M112" i="6"/>
  <c r="D117" i="6"/>
  <c r="D116" i="6"/>
  <c r="T112" i="6"/>
  <c r="S112" i="6"/>
  <c r="L112" i="6"/>
  <c r="K112" i="6"/>
  <c r="D114" i="6"/>
  <c r="D113" i="6"/>
  <c r="V112" i="6"/>
  <c r="R112" i="6"/>
  <c r="Q112" i="6"/>
  <c r="P112" i="6"/>
  <c r="O112" i="6"/>
  <c r="N112" i="6"/>
  <c r="J112" i="6"/>
  <c r="I112" i="6"/>
  <c r="H112" i="6"/>
  <c r="G112" i="6"/>
  <c r="F112" i="6"/>
  <c r="E112" i="6"/>
  <c r="V111" i="6"/>
  <c r="U111" i="6"/>
  <c r="T111" i="6"/>
  <c r="S111" i="6"/>
  <c r="R111" i="6"/>
  <c r="Q111" i="6"/>
  <c r="N111" i="6"/>
  <c r="M111" i="6"/>
  <c r="L111" i="6"/>
  <c r="K111" i="6"/>
  <c r="J111" i="6"/>
  <c r="I111" i="6"/>
  <c r="H111" i="6"/>
  <c r="G111" i="6"/>
  <c r="D78" i="6"/>
  <c r="D77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F76" i="6"/>
  <c r="E76" i="6"/>
  <c r="D75" i="6"/>
  <c r="D74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F73" i="6"/>
  <c r="E73" i="6"/>
  <c r="D72" i="6"/>
  <c r="D71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F70" i="6"/>
  <c r="E70" i="6"/>
  <c r="D69" i="6"/>
  <c r="D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F67" i="6"/>
  <c r="E67" i="6"/>
  <c r="D66" i="6"/>
  <c r="D65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3" i="6"/>
  <c r="D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0" i="6"/>
  <c r="D59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7" i="6"/>
  <c r="D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F55" i="6"/>
  <c r="E55" i="6"/>
  <c r="D54" i="6"/>
  <c r="D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F52" i="6"/>
  <c r="E52" i="6"/>
  <c r="H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D97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4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1" i="6"/>
  <c r="V89" i="6"/>
  <c r="U89" i="6"/>
  <c r="T89" i="6"/>
  <c r="S89" i="6"/>
  <c r="R89" i="6"/>
  <c r="Q89" i="6"/>
  <c r="P89" i="6"/>
  <c r="O89" i="6"/>
  <c r="N89" i="6"/>
  <c r="M89" i="6"/>
  <c r="L89" i="6"/>
  <c r="K89" i="6"/>
  <c r="K19" i="6"/>
  <c r="K22" i="6"/>
  <c r="K25" i="6"/>
  <c r="K28" i="6"/>
  <c r="K31" i="6"/>
  <c r="K34" i="6"/>
  <c r="K83" i="6"/>
  <c r="K86" i="6"/>
  <c r="K37" i="6"/>
  <c r="K40" i="6"/>
  <c r="K43" i="6"/>
  <c r="K46" i="6"/>
  <c r="J89" i="6"/>
  <c r="I89" i="6"/>
  <c r="H89" i="6"/>
  <c r="G89" i="6"/>
  <c r="F89" i="6"/>
  <c r="E89" i="6"/>
  <c r="D48" i="6"/>
  <c r="V46" i="6"/>
  <c r="U46" i="6"/>
  <c r="T46" i="6"/>
  <c r="S46" i="6"/>
  <c r="R46" i="6"/>
  <c r="Q46" i="6"/>
  <c r="P46" i="6"/>
  <c r="O46" i="6"/>
  <c r="N46" i="6"/>
  <c r="M46" i="6"/>
  <c r="L46" i="6"/>
  <c r="J46" i="6"/>
  <c r="I46" i="6"/>
  <c r="H46" i="6"/>
  <c r="G19" i="6"/>
  <c r="G22" i="6"/>
  <c r="G25" i="6"/>
  <c r="G28" i="6"/>
  <c r="G31" i="6"/>
  <c r="G34" i="6"/>
  <c r="G83" i="6"/>
  <c r="G86" i="6"/>
  <c r="G37" i="6"/>
  <c r="G40" i="6"/>
  <c r="F46" i="6"/>
  <c r="E46" i="6"/>
  <c r="D45" i="6"/>
  <c r="V43" i="6"/>
  <c r="U43" i="6"/>
  <c r="U19" i="6"/>
  <c r="U22" i="6"/>
  <c r="U25" i="6"/>
  <c r="U28" i="6"/>
  <c r="U31" i="6"/>
  <c r="U34" i="6"/>
  <c r="U83" i="6"/>
  <c r="U86" i="6"/>
  <c r="U37" i="6"/>
  <c r="U40" i="6"/>
  <c r="T43" i="6"/>
  <c r="S43" i="6"/>
  <c r="R43" i="6"/>
  <c r="Q43" i="6"/>
  <c r="P43" i="6"/>
  <c r="O43" i="6"/>
  <c r="N43" i="6"/>
  <c r="M43" i="6"/>
  <c r="M19" i="6"/>
  <c r="M22" i="6"/>
  <c r="M25" i="6"/>
  <c r="M28" i="6"/>
  <c r="M31" i="6"/>
  <c r="M34" i="6"/>
  <c r="M83" i="6"/>
  <c r="M86" i="6"/>
  <c r="M37" i="6"/>
  <c r="M40" i="6"/>
  <c r="L43" i="6"/>
  <c r="J43" i="6"/>
  <c r="I43" i="6"/>
  <c r="H43" i="6"/>
  <c r="F43" i="6"/>
  <c r="E43" i="6"/>
  <c r="D42" i="6"/>
  <c r="V40" i="6"/>
  <c r="T40" i="6"/>
  <c r="S40" i="6"/>
  <c r="R40" i="6"/>
  <c r="Q40" i="6"/>
  <c r="P40" i="6"/>
  <c r="O40" i="6"/>
  <c r="N40" i="6"/>
  <c r="L40" i="6"/>
  <c r="J40" i="6"/>
  <c r="I40" i="6"/>
  <c r="H40" i="6"/>
  <c r="F40" i="6"/>
  <c r="E40" i="6"/>
  <c r="D39" i="6"/>
  <c r="V37" i="6"/>
  <c r="T37" i="6"/>
  <c r="S37" i="6"/>
  <c r="R37" i="6"/>
  <c r="Q37" i="6"/>
  <c r="P37" i="6"/>
  <c r="O37" i="6"/>
  <c r="N37" i="6"/>
  <c r="L37" i="6"/>
  <c r="J37" i="6"/>
  <c r="I37" i="6"/>
  <c r="H37" i="6"/>
  <c r="F37" i="6"/>
  <c r="E37" i="6"/>
  <c r="D88" i="6"/>
  <c r="V86" i="6"/>
  <c r="T86" i="6"/>
  <c r="S86" i="6"/>
  <c r="R86" i="6"/>
  <c r="Q86" i="6"/>
  <c r="P86" i="6"/>
  <c r="O86" i="6"/>
  <c r="N86" i="6"/>
  <c r="L86" i="6"/>
  <c r="J86" i="6"/>
  <c r="I86" i="6"/>
  <c r="H86" i="6"/>
  <c r="F86" i="6"/>
  <c r="E86" i="6"/>
  <c r="D85" i="6"/>
  <c r="V83" i="6"/>
  <c r="T83" i="6"/>
  <c r="S83" i="6"/>
  <c r="R83" i="6"/>
  <c r="Q83" i="6"/>
  <c r="P83" i="6"/>
  <c r="O83" i="6"/>
  <c r="N83" i="6"/>
  <c r="L83" i="6"/>
  <c r="J83" i="6"/>
  <c r="I83" i="6"/>
  <c r="H83" i="6"/>
  <c r="F83" i="6"/>
  <c r="E83" i="6"/>
  <c r="D36" i="6"/>
  <c r="V34" i="6"/>
  <c r="T34" i="6"/>
  <c r="S34" i="6"/>
  <c r="R34" i="6"/>
  <c r="Q34" i="6"/>
  <c r="P34" i="6"/>
  <c r="O34" i="6"/>
  <c r="N34" i="6"/>
  <c r="L34" i="6"/>
  <c r="J34" i="6"/>
  <c r="I34" i="6"/>
  <c r="H34" i="6"/>
  <c r="F34" i="6"/>
  <c r="E34" i="6"/>
  <c r="D33" i="6"/>
  <c r="V31" i="6"/>
  <c r="T31" i="6"/>
  <c r="S31" i="6"/>
  <c r="R31" i="6"/>
  <c r="Q31" i="6"/>
  <c r="P31" i="6"/>
  <c r="O31" i="6"/>
  <c r="N31" i="6"/>
  <c r="L31" i="6"/>
  <c r="J31" i="6"/>
  <c r="E31" i="6"/>
  <c r="F31" i="6"/>
  <c r="H31" i="6"/>
  <c r="I31" i="6"/>
  <c r="D30" i="6"/>
  <c r="V28" i="6"/>
  <c r="T28" i="6"/>
  <c r="S28" i="6"/>
  <c r="R28" i="6"/>
  <c r="Q28" i="6"/>
  <c r="P28" i="6"/>
  <c r="O28" i="6"/>
  <c r="N28" i="6"/>
  <c r="L28" i="6"/>
  <c r="J28" i="6"/>
  <c r="I28" i="6"/>
  <c r="H28" i="6"/>
  <c r="F28" i="6"/>
  <c r="E28" i="6"/>
  <c r="D27" i="6"/>
  <c r="V25" i="6"/>
  <c r="T25" i="6"/>
  <c r="S25" i="6"/>
  <c r="R25" i="6"/>
  <c r="Q25" i="6"/>
  <c r="P25" i="6"/>
  <c r="O25" i="6"/>
  <c r="N25" i="6"/>
  <c r="N19" i="6"/>
  <c r="N22" i="6"/>
  <c r="L25" i="6"/>
  <c r="J25" i="6"/>
  <c r="I25" i="6"/>
  <c r="H25" i="6"/>
  <c r="F25" i="6"/>
  <c r="E25" i="6"/>
  <c r="D24" i="6"/>
  <c r="V22" i="6"/>
  <c r="T22" i="6"/>
  <c r="S22" i="6"/>
  <c r="R22" i="6"/>
  <c r="Q22" i="6"/>
  <c r="P22" i="6"/>
  <c r="O22" i="6"/>
  <c r="L22" i="6"/>
  <c r="J22" i="6"/>
  <c r="I22" i="6"/>
  <c r="H22" i="6"/>
  <c r="F22" i="6"/>
  <c r="E22" i="6"/>
  <c r="D21" i="6"/>
  <c r="V19" i="6"/>
  <c r="T19" i="6"/>
  <c r="S19" i="6"/>
  <c r="R19" i="6"/>
  <c r="Q19" i="6"/>
  <c r="P19" i="6"/>
  <c r="O19" i="6"/>
  <c r="L19" i="6"/>
  <c r="J19" i="6"/>
  <c r="I19" i="6"/>
  <c r="H19" i="6"/>
  <c r="F19" i="6"/>
  <c r="D356" i="5"/>
  <c r="D355" i="5"/>
  <c r="V354" i="5"/>
  <c r="U354" i="5"/>
  <c r="T354" i="5"/>
  <c r="S354" i="5"/>
  <c r="R354" i="5"/>
  <c r="Q354" i="5"/>
  <c r="P354" i="5"/>
  <c r="O354" i="5"/>
  <c r="N354" i="5"/>
  <c r="M354" i="5"/>
  <c r="L354" i="5"/>
  <c r="K354" i="5"/>
  <c r="J354" i="5"/>
  <c r="I354" i="5"/>
  <c r="H354" i="5"/>
  <c r="F354" i="5"/>
  <c r="E354" i="5"/>
  <c r="D353" i="5"/>
  <c r="D352" i="5"/>
  <c r="V351" i="5"/>
  <c r="U351" i="5"/>
  <c r="T351" i="5"/>
  <c r="S351" i="5"/>
  <c r="R351" i="5"/>
  <c r="Q351" i="5"/>
  <c r="P351" i="5"/>
  <c r="O351" i="5"/>
  <c r="N351" i="5"/>
  <c r="M351" i="5"/>
  <c r="L351" i="5"/>
  <c r="K351" i="5"/>
  <c r="J351" i="5"/>
  <c r="I351" i="5"/>
  <c r="H351" i="5"/>
  <c r="F351" i="5"/>
  <c r="E351" i="5"/>
  <c r="D350" i="5"/>
  <c r="D349" i="5"/>
  <c r="V348" i="5"/>
  <c r="U348" i="5"/>
  <c r="T348" i="5"/>
  <c r="S348" i="5"/>
  <c r="R348" i="5"/>
  <c r="Q348" i="5"/>
  <c r="P348" i="5"/>
  <c r="O348" i="5"/>
  <c r="N348" i="5"/>
  <c r="M348" i="5"/>
  <c r="L348" i="5"/>
  <c r="K348" i="5"/>
  <c r="J348" i="5"/>
  <c r="I348" i="5"/>
  <c r="H348" i="5"/>
  <c r="F348" i="5"/>
  <c r="E348" i="5"/>
  <c r="D347" i="5"/>
  <c r="D346" i="5"/>
  <c r="V345" i="5"/>
  <c r="U345" i="5"/>
  <c r="T345" i="5"/>
  <c r="S345" i="5"/>
  <c r="R345" i="5"/>
  <c r="Q345" i="5"/>
  <c r="P345" i="5"/>
  <c r="O345" i="5"/>
  <c r="N345" i="5"/>
  <c r="M345" i="5"/>
  <c r="L345" i="5"/>
  <c r="K345" i="5"/>
  <c r="J345" i="5"/>
  <c r="I345" i="5"/>
  <c r="H345" i="5"/>
  <c r="G345" i="5"/>
  <c r="F345" i="5"/>
  <c r="E345" i="5"/>
  <c r="D344" i="5"/>
  <c r="D343" i="5"/>
  <c r="V342" i="5"/>
  <c r="U342" i="5"/>
  <c r="T342" i="5"/>
  <c r="S342" i="5"/>
  <c r="R342" i="5"/>
  <c r="Q342" i="5"/>
  <c r="P342" i="5"/>
  <c r="O342" i="5"/>
  <c r="N342" i="5"/>
  <c r="M342" i="5"/>
  <c r="L342" i="5"/>
  <c r="K342" i="5"/>
  <c r="J342" i="5"/>
  <c r="I342" i="5"/>
  <c r="H342" i="5"/>
  <c r="G342" i="5"/>
  <c r="F342" i="5"/>
  <c r="E342" i="5"/>
  <c r="D341" i="5"/>
  <c r="D340" i="5"/>
  <c r="V339" i="5"/>
  <c r="U339" i="5"/>
  <c r="T339" i="5"/>
  <c r="S339" i="5"/>
  <c r="R339" i="5"/>
  <c r="Q339" i="5"/>
  <c r="P339" i="5"/>
  <c r="O339" i="5"/>
  <c r="N339" i="5"/>
  <c r="M339" i="5"/>
  <c r="L339" i="5"/>
  <c r="K339" i="5"/>
  <c r="J339" i="5"/>
  <c r="I339" i="5"/>
  <c r="H339" i="5"/>
  <c r="G339" i="5"/>
  <c r="F339" i="5"/>
  <c r="E339" i="5"/>
  <c r="D338" i="5"/>
  <c r="D337" i="5"/>
  <c r="V336" i="5"/>
  <c r="U336" i="5"/>
  <c r="T336" i="5"/>
  <c r="S336" i="5"/>
  <c r="R336" i="5"/>
  <c r="Q336" i="5"/>
  <c r="P336" i="5"/>
  <c r="O336" i="5"/>
  <c r="N336" i="5"/>
  <c r="M336" i="5"/>
  <c r="L336" i="5"/>
  <c r="K336" i="5"/>
  <c r="J336" i="5"/>
  <c r="I336" i="5"/>
  <c r="H336" i="5"/>
  <c r="G336" i="5"/>
  <c r="F336" i="5"/>
  <c r="E336" i="5"/>
  <c r="D335" i="5"/>
  <c r="D334" i="5"/>
  <c r="V333" i="5"/>
  <c r="U333" i="5"/>
  <c r="T333" i="5"/>
  <c r="S333" i="5"/>
  <c r="R333" i="5"/>
  <c r="Q333" i="5"/>
  <c r="P333" i="5"/>
  <c r="O333" i="5"/>
  <c r="N333" i="5"/>
  <c r="M333" i="5"/>
  <c r="L333" i="5"/>
  <c r="K333" i="5"/>
  <c r="J333" i="5"/>
  <c r="I333" i="5"/>
  <c r="H333" i="5"/>
  <c r="G333" i="5"/>
  <c r="F333" i="5"/>
  <c r="E333" i="5"/>
  <c r="D332" i="5"/>
  <c r="D331" i="5"/>
  <c r="V330" i="5"/>
  <c r="U330" i="5"/>
  <c r="T330" i="5"/>
  <c r="S330" i="5"/>
  <c r="R330" i="5"/>
  <c r="Q330" i="5"/>
  <c r="P330" i="5"/>
  <c r="O330" i="5"/>
  <c r="N330" i="5"/>
  <c r="M330" i="5"/>
  <c r="L330" i="5"/>
  <c r="K330" i="5"/>
  <c r="J330" i="5"/>
  <c r="I330" i="5"/>
  <c r="H330" i="5"/>
  <c r="G330" i="5"/>
  <c r="F330" i="5"/>
  <c r="E330" i="5"/>
  <c r="V329" i="5"/>
  <c r="U329" i="5"/>
  <c r="T329" i="5"/>
  <c r="S329" i="5"/>
  <c r="R329" i="5"/>
  <c r="Q329" i="5"/>
  <c r="P329" i="5"/>
  <c r="O329" i="5"/>
  <c r="N329" i="5"/>
  <c r="M329" i="5"/>
  <c r="L329" i="5"/>
  <c r="K329" i="5"/>
  <c r="J329" i="5"/>
  <c r="I329" i="5"/>
  <c r="H329" i="5"/>
  <c r="G329" i="5"/>
  <c r="F329" i="5"/>
  <c r="E329" i="5"/>
  <c r="V328" i="5"/>
  <c r="U328" i="5"/>
  <c r="T328" i="5"/>
  <c r="S328" i="5"/>
  <c r="R328" i="5"/>
  <c r="Q328" i="5"/>
  <c r="P328" i="5"/>
  <c r="O328" i="5"/>
  <c r="N328" i="5"/>
  <c r="M328" i="5"/>
  <c r="L328" i="5"/>
  <c r="K328" i="5"/>
  <c r="J328" i="5"/>
  <c r="I328" i="5"/>
  <c r="H328" i="5"/>
  <c r="G328" i="5"/>
  <c r="F328" i="5"/>
  <c r="E328" i="5"/>
  <c r="D325" i="5"/>
  <c r="D324" i="5"/>
  <c r="V323" i="5"/>
  <c r="U323" i="5"/>
  <c r="T323" i="5"/>
  <c r="S323" i="5"/>
  <c r="R323" i="5"/>
  <c r="Q323" i="5"/>
  <c r="P323" i="5"/>
  <c r="O323" i="5"/>
  <c r="N323" i="5"/>
  <c r="M323" i="5"/>
  <c r="L323" i="5"/>
  <c r="K323" i="5"/>
  <c r="J323" i="5"/>
  <c r="I323" i="5"/>
  <c r="H323" i="5"/>
  <c r="G323" i="5"/>
  <c r="F323" i="5"/>
  <c r="E323" i="5"/>
  <c r="D322" i="5"/>
  <c r="D321" i="5"/>
  <c r="V320" i="5"/>
  <c r="U320" i="5"/>
  <c r="T320" i="5"/>
  <c r="S320" i="5"/>
  <c r="R320" i="5"/>
  <c r="Q320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D319" i="5"/>
  <c r="D318" i="5"/>
  <c r="V317" i="5"/>
  <c r="U317" i="5"/>
  <c r="T317" i="5"/>
  <c r="S317" i="5"/>
  <c r="R317" i="5"/>
  <c r="Q317" i="5"/>
  <c r="P317" i="5"/>
  <c r="O317" i="5"/>
  <c r="N317" i="5"/>
  <c r="M317" i="5"/>
  <c r="L317" i="5"/>
  <c r="K317" i="5"/>
  <c r="J317" i="5"/>
  <c r="I317" i="5"/>
  <c r="H317" i="5"/>
  <c r="G317" i="5"/>
  <c r="F317" i="5"/>
  <c r="E317" i="5"/>
  <c r="D316" i="5"/>
  <c r="D315" i="5"/>
  <c r="V314" i="5"/>
  <c r="U314" i="5"/>
  <c r="T314" i="5"/>
  <c r="S314" i="5"/>
  <c r="R314" i="5"/>
  <c r="Q314" i="5"/>
  <c r="P314" i="5"/>
  <c r="O314" i="5"/>
  <c r="N314" i="5"/>
  <c r="M314" i="5"/>
  <c r="L314" i="5"/>
  <c r="K314" i="5"/>
  <c r="J314" i="5"/>
  <c r="I314" i="5"/>
  <c r="H314" i="5"/>
  <c r="F314" i="5"/>
  <c r="E314" i="5"/>
  <c r="D313" i="5"/>
  <c r="D312" i="5"/>
  <c r="V311" i="5"/>
  <c r="U311" i="5"/>
  <c r="T311" i="5"/>
  <c r="S311" i="5"/>
  <c r="R311" i="5"/>
  <c r="Q311" i="5"/>
  <c r="P311" i="5"/>
  <c r="O311" i="5"/>
  <c r="N311" i="5"/>
  <c r="M311" i="5"/>
  <c r="L311" i="5"/>
  <c r="K311" i="5"/>
  <c r="J311" i="5"/>
  <c r="I311" i="5"/>
  <c r="H311" i="5"/>
  <c r="F311" i="5"/>
  <c r="E311" i="5"/>
  <c r="V310" i="5"/>
  <c r="U310" i="5"/>
  <c r="T310" i="5"/>
  <c r="S310" i="5"/>
  <c r="R310" i="5"/>
  <c r="Q310" i="5"/>
  <c r="P310" i="5"/>
  <c r="O310" i="5"/>
  <c r="N310" i="5"/>
  <c r="M310" i="5"/>
  <c r="L310" i="5"/>
  <c r="K310" i="5"/>
  <c r="J310" i="5"/>
  <c r="I310" i="5"/>
  <c r="H310" i="5"/>
  <c r="F310" i="5"/>
  <c r="E310" i="5"/>
  <c r="V309" i="5"/>
  <c r="U309" i="5"/>
  <c r="T309" i="5"/>
  <c r="S309" i="5"/>
  <c r="R309" i="5"/>
  <c r="Q309" i="5"/>
  <c r="P309" i="5"/>
  <c r="O309" i="5"/>
  <c r="N309" i="5"/>
  <c r="M309" i="5"/>
  <c r="L309" i="5"/>
  <c r="K309" i="5"/>
  <c r="J309" i="5"/>
  <c r="I309" i="5"/>
  <c r="H309" i="5"/>
  <c r="F309" i="5"/>
  <c r="E309" i="5"/>
  <c r="D306" i="5"/>
  <c r="D305" i="5"/>
  <c r="V304" i="5"/>
  <c r="U304" i="5"/>
  <c r="T304" i="5"/>
  <c r="S304" i="5"/>
  <c r="R304" i="5"/>
  <c r="Q304" i="5"/>
  <c r="P304" i="5"/>
  <c r="O304" i="5"/>
  <c r="N304" i="5"/>
  <c r="M304" i="5"/>
  <c r="L304" i="5"/>
  <c r="K304" i="5"/>
  <c r="J304" i="5"/>
  <c r="I304" i="5"/>
  <c r="H304" i="5"/>
  <c r="F304" i="5"/>
  <c r="E304" i="5"/>
  <c r="D303" i="5"/>
  <c r="D302" i="5"/>
  <c r="V301" i="5"/>
  <c r="U301" i="5"/>
  <c r="T301" i="5"/>
  <c r="S301" i="5"/>
  <c r="R301" i="5"/>
  <c r="Q301" i="5"/>
  <c r="P301" i="5"/>
  <c r="O301" i="5"/>
  <c r="N301" i="5"/>
  <c r="M301" i="5"/>
  <c r="L301" i="5"/>
  <c r="K301" i="5"/>
  <c r="J301" i="5"/>
  <c r="I301" i="5"/>
  <c r="H301" i="5"/>
  <c r="F301" i="5"/>
  <c r="E301" i="5"/>
  <c r="D300" i="5"/>
  <c r="D299" i="5"/>
  <c r="V298" i="5"/>
  <c r="U298" i="5"/>
  <c r="T298" i="5"/>
  <c r="S298" i="5"/>
  <c r="R298" i="5"/>
  <c r="Q298" i="5"/>
  <c r="P298" i="5"/>
  <c r="O298" i="5"/>
  <c r="N298" i="5"/>
  <c r="M298" i="5"/>
  <c r="L298" i="5"/>
  <c r="K298" i="5"/>
  <c r="J298" i="5"/>
  <c r="I298" i="5"/>
  <c r="H298" i="5"/>
  <c r="F298" i="5"/>
  <c r="E298" i="5"/>
  <c r="D297" i="5"/>
  <c r="D296" i="5"/>
  <c r="V295" i="5"/>
  <c r="U295" i="5"/>
  <c r="T295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F295" i="5"/>
  <c r="E295" i="5"/>
  <c r="D294" i="5"/>
  <c r="D293" i="5"/>
  <c r="V292" i="5"/>
  <c r="U292" i="5"/>
  <c r="T292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V291" i="5"/>
  <c r="U291" i="5"/>
  <c r="T291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V290" i="5"/>
  <c r="U290" i="5"/>
  <c r="T290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88" i="5"/>
  <c r="D287" i="5"/>
  <c r="V286" i="5"/>
  <c r="U286" i="5"/>
  <c r="T286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5" i="5"/>
  <c r="D284" i="5"/>
  <c r="V283" i="5"/>
  <c r="U283" i="5"/>
  <c r="T283" i="5"/>
  <c r="S283" i="5"/>
  <c r="R283" i="5"/>
  <c r="Q283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D282" i="5"/>
  <c r="D281" i="5"/>
  <c r="V280" i="5"/>
  <c r="U280" i="5"/>
  <c r="T280" i="5"/>
  <c r="S280" i="5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E280" i="5"/>
  <c r="D279" i="5"/>
  <c r="D278" i="5"/>
  <c r="V277" i="5"/>
  <c r="U277" i="5"/>
  <c r="T277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6" i="5"/>
  <c r="D275" i="5"/>
  <c r="V274" i="5"/>
  <c r="U274" i="5"/>
  <c r="T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3" i="5"/>
  <c r="D272" i="5"/>
  <c r="V271" i="5"/>
  <c r="U271" i="5"/>
  <c r="T271" i="5"/>
  <c r="S271" i="5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0" i="5"/>
  <c r="D269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7" i="5"/>
  <c r="D266" i="5"/>
  <c r="V265" i="5"/>
  <c r="U265" i="5"/>
  <c r="T265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V264" i="5"/>
  <c r="U264" i="5"/>
  <c r="T264" i="5"/>
  <c r="S264" i="5"/>
  <c r="R264" i="5"/>
  <c r="Q264" i="5"/>
  <c r="P264" i="5"/>
  <c r="O264" i="5"/>
  <c r="N264" i="5"/>
  <c r="M264" i="5"/>
  <c r="L264" i="5"/>
  <c r="K264" i="5"/>
  <c r="J264" i="5"/>
  <c r="I264" i="5"/>
  <c r="H264" i="5"/>
  <c r="G264" i="5"/>
  <c r="F264" i="5"/>
  <c r="E264" i="5"/>
  <c r="V263" i="5"/>
  <c r="U263" i="5"/>
  <c r="T263" i="5"/>
  <c r="S263" i="5"/>
  <c r="R263" i="5"/>
  <c r="Q263" i="5"/>
  <c r="P263" i="5"/>
  <c r="O263" i="5"/>
  <c r="N263" i="5"/>
  <c r="M263" i="5"/>
  <c r="L263" i="5"/>
  <c r="K263" i="5"/>
  <c r="J263" i="5"/>
  <c r="I263" i="5"/>
  <c r="H263" i="5"/>
  <c r="G263" i="5"/>
  <c r="F263" i="5"/>
  <c r="E263" i="5"/>
  <c r="D260" i="5"/>
  <c r="D259" i="5"/>
  <c r="V258" i="5"/>
  <c r="U258" i="5"/>
  <c r="T258" i="5"/>
  <c r="S258" i="5"/>
  <c r="R258" i="5"/>
  <c r="Q258" i="5"/>
  <c r="P258" i="5"/>
  <c r="O258" i="5"/>
  <c r="N258" i="5"/>
  <c r="M258" i="5"/>
  <c r="L258" i="5"/>
  <c r="K258" i="5"/>
  <c r="J258" i="5"/>
  <c r="I258" i="5"/>
  <c r="H258" i="5"/>
  <c r="G258" i="5"/>
  <c r="F258" i="5"/>
  <c r="E258" i="5"/>
  <c r="D257" i="5"/>
  <c r="D256" i="5"/>
  <c r="V255" i="5"/>
  <c r="U255" i="5"/>
  <c r="T255" i="5"/>
  <c r="S255" i="5"/>
  <c r="R255" i="5"/>
  <c r="Q255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D254" i="5"/>
  <c r="D253" i="5"/>
  <c r="V252" i="5"/>
  <c r="U252" i="5"/>
  <c r="T252" i="5"/>
  <c r="S252" i="5"/>
  <c r="R252" i="5"/>
  <c r="Q252" i="5"/>
  <c r="P252" i="5"/>
  <c r="O252" i="5"/>
  <c r="N252" i="5"/>
  <c r="M252" i="5"/>
  <c r="L252" i="5"/>
  <c r="K252" i="5"/>
  <c r="J252" i="5"/>
  <c r="I252" i="5"/>
  <c r="H252" i="5"/>
  <c r="G252" i="5"/>
  <c r="F252" i="5"/>
  <c r="E252" i="5"/>
  <c r="D251" i="5"/>
  <c r="D250" i="5"/>
  <c r="V249" i="5"/>
  <c r="U249" i="5"/>
  <c r="T249" i="5"/>
  <c r="S249" i="5"/>
  <c r="R249" i="5"/>
  <c r="Q249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D248" i="5"/>
  <c r="D247" i="5"/>
  <c r="V246" i="5"/>
  <c r="U246" i="5"/>
  <c r="T246" i="5"/>
  <c r="S246" i="5"/>
  <c r="R246" i="5"/>
  <c r="Q246" i="5"/>
  <c r="P246" i="5"/>
  <c r="O246" i="5"/>
  <c r="N246" i="5"/>
  <c r="M246" i="5"/>
  <c r="L246" i="5"/>
  <c r="K246" i="5"/>
  <c r="J246" i="5"/>
  <c r="I246" i="5"/>
  <c r="H246" i="5"/>
  <c r="G246" i="5"/>
  <c r="F246" i="5"/>
  <c r="E246" i="5"/>
  <c r="V245" i="5"/>
  <c r="U245" i="5"/>
  <c r="T245" i="5"/>
  <c r="S245" i="5"/>
  <c r="R245" i="5"/>
  <c r="Q245" i="5"/>
  <c r="P245" i="5"/>
  <c r="O245" i="5"/>
  <c r="N245" i="5"/>
  <c r="M245" i="5"/>
  <c r="L245" i="5"/>
  <c r="K245" i="5"/>
  <c r="J245" i="5"/>
  <c r="I245" i="5"/>
  <c r="H245" i="5"/>
  <c r="G245" i="5"/>
  <c r="F245" i="5"/>
  <c r="E245" i="5"/>
  <c r="V244" i="5"/>
  <c r="U244" i="5"/>
  <c r="T244" i="5"/>
  <c r="S244" i="5"/>
  <c r="R244" i="5"/>
  <c r="Q244" i="5"/>
  <c r="P244" i="5"/>
  <c r="O244" i="5"/>
  <c r="N244" i="5"/>
  <c r="M244" i="5"/>
  <c r="L244" i="5"/>
  <c r="K244" i="5"/>
  <c r="J244" i="5"/>
  <c r="I244" i="5"/>
  <c r="H244" i="5"/>
  <c r="G244" i="5"/>
  <c r="F244" i="5"/>
  <c r="E244" i="5"/>
  <c r="D241" i="5"/>
  <c r="D240" i="5"/>
  <c r="V239" i="5"/>
  <c r="U239" i="5"/>
  <c r="T239" i="5"/>
  <c r="S239" i="5"/>
  <c r="R239" i="5"/>
  <c r="Q239" i="5"/>
  <c r="P239" i="5"/>
  <c r="O239" i="5"/>
  <c r="N239" i="5"/>
  <c r="M239" i="5"/>
  <c r="L239" i="5"/>
  <c r="K239" i="5"/>
  <c r="J239" i="5"/>
  <c r="I239" i="5"/>
  <c r="H239" i="5"/>
  <c r="G239" i="5"/>
  <c r="F239" i="5"/>
  <c r="E239" i="5"/>
  <c r="D238" i="5"/>
  <c r="D237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5" i="5"/>
  <c r="D234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2" i="5"/>
  <c r="D231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29" i="5"/>
  <c r="D228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3" i="5"/>
  <c r="D222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D220" i="5"/>
  <c r="D219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I218" i="5"/>
  <c r="H218" i="5"/>
  <c r="G218" i="5"/>
  <c r="F218" i="5"/>
  <c r="E218" i="5"/>
  <c r="D217" i="5"/>
  <c r="D216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I215" i="5"/>
  <c r="H215" i="5"/>
  <c r="G215" i="5"/>
  <c r="F215" i="5"/>
  <c r="E215" i="5"/>
  <c r="D214" i="5"/>
  <c r="D213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I212" i="5"/>
  <c r="H212" i="5"/>
  <c r="G212" i="5"/>
  <c r="F212" i="5"/>
  <c r="E212" i="5"/>
  <c r="D211" i="5"/>
  <c r="D210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I209" i="5"/>
  <c r="H209" i="5"/>
  <c r="G209" i="5"/>
  <c r="F209" i="5"/>
  <c r="E209" i="5"/>
  <c r="D208" i="5"/>
  <c r="D207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5" i="5"/>
  <c r="D204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2" i="5"/>
  <c r="D201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0" i="5"/>
  <c r="D189" i="5"/>
  <c r="R188" i="5"/>
  <c r="Q188" i="5"/>
  <c r="P188" i="5"/>
  <c r="O188" i="5"/>
  <c r="N188" i="5"/>
  <c r="M188" i="5"/>
  <c r="L188" i="5"/>
  <c r="K188" i="5"/>
  <c r="J188" i="5"/>
  <c r="I188" i="5"/>
  <c r="H188" i="5"/>
  <c r="G188" i="5"/>
  <c r="F188" i="5"/>
  <c r="E188" i="5"/>
  <c r="D187" i="5"/>
  <c r="D186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I185" i="5"/>
  <c r="H185" i="5"/>
  <c r="G185" i="5"/>
  <c r="F185" i="5"/>
  <c r="E185" i="5"/>
  <c r="D184" i="5"/>
  <c r="D183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I182" i="5"/>
  <c r="H182" i="5"/>
  <c r="G182" i="5"/>
  <c r="F182" i="5"/>
  <c r="E182" i="5"/>
  <c r="D181" i="5"/>
  <c r="D180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I179" i="5"/>
  <c r="H179" i="5"/>
  <c r="G179" i="5"/>
  <c r="F179" i="5"/>
  <c r="E179" i="5"/>
  <c r="D178" i="5"/>
  <c r="D177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I176" i="5"/>
  <c r="H176" i="5"/>
  <c r="G176" i="5"/>
  <c r="F176" i="5"/>
  <c r="E176" i="5"/>
  <c r="D175" i="5"/>
  <c r="D174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I173" i="5"/>
  <c r="H173" i="5"/>
  <c r="G173" i="5"/>
  <c r="F173" i="5"/>
  <c r="E173" i="5"/>
  <c r="D172" i="5"/>
  <c r="D171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H170" i="5"/>
  <c r="G170" i="5"/>
  <c r="F170" i="5"/>
  <c r="E170" i="5"/>
  <c r="D169" i="5"/>
  <c r="D168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6" i="5"/>
  <c r="D165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3" i="5"/>
  <c r="D162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50" i="5"/>
  <c r="D149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7" i="5"/>
  <c r="D146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4" i="5"/>
  <c r="D143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1" i="5"/>
  <c r="D140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8" i="5"/>
  <c r="D137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F136" i="5"/>
  <c r="E136" i="5"/>
  <c r="D135" i="5"/>
  <c r="D134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F133" i="5"/>
  <c r="E133" i="5"/>
  <c r="D132" i="5"/>
  <c r="D131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F130" i="5"/>
  <c r="E130" i="5"/>
  <c r="D129" i="5"/>
  <c r="D128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F127" i="5"/>
  <c r="E127" i="5"/>
  <c r="D126" i="5"/>
  <c r="D125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F124" i="5"/>
  <c r="E124" i="5"/>
  <c r="D123" i="5"/>
  <c r="D122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F121" i="5"/>
  <c r="E121" i="5"/>
  <c r="D120" i="5"/>
  <c r="D119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F118" i="5"/>
  <c r="E118" i="5"/>
  <c r="D114" i="5"/>
  <c r="D113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F112" i="5"/>
  <c r="E112" i="5"/>
  <c r="D111" i="5"/>
  <c r="D110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F109" i="5"/>
  <c r="E109" i="5"/>
  <c r="D108" i="5"/>
  <c r="D107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5" i="5"/>
  <c r="D104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2" i="5"/>
  <c r="D101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F100" i="5"/>
  <c r="E100" i="5"/>
  <c r="D99" i="5"/>
  <c r="D98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F97" i="5"/>
  <c r="E97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F96" i="5"/>
  <c r="E96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F95" i="5"/>
  <c r="E95" i="5"/>
  <c r="D93" i="5"/>
  <c r="D92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F91" i="5"/>
  <c r="E91" i="5"/>
  <c r="D90" i="5"/>
  <c r="D89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F88" i="5"/>
  <c r="E88" i="5"/>
  <c r="D87" i="5"/>
  <c r="D86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4" i="5"/>
  <c r="D83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1" i="5"/>
  <c r="D80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8" i="5"/>
  <c r="D77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5" i="5"/>
  <c r="D74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2" i="5"/>
  <c r="D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I68" i="5"/>
  <c r="H68" i="5"/>
  <c r="G68" i="5"/>
  <c r="D60" i="5"/>
  <c r="D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G58" i="5"/>
  <c r="F58" i="5"/>
  <c r="E58" i="5"/>
  <c r="D57" i="5"/>
  <c r="D56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F55" i="5"/>
  <c r="E55" i="5"/>
  <c r="D54" i="5"/>
  <c r="D53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1" i="5"/>
  <c r="D50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8" i="5"/>
  <c r="D47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2" i="5"/>
  <c r="D41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39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D36" i="5"/>
  <c r="D35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3" i="5"/>
  <c r="D32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0" i="5"/>
  <c r="D29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7" i="5"/>
  <c r="D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4" i="5"/>
  <c r="D23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1" i="5"/>
  <c r="D20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8" i="5"/>
  <c r="D17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F13" i="5"/>
  <c r="E13" i="5"/>
  <c r="D154" i="4"/>
  <c r="D153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1" i="4"/>
  <c r="D150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8" i="4"/>
  <c r="D147" i="4"/>
  <c r="V146" i="4"/>
  <c r="U146" i="4"/>
  <c r="T146" i="4"/>
  <c r="S146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F146" i="4"/>
  <c r="E146" i="4"/>
  <c r="D145" i="4"/>
  <c r="D144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D142" i="4"/>
  <c r="D141" i="4"/>
  <c r="V140" i="4"/>
  <c r="U140" i="4"/>
  <c r="T140" i="4"/>
  <c r="S140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F140" i="4"/>
  <c r="E140" i="4"/>
  <c r="D139" i="4"/>
  <c r="D138" i="4"/>
  <c r="V137" i="4"/>
  <c r="U137" i="4"/>
  <c r="T137" i="4"/>
  <c r="S137" i="4"/>
  <c r="R137" i="4"/>
  <c r="Q137" i="4"/>
  <c r="P137" i="4"/>
  <c r="O137" i="4"/>
  <c r="N137" i="4"/>
  <c r="M137" i="4"/>
  <c r="L137" i="4"/>
  <c r="K137" i="4"/>
  <c r="J137" i="4"/>
  <c r="I137" i="4"/>
  <c r="H137" i="4"/>
  <c r="G137" i="4"/>
  <c r="F137" i="4"/>
  <c r="E137" i="4"/>
  <c r="D136" i="4"/>
  <c r="D135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3" i="4"/>
  <c r="D132" i="4"/>
  <c r="V131" i="4"/>
  <c r="U131" i="4"/>
  <c r="T131" i="4"/>
  <c r="S131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F131" i="4"/>
  <c r="E131" i="4"/>
  <c r="T128" i="4"/>
  <c r="L128" i="4"/>
  <c r="D127" i="4"/>
  <c r="D126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4" i="4"/>
  <c r="D123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1" i="4"/>
  <c r="D120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8" i="4"/>
  <c r="D117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F116" i="4"/>
  <c r="E116" i="4"/>
  <c r="D115" i="4"/>
  <c r="D114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09" i="4"/>
  <c r="D108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6" i="4"/>
  <c r="D105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3" i="4"/>
  <c r="D102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0" i="4"/>
  <c r="D99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F98" i="4"/>
  <c r="E98" i="4"/>
  <c r="D97" i="4"/>
  <c r="D96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F95" i="4"/>
  <c r="E95" i="4"/>
  <c r="D90" i="4"/>
  <c r="D89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F88" i="4"/>
  <c r="E88" i="4"/>
  <c r="D87" i="4"/>
  <c r="D86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F85" i="4"/>
  <c r="E85" i="4"/>
  <c r="D84" i="4"/>
  <c r="D83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1" i="4"/>
  <c r="D80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8" i="4"/>
  <c r="D77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F76" i="4"/>
  <c r="E76" i="4"/>
  <c r="D75" i="4"/>
  <c r="D74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F73" i="4"/>
  <c r="E73" i="4"/>
  <c r="D72" i="4"/>
  <c r="D71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F70" i="4"/>
  <c r="E70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F69" i="4"/>
  <c r="F68" i="4"/>
  <c r="D63" i="4"/>
  <c r="D62" i="4"/>
  <c r="F61" i="4"/>
  <c r="E61" i="4"/>
  <c r="D60" i="4"/>
  <c r="D59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F58" i="4"/>
  <c r="E58" i="4"/>
  <c r="D57" i="4"/>
  <c r="D56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F55" i="4"/>
  <c r="E55" i="4"/>
  <c r="D54" i="4"/>
  <c r="D53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1" i="4"/>
  <c r="D50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8" i="4"/>
  <c r="D47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5" i="4"/>
  <c r="D44" i="4"/>
  <c r="F43" i="4"/>
  <c r="E43" i="4"/>
  <c r="D42" i="4"/>
  <c r="D41" i="4"/>
  <c r="F40" i="4"/>
  <c r="E40" i="4"/>
  <c r="D39" i="4"/>
  <c r="D38" i="4"/>
  <c r="F37" i="4"/>
  <c r="E37" i="4"/>
  <c r="D36" i="4"/>
  <c r="D35" i="4"/>
  <c r="F34" i="4"/>
  <c r="E34" i="4"/>
  <c r="D33" i="4"/>
  <c r="D32" i="4"/>
  <c r="F31" i="4"/>
  <c r="E31" i="4"/>
  <c r="D30" i="4"/>
  <c r="D29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F28" i="4"/>
  <c r="E28" i="4"/>
  <c r="D23" i="4"/>
  <c r="D22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F21" i="4"/>
  <c r="E21" i="4"/>
  <c r="D20" i="4"/>
  <c r="D19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V17" i="4"/>
  <c r="V13" i="4" s="1"/>
  <c r="U17" i="4"/>
  <c r="U13" i="4" s="1"/>
  <c r="T17" i="4"/>
  <c r="T13" i="4" s="1"/>
  <c r="S17" i="4"/>
  <c r="S13" i="4" s="1"/>
  <c r="R17" i="4"/>
  <c r="R13" i="4" s="1"/>
  <c r="Q17" i="4"/>
  <c r="Q13" i="4" s="1"/>
  <c r="P17" i="4"/>
  <c r="P13" i="4" s="1"/>
  <c r="O17" i="4"/>
  <c r="O13" i="4" s="1"/>
  <c r="N17" i="4"/>
  <c r="N13" i="4" s="1"/>
  <c r="M17" i="4"/>
  <c r="M13" i="4" s="1"/>
  <c r="L17" i="4"/>
  <c r="L13" i="4" s="1"/>
  <c r="K17" i="4"/>
  <c r="K13" i="4" s="1"/>
  <c r="J17" i="4"/>
  <c r="J13" i="4" s="1"/>
  <c r="I17" i="4"/>
  <c r="I13" i="4" s="1"/>
  <c r="H17" i="4"/>
  <c r="H13" i="4" s="1"/>
  <c r="G17" i="4"/>
  <c r="G13" i="4" s="1"/>
  <c r="E17" i="4"/>
  <c r="V16" i="4"/>
  <c r="V12" i="4" s="1"/>
  <c r="U16" i="4"/>
  <c r="U12" i="4" s="1"/>
  <c r="T16" i="4"/>
  <c r="T12" i="4" s="1"/>
  <c r="S16" i="4"/>
  <c r="S12" i="4" s="1"/>
  <c r="R16" i="4"/>
  <c r="R12" i="4" s="1"/>
  <c r="Q16" i="4"/>
  <c r="Q12" i="4" s="1"/>
  <c r="P16" i="4"/>
  <c r="P12" i="4" s="1"/>
  <c r="O16" i="4"/>
  <c r="O12" i="4" s="1"/>
  <c r="N16" i="4"/>
  <c r="N12" i="4" s="1"/>
  <c r="M16" i="4"/>
  <c r="M12" i="4" s="1"/>
  <c r="L16" i="4"/>
  <c r="L12" i="4" s="1"/>
  <c r="K16" i="4"/>
  <c r="K12" i="4" s="1"/>
  <c r="J16" i="4"/>
  <c r="J12" i="4" s="1"/>
  <c r="I16" i="4"/>
  <c r="I12" i="4" s="1"/>
  <c r="H16" i="4"/>
  <c r="H12" i="4" s="1"/>
  <c r="G16" i="4"/>
  <c r="G12" i="4" s="1"/>
  <c r="F16" i="4"/>
  <c r="F12" i="4" s="1"/>
  <c r="E45" i="1"/>
  <c r="F12" i="12" l="1"/>
  <c r="K232" i="19"/>
  <c r="S232" i="19"/>
  <c r="L232" i="19"/>
  <c r="T232" i="19"/>
  <c r="F213" i="19"/>
  <c r="G171" i="19"/>
  <c r="E255" i="17"/>
  <c r="G40" i="1"/>
  <c r="N60" i="15"/>
  <c r="V60" i="15"/>
  <c r="G60" i="15"/>
  <c r="O60" i="15"/>
  <c r="J62" i="10"/>
  <c r="K62" i="10"/>
  <c r="G35" i="10"/>
  <c r="G119" i="8"/>
  <c r="G221" i="8"/>
  <c r="G44" i="8"/>
  <c r="O109" i="6"/>
  <c r="G49" i="6"/>
  <c r="G308" i="5"/>
  <c r="M158" i="5"/>
  <c r="U158" i="5"/>
  <c r="E158" i="5"/>
  <c r="G91" i="4"/>
  <c r="H91" i="4"/>
  <c r="J91" i="4"/>
  <c r="P91" i="4"/>
  <c r="R91" i="4"/>
  <c r="O91" i="4"/>
  <c r="Q188" i="12"/>
  <c r="I188" i="12"/>
  <c r="M188" i="12"/>
  <c r="P123" i="12"/>
  <c r="P9" i="12" s="1"/>
  <c r="P56" i="1" s="1"/>
  <c r="H60" i="15"/>
  <c r="Q60" i="15"/>
  <c r="R60" i="15"/>
  <c r="K60" i="15"/>
  <c r="S60" i="15"/>
  <c r="P60" i="15"/>
  <c r="L60" i="15"/>
  <c r="T60" i="15"/>
  <c r="E60" i="15"/>
  <c r="I60" i="15"/>
  <c r="F60" i="15"/>
  <c r="J60" i="15"/>
  <c r="M60" i="15"/>
  <c r="U60" i="15"/>
  <c r="N16" i="15"/>
  <c r="G16" i="15"/>
  <c r="O16" i="15"/>
  <c r="F16" i="15"/>
  <c r="H16" i="15"/>
  <c r="P16" i="15"/>
  <c r="V16" i="15"/>
  <c r="I16" i="15"/>
  <c r="Q16" i="15"/>
  <c r="E14" i="10"/>
  <c r="G8" i="8"/>
  <c r="G29" i="1" s="1"/>
  <c r="T107" i="6"/>
  <c r="U15" i="6"/>
  <c r="M15" i="6"/>
  <c r="F158" i="5"/>
  <c r="H158" i="5"/>
  <c r="P158" i="5"/>
  <c r="I158" i="5"/>
  <c r="Q158" i="5"/>
  <c r="V158" i="5"/>
  <c r="G158" i="5"/>
  <c r="J158" i="5"/>
  <c r="K158" i="5"/>
  <c r="S158" i="5"/>
  <c r="N158" i="5"/>
  <c r="O158" i="5"/>
  <c r="R158" i="5"/>
  <c r="L158" i="5"/>
  <c r="T158" i="5"/>
  <c r="M91" i="4"/>
  <c r="U91" i="4"/>
  <c r="T67" i="4"/>
  <c r="H67" i="4"/>
  <c r="P67" i="4"/>
  <c r="L67" i="4"/>
  <c r="I67" i="4"/>
  <c r="Q67" i="4"/>
  <c r="R16" i="15"/>
  <c r="E16" i="15"/>
  <c r="M16" i="15"/>
  <c r="U16" i="15"/>
  <c r="K16" i="15"/>
  <c r="S16" i="15"/>
  <c r="J16" i="15"/>
  <c r="L16" i="15"/>
  <c r="T16" i="15"/>
  <c r="K126" i="12"/>
  <c r="P188" i="12"/>
  <c r="D54" i="12"/>
  <c r="U188" i="12"/>
  <c r="D143" i="12"/>
  <c r="E126" i="12"/>
  <c r="E85" i="12"/>
  <c r="T188" i="12"/>
  <c r="D182" i="12"/>
  <c r="T124" i="12"/>
  <c r="T10" i="12" s="1"/>
  <c r="T57" i="1" s="1"/>
  <c r="J136" i="12"/>
  <c r="R136" i="12"/>
  <c r="I126" i="12"/>
  <c r="Q126" i="12"/>
  <c r="R123" i="12"/>
  <c r="R9" i="12" s="1"/>
  <c r="R56" i="1" s="1"/>
  <c r="P124" i="12"/>
  <c r="P10" i="12" s="1"/>
  <c r="P57" i="1" s="1"/>
  <c r="U85" i="12"/>
  <c r="D88" i="12"/>
  <c r="D78" i="12"/>
  <c r="S12" i="19"/>
  <c r="J232" i="19"/>
  <c r="R232" i="19"/>
  <c r="H117" i="19"/>
  <c r="P117" i="19"/>
  <c r="Q213" i="19"/>
  <c r="E171" i="19"/>
  <c r="I232" i="19"/>
  <c r="Q232" i="19"/>
  <c r="H195" i="19"/>
  <c r="E232" i="19"/>
  <c r="N117" i="19"/>
  <c r="M232" i="19"/>
  <c r="U232" i="19"/>
  <c r="N232" i="19"/>
  <c r="G232" i="19"/>
  <c r="O232" i="19"/>
  <c r="V232" i="19"/>
  <c r="H232" i="19"/>
  <c r="P232" i="19"/>
  <c r="D238" i="19"/>
  <c r="D220" i="19"/>
  <c r="D183" i="19"/>
  <c r="G135" i="19"/>
  <c r="K117" i="19"/>
  <c r="D72" i="19"/>
  <c r="M66" i="19"/>
  <c r="U66" i="19"/>
  <c r="M39" i="19"/>
  <c r="D45" i="19"/>
  <c r="D30" i="19"/>
  <c r="D24" i="19"/>
  <c r="P12" i="19"/>
  <c r="F49" i="1"/>
  <c r="F7" i="18"/>
  <c r="E49" i="1"/>
  <c r="H7" i="18"/>
  <c r="M306" i="17"/>
  <c r="U306" i="17"/>
  <c r="I189" i="17"/>
  <c r="Q189" i="17"/>
  <c r="N255" i="17"/>
  <c r="V255" i="17"/>
  <c r="G162" i="17"/>
  <c r="M255" i="17"/>
  <c r="U255" i="17"/>
  <c r="N306" i="17"/>
  <c r="V306" i="17"/>
  <c r="O306" i="17"/>
  <c r="G306" i="17"/>
  <c r="G345" i="17"/>
  <c r="H306" i="17"/>
  <c r="P306" i="17"/>
  <c r="I306" i="17"/>
  <c r="Q306" i="17"/>
  <c r="J306" i="17"/>
  <c r="K306" i="17"/>
  <c r="S306" i="17"/>
  <c r="R306" i="17"/>
  <c r="L306" i="17"/>
  <c r="T306" i="17"/>
  <c r="F306" i="17"/>
  <c r="E306" i="17"/>
  <c r="G255" i="17"/>
  <c r="O255" i="17"/>
  <c r="F255" i="17"/>
  <c r="D129" i="17"/>
  <c r="O207" i="17"/>
  <c r="H255" i="17"/>
  <c r="P255" i="17"/>
  <c r="J255" i="17"/>
  <c r="R255" i="17"/>
  <c r="I255" i="17"/>
  <c r="K255" i="17"/>
  <c r="S255" i="17"/>
  <c r="Q255" i="17"/>
  <c r="L255" i="17"/>
  <c r="T255" i="17"/>
  <c r="D327" i="17"/>
  <c r="D348" i="17"/>
  <c r="M345" i="17"/>
  <c r="D261" i="17"/>
  <c r="D213" i="17"/>
  <c r="D204" i="17"/>
  <c r="T162" i="17"/>
  <c r="V11" i="17"/>
  <c r="N11" i="17"/>
  <c r="K11" i="17"/>
  <c r="S81" i="15"/>
  <c r="E14" i="15"/>
  <c r="E10" i="15" s="1"/>
  <c r="E39" i="1" s="1"/>
  <c r="H81" i="15"/>
  <c r="P81" i="15"/>
  <c r="U14" i="15"/>
  <c r="U10" i="15" s="1"/>
  <c r="U39" i="1" s="1"/>
  <c r="G14" i="10"/>
  <c r="D50" i="10"/>
  <c r="F12" i="10"/>
  <c r="F36" i="1" s="1"/>
  <c r="K14" i="10"/>
  <c r="N40" i="1"/>
  <c r="U12" i="10"/>
  <c r="U36" i="1" s="1"/>
  <c r="R14" i="10"/>
  <c r="Q11" i="10"/>
  <c r="Q35" i="1" s="1"/>
  <c r="D205" i="8"/>
  <c r="D272" i="8"/>
  <c r="V239" i="8"/>
  <c r="N239" i="8"/>
  <c r="T239" i="8"/>
  <c r="L239" i="8"/>
  <c r="J221" i="8"/>
  <c r="S203" i="8"/>
  <c r="H203" i="8"/>
  <c r="D79" i="7"/>
  <c r="D40" i="7"/>
  <c r="U160" i="7"/>
  <c r="M160" i="7"/>
  <c r="N160" i="7"/>
  <c r="G109" i="7"/>
  <c r="D73" i="7"/>
  <c r="D67" i="7"/>
  <c r="D58" i="7"/>
  <c r="G28" i="7"/>
  <c r="D37" i="7"/>
  <c r="T10" i="7"/>
  <c r="P106" i="6"/>
  <c r="L107" i="6"/>
  <c r="L121" i="6"/>
  <c r="T121" i="6"/>
  <c r="Q109" i="6"/>
  <c r="F121" i="6"/>
  <c r="E49" i="6"/>
  <c r="D19" i="6"/>
  <c r="D127" i="6"/>
  <c r="D67" i="6"/>
  <c r="F49" i="6"/>
  <c r="M109" i="6"/>
  <c r="T106" i="6"/>
  <c r="S106" i="6"/>
  <c r="D124" i="6"/>
  <c r="R121" i="6"/>
  <c r="J121" i="6"/>
  <c r="O121" i="6"/>
  <c r="D95" i="6"/>
  <c r="S79" i="6"/>
  <c r="K79" i="6"/>
  <c r="D73" i="6"/>
  <c r="D70" i="6"/>
  <c r="D64" i="6"/>
  <c r="D58" i="6"/>
  <c r="M49" i="6"/>
  <c r="U49" i="6"/>
  <c r="V49" i="6"/>
  <c r="J49" i="6"/>
  <c r="T243" i="5"/>
  <c r="G94" i="5"/>
  <c r="R115" i="5"/>
  <c r="J115" i="5"/>
  <c r="P224" i="5"/>
  <c r="L243" i="5"/>
  <c r="H262" i="5"/>
  <c r="O243" i="5"/>
  <c r="E224" i="5"/>
  <c r="Q243" i="5"/>
  <c r="N91" i="4"/>
  <c r="V91" i="4"/>
  <c r="G67" i="4"/>
  <c r="J67" i="4"/>
  <c r="R67" i="4"/>
  <c r="K67" i="4"/>
  <c r="S67" i="4"/>
  <c r="I91" i="4"/>
  <c r="Q91" i="4"/>
  <c r="M67" i="4"/>
  <c r="U67" i="4"/>
  <c r="K91" i="4"/>
  <c r="S91" i="4"/>
  <c r="N67" i="4"/>
  <c r="V67" i="4"/>
  <c r="L91" i="4"/>
  <c r="T91" i="4"/>
  <c r="F67" i="4"/>
  <c r="O67" i="4"/>
  <c r="N211" i="21"/>
  <c r="Q212" i="21"/>
  <c r="K212" i="21"/>
  <c r="U211" i="21"/>
  <c r="E211" i="21"/>
  <c r="F211" i="21"/>
  <c r="G212" i="21"/>
  <c r="T211" i="21"/>
  <c r="O211" i="21"/>
  <c r="T147" i="21"/>
  <c r="F91" i="4"/>
  <c r="E91" i="4"/>
  <c r="R8" i="4"/>
  <c r="L289" i="5"/>
  <c r="D304" i="5"/>
  <c r="D333" i="5"/>
  <c r="J289" i="5"/>
  <c r="G197" i="5"/>
  <c r="K224" i="5"/>
  <c r="S224" i="5"/>
  <c r="K243" i="5"/>
  <c r="S243" i="5"/>
  <c r="E327" i="5"/>
  <c r="T357" i="5"/>
  <c r="U357" i="5"/>
  <c r="D292" i="5"/>
  <c r="F243" i="5"/>
  <c r="D179" i="5"/>
  <c r="T289" i="5"/>
  <c r="V128" i="4"/>
  <c r="D70" i="4"/>
  <c r="D61" i="4"/>
  <c r="D73" i="4"/>
  <c r="V15" i="4"/>
  <c r="D107" i="4"/>
  <c r="P128" i="4"/>
  <c r="R128" i="4"/>
  <c r="M110" i="4"/>
  <c r="I110" i="4"/>
  <c r="Q110" i="4"/>
  <c r="N128" i="4"/>
  <c r="Q15" i="4"/>
  <c r="J15" i="4"/>
  <c r="J11" i="4" s="1"/>
  <c r="U15" i="4"/>
  <c r="D6" i="23"/>
  <c r="L211" i="21"/>
  <c r="K189" i="21"/>
  <c r="H212" i="21"/>
  <c r="E91" i="21"/>
  <c r="L189" i="21"/>
  <c r="I189" i="21"/>
  <c r="V212" i="21"/>
  <c r="O212" i="21"/>
  <c r="L91" i="21"/>
  <c r="T91" i="21"/>
  <c r="G167" i="8"/>
  <c r="L35" i="10"/>
  <c r="H94" i="5"/>
  <c r="D130" i="5"/>
  <c r="D314" i="5"/>
  <c r="D43" i="6"/>
  <c r="D21" i="17"/>
  <c r="D170" i="5"/>
  <c r="R224" i="5"/>
  <c r="V262" i="5"/>
  <c r="D25" i="6"/>
  <c r="Q49" i="6"/>
  <c r="D26" i="10"/>
  <c r="D32" i="10"/>
  <c r="R39" i="19"/>
  <c r="D168" i="21"/>
  <c r="D301" i="5"/>
  <c r="L109" i="6"/>
  <c r="L106" i="6"/>
  <c r="D40" i="16"/>
  <c r="D34" i="16"/>
  <c r="D159" i="17"/>
  <c r="D147" i="17"/>
  <c r="T35" i="10"/>
  <c r="Q128" i="4"/>
  <c r="D140" i="4"/>
  <c r="D258" i="5"/>
  <c r="D46" i="6"/>
  <c r="D34" i="7"/>
  <c r="D41" i="10"/>
  <c r="D53" i="10"/>
  <c r="D74" i="10"/>
  <c r="D21" i="14"/>
  <c r="D323" i="5"/>
  <c r="D31" i="12"/>
  <c r="O14" i="10"/>
  <c r="M91" i="21"/>
  <c r="D255" i="5"/>
  <c r="D286" i="5"/>
  <c r="D298" i="5"/>
  <c r="D43" i="7"/>
  <c r="M52" i="7"/>
  <c r="U52" i="7"/>
  <c r="D59" i="10"/>
  <c r="D68" i="10"/>
  <c r="D201" i="21"/>
  <c r="D31" i="16"/>
  <c r="D219" i="17"/>
  <c r="P62" i="10"/>
  <c r="L12" i="12"/>
  <c r="L162" i="17"/>
  <c r="D131" i="4"/>
  <c r="P94" i="5"/>
  <c r="U224" i="5"/>
  <c r="J308" i="5"/>
  <c r="D320" i="5"/>
  <c r="D34" i="6"/>
  <c r="O10" i="7"/>
  <c r="D47" i="10"/>
  <c r="D80" i="10"/>
  <c r="D27" i="17"/>
  <c r="D183" i="17"/>
  <c r="D88" i="5"/>
  <c r="F67" i="5"/>
  <c r="D271" i="5"/>
  <c r="D348" i="5"/>
  <c r="D31" i="6"/>
  <c r="U106" i="6"/>
  <c r="D21" i="19"/>
  <c r="D120" i="19"/>
  <c r="D186" i="19"/>
  <c r="F70" i="21"/>
  <c r="D37" i="16"/>
  <c r="K15" i="4"/>
  <c r="P197" i="5"/>
  <c r="D249" i="5"/>
  <c r="T262" i="5"/>
  <c r="J327" i="5"/>
  <c r="R327" i="5"/>
  <c r="F327" i="5"/>
  <c r="D40" i="6"/>
  <c r="M107" i="6"/>
  <c r="N121" i="6"/>
  <c r="V121" i="6"/>
  <c r="D20" i="8"/>
  <c r="H41" i="12"/>
  <c r="P41" i="12"/>
  <c r="D66" i="12"/>
  <c r="D69" i="12"/>
  <c r="D75" i="12"/>
  <c r="D94" i="12"/>
  <c r="D100" i="12"/>
  <c r="D106" i="12"/>
  <c r="D112" i="12"/>
  <c r="D118" i="12"/>
  <c r="D146" i="12"/>
  <c r="D152" i="12"/>
  <c r="D176" i="12"/>
  <c r="E188" i="12"/>
  <c r="D54" i="17"/>
  <c r="D72" i="17"/>
  <c r="O69" i="17"/>
  <c r="D87" i="17"/>
  <c r="D93" i="17"/>
  <c r="D117" i="17"/>
  <c r="D132" i="17"/>
  <c r="D177" i="17"/>
  <c r="M207" i="17"/>
  <c r="D222" i="17"/>
  <c r="K228" i="17"/>
  <c r="S228" i="17"/>
  <c r="D240" i="17"/>
  <c r="I228" i="17"/>
  <c r="D249" i="17"/>
  <c r="D258" i="17"/>
  <c r="D267" i="17"/>
  <c r="D276" i="17"/>
  <c r="N12" i="19"/>
  <c r="D75" i="19"/>
  <c r="D81" i="19"/>
  <c r="D105" i="19"/>
  <c r="F117" i="19"/>
  <c r="V117" i="19"/>
  <c r="S171" i="19"/>
  <c r="O171" i="19"/>
  <c r="L213" i="19"/>
  <c r="U239" i="8"/>
  <c r="L10" i="21"/>
  <c r="N67" i="5"/>
  <c r="D277" i="5"/>
  <c r="D28" i="6"/>
  <c r="N49" i="6"/>
  <c r="U121" i="6"/>
  <c r="S28" i="7"/>
  <c r="D46" i="7"/>
  <c r="R221" i="8"/>
  <c r="D69" i="15"/>
  <c r="D90" i="19"/>
  <c r="D129" i="19"/>
  <c r="D180" i="19"/>
  <c r="O189" i="21"/>
  <c r="O15" i="4"/>
  <c r="G67" i="5"/>
  <c r="K67" i="5"/>
  <c r="L15" i="4"/>
  <c r="T15" i="4"/>
  <c r="H15" i="4"/>
  <c r="P15" i="4"/>
  <c r="D146" i="4"/>
  <c r="D127" i="5"/>
  <c r="D173" i="5"/>
  <c r="D239" i="5"/>
  <c r="D246" i="5"/>
  <c r="M243" i="5"/>
  <c r="U243" i="5"/>
  <c r="E243" i="5"/>
  <c r="D265" i="5"/>
  <c r="Q262" i="5"/>
  <c r="D274" i="5"/>
  <c r="D283" i="5"/>
  <c r="V289" i="5"/>
  <c r="D311" i="5"/>
  <c r="N308" i="5"/>
  <c r="V308" i="5"/>
  <c r="K308" i="5"/>
  <c r="S308" i="5"/>
  <c r="D22" i="6"/>
  <c r="D37" i="6"/>
  <c r="N107" i="6"/>
  <c r="P107" i="6"/>
  <c r="D49" i="7"/>
  <c r="K11" i="10"/>
  <c r="K35" i="1" s="1"/>
  <c r="S11" i="10"/>
  <c r="S35" i="1" s="1"/>
  <c r="V12" i="10"/>
  <c r="V36" i="1" s="1"/>
  <c r="V14" i="10"/>
  <c r="I14" i="10"/>
  <c r="O12" i="10"/>
  <c r="O36" i="1" s="1"/>
  <c r="E35" i="10"/>
  <c r="M35" i="10"/>
  <c r="U35" i="10"/>
  <c r="D44" i="10"/>
  <c r="D56" i="10"/>
  <c r="Q62" i="10"/>
  <c r="D71" i="10"/>
  <c r="M62" i="10"/>
  <c r="D77" i="10"/>
  <c r="D83" i="10"/>
  <c r="D16" i="12"/>
  <c r="D22" i="12"/>
  <c r="D28" i="12"/>
  <c r="D34" i="12"/>
  <c r="D37" i="12"/>
  <c r="D48" i="12"/>
  <c r="N188" i="12"/>
  <c r="N110" i="4"/>
  <c r="R67" i="5"/>
  <c r="O262" i="5"/>
  <c r="S289" i="5"/>
  <c r="U308" i="5"/>
  <c r="R49" i="6"/>
  <c r="V107" i="6"/>
  <c r="D55" i="7"/>
  <c r="N189" i="21"/>
  <c r="R106" i="6"/>
  <c r="F123" i="12"/>
  <c r="F9" i="12" s="1"/>
  <c r="F56" i="1" s="1"/>
  <c r="O67" i="5"/>
  <c r="P262" i="5"/>
  <c r="E15" i="4"/>
  <c r="I15" i="4"/>
  <c r="E8" i="4"/>
  <c r="D31" i="4"/>
  <c r="D43" i="4"/>
  <c r="D31" i="5"/>
  <c r="N243" i="5"/>
  <c r="V243" i="5"/>
  <c r="R262" i="5"/>
  <c r="J262" i="5"/>
  <c r="L308" i="5"/>
  <c r="D83" i="6"/>
  <c r="D89" i="6"/>
  <c r="G107" i="6"/>
  <c r="D134" i="8"/>
  <c r="N14" i="10"/>
  <c r="Q14" i="10"/>
  <c r="U14" i="10"/>
  <c r="D29" i="10"/>
  <c r="I12" i="10"/>
  <c r="I36" i="1" s="1"/>
  <c r="F35" i="10"/>
  <c r="V35" i="10"/>
  <c r="N35" i="10"/>
  <c r="R62" i="10"/>
  <c r="V62" i="10"/>
  <c r="J12" i="12"/>
  <c r="D97" i="12"/>
  <c r="D103" i="12"/>
  <c r="M85" i="12"/>
  <c r="L126" i="12"/>
  <c r="K123" i="12"/>
  <c r="K9" i="12" s="1"/>
  <c r="K56" i="1" s="1"/>
  <c r="S123" i="12"/>
  <c r="S9" i="12" s="1"/>
  <c r="S56" i="1" s="1"/>
  <c r="I124" i="12"/>
  <c r="I10" i="12" s="1"/>
  <c r="I57" i="1" s="1"/>
  <c r="Q124" i="12"/>
  <c r="Q10" i="12" s="1"/>
  <c r="Q57" i="1" s="1"/>
  <c r="D158" i="12"/>
  <c r="D164" i="12"/>
  <c r="J67" i="5"/>
  <c r="D161" i="5"/>
  <c r="D209" i="5"/>
  <c r="O197" i="5"/>
  <c r="D236" i="5"/>
  <c r="G289" i="5"/>
  <c r="D354" i="5"/>
  <c r="O107" i="6"/>
  <c r="M121" i="6"/>
  <c r="D18" i="19"/>
  <c r="D57" i="19"/>
  <c r="D78" i="19"/>
  <c r="Q117" i="19"/>
  <c r="D201" i="19"/>
  <c r="S15" i="4"/>
  <c r="O110" i="4"/>
  <c r="S67" i="5"/>
  <c r="H197" i="5"/>
  <c r="L262" i="5"/>
  <c r="D19" i="5"/>
  <c r="G243" i="5"/>
  <c r="D70" i="7"/>
  <c r="S11" i="8"/>
  <c r="K11" i="8"/>
  <c r="D224" i="8"/>
  <c r="D266" i="8"/>
  <c r="O35" i="10"/>
  <c r="D65" i="10"/>
  <c r="O62" i="10"/>
  <c r="G62" i="10"/>
  <c r="D60" i="12"/>
  <c r="J85" i="12"/>
  <c r="R85" i="12"/>
  <c r="D109" i="12"/>
  <c r="D115" i="12"/>
  <c r="L123" i="12"/>
  <c r="L9" i="12" s="1"/>
  <c r="L56" i="1" s="1"/>
  <c r="D84" i="15"/>
  <c r="V81" i="15"/>
  <c r="D87" i="15"/>
  <c r="D57" i="17"/>
  <c r="R228" i="17"/>
  <c r="U7" i="18"/>
  <c r="E7" i="18"/>
  <c r="K12" i="19"/>
  <c r="I39" i="19"/>
  <c r="Q39" i="19"/>
  <c r="E39" i="19"/>
  <c r="D87" i="19"/>
  <c r="D111" i="19"/>
  <c r="G117" i="19"/>
  <c r="O117" i="19"/>
  <c r="S117" i="19"/>
  <c r="E195" i="19"/>
  <c r="M195" i="19"/>
  <c r="U195" i="19"/>
  <c r="I195" i="19"/>
  <c r="Q195" i="19"/>
  <c r="D217" i="19"/>
  <c r="K213" i="19"/>
  <c r="S213" i="19"/>
  <c r="I213" i="19"/>
  <c r="U213" i="19"/>
  <c r="D247" i="19"/>
  <c r="F107" i="6"/>
  <c r="I49" i="1"/>
  <c r="V91" i="21"/>
  <c r="S212" i="21"/>
  <c r="G189" i="21"/>
  <c r="Q189" i="21"/>
  <c r="J211" i="21"/>
  <c r="P357" i="5"/>
  <c r="H357" i="5"/>
  <c r="T12" i="12"/>
  <c r="D132" i="12"/>
  <c r="K124" i="12"/>
  <c r="K10" i="12" s="1"/>
  <c r="K57" i="1" s="1"/>
  <c r="D167" i="12"/>
  <c r="D173" i="12"/>
  <c r="G81" i="15"/>
  <c r="O81" i="15"/>
  <c r="D66" i="17"/>
  <c r="K69" i="17"/>
  <c r="S96" i="17"/>
  <c r="G96" i="17"/>
  <c r="O96" i="17"/>
  <c r="K96" i="17"/>
  <c r="D111" i="17"/>
  <c r="P120" i="17"/>
  <c r="E162" i="17"/>
  <c r="E189" i="17"/>
  <c r="M189" i="17"/>
  <c r="U189" i="17"/>
  <c r="T207" i="17"/>
  <c r="M228" i="17"/>
  <c r="D273" i="17"/>
  <c r="D288" i="17"/>
  <c r="D330" i="17"/>
  <c r="D333" i="17"/>
  <c r="J345" i="17"/>
  <c r="R345" i="17"/>
  <c r="F345" i="17"/>
  <c r="N345" i="17"/>
  <c r="V345" i="17"/>
  <c r="L7" i="18"/>
  <c r="P7" i="18"/>
  <c r="V7" i="18"/>
  <c r="H12" i="19"/>
  <c r="L12" i="19"/>
  <c r="T12" i="19"/>
  <c r="O66" i="19"/>
  <c r="D99" i="19"/>
  <c r="L117" i="19"/>
  <c r="T117" i="19"/>
  <c r="L135" i="19"/>
  <c r="T135" i="19"/>
  <c r="D192" i="19"/>
  <c r="J195" i="19"/>
  <c r="R195" i="19"/>
  <c r="F195" i="19"/>
  <c r="N195" i="19"/>
  <c r="V195" i="19"/>
  <c r="P213" i="19"/>
  <c r="U91" i="21"/>
  <c r="G211" i="21"/>
  <c r="N212" i="21"/>
  <c r="I147" i="21"/>
  <c r="D162" i="21"/>
  <c r="D165" i="21"/>
  <c r="D177" i="21"/>
  <c r="D183" i="21"/>
  <c r="S189" i="21"/>
  <c r="R189" i="21"/>
  <c r="H106" i="6"/>
  <c r="D25" i="16"/>
  <c r="D22" i="16"/>
  <c r="D171" i="17"/>
  <c r="D168" i="17"/>
  <c r="D294" i="17"/>
  <c r="D25" i="12"/>
  <c r="D45" i="12"/>
  <c r="D51" i="12"/>
  <c r="D57" i="12"/>
  <c r="N123" i="12"/>
  <c r="N9" i="12" s="1"/>
  <c r="N56" i="1" s="1"/>
  <c r="L124" i="12"/>
  <c r="L10" i="12" s="1"/>
  <c r="L57" i="1" s="1"/>
  <c r="T81" i="15"/>
  <c r="D42" i="17"/>
  <c r="D63" i="17"/>
  <c r="D84" i="17"/>
  <c r="D99" i="17"/>
  <c r="P96" i="17"/>
  <c r="L96" i="17"/>
  <c r="T96" i="17"/>
  <c r="D114" i="17"/>
  <c r="D138" i="17"/>
  <c r="D141" i="17"/>
  <c r="V162" i="17"/>
  <c r="F162" i="17"/>
  <c r="N162" i="17"/>
  <c r="N189" i="17"/>
  <c r="V189" i="17"/>
  <c r="J189" i="17"/>
  <c r="R189" i="17"/>
  <c r="P207" i="17"/>
  <c r="D237" i="17"/>
  <c r="D243" i="17"/>
  <c r="D252" i="17"/>
  <c r="D321" i="17"/>
  <c r="D360" i="17"/>
  <c r="S7" i="18"/>
  <c r="G7" i="18"/>
  <c r="D138" i="19"/>
  <c r="D162" i="19"/>
  <c r="D168" i="19"/>
  <c r="D174" i="19"/>
  <c r="Q171" i="19"/>
  <c r="G195" i="19"/>
  <c r="O195" i="19"/>
  <c r="P49" i="1"/>
  <c r="Q211" i="21"/>
  <c r="O147" i="21"/>
  <c r="E106" i="6"/>
  <c r="P14" i="15"/>
  <c r="P10" i="15" s="1"/>
  <c r="P39" i="1" s="1"/>
  <c r="Q13" i="15"/>
  <c r="Q9" i="15" s="1"/>
  <c r="Q38" i="1" s="1"/>
  <c r="I13" i="15"/>
  <c r="I9" i="15" s="1"/>
  <c r="I38" i="1" s="1"/>
  <c r="D165" i="17"/>
  <c r="D81" i="12"/>
  <c r="P126" i="12"/>
  <c r="D129" i="12"/>
  <c r="E124" i="12"/>
  <c r="E10" i="12" s="1"/>
  <c r="E57" i="1" s="1"/>
  <c r="U124" i="12"/>
  <c r="U10" i="12" s="1"/>
  <c r="U57" i="1" s="1"/>
  <c r="D149" i="12"/>
  <c r="D155" i="12"/>
  <c r="D161" i="12"/>
  <c r="D170" i="12"/>
  <c r="D179" i="12"/>
  <c r="D185" i="12"/>
  <c r="D20" i="15"/>
  <c r="I81" i="15"/>
  <c r="D90" i="15"/>
  <c r="M81" i="15"/>
  <c r="U81" i="15"/>
  <c r="Q81" i="15"/>
  <c r="D33" i="17"/>
  <c r="D90" i="17"/>
  <c r="D102" i="17"/>
  <c r="D108" i="17"/>
  <c r="D225" i="17"/>
  <c r="T7" i="18"/>
  <c r="D84" i="19"/>
  <c r="D114" i="19"/>
  <c r="P195" i="19"/>
  <c r="E107" i="6"/>
  <c r="R211" i="21"/>
  <c r="D198" i="21"/>
  <c r="V189" i="21"/>
  <c r="H189" i="21"/>
  <c r="P212" i="21"/>
  <c r="Q107" i="6"/>
  <c r="F106" i="6"/>
  <c r="M14" i="15"/>
  <c r="M10" i="15" s="1"/>
  <c r="M39" i="1" s="1"/>
  <c r="V13" i="15"/>
  <c r="V9" i="15" s="1"/>
  <c r="V38" i="1" s="1"/>
  <c r="N13" i="15"/>
  <c r="N9" i="15" s="1"/>
  <c r="N38" i="1" s="1"/>
  <c r="F13" i="15"/>
  <c r="F9" i="15" s="1"/>
  <c r="F38" i="1" s="1"/>
  <c r="G14" i="15"/>
  <c r="G10" i="15" s="1"/>
  <c r="G39" i="1" s="1"/>
  <c r="D244" i="19"/>
  <c r="D241" i="19"/>
  <c r="D234" i="19"/>
  <c r="F232" i="19"/>
  <c r="D235" i="19"/>
  <c r="M213" i="19"/>
  <c r="G213" i="19"/>
  <c r="D229" i="19"/>
  <c r="T213" i="19"/>
  <c r="O213" i="19"/>
  <c r="V213" i="19"/>
  <c r="D223" i="19"/>
  <c r="N213" i="19"/>
  <c r="D214" i="19"/>
  <c r="D215" i="19"/>
  <c r="J213" i="19"/>
  <c r="R213" i="19"/>
  <c r="H213" i="19"/>
  <c r="D207" i="19"/>
  <c r="D204" i="19"/>
  <c r="L195" i="19"/>
  <c r="D210" i="19"/>
  <c r="K195" i="19"/>
  <c r="T195" i="19"/>
  <c r="D198" i="19"/>
  <c r="O9" i="19"/>
  <c r="O53" i="1" s="1"/>
  <c r="D197" i="19"/>
  <c r="S195" i="19"/>
  <c r="K171" i="19"/>
  <c r="H171" i="19"/>
  <c r="M171" i="19"/>
  <c r="U171" i="19"/>
  <c r="P171" i="19"/>
  <c r="V171" i="19"/>
  <c r="N171" i="19"/>
  <c r="D173" i="19"/>
  <c r="L171" i="19"/>
  <c r="T171" i="19"/>
  <c r="J171" i="19"/>
  <c r="D172" i="19"/>
  <c r="R171" i="19"/>
  <c r="D189" i="19"/>
  <c r="I171" i="19"/>
  <c r="D165" i="19"/>
  <c r="D159" i="19"/>
  <c r="D156" i="19"/>
  <c r="D153" i="19"/>
  <c r="D150" i="19"/>
  <c r="D147" i="19"/>
  <c r="J135" i="19"/>
  <c r="U135" i="19"/>
  <c r="V135" i="19"/>
  <c r="R135" i="19"/>
  <c r="T9" i="19"/>
  <c r="T53" i="1" s="1"/>
  <c r="H135" i="19"/>
  <c r="P135" i="19"/>
  <c r="M135" i="19"/>
  <c r="K135" i="19"/>
  <c r="P9" i="19"/>
  <c r="P53" i="1" s="1"/>
  <c r="F135" i="19"/>
  <c r="N135" i="19"/>
  <c r="S135" i="19"/>
  <c r="O135" i="19"/>
  <c r="D144" i="19"/>
  <c r="Q135" i="19"/>
  <c r="I135" i="19"/>
  <c r="D137" i="19"/>
  <c r="D136" i="19"/>
  <c r="D141" i="19"/>
  <c r="E135" i="19"/>
  <c r="D132" i="19"/>
  <c r="E117" i="19"/>
  <c r="U117" i="19"/>
  <c r="M117" i="19"/>
  <c r="D126" i="19"/>
  <c r="D119" i="19"/>
  <c r="U10" i="19"/>
  <c r="U54" i="1" s="1"/>
  <c r="D118" i="19"/>
  <c r="J117" i="19"/>
  <c r="R117" i="19"/>
  <c r="N10" i="19"/>
  <c r="N54" i="1" s="1"/>
  <c r="S10" i="19"/>
  <c r="S54" i="1" s="1"/>
  <c r="D108" i="19"/>
  <c r="J66" i="19"/>
  <c r="R66" i="19"/>
  <c r="D102" i="19"/>
  <c r="D96" i="19"/>
  <c r="D93" i="19"/>
  <c r="H66" i="19"/>
  <c r="P66" i="19"/>
  <c r="Q66" i="19"/>
  <c r="K66" i="19"/>
  <c r="S66" i="19"/>
  <c r="H9" i="19"/>
  <c r="H53" i="1" s="1"/>
  <c r="I66" i="19"/>
  <c r="E66" i="19"/>
  <c r="N66" i="19"/>
  <c r="L66" i="19"/>
  <c r="G66" i="19"/>
  <c r="T66" i="19"/>
  <c r="V66" i="19"/>
  <c r="F66" i="19"/>
  <c r="L9" i="19"/>
  <c r="L53" i="1" s="1"/>
  <c r="F10" i="19"/>
  <c r="F54" i="1" s="1"/>
  <c r="G9" i="19"/>
  <c r="G53" i="1" s="1"/>
  <c r="V10" i="19"/>
  <c r="V54" i="1" s="1"/>
  <c r="D69" i="19"/>
  <c r="D68" i="19"/>
  <c r="D63" i="19"/>
  <c r="V39" i="19"/>
  <c r="F39" i="19"/>
  <c r="D60" i="19"/>
  <c r="N39" i="19"/>
  <c r="O39" i="19"/>
  <c r="G39" i="19"/>
  <c r="T39" i="19"/>
  <c r="U39" i="19"/>
  <c r="D54" i="19"/>
  <c r="D51" i="19"/>
  <c r="O10" i="19"/>
  <c r="O54" i="1" s="1"/>
  <c r="J39" i="19"/>
  <c r="H39" i="19"/>
  <c r="D48" i="19"/>
  <c r="P39" i="19"/>
  <c r="I9" i="19"/>
  <c r="I53" i="1" s="1"/>
  <c r="D40" i="19"/>
  <c r="R9" i="19"/>
  <c r="R53" i="1" s="1"/>
  <c r="P10" i="19"/>
  <c r="P54" i="1" s="1"/>
  <c r="S39" i="19"/>
  <c r="S9" i="19"/>
  <c r="S53" i="1" s="1"/>
  <c r="I10" i="19"/>
  <c r="I54" i="1" s="1"/>
  <c r="Q10" i="19"/>
  <c r="Q54" i="1" s="1"/>
  <c r="D41" i="19"/>
  <c r="L39" i="19"/>
  <c r="H10" i="19"/>
  <c r="H54" i="1" s="1"/>
  <c r="K39" i="19"/>
  <c r="E9" i="19"/>
  <c r="E53" i="1" s="1"/>
  <c r="D42" i="19"/>
  <c r="J10" i="19"/>
  <c r="J54" i="1" s="1"/>
  <c r="R10" i="19"/>
  <c r="R54" i="1" s="1"/>
  <c r="M9" i="19"/>
  <c r="M53" i="1" s="1"/>
  <c r="U9" i="19"/>
  <c r="U53" i="1" s="1"/>
  <c r="V9" i="19"/>
  <c r="V53" i="1" s="1"/>
  <c r="T10" i="19"/>
  <c r="T54" i="1" s="1"/>
  <c r="E10" i="19"/>
  <c r="E54" i="1" s="1"/>
  <c r="M10" i="19"/>
  <c r="M54" i="1" s="1"/>
  <c r="N9" i="19"/>
  <c r="N53" i="1" s="1"/>
  <c r="L10" i="19"/>
  <c r="L54" i="1" s="1"/>
  <c r="D36" i="19"/>
  <c r="R12" i="19"/>
  <c r="D33" i="19"/>
  <c r="J12" i="19"/>
  <c r="D27" i="19"/>
  <c r="E12" i="19"/>
  <c r="G12" i="19"/>
  <c r="O12" i="19"/>
  <c r="M12" i="19"/>
  <c r="F12" i="19"/>
  <c r="U12" i="19"/>
  <c r="V12" i="19"/>
  <c r="I12" i="19"/>
  <c r="G10" i="19"/>
  <c r="G54" i="1" s="1"/>
  <c r="D13" i="19"/>
  <c r="Q12" i="19"/>
  <c r="Q9" i="19"/>
  <c r="Q53" i="1" s="1"/>
  <c r="D15" i="19"/>
  <c r="D20" i="18"/>
  <c r="I7" i="18"/>
  <c r="M7" i="18"/>
  <c r="Q7" i="18"/>
  <c r="K49" i="1"/>
  <c r="J7" i="18"/>
  <c r="D17" i="18"/>
  <c r="O49" i="1"/>
  <c r="M49" i="1"/>
  <c r="K7" i="18"/>
  <c r="S49" i="1"/>
  <c r="R7" i="18"/>
  <c r="R49" i="1"/>
  <c r="O7" i="18"/>
  <c r="U49" i="1"/>
  <c r="N49" i="1"/>
  <c r="N7" i="18"/>
  <c r="D14" i="18"/>
  <c r="V49" i="1"/>
  <c r="T49" i="1"/>
  <c r="L49" i="1"/>
  <c r="J49" i="1"/>
  <c r="Q49" i="1"/>
  <c r="D11" i="18"/>
  <c r="D9" i="18"/>
  <c r="D357" i="17"/>
  <c r="I345" i="17"/>
  <c r="Q345" i="17"/>
  <c r="H345" i="17"/>
  <c r="P345" i="17"/>
  <c r="D354" i="17"/>
  <c r="E345" i="17"/>
  <c r="L345" i="17"/>
  <c r="U345" i="17"/>
  <c r="T345" i="17"/>
  <c r="K345" i="17"/>
  <c r="S345" i="17"/>
  <c r="D347" i="17"/>
  <c r="D351" i="17"/>
  <c r="O345" i="17"/>
  <c r="D346" i="17"/>
  <c r="D339" i="17"/>
  <c r="D336" i="17"/>
  <c r="D324" i="17"/>
  <c r="D318" i="17"/>
  <c r="D315" i="17"/>
  <c r="D307" i="17"/>
  <c r="D309" i="17"/>
  <c r="D308" i="17"/>
  <c r="D291" i="17"/>
  <c r="D285" i="17"/>
  <c r="D282" i="17"/>
  <c r="D279" i="17"/>
  <c r="D270" i="17"/>
  <c r="D264" i="17"/>
  <c r="D256" i="17"/>
  <c r="D257" i="17"/>
  <c r="E228" i="17"/>
  <c r="F228" i="17"/>
  <c r="D246" i="17"/>
  <c r="N228" i="17"/>
  <c r="V228" i="17"/>
  <c r="U228" i="17"/>
  <c r="D229" i="17"/>
  <c r="O228" i="17"/>
  <c r="D230" i="17"/>
  <c r="Q228" i="17"/>
  <c r="G228" i="17"/>
  <c r="H228" i="17"/>
  <c r="P228" i="17"/>
  <c r="L228" i="17"/>
  <c r="T228" i="17"/>
  <c r="D231" i="17"/>
  <c r="F207" i="17"/>
  <c r="I207" i="17"/>
  <c r="V207" i="17"/>
  <c r="N207" i="17"/>
  <c r="K207" i="17"/>
  <c r="S207" i="17"/>
  <c r="G207" i="17"/>
  <c r="L207" i="17"/>
  <c r="D209" i="17"/>
  <c r="R207" i="17"/>
  <c r="D216" i="17"/>
  <c r="U207" i="17"/>
  <c r="E207" i="17"/>
  <c r="J207" i="17"/>
  <c r="D208" i="17"/>
  <c r="Q207" i="17"/>
  <c r="P189" i="17"/>
  <c r="D201" i="17"/>
  <c r="O189" i="17"/>
  <c r="D191" i="17"/>
  <c r="G189" i="17"/>
  <c r="H189" i="17"/>
  <c r="D198" i="17"/>
  <c r="K189" i="17"/>
  <c r="S189" i="17"/>
  <c r="L189" i="17"/>
  <c r="T189" i="17"/>
  <c r="D195" i="17"/>
  <c r="F9" i="17"/>
  <c r="F48" i="1" s="1"/>
  <c r="D190" i="17"/>
  <c r="D186" i="17"/>
  <c r="D180" i="17"/>
  <c r="O162" i="17"/>
  <c r="D174" i="17"/>
  <c r="J162" i="17"/>
  <c r="U162" i="17"/>
  <c r="H162" i="17"/>
  <c r="P162" i="17"/>
  <c r="M162" i="17"/>
  <c r="S162" i="17"/>
  <c r="K162" i="17"/>
  <c r="R162" i="17"/>
  <c r="Q162" i="17"/>
  <c r="D164" i="17"/>
  <c r="I162" i="17"/>
  <c r="D163" i="17"/>
  <c r="D156" i="17"/>
  <c r="D153" i="17"/>
  <c r="H120" i="17"/>
  <c r="D150" i="17"/>
  <c r="L120" i="17"/>
  <c r="Q120" i="17"/>
  <c r="D144" i="17"/>
  <c r="V120" i="17"/>
  <c r="F120" i="17"/>
  <c r="J8" i="17"/>
  <c r="J47" i="1" s="1"/>
  <c r="G120" i="17"/>
  <c r="D135" i="17"/>
  <c r="N120" i="17"/>
  <c r="E120" i="17"/>
  <c r="I120" i="17"/>
  <c r="S120" i="17"/>
  <c r="K120" i="17"/>
  <c r="J120" i="17"/>
  <c r="F8" i="17"/>
  <c r="F47" i="1" s="1"/>
  <c r="E9" i="17"/>
  <c r="E48" i="1" s="1"/>
  <c r="U120" i="17"/>
  <c r="D126" i="17"/>
  <c r="O120" i="17"/>
  <c r="M120" i="17"/>
  <c r="T120" i="17"/>
  <c r="R120" i="17"/>
  <c r="D123" i="17"/>
  <c r="R96" i="17"/>
  <c r="U96" i="17"/>
  <c r="M96" i="17"/>
  <c r="F96" i="17"/>
  <c r="N96" i="17"/>
  <c r="V96" i="17"/>
  <c r="D105" i="17"/>
  <c r="Q96" i="17"/>
  <c r="J96" i="17"/>
  <c r="D98" i="17"/>
  <c r="P8" i="17"/>
  <c r="P47" i="1" s="1"/>
  <c r="I96" i="17"/>
  <c r="D97" i="17"/>
  <c r="H8" i="17"/>
  <c r="H47" i="1" s="1"/>
  <c r="E96" i="17"/>
  <c r="J9" i="17"/>
  <c r="J48" i="1" s="1"/>
  <c r="H96" i="17"/>
  <c r="I69" i="17"/>
  <c r="J69" i="17"/>
  <c r="R69" i="17"/>
  <c r="V69" i="17"/>
  <c r="E69" i="17"/>
  <c r="G69" i="17"/>
  <c r="D81" i="17"/>
  <c r="N69" i="17"/>
  <c r="T8" i="17"/>
  <c r="T47" i="1" s="1"/>
  <c r="S9" i="17"/>
  <c r="S48" i="1" s="1"/>
  <c r="D71" i="17"/>
  <c r="L69" i="17"/>
  <c r="T69" i="17"/>
  <c r="M69" i="17"/>
  <c r="U69" i="17"/>
  <c r="D78" i="17"/>
  <c r="S69" i="17"/>
  <c r="M8" i="17"/>
  <c r="M47" i="1" s="1"/>
  <c r="H69" i="17"/>
  <c r="P69" i="17"/>
  <c r="Q69" i="17"/>
  <c r="G9" i="17"/>
  <c r="G48" i="1" s="1"/>
  <c r="Q8" i="17"/>
  <c r="Q47" i="1" s="1"/>
  <c r="D70" i="17"/>
  <c r="F69" i="17"/>
  <c r="I9" i="17"/>
  <c r="I48" i="1" s="1"/>
  <c r="T30" i="17"/>
  <c r="J30" i="17"/>
  <c r="D60" i="17"/>
  <c r="P30" i="17"/>
  <c r="D51" i="17"/>
  <c r="D48" i="17"/>
  <c r="R30" i="17"/>
  <c r="F30" i="17"/>
  <c r="O30" i="17"/>
  <c r="Q9" i="17"/>
  <c r="Q48" i="1" s="1"/>
  <c r="N30" i="17"/>
  <c r="D45" i="17"/>
  <c r="V30" i="17"/>
  <c r="L30" i="17"/>
  <c r="I30" i="17"/>
  <c r="K30" i="17"/>
  <c r="S30" i="17"/>
  <c r="Q30" i="17"/>
  <c r="M30" i="17"/>
  <c r="U30" i="17"/>
  <c r="D39" i="17"/>
  <c r="R8" i="17"/>
  <c r="R47" i="1" s="1"/>
  <c r="H9" i="17"/>
  <c r="H48" i="1" s="1"/>
  <c r="G8" i="17"/>
  <c r="G47" i="1" s="1"/>
  <c r="K8" i="17"/>
  <c r="K47" i="1" s="1"/>
  <c r="R9" i="17"/>
  <c r="R48" i="1" s="1"/>
  <c r="N8" i="17"/>
  <c r="N47" i="1" s="1"/>
  <c r="L9" i="17"/>
  <c r="L48" i="1" s="1"/>
  <c r="G30" i="17"/>
  <c r="D36" i="17"/>
  <c r="H30" i="17"/>
  <c r="D31" i="17"/>
  <c r="T9" i="17"/>
  <c r="T48" i="1" s="1"/>
  <c r="D32" i="17"/>
  <c r="N9" i="17"/>
  <c r="N48" i="1" s="1"/>
  <c r="O9" i="17"/>
  <c r="O48" i="1" s="1"/>
  <c r="L8" i="17"/>
  <c r="L47" i="1" s="1"/>
  <c r="O8" i="17"/>
  <c r="O47" i="1" s="1"/>
  <c r="P9" i="17"/>
  <c r="P48" i="1" s="1"/>
  <c r="E30" i="17"/>
  <c r="U8" i="17"/>
  <c r="U47" i="1" s="1"/>
  <c r="I8" i="17"/>
  <c r="I47" i="1" s="1"/>
  <c r="T11" i="17"/>
  <c r="I11" i="17"/>
  <c r="D24" i="17"/>
  <c r="V9" i="17"/>
  <c r="V48" i="1" s="1"/>
  <c r="K9" i="17"/>
  <c r="K48" i="1" s="1"/>
  <c r="U9" i="17"/>
  <c r="U48" i="1" s="1"/>
  <c r="S8" i="17"/>
  <c r="S47" i="1" s="1"/>
  <c r="U11" i="17"/>
  <c r="M11" i="17"/>
  <c r="J11" i="17"/>
  <c r="Q11" i="17"/>
  <c r="L11" i="17"/>
  <c r="E11" i="17"/>
  <c r="R11" i="17"/>
  <c r="G11" i="17"/>
  <c r="S11" i="17"/>
  <c r="H11" i="17"/>
  <c r="D12" i="17"/>
  <c r="O11" i="17"/>
  <c r="P11" i="17"/>
  <c r="D15" i="17"/>
  <c r="D13" i="17"/>
  <c r="J40" i="1"/>
  <c r="T40" i="1"/>
  <c r="U40" i="1"/>
  <c r="P40" i="1"/>
  <c r="Q40" i="1"/>
  <c r="I40" i="1"/>
  <c r="P12" i="16"/>
  <c r="P8" i="16" s="1"/>
  <c r="V40" i="1"/>
  <c r="D9" i="16"/>
  <c r="S40" i="1"/>
  <c r="K40" i="1"/>
  <c r="M40" i="1"/>
  <c r="R40" i="1"/>
  <c r="L40" i="1"/>
  <c r="Q12" i="16"/>
  <c r="Q8" i="16" s="1"/>
  <c r="O40" i="1"/>
  <c r="H40" i="1"/>
  <c r="D14" i="16"/>
  <c r="E41" i="1"/>
  <c r="D10" i="16"/>
  <c r="D13" i="16"/>
  <c r="F42" i="1"/>
  <c r="F40" i="1" s="1"/>
  <c r="N81" i="15"/>
  <c r="J81" i="15"/>
  <c r="E81" i="15"/>
  <c r="K81" i="15"/>
  <c r="R81" i="15"/>
  <c r="L81" i="15"/>
  <c r="F81" i="15"/>
  <c r="D72" i="15"/>
  <c r="Q14" i="15"/>
  <c r="Q10" i="15" s="1"/>
  <c r="Q39" i="1" s="1"/>
  <c r="I14" i="15"/>
  <c r="I10" i="15" s="1"/>
  <c r="I39" i="1" s="1"/>
  <c r="R13" i="15"/>
  <c r="R9" i="15" s="1"/>
  <c r="R38" i="1" s="1"/>
  <c r="J13" i="15"/>
  <c r="J9" i="15" s="1"/>
  <c r="J38" i="1" s="1"/>
  <c r="D61" i="15"/>
  <c r="D66" i="15"/>
  <c r="V14" i="15"/>
  <c r="V10" i="15" s="1"/>
  <c r="V39" i="1" s="1"/>
  <c r="N14" i="15"/>
  <c r="N10" i="15" s="1"/>
  <c r="N39" i="1" s="1"/>
  <c r="F14" i="15"/>
  <c r="F10" i="15" s="1"/>
  <c r="F39" i="1" s="1"/>
  <c r="O13" i="15"/>
  <c r="O9" i="15" s="1"/>
  <c r="O38" i="1" s="1"/>
  <c r="G13" i="15"/>
  <c r="G9" i="15" s="1"/>
  <c r="G38" i="1" s="1"/>
  <c r="R14" i="15"/>
  <c r="R10" i="15" s="1"/>
  <c r="R39" i="1" s="1"/>
  <c r="S13" i="15"/>
  <c r="S9" i="15" s="1"/>
  <c r="S38" i="1" s="1"/>
  <c r="K13" i="15"/>
  <c r="K9" i="15" s="1"/>
  <c r="K38" i="1" s="1"/>
  <c r="T14" i="15"/>
  <c r="T10" i="15" s="1"/>
  <c r="T39" i="1" s="1"/>
  <c r="L14" i="15"/>
  <c r="L10" i="15" s="1"/>
  <c r="L39" i="1" s="1"/>
  <c r="U13" i="15"/>
  <c r="U9" i="15" s="1"/>
  <c r="U38" i="1" s="1"/>
  <c r="M13" i="15"/>
  <c r="M9" i="15" s="1"/>
  <c r="M38" i="1" s="1"/>
  <c r="K14" i="15"/>
  <c r="K10" i="15" s="1"/>
  <c r="K39" i="1" s="1"/>
  <c r="L13" i="15"/>
  <c r="L9" i="15" s="1"/>
  <c r="L38" i="1" s="1"/>
  <c r="P13" i="15"/>
  <c r="P9" i="15" s="1"/>
  <c r="P38" i="1" s="1"/>
  <c r="H13" i="15"/>
  <c r="H9" i="15" s="1"/>
  <c r="H38" i="1" s="1"/>
  <c r="D78" i="15"/>
  <c r="D56" i="15"/>
  <c r="D53" i="15"/>
  <c r="D50" i="15"/>
  <c r="D47" i="15"/>
  <c r="D44" i="15"/>
  <c r="D41" i="15"/>
  <c r="D38" i="15"/>
  <c r="D35" i="15"/>
  <c r="D32" i="15"/>
  <c r="D29" i="15"/>
  <c r="D26" i="15"/>
  <c r="D18" i="15"/>
  <c r="D17" i="15"/>
  <c r="T13" i="15"/>
  <c r="T9" i="15" s="1"/>
  <c r="T38" i="1" s="1"/>
  <c r="S14" i="15"/>
  <c r="S10" i="15" s="1"/>
  <c r="S39" i="1" s="1"/>
  <c r="J14" i="15"/>
  <c r="J10" i="15" s="1"/>
  <c r="J39" i="1" s="1"/>
  <c r="S8" i="14"/>
  <c r="O8" i="14"/>
  <c r="R8" i="14"/>
  <c r="R43" i="1"/>
  <c r="T8" i="14"/>
  <c r="I8" i="14"/>
  <c r="N43" i="1"/>
  <c r="S43" i="1"/>
  <c r="G43" i="1"/>
  <c r="Q43" i="1"/>
  <c r="H43" i="1"/>
  <c r="P43" i="1"/>
  <c r="F43" i="1"/>
  <c r="U8" i="14"/>
  <c r="V43" i="1"/>
  <c r="O43" i="1"/>
  <c r="N8" i="14"/>
  <c r="U43" i="1"/>
  <c r="V8" i="14"/>
  <c r="M43" i="1"/>
  <c r="R188" i="12"/>
  <c r="D213" i="12"/>
  <c r="D210" i="12"/>
  <c r="J188" i="12"/>
  <c r="D207" i="12"/>
  <c r="D204" i="12"/>
  <c r="O188" i="12"/>
  <c r="D201" i="12"/>
  <c r="V188" i="12"/>
  <c r="D189" i="12"/>
  <c r="D190" i="12"/>
  <c r="S188" i="12"/>
  <c r="D198" i="12"/>
  <c r="D195" i="12"/>
  <c r="L188" i="12"/>
  <c r="K188" i="12"/>
  <c r="F188" i="12"/>
  <c r="V136" i="12"/>
  <c r="N136" i="12"/>
  <c r="F136" i="12"/>
  <c r="L136" i="12"/>
  <c r="E136" i="12"/>
  <c r="M136" i="12"/>
  <c r="M122" i="12" s="1"/>
  <c r="U136" i="12"/>
  <c r="U122" i="12" s="1"/>
  <c r="T136" i="12"/>
  <c r="R124" i="12"/>
  <c r="R10" i="12" s="1"/>
  <c r="R57" i="1" s="1"/>
  <c r="I136" i="12"/>
  <c r="Q136" i="12"/>
  <c r="S124" i="12"/>
  <c r="S10" i="12" s="1"/>
  <c r="S57" i="1" s="1"/>
  <c r="O136" i="12"/>
  <c r="P136" i="12"/>
  <c r="G123" i="12"/>
  <c r="G9" i="12" s="1"/>
  <c r="G56" i="1" s="1"/>
  <c r="O123" i="12"/>
  <c r="O9" i="12" s="1"/>
  <c r="O56" i="1" s="1"/>
  <c r="H136" i="12"/>
  <c r="M124" i="12"/>
  <c r="M10" i="12" s="1"/>
  <c r="M57" i="1" s="1"/>
  <c r="J123" i="12"/>
  <c r="J9" i="12" s="1"/>
  <c r="J56" i="1" s="1"/>
  <c r="O124" i="12"/>
  <c r="O10" i="12" s="1"/>
  <c r="O57" i="1" s="1"/>
  <c r="V124" i="12"/>
  <c r="V10" i="12" s="1"/>
  <c r="V57" i="1" s="1"/>
  <c r="K136" i="12"/>
  <c r="H124" i="12"/>
  <c r="H10" i="12" s="1"/>
  <c r="H57" i="1" s="1"/>
  <c r="H123" i="12"/>
  <c r="H9" i="12" s="1"/>
  <c r="H56" i="1" s="1"/>
  <c r="I123" i="12"/>
  <c r="I9" i="12" s="1"/>
  <c r="I56" i="1" s="1"/>
  <c r="G136" i="12"/>
  <c r="D137" i="12"/>
  <c r="D138" i="12"/>
  <c r="S136" i="12"/>
  <c r="D140" i="12"/>
  <c r="Q123" i="12"/>
  <c r="Q9" i="12" s="1"/>
  <c r="Q56" i="1" s="1"/>
  <c r="F124" i="12"/>
  <c r="F10" i="12" s="1"/>
  <c r="F57" i="1" s="1"/>
  <c r="G124" i="12"/>
  <c r="G10" i="12" s="1"/>
  <c r="G57" i="1" s="1"/>
  <c r="N124" i="12"/>
  <c r="N10" i="12" s="1"/>
  <c r="N57" i="1" s="1"/>
  <c r="T123" i="12"/>
  <c r="T9" i="12" s="1"/>
  <c r="T56" i="1" s="1"/>
  <c r="U123" i="12"/>
  <c r="U9" i="12" s="1"/>
  <c r="U56" i="1" s="1"/>
  <c r="J124" i="12"/>
  <c r="J10" i="12" s="1"/>
  <c r="J57" i="1" s="1"/>
  <c r="M123" i="12"/>
  <c r="M9" i="12" s="1"/>
  <c r="M56" i="1" s="1"/>
  <c r="T126" i="12"/>
  <c r="R126" i="12"/>
  <c r="O126" i="12"/>
  <c r="H126" i="12"/>
  <c r="D127" i="12"/>
  <c r="V126" i="12"/>
  <c r="J126" i="12"/>
  <c r="G126" i="12"/>
  <c r="S126" i="12"/>
  <c r="D128" i="12"/>
  <c r="N126" i="12"/>
  <c r="V123" i="12"/>
  <c r="V9" i="12" s="1"/>
  <c r="V56" i="1" s="1"/>
  <c r="E123" i="12"/>
  <c r="E9" i="12" s="1"/>
  <c r="E56" i="1" s="1"/>
  <c r="F126" i="12"/>
  <c r="N85" i="12"/>
  <c r="V85" i="12"/>
  <c r="F85" i="12"/>
  <c r="Q85" i="12"/>
  <c r="I85" i="12"/>
  <c r="L85" i="12"/>
  <c r="K85" i="12"/>
  <c r="G85" i="12"/>
  <c r="O85" i="12"/>
  <c r="H85" i="12"/>
  <c r="P85" i="12"/>
  <c r="D91" i="12"/>
  <c r="D86" i="12"/>
  <c r="S85" i="12"/>
  <c r="D87" i="12"/>
  <c r="T85" i="12"/>
  <c r="N41" i="12"/>
  <c r="O41" i="12"/>
  <c r="Q41" i="12"/>
  <c r="J41" i="12"/>
  <c r="T41" i="12"/>
  <c r="M41" i="12"/>
  <c r="F41" i="12"/>
  <c r="V41" i="12"/>
  <c r="L41" i="12"/>
  <c r="U41" i="12"/>
  <c r="G41" i="12"/>
  <c r="R41" i="12"/>
  <c r="K41" i="12"/>
  <c r="S41" i="12"/>
  <c r="D43" i="12"/>
  <c r="I41" i="12"/>
  <c r="D42" i="12"/>
  <c r="E41" i="12"/>
  <c r="H12" i="12"/>
  <c r="P12" i="12"/>
  <c r="G12" i="12"/>
  <c r="O12" i="12"/>
  <c r="U12" i="12"/>
  <c r="V12" i="12"/>
  <c r="M12" i="12"/>
  <c r="N12" i="12"/>
  <c r="E12" i="12"/>
  <c r="D19" i="12"/>
  <c r="D14" i="12"/>
  <c r="D13" i="12"/>
  <c r="I12" i="12"/>
  <c r="Q12" i="12"/>
  <c r="R12" i="12"/>
  <c r="I62" i="10"/>
  <c r="N11" i="10"/>
  <c r="N35" i="1" s="1"/>
  <c r="F62" i="10"/>
  <c r="N62" i="10"/>
  <c r="D64" i="10"/>
  <c r="U62" i="10"/>
  <c r="V11" i="10"/>
  <c r="V35" i="1" s="1"/>
  <c r="E62" i="10"/>
  <c r="M11" i="10"/>
  <c r="U11" i="10"/>
  <c r="U35" i="1" s="1"/>
  <c r="J12" i="10"/>
  <c r="J36" i="1" s="1"/>
  <c r="D63" i="10"/>
  <c r="T62" i="10"/>
  <c r="H62" i="10"/>
  <c r="H11" i="10"/>
  <c r="H35" i="1" s="1"/>
  <c r="T12" i="10"/>
  <c r="T36" i="1" s="1"/>
  <c r="O11" i="10"/>
  <c r="S12" i="10"/>
  <c r="S36" i="1" s="1"/>
  <c r="I11" i="10"/>
  <c r="P11" i="10"/>
  <c r="P35" i="1" s="1"/>
  <c r="J11" i="10"/>
  <c r="R11" i="10"/>
  <c r="T11" i="10"/>
  <c r="S35" i="10"/>
  <c r="K12" i="10"/>
  <c r="J35" i="10"/>
  <c r="N12" i="10"/>
  <c r="N36" i="1" s="1"/>
  <c r="K35" i="10"/>
  <c r="G11" i="10"/>
  <c r="G35" i="1" s="1"/>
  <c r="R12" i="10"/>
  <c r="R36" i="1" s="1"/>
  <c r="H35" i="10"/>
  <c r="P35" i="10"/>
  <c r="D36" i="10"/>
  <c r="R35" i="10"/>
  <c r="F11" i="10"/>
  <c r="F35" i="1" s="1"/>
  <c r="Q12" i="10"/>
  <c r="D37" i="10"/>
  <c r="I35" i="10"/>
  <c r="Q35" i="10"/>
  <c r="G12" i="10"/>
  <c r="G36" i="1" s="1"/>
  <c r="D38" i="10"/>
  <c r="E11" i="10"/>
  <c r="E35" i="1" s="1"/>
  <c r="P12" i="10"/>
  <c r="M12" i="10"/>
  <c r="M36" i="1" s="1"/>
  <c r="H12" i="10"/>
  <c r="H36" i="1" s="1"/>
  <c r="E12" i="10"/>
  <c r="E36" i="1" s="1"/>
  <c r="P14" i="10"/>
  <c r="H14" i="10"/>
  <c r="D23" i="10"/>
  <c r="L14" i="10"/>
  <c r="S14" i="10"/>
  <c r="T14" i="10"/>
  <c r="M14" i="10"/>
  <c r="F14" i="10"/>
  <c r="D269" i="8"/>
  <c r="D263" i="8"/>
  <c r="F239" i="8"/>
  <c r="E239" i="8"/>
  <c r="D260" i="8"/>
  <c r="R239" i="8"/>
  <c r="D257" i="8"/>
  <c r="D254" i="8"/>
  <c r="D251" i="8"/>
  <c r="D248" i="8"/>
  <c r="P239" i="8"/>
  <c r="S239" i="8"/>
  <c r="Q239" i="8"/>
  <c r="J239" i="8"/>
  <c r="D245" i="8"/>
  <c r="O239" i="8"/>
  <c r="D241" i="8"/>
  <c r="D242" i="8"/>
  <c r="H221" i="8"/>
  <c r="D236" i="8"/>
  <c r="L221" i="8"/>
  <c r="N221" i="8"/>
  <c r="V221" i="8"/>
  <c r="T221" i="8"/>
  <c r="P221" i="8"/>
  <c r="K221" i="8"/>
  <c r="D230" i="8"/>
  <c r="S221" i="8"/>
  <c r="D223" i="8"/>
  <c r="D222" i="8"/>
  <c r="E221" i="8"/>
  <c r="O221" i="8"/>
  <c r="F221" i="8"/>
  <c r="U221" i="8"/>
  <c r="Q221" i="8"/>
  <c r="L203" i="8"/>
  <c r="O203" i="8"/>
  <c r="D218" i="8"/>
  <c r="N203" i="8"/>
  <c r="D215" i="8"/>
  <c r="T203" i="8"/>
  <c r="V203" i="8"/>
  <c r="F203" i="8"/>
  <c r="D204" i="8"/>
  <c r="J203" i="8"/>
  <c r="G203" i="8"/>
  <c r="U203" i="8"/>
  <c r="R203" i="8"/>
  <c r="P203" i="8"/>
  <c r="M203" i="8"/>
  <c r="Q203" i="8"/>
  <c r="D194" i="8"/>
  <c r="J167" i="8"/>
  <c r="D191" i="8"/>
  <c r="T167" i="8"/>
  <c r="I8" i="8"/>
  <c r="I29" i="1" s="1"/>
  <c r="D188" i="8"/>
  <c r="D185" i="8"/>
  <c r="L167" i="8"/>
  <c r="D182" i="8"/>
  <c r="D179" i="8"/>
  <c r="D168" i="8"/>
  <c r="J8" i="8"/>
  <c r="J29" i="1" s="1"/>
  <c r="O167" i="8"/>
  <c r="D176" i="8"/>
  <c r="D169" i="8"/>
  <c r="E9" i="8"/>
  <c r="E30" i="1" s="1"/>
  <c r="D170" i="8"/>
  <c r="F167" i="8"/>
  <c r="N167" i="8"/>
  <c r="R167" i="8"/>
  <c r="S167" i="8"/>
  <c r="P167" i="8"/>
  <c r="V167" i="8"/>
  <c r="M167" i="8"/>
  <c r="U167" i="8"/>
  <c r="Q167" i="8"/>
  <c r="D164" i="8"/>
  <c r="D161" i="8"/>
  <c r="D158" i="8"/>
  <c r="D155" i="8"/>
  <c r="D152" i="8"/>
  <c r="D149" i="8"/>
  <c r="D146" i="8"/>
  <c r="D143" i="8"/>
  <c r="D140" i="8"/>
  <c r="D137" i="8"/>
  <c r="D128" i="8"/>
  <c r="O119" i="8"/>
  <c r="F119" i="8"/>
  <c r="T119" i="8"/>
  <c r="J9" i="8"/>
  <c r="J30" i="1" s="1"/>
  <c r="D120" i="8"/>
  <c r="D121" i="8"/>
  <c r="H9" i="8"/>
  <c r="H30" i="1" s="1"/>
  <c r="L119" i="8"/>
  <c r="N119" i="8"/>
  <c r="D116" i="8"/>
  <c r="D113" i="8"/>
  <c r="D110" i="8"/>
  <c r="D107" i="8"/>
  <c r="D104" i="8"/>
  <c r="D101" i="8"/>
  <c r="D98" i="8"/>
  <c r="D95" i="8"/>
  <c r="D92" i="8"/>
  <c r="D89" i="8"/>
  <c r="D86" i="8"/>
  <c r="D83" i="8"/>
  <c r="T9" i="8"/>
  <c r="T30" i="1" s="1"/>
  <c r="L9" i="8"/>
  <c r="L30" i="1" s="1"/>
  <c r="U8" i="8"/>
  <c r="U29" i="1" s="1"/>
  <c r="M8" i="8"/>
  <c r="M29" i="1" s="1"/>
  <c r="D80" i="8"/>
  <c r="D77" i="8"/>
  <c r="M44" i="8"/>
  <c r="D74" i="8"/>
  <c r="D71" i="8"/>
  <c r="D65" i="8"/>
  <c r="U9" i="8"/>
  <c r="U30" i="1" s="1"/>
  <c r="M9" i="8"/>
  <c r="M30" i="1" s="1"/>
  <c r="V8" i="8"/>
  <c r="V29" i="1" s="1"/>
  <c r="N8" i="8"/>
  <c r="N29" i="1" s="1"/>
  <c r="F8" i="8"/>
  <c r="F29" i="1" s="1"/>
  <c r="U44" i="8"/>
  <c r="R44" i="8"/>
  <c r="F44" i="8"/>
  <c r="N44" i="8"/>
  <c r="V44" i="8"/>
  <c r="D50" i="8"/>
  <c r="O44" i="8"/>
  <c r="E8" i="8"/>
  <c r="E29" i="1" s="1"/>
  <c r="O9" i="8"/>
  <c r="O30" i="1" s="1"/>
  <c r="G9" i="8"/>
  <c r="G30" i="1" s="1"/>
  <c r="P8" i="8"/>
  <c r="P29" i="1" s="1"/>
  <c r="H8" i="8"/>
  <c r="H29" i="1" s="1"/>
  <c r="V9" i="8"/>
  <c r="V30" i="1" s="1"/>
  <c r="N9" i="8"/>
  <c r="N30" i="1" s="1"/>
  <c r="O8" i="8"/>
  <c r="O29" i="1" s="1"/>
  <c r="S9" i="8"/>
  <c r="S30" i="1" s="1"/>
  <c r="K9" i="8"/>
  <c r="K30" i="1" s="1"/>
  <c r="T8" i="8"/>
  <c r="T29" i="1" s="1"/>
  <c r="L8" i="8"/>
  <c r="L29" i="1" s="1"/>
  <c r="D46" i="8"/>
  <c r="D45" i="8"/>
  <c r="L44" i="8"/>
  <c r="T44" i="8"/>
  <c r="Q9" i="8"/>
  <c r="Q30" i="1" s="1"/>
  <c r="I9" i="8"/>
  <c r="I30" i="1" s="1"/>
  <c r="R8" i="8"/>
  <c r="R29" i="1" s="1"/>
  <c r="R9" i="8"/>
  <c r="R30" i="1" s="1"/>
  <c r="S8" i="8"/>
  <c r="S29" i="1" s="1"/>
  <c r="K8" i="8"/>
  <c r="K29" i="1" s="1"/>
  <c r="S44" i="8"/>
  <c r="P44" i="8"/>
  <c r="Q44" i="8"/>
  <c r="P9" i="8"/>
  <c r="P30" i="1" s="1"/>
  <c r="Q8" i="8"/>
  <c r="Q29" i="1" s="1"/>
  <c r="D35" i="8"/>
  <c r="D26" i="8"/>
  <c r="O11" i="8"/>
  <c r="D23" i="8"/>
  <c r="R11" i="8"/>
  <c r="N11" i="8"/>
  <c r="V11" i="8"/>
  <c r="D13" i="8"/>
  <c r="F9" i="8"/>
  <c r="F30" i="1" s="1"/>
  <c r="D12" i="8"/>
  <c r="J11" i="8"/>
  <c r="H11" i="8"/>
  <c r="P11" i="8"/>
  <c r="M11" i="8"/>
  <c r="U11" i="8"/>
  <c r="Q11" i="8"/>
  <c r="G11" i="8"/>
  <c r="K160" i="7"/>
  <c r="E160" i="7"/>
  <c r="D172" i="7"/>
  <c r="J160" i="7"/>
  <c r="D169" i="7"/>
  <c r="V160" i="7"/>
  <c r="R160" i="7"/>
  <c r="H160" i="7"/>
  <c r="O160" i="7"/>
  <c r="T160" i="7"/>
  <c r="P160" i="7"/>
  <c r="G160" i="7"/>
  <c r="D161" i="7"/>
  <c r="S160" i="7"/>
  <c r="I160" i="7"/>
  <c r="Q160" i="7"/>
  <c r="T133" i="7"/>
  <c r="J133" i="7"/>
  <c r="D151" i="7"/>
  <c r="S133" i="7"/>
  <c r="D145" i="7"/>
  <c r="E133" i="7"/>
  <c r="D142" i="7"/>
  <c r="D134" i="7"/>
  <c r="R133" i="7"/>
  <c r="V133" i="7"/>
  <c r="M133" i="7"/>
  <c r="P133" i="7"/>
  <c r="U133" i="7"/>
  <c r="O133" i="7"/>
  <c r="N133" i="7"/>
  <c r="D130" i="7"/>
  <c r="D127" i="7"/>
  <c r="H109" i="7"/>
  <c r="D121" i="7"/>
  <c r="M109" i="7"/>
  <c r="V109" i="7"/>
  <c r="P109" i="7"/>
  <c r="Q109" i="7"/>
  <c r="J109" i="7"/>
  <c r="T109" i="7"/>
  <c r="F8" i="7"/>
  <c r="F27" i="1" s="1"/>
  <c r="D111" i="7"/>
  <c r="N109" i="7"/>
  <c r="U109" i="7"/>
  <c r="R109" i="7"/>
  <c r="E109" i="7"/>
  <c r="D103" i="7"/>
  <c r="D100" i="7"/>
  <c r="T82" i="7"/>
  <c r="D97" i="7"/>
  <c r="G82" i="7"/>
  <c r="N82" i="7"/>
  <c r="E82" i="7"/>
  <c r="M82" i="7"/>
  <c r="D91" i="7"/>
  <c r="L82" i="7"/>
  <c r="V82" i="7"/>
  <c r="R82" i="7"/>
  <c r="I82" i="7"/>
  <c r="Q82" i="7"/>
  <c r="F82" i="7"/>
  <c r="D83" i="7"/>
  <c r="O82" i="7"/>
  <c r="U82" i="7"/>
  <c r="P82" i="7"/>
  <c r="D76" i="7"/>
  <c r="J8" i="7"/>
  <c r="J27" i="1" s="1"/>
  <c r="S8" i="7"/>
  <c r="S27" i="1" s="1"/>
  <c r="J7" i="7"/>
  <c r="J26" i="1" s="1"/>
  <c r="R7" i="7"/>
  <c r="R26" i="1" s="1"/>
  <c r="D61" i="7"/>
  <c r="L52" i="7"/>
  <c r="T52" i="7"/>
  <c r="H52" i="7"/>
  <c r="N8" i="7"/>
  <c r="N27" i="1" s="1"/>
  <c r="I52" i="7"/>
  <c r="Q52" i="7"/>
  <c r="E52" i="7"/>
  <c r="K52" i="7"/>
  <c r="S52" i="7"/>
  <c r="O52" i="7"/>
  <c r="J52" i="7"/>
  <c r="F52" i="7"/>
  <c r="N52" i="7"/>
  <c r="V52" i="7"/>
  <c r="P52" i="7"/>
  <c r="D54" i="7"/>
  <c r="I28" i="7"/>
  <c r="F28" i="7"/>
  <c r="S7" i="7"/>
  <c r="S26" i="1" s="1"/>
  <c r="Q28" i="7"/>
  <c r="K8" i="7"/>
  <c r="K27" i="1" s="1"/>
  <c r="T8" i="7"/>
  <c r="T27" i="1" s="1"/>
  <c r="U7" i="7"/>
  <c r="U26" i="1" s="1"/>
  <c r="O28" i="7"/>
  <c r="V28" i="7"/>
  <c r="M28" i="7"/>
  <c r="U28" i="7"/>
  <c r="L28" i="7"/>
  <c r="T28" i="7"/>
  <c r="H28" i="7"/>
  <c r="N28" i="7"/>
  <c r="J28" i="7"/>
  <c r="R28" i="7"/>
  <c r="R8" i="7"/>
  <c r="R27" i="1" s="1"/>
  <c r="E28" i="7"/>
  <c r="K28" i="7"/>
  <c r="D25" i="7"/>
  <c r="U10" i="7"/>
  <c r="E10" i="7"/>
  <c r="K10" i="7"/>
  <c r="J10" i="7"/>
  <c r="E7" i="7"/>
  <c r="E26" i="1" s="1"/>
  <c r="G10" i="7"/>
  <c r="S10" i="7"/>
  <c r="P10" i="7"/>
  <c r="I10" i="7"/>
  <c r="V10" i="7"/>
  <c r="L7" i="7"/>
  <c r="L26" i="1" s="1"/>
  <c r="V7" i="7"/>
  <c r="V26" i="1" s="1"/>
  <c r="D13" i="7"/>
  <c r="L10" i="7"/>
  <c r="R10" i="7"/>
  <c r="Q10" i="7"/>
  <c r="V8" i="7"/>
  <c r="V27" i="1" s="1"/>
  <c r="F7" i="7"/>
  <c r="F26" i="1" s="1"/>
  <c r="M7" i="7"/>
  <c r="M26" i="1" s="1"/>
  <c r="T7" i="7"/>
  <c r="T26" i="1" s="1"/>
  <c r="L8" i="7"/>
  <c r="L27" i="1" s="1"/>
  <c r="U8" i="7"/>
  <c r="U27" i="1" s="1"/>
  <c r="N7" i="7"/>
  <c r="N26" i="1" s="1"/>
  <c r="Q7" i="7"/>
  <c r="Q26" i="1" s="1"/>
  <c r="Q8" i="7"/>
  <c r="Q27" i="1" s="1"/>
  <c r="O7" i="7"/>
  <c r="O26" i="1" s="1"/>
  <c r="M10" i="7"/>
  <c r="P7" i="7"/>
  <c r="P26" i="1" s="1"/>
  <c r="H8" i="7"/>
  <c r="H27" i="1" s="1"/>
  <c r="P8" i="7"/>
  <c r="P27" i="1" s="1"/>
  <c r="H121" i="6"/>
  <c r="P121" i="6"/>
  <c r="I121" i="6"/>
  <c r="Q121" i="6"/>
  <c r="E121" i="6"/>
  <c r="D123" i="6"/>
  <c r="V106" i="6"/>
  <c r="J107" i="6"/>
  <c r="D122" i="6"/>
  <c r="K107" i="6"/>
  <c r="U107" i="6"/>
  <c r="I106" i="6"/>
  <c r="O106" i="6"/>
  <c r="H107" i="6"/>
  <c r="R107" i="6"/>
  <c r="K121" i="6"/>
  <c r="S121" i="6"/>
  <c r="G106" i="6"/>
  <c r="M106" i="6"/>
  <c r="I107" i="6"/>
  <c r="S107" i="6"/>
  <c r="K106" i="6"/>
  <c r="D118" i="6"/>
  <c r="H109" i="6"/>
  <c r="N109" i="6"/>
  <c r="E109" i="6"/>
  <c r="D110" i="6"/>
  <c r="N106" i="6"/>
  <c r="P109" i="6"/>
  <c r="G109" i="6"/>
  <c r="R109" i="6"/>
  <c r="Q106" i="6"/>
  <c r="T109" i="6"/>
  <c r="J109" i="6"/>
  <c r="F109" i="6"/>
  <c r="V109" i="6"/>
  <c r="J106" i="6"/>
  <c r="U109" i="6"/>
  <c r="K109" i="6"/>
  <c r="D112" i="6"/>
  <c r="R79" i="6"/>
  <c r="J79" i="6"/>
  <c r="D92" i="6"/>
  <c r="V79" i="6"/>
  <c r="N79" i="6"/>
  <c r="F79" i="6"/>
  <c r="M79" i="6"/>
  <c r="D86" i="6"/>
  <c r="U79" i="6"/>
  <c r="N13" i="6"/>
  <c r="G12" i="6"/>
  <c r="O12" i="6"/>
  <c r="P79" i="6"/>
  <c r="H79" i="6"/>
  <c r="O13" i="6"/>
  <c r="L79" i="6"/>
  <c r="D98" i="6"/>
  <c r="T79" i="6"/>
  <c r="F13" i="6"/>
  <c r="Q79" i="6"/>
  <c r="I79" i="6"/>
  <c r="D76" i="6"/>
  <c r="P49" i="6"/>
  <c r="D61" i="6"/>
  <c r="L49" i="6"/>
  <c r="T49" i="6"/>
  <c r="I49" i="6"/>
  <c r="H49" i="6"/>
  <c r="R13" i="6"/>
  <c r="J13" i="6"/>
  <c r="S49" i="6"/>
  <c r="S13" i="6"/>
  <c r="K13" i="6"/>
  <c r="T12" i="6"/>
  <c r="O49" i="6"/>
  <c r="U13" i="6"/>
  <c r="F12" i="6"/>
  <c r="L13" i="6"/>
  <c r="U12" i="6"/>
  <c r="M12" i="6"/>
  <c r="Q13" i="6"/>
  <c r="E13" i="6"/>
  <c r="G13" i="6"/>
  <c r="H12" i="6"/>
  <c r="V13" i="6"/>
  <c r="E15" i="6"/>
  <c r="J15" i="6"/>
  <c r="R15" i="6"/>
  <c r="S12" i="6"/>
  <c r="M13" i="6"/>
  <c r="L12" i="6"/>
  <c r="L15" i="6"/>
  <c r="K15" i="6"/>
  <c r="G15" i="6"/>
  <c r="S15" i="6"/>
  <c r="V15" i="6"/>
  <c r="V12" i="6"/>
  <c r="H13" i="6"/>
  <c r="J12" i="6"/>
  <c r="R12" i="6"/>
  <c r="P13" i="6"/>
  <c r="H15" i="6"/>
  <c r="E12" i="6"/>
  <c r="O15" i="6"/>
  <c r="R357" i="5"/>
  <c r="J357" i="5"/>
  <c r="K357" i="5"/>
  <c r="O357" i="5"/>
  <c r="S357" i="5"/>
  <c r="V357" i="5"/>
  <c r="N357" i="5"/>
  <c r="F357" i="5"/>
  <c r="I357" i="5"/>
  <c r="D359" i="5"/>
  <c r="L357" i="5"/>
  <c r="N327" i="5"/>
  <c r="V327" i="5"/>
  <c r="D351" i="5"/>
  <c r="G327" i="5"/>
  <c r="D345" i="5"/>
  <c r="D342" i="5"/>
  <c r="Q327" i="5"/>
  <c r="D339" i="5"/>
  <c r="D336" i="5"/>
  <c r="K327" i="5"/>
  <c r="S327" i="5"/>
  <c r="T327" i="5"/>
  <c r="D329" i="5"/>
  <c r="O327" i="5"/>
  <c r="I327" i="5"/>
  <c r="D328" i="5"/>
  <c r="H327" i="5"/>
  <c r="P327" i="5"/>
  <c r="U327" i="5"/>
  <c r="D317" i="5"/>
  <c r="H308" i="5"/>
  <c r="D309" i="5"/>
  <c r="M308" i="5"/>
  <c r="R308" i="5"/>
  <c r="F308" i="5"/>
  <c r="O308" i="5"/>
  <c r="P308" i="5"/>
  <c r="D310" i="5"/>
  <c r="I308" i="5"/>
  <c r="Q308" i="5"/>
  <c r="E308" i="5"/>
  <c r="H289" i="5"/>
  <c r="P289" i="5"/>
  <c r="E289" i="5"/>
  <c r="M289" i="5"/>
  <c r="F289" i="5"/>
  <c r="N289" i="5"/>
  <c r="U289" i="5"/>
  <c r="O289" i="5"/>
  <c r="D291" i="5"/>
  <c r="I289" i="5"/>
  <c r="R289" i="5"/>
  <c r="D295" i="5"/>
  <c r="K289" i="5"/>
  <c r="D290" i="5"/>
  <c r="Q289" i="5"/>
  <c r="E262" i="5"/>
  <c r="D280" i="5"/>
  <c r="F262" i="5"/>
  <c r="N262" i="5"/>
  <c r="G262" i="5"/>
  <c r="M262" i="5"/>
  <c r="S262" i="5"/>
  <c r="U262" i="5"/>
  <c r="K262" i="5"/>
  <c r="I262" i="5"/>
  <c r="D263" i="5"/>
  <c r="D264" i="5"/>
  <c r="D268" i="5"/>
  <c r="R243" i="5"/>
  <c r="J243" i="5"/>
  <c r="D252" i="5"/>
  <c r="P243" i="5"/>
  <c r="I243" i="5"/>
  <c r="H243" i="5"/>
  <c r="D244" i="5"/>
  <c r="D245" i="5"/>
  <c r="T224" i="5"/>
  <c r="J224" i="5"/>
  <c r="I224" i="5"/>
  <c r="D233" i="5"/>
  <c r="Q224" i="5"/>
  <c r="D230" i="5"/>
  <c r="M224" i="5"/>
  <c r="F224" i="5"/>
  <c r="N224" i="5"/>
  <c r="V224" i="5"/>
  <c r="G224" i="5"/>
  <c r="O224" i="5"/>
  <c r="H224" i="5"/>
  <c r="D226" i="5"/>
  <c r="U197" i="5"/>
  <c r="I197" i="5"/>
  <c r="R197" i="5"/>
  <c r="J197" i="5"/>
  <c r="N197" i="5"/>
  <c r="V197" i="5"/>
  <c r="K197" i="5"/>
  <c r="Q197" i="5"/>
  <c r="S197" i="5"/>
  <c r="E197" i="5"/>
  <c r="M197" i="5"/>
  <c r="D200" i="5"/>
  <c r="D198" i="5"/>
  <c r="L197" i="5"/>
  <c r="T197" i="5"/>
  <c r="F197" i="5"/>
  <c r="D188" i="5"/>
  <c r="D182" i="5"/>
  <c r="D160" i="5"/>
  <c r="D159" i="5"/>
  <c r="D145" i="5"/>
  <c r="D139" i="5"/>
  <c r="D136" i="5"/>
  <c r="D133" i="5"/>
  <c r="E115" i="5"/>
  <c r="Q115" i="5"/>
  <c r="I115" i="5"/>
  <c r="P115" i="5"/>
  <c r="H115" i="5"/>
  <c r="N115" i="5"/>
  <c r="D124" i="5"/>
  <c r="M115" i="5"/>
  <c r="U115" i="5"/>
  <c r="V115" i="5"/>
  <c r="F115" i="5"/>
  <c r="T115" i="5"/>
  <c r="K115" i="5"/>
  <c r="D117" i="5"/>
  <c r="L115" i="5"/>
  <c r="S115" i="5"/>
  <c r="D118" i="5"/>
  <c r="D116" i="5"/>
  <c r="D109" i="5"/>
  <c r="J94" i="5"/>
  <c r="R94" i="5"/>
  <c r="K94" i="5"/>
  <c r="S94" i="5"/>
  <c r="D106" i="5"/>
  <c r="G10" i="5"/>
  <c r="G21" i="1" s="1"/>
  <c r="O10" i="5"/>
  <c r="O21" i="1" s="1"/>
  <c r="M94" i="5"/>
  <c r="U94" i="5"/>
  <c r="D100" i="5"/>
  <c r="F94" i="5"/>
  <c r="O94" i="5"/>
  <c r="Q94" i="5"/>
  <c r="T67" i="5"/>
  <c r="E67" i="5"/>
  <c r="M67" i="5"/>
  <c r="D79" i="5"/>
  <c r="L67" i="5"/>
  <c r="U67" i="5"/>
  <c r="P67" i="5"/>
  <c r="V67" i="5"/>
  <c r="H67" i="5"/>
  <c r="R9" i="5"/>
  <c r="R20" i="1" s="1"/>
  <c r="D55" i="5"/>
  <c r="D45" i="5"/>
  <c r="D52" i="5"/>
  <c r="T10" i="5"/>
  <c r="T21" i="1" s="1"/>
  <c r="D49" i="5"/>
  <c r="K10" i="5"/>
  <c r="K21" i="1" s="1"/>
  <c r="E43" i="5"/>
  <c r="K9" i="5"/>
  <c r="K20" i="1" s="1"/>
  <c r="S9" i="5"/>
  <c r="S20" i="1" s="1"/>
  <c r="I10" i="5"/>
  <c r="I21" i="1" s="1"/>
  <c r="Q10" i="5"/>
  <c r="Q21" i="1" s="1"/>
  <c r="F9" i="5"/>
  <c r="F20" i="1" s="1"/>
  <c r="H12" i="5"/>
  <c r="D28" i="5"/>
  <c r="D14" i="5"/>
  <c r="L12" i="5"/>
  <c r="T12" i="5"/>
  <c r="D25" i="5"/>
  <c r="F12" i="5"/>
  <c r="D22" i="5"/>
  <c r="N12" i="5"/>
  <c r="V12" i="5"/>
  <c r="G12" i="5"/>
  <c r="O12" i="5"/>
  <c r="P12" i="5"/>
  <c r="P10" i="5"/>
  <c r="P21" i="1" s="1"/>
  <c r="S12" i="5"/>
  <c r="U12" i="5"/>
  <c r="N9" i="5"/>
  <c r="N20" i="1" s="1"/>
  <c r="V9" i="5"/>
  <c r="V20" i="1" s="1"/>
  <c r="L10" i="5"/>
  <c r="L21" i="1" s="1"/>
  <c r="M10" i="5"/>
  <c r="M21" i="1" s="1"/>
  <c r="T9" i="5"/>
  <c r="T20" i="1" s="1"/>
  <c r="D130" i="4"/>
  <c r="F128" i="4"/>
  <c r="D152" i="4"/>
  <c r="K128" i="4"/>
  <c r="S128" i="4"/>
  <c r="D149" i="4"/>
  <c r="U128" i="4"/>
  <c r="M128" i="4"/>
  <c r="I128" i="4"/>
  <c r="E128" i="4"/>
  <c r="J128" i="4"/>
  <c r="O128" i="4"/>
  <c r="H128" i="4"/>
  <c r="U110" i="4"/>
  <c r="F110" i="4"/>
  <c r="D125" i="4"/>
  <c r="G110" i="4"/>
  <c r="T110" i="4"/>
  <c r="J110" i="4"/>
  <c r="S110" i="4"/>
  <c r="P110" i="4"/>
  <c r="R110" i="4"/>
  <c r="K110" i="4"/>
  <c r="D111" i="4"/>
  <c r="D112" i="4"/>
  <c r="D104" i="4"/>
  <c r="D101" i="4"/>
  <c r="D92" i="4"/>
  <c r="D88" i="4"/>
  <c r="D85" i="4"/>
  <c r="D79" i="4"/>
  <c r="D76" i="4"/>
  <c r="E67" i="4"/>
  <c r="D55" i="4"/>
  <c r="D52" i="4"/>
  <c r="D46" i="4"/>
  <c r="D40" i="4"/>
  <c r="D37" i="4"/>
  <c r="D34" i="4"/>
  <c r="Q11" i="4"/>
  <c r="D28" i="4"/>
  <c r="M15" i="4"/>
  <c r="G15" i="4"/>
  <c r="E13" i="4"/>
  <c r="E9" i="4" s="1"/>
  <c r="D18" i="4"/>
  <c r="N15" i="4"/>
  <c r="D109" i="21"/>
  <c r="G91" i="21"/>
  <c r="O91" i="21"/>
  <c r="K91" i="21"/>
  <c r="S91" i="21"/>
  <c r="D103" i="21"/>
  <c r="I91" i="21"/>
  <c r="D92" i="21"/>
  <c r="Q91" i="21"/>
  <c r="D88" i="21"/>
  <c r="U70" i="21"/>
  <c r="M70" i="21"/>
  <c r="J70" i="21"/>
  <c r="R70" i="21"/>
  <c r="N70" i="21"/>
  <c r="V70" i="21"/>
  <c r="V8" i="21"/>
  <c r="V12" i="1" s="1"/>
  <c r="G7" i="21"/>
  <c r="G11" i="1" s="1"/>
  <c r="K70" i="21"/>
  <c r="D76" i="21"/>
  <c r="L70" i="21"/>
  <c r="T70" i="21"/>
  <c r="S70" i="21"/>
  <c r="Q70" i="21"/>
  <c r="D67" i="21"/>
  <c r="D58" i="21"/>
  <c r="D55" i="21"/>
  <c r="D52" i="21"/>
  <c r="D46" i="21"/>
  <c r="Q28" i="21"/>
  <c r="I28" i="21"/>
  <c r="D40" i="21"/>
  <c r="M28" i="21"/>
  <c r="O28" i="21"/>
  <c r="E7" i="21"/>
  <c r="E11" i="1" s="1"/>
  <c r="J8" i="21"/>
  <c r="J12" i="1" s="1"/>
  <c r="S7" i="21"/>
  <c r="S11" i="1" s="1"/>
  <c r="K7" i="21"/>
  <c r="K11" i="1" s="1"/>
  <c r="I7" i="21"/>
  <c r="I11" i="1" s="1"/>
  <c r="U28" i="21"/>
  <c r="G8" i="21"/>
  <c r="G12" i="1" s="1"/>
  <c r="D16" i="21"/>
  <c r="U8" i="21"/>
  <c r="U12" i="1" s="1"/>
  <c r="Q8" i="21"/>
  <c r="Q12" i="1" s="1"/>
  <c r="N7" i="21"/>
  <c r="N11" i="1" s="1"/>
  <c r="J10" i="21"/>
  <c r="Q10" i="21"/>
  <c r="V7" i="21"/>
  <c r="V11" i="1" s="1"/>
  <c r="I7" i="7"/>
  <c r="I26" i="1" s="1"/>
  <c r="D11" i="7"/>
  <c r="D16" i="7"/>
  <c r="H10" i="7"/>
  <c r="D30" i="7"/>
  <c r="M8" i="7"/>
  <c r="M27" i="1" s="1"/>
  <c r="D31" i="7"/>
  <c r="P28" i="7"/>
  <c r="H133" i="7"/>
  <c r="D136" i="7"/>
  <c r="D139" i="7"/>
  <c r="I133" i="7"/>
  <c r="D157" i="7"/>
  <c r="K133" i="7"/>
  <c r="E11" i="8"/>
  <c r="D32" i="8"/>
  <c r="D62" i="8"/>
  <c r="D68" i="8"/>
  <c r="I44" i="8"/>
  <c r="I167" i="8"/>
  <c r="D197" i="8"/>
  <c r="D227" i="8"/>
  <c r="M221" i="8"/>
  <c r="D17" i="10"/>
  <c r="D20" i="10"/>
  <c r="J14" i="10"/>
  <c r="D23" i="15"/>
  <c r="H167" i="8"/>
  <c r="D26" i="4"/>
  <c r="R52" i="7"/>
  <c r="Q133" i="7"/>
  <c r="K44" i="8"/>
  <c r="D51" i="1"/>
  <c r="G49" i="1"/>
  <c r="S109" i="6"/>
  <c r="D163" i="7"/>
  <c r="D52" i="6"/>
  <c r="K49" i="6"/>
  <c r="D64" i="7"/>
  <c r="D53" i="7"/>
  <c r="F11" i="8"/>
  <c r="D14" i="8"/>
  <c r="T11" i="8"/>
  <c r="L11" i="8"/>
  <c r="D17" i="8"/>
  <c r="H44" i="8"/>
  <c r="D53" i="8"/>
  <c r="D56" i="8"/>
  <c r="J44" i="8"/>
  <c r="D59" i="8"/>
  <c r="J119" i="8"/>
  <c r="D125" i="8"/>
  <c r="D206" i="8"/>
  <c r="K203" i="8"/>
  <c r="D83" i="15"/>
  <c r="F15" i="4"/>
  <c r="D21" i="4"/>
  <c r="D69" i="4"/>
  <c r="K12" i="6"/>
  <c r="D50" i="6"/>
  <c r="K7" i="7"/>
  <c r="K26" i="1" s="1"/>
  <c r="K8" i="14"/>
  <c r="D15" i="14"/>
  <c r="K167" i="8"/>
  <c r="D175" i="7"/>
  <c r="R15" i="4"/>
  <c r="D119" i="4"/>
  <c r="L110" i="4"/>
  <c r="D55" i="6"/>
  <c r="I109" i="6"/>
  <c r="D111" i="6"/>
  <c r="N10" i="7"/>
  <c r="D19" i="7"/>
  <c r="J82" i="7"/>
  <c r="D106" i="7"/>
  <c r="D118" i="7"/>
  <c r="K109" i="7"/>
  <c r="I8" i="7"/>
  <c r="I27" i="1" s="1"/>
  <c r="D135" i="7"/>
  <c r="L160" i="7"/>
  <c r="D166" i="7"/>
  <c r="D29" i="8"/>
  <c r="I11" i="8"/>
  <c r="E119" i="8"/>
  <c r="D122" i="8"/>
  <c r="I119" i="8"/>
  <c r="D131" i="8"/>
  <c r="D200" i="8"/>
  <c r="D209" i="8"/>
  <c r="I203" i="8"/>
  <c r="D212" i="8"/>
  <c r="E203" i="8"/>
  <c r="D15" i="10"/>
  <c r="L11" i="10"/>
  <c r="L12" i="10"/>
  <c r="D16" i="10"/>
  <c r="D192" i="12"/>
  <c r="H188" i="12"/>
  <c r="D82" i="15"/>
  <c r="D38" i="8"/>
  <c r="D12" i="7"/>
  <c r="D82" i="4"/>
  <c r="D98" i="4"/>
  <c r="E110" i="4"/>
  <c r="D113" i="4"/>
  <c r="H110" i="4"/>
  <c r="D116" i="4"/>
  <c r="I13" i="6"/>
  <c r="D51" i="6"/>
  <c r="H82" i="7"/>
  <c r="D85" i="7"/>
  <c r="D112" i="7"/>
  <c r="F109" i="7"/>
  <c r="D115" i="7"/>
  <c r="D110" i="7"/>
  <c r="L133" i="7"/>
  <c r="D148" i="7"/>
  <c r="D154" i="7"/>
  <c r="G133" i="7"/>
  <c r="D162" i="7"/>
  <c r="G8" i="7"/>
  <c r="G27" i="1" s="1"/>
  <c r="D41" i="8"/>
  <c r="E44" i="8"/>
  <c r="D47" i="8"/>
  <c r="D233" i="8"/>
  <c r="I221" i="8"/>
  <c r="D173" i="8"/>
  <c r="E167" i="8"/>
  <c r="O39" i="1"/>
  <c r="F8" i="14"/>
  <c r="D18" i="14"/>
  <c r="M12" i="5"/>
  <c r="M12" i="16"/>
  <c r="M8" i="16" s="1"/>
  <c r="D28" i="16"/>
  <c r="I12" i="16"/>
  <c r="I8" i="16" s="1"/>
  <c r="H12" i="16"/>
  <c r="H8" i="16" s="1"/>
  <c r="D19" i="16"/>
  <c r="H14" i="15"/>
  <c r="H10" i="15" s="1"/>
  <c r="D62" i="15"/>
  <c r="D73" i="5"/>
  <c r="D13" i="5"/>
  <c r="L9" i="5"/>
  <c r="L20" i="1" s="1"/>
  <c r="P15" i="6"/>
  <c r="P12" i="6"/>
  <c r="G128" i="4"/>
  <c r="D129" i="4"/>
  <c r="D44" i="5"/>
  <c r="F43" i="5"/>
  <c r="D96" i="5"/>
  <c r="E10" i="5"/>
  <c r="D27" i="4"/>
  <c r="J45" i="1"/>
  <c r="D45" i="1" s="1"/>
  <c r="D10" i="14"/>
  <c r="K44" i="1"/>
  <c r="K43" i="1" s="1"/>
  <c r="D9" i="14"/>
  <c r="D164" i="5"/>
  <c r="L224" i="5"/>
  <c r="D227" i="5"/>
  <c r="D75" i="17"/>
  <c r="D97" i="5"/>
  <c r="D37" i="5"/>
  <c r="Q67" i="5"/>
  <c r="D43" i="21"/>
  <c r="P70" i="21"/>
  <c r="F12" i="16"/>
  <c r="F8" i="16" s="1"/>
  <c r="D16" i="16"/>
  <c r="Q8" i="14"/>
  <c r="D12" i="14"/>
  <c r="D24" i="14"/>
  <c r="D18" i="17"/>
  <c r="F11" i="17"/>
  <c r="V8" i="17"/>
  <c r="V47" i="1" s="1"/>
  <c r="D121" i="17"/>
  <c r="M9" i="17"/>
  <c r="M48" i="1" s="1"/>
  <c r="D122" i="17"/>
  <c r="D192" i="17"/>
  <c r="F189" i="17"/>
  <c r="D210" i="17"/>
  <c r="H207" i="17"/>
  <c r="J228" i="17"/>
  <c r="D234" i="17"/>
  <c r="D312" i="17"/>
  <c r="K10" i="19"/>
  <c r="D14" i="19"/>
  <c r="D123" i="19"/>
  <c r="I117" i="19"/>
  <c r="D177" i="19"/>
  <c r="F171" i="19"/>
  <c r="D196" i="19"/>
  <c r="K9" i="19"/>
  <c r="K53" i="1" s="1"/>
  <c r="D226" i="19"/>
  <c r="E213" i="19"/>
  <c r="J9" i="19"/>
  <c r="J53" i="1" s="1"/>
  <c r="D233" i="19"/>
  <c r="F9" i="19"/>
  <c r="D67" i="19"/>
  <c r="E8" i="7"/>
  <c r="D84" i="7"/>
  <c r="H239" i="8"/>
  <c r="D240" i="8"/>
  <c r="H50" i="1"/>
  <c r="D8" i="18"/>
  <c r="D68" i="4"/>
  <c r="D17" i="4"/>
  <c r="D143" i="4"/>
  <c r="H9" i="5"/>
  <c r="H20" i="1" s="1"/>
  <c r="P9" i="5"/>
  <c r="P20" i="1" s="1"/>
  <c r="F10" i="5"/>
  <c r="F21" i="1" s="1"/>
  <c r="N10" i="5"/>
  <c r="N21" i="1" s="1"/>
  <c r="V10" i="5"/>
  <c r="V21" i="1" s="1"/>
  <c r="J12" i="5"/>
  <c r="R12" i="5"/>
  <c r="D40" i="5"/>
  <c r="L94" i="5"/>
  <c r="T94" i="5"/>
  <c r="D112" i="5"/>
  <c r="D142" i="5"/>
  <c r="D148" i="5"/>
  <c r="D176" i="5"/>
  <c r="D185" i="5"/>
  <c r="D199" i="5"/>
  <c r="D206" i="5"/>
  <c r="D212" i="5"/>
  <c r="D218" i="5"/>
  <c r="D225" i="5"/>
  <c r="D31" i="21"/>
  <c r="G28" i="21"/>
  <c r="I9" i="5"/>
  <c r="I20" i="1" s="1"/>
  <c r="Q9" i="5"/>
  <c r="Q20" i="1" s="1"/>
  <c r="E12" i="5"/>
  <c r="D16" i="5"/>
  <c r="D34" i="5"/>
  <c r="J10" i="5"/>
  <c r="J21" i="1" s="1"/>
  <c r="R10" i="5"/>
  <c r="R21" i="1" s="1"/>
  <c r="G9" i="5"/>
  <c r="G20" i="1" s="1"/>
  <c r="D68" i="5"/>
  <c r="O9" i="5"/>
  <c r="O20" i="1" s="1"/>
  <c r="D69" i="5"/>
  <c r="D70" i="5"/>
  <c r="D76" i="5"/>
  <c r="D82" i="5"/>
  <c r="E9" i="5"/>
  <c r="D95" i="5"/>
  <c r="D330" i="5"/>
  <c r="L327" i="5"/>
  <c r="D49" i="4"/>
  <c r="D93" i="4"/>
  <c r="D95" i="4"/>
  <c r="D94" i="7"/>
  <c r="D16" i="4"/>
  <c r="D58" i="4"/>
  <c r="T43" i="1"/>
  <c r="D366" i="5"/>
  <c r="E357" i="5"/>
  <c r="M9" i="5"/>
  <c r="M20" i="1" s="1"/>
  <c r="U9" i="5"/>
  <c r="U20" i="1" s="1"/>
  <c r="S10" i="5"/>
  <c r="S21" i="1" s="1"/>
  <c r="I12" i="5"/>
  <c r="Q12" i="5"/>
  <c r="I67" i="5"/>
  <c r="D85" i="5"/>
  <c r="D91" i="5"/>
  <c r="E94" i="5"/>
  <c r="I94" i="5"/>
  <c r="D103" i="5"/>
  <c r="N94" i="5"/>
  <c r="V94" i="5"/>
  <c r="D167" i="5"/>
  <c r="D203" i="5"/>
  <c r="D215" i="5"/>
  <c r="D221" i="5"/>
  <c r="V110" i="4"/>
  <c r="K12" i="5"/>
  <c r="H10" i="5"/>
  <c r="H21" i="1" s="1"/>
  <c r="D46" i="5"/>
  <c r="D58" i="5"/>
  <c r="V119" i="8"/>
  <c r="O8" i="7"/>
  <c r="O27" i="1" s="1"/>
  <c r="D22" i="7"/>
  <c r="F10" i="7"/>
  <c r="G7" i="7"/>
  <c r="G26" i="1" s="1"/>
  <c r="S82" i="7"/>
  <c r="O109" i="7"/>
  <c r="L109" i="7"/>
  <c r="D124" i="7"/>
  <c r="F160" i="7"/>
  <c r="J189" i="21"/>
  <c r="D195" i="21"/>
  <c r="D174" i="21"/>
  <c r="F147" i="21"/>
  <c r="D122" i="4"/>
  <c r="D134" i="4"/>
  <c r="T308" i="5"/>
  <c r="G70" i="21"/>
  <c r="D73" i="21"/>
  <c r="D79" i="21"/>
  <c r="D121" i="5"/>
  <c r="D151" i="5"/>
  <c r="D363" i="5"/>
  <c r="G52" i="7"/>
  <c r="K82" i="7"/>
  <c r="I109" i="7"/>
  <c r="S109" i="7"/>
  <c r="F133" i="7"/>
  <c r="G147" i="21"/>
  <c r="D137" i="4"/>
  <c r="D64" i="21"/>
  <c r="J91" i="21"/>
  <c r="R91" i="21"/>
  <c r="D97" i="21"/>
  <c r="D100" i="21"/>
  <c r="U147" i="21"/>
  <c r="D81" i="6"/>
  <c r="E79" i="6"/>
  <c r="D115" i="6"/>
  <c r="T13" i="6"/>
  <c r="T9" i="6" s="1"/>
  <c r="T24" i="1" s="1"/>
  <c r="T15" i="6"/>
  <c r="F15" i="6"/>
  <c r="D17" i="6"/>
  <c r="U10" i="5"/>
  <c r="U21" i="1" s="1"/>
  <c r="J9" i="5"/>
  <c r="J20" i="1" s="1"/>
  <c r="M327" i="5"/>
  <c r="K239" i="8"/>
  <c r="J147" i="21"/>
  <c r="D12" i="21"/>
  <c r="D71" i="21"/>
  <c r="D75" i="15"/>
  <c r="T12" i="16"/>
  <c r="T8" i="16" s="1"/>
  <c r="S12" i="16"/>
  <c r="S8" i="16" s="1"/>
  <c r="L12" i="16"/>
  <c r="L8" i="16" s="1"/>
  <c r="K12" i="16"/>
  <c r="K8" i="16" s="1"/>
  <c r="R119" i="8"/>
  <c r="L62" i="10"/>
  <c r="D88" i="7"/>
  <c r="I239" i="8"/>
  <c r="L147" i="21"/>
  <c r="D207" i="21"/>
  <c r="E189" i="21"/>
  <c r="S8" i="21"/>
  <c r="S12" i="1" s="1"/>
  <c r="D63" i="12"/>
  <c r="D72" i="12"/>
  <c r="D63" i="15"/>
  <c r="D61" i="21"/>
  <c r="H91" i="21"/>
  <c r="P91" i="21"/>
  <c r="F91" i="21"/>
  <c r="N91" i="21"/>
  <c r="T189" i="21"/>
  <c r="D93" i="21"/>
  <c r="P7" i="21"/>
  <c r="P11" i="1" s="1"/>
  <c r="H7" i="7"/>
  <c r="H26" i="1" s="1"/>
  <c r="D29" i="7"/>
  <c r="D150" i="21"/>
  <c r="E147" i="21"/>
  <c r="Q147" i="21"/>
  <c r="N147" i="21"/>
  <c r="N210" i="21" s="1"/>
  <c r="N8" i="21"/>
  <c r="N12" i="1" s="1"/>
  <c r="D72" i="21"/>
  <c r="H7" i="21"/>
  <c r="H11" i="1" s="1"/>
  <c r="Q15" i="6"/>
  <c r="Q12" i="6"/>
  <c r="I15" i="6"/>
  <c r="I12" i="6"/>
  <c r="R12" i="16"/>
  <c r="R8" i="16" s="1"/>
  <c r="J12" i="16"/>
  <c r="J8" i="16" s="1"/>
  <c r="K119" i="8"/>
  <c r="F10" i="21"/>
  <c r="N10" i="21"/>
  <c r="V10" i="21"/>
  <c r="S10" i="21"/>
  <c r="K28" i="21"/>
  <c r="S28" i="21"/>
  <c r="D37" i="21"/>
  <c r="D49" i="21"/>
  <c r="I70" i="21"/>
  <c r="D85" i="21"/>
  <c r="F212" i="21"/>
  <c r="V147" i="21"/>
  <c r="V210" i="21" s="1"/>
  <c r="R147" i="21"/>
  <c r="D156" i="21"/>
  <c r="P147" i="21"/>
  <c r="K147" i="21"/>
  <c r="K210" i="21" s="1"/>
  <c r="D180" i="21"/>
  <c r="F189" i="21"/>
  <c r="D192" i="21"/>
  <c r="M189" i="21"/>
  <c r="U189" i="21"/>
  <c r="O79" i="6"/>
  <c r="D80" i="6"/>
  <c r="E8" i="14"/>
  <c r="J8" i="14"/>
  <c r="U119" i="8"/>
  <c r="M239" i="8"/>
  <c r="G10" i="21"/>
  <c r="O10" i="21"/>
  <c r="L28" i="21"/>
  <c r="T28" i="21"/>
  <c r="H70" i="21"/>
  <c r="V28" i="21"/>
  <c r="N28" i="21"/>
  <c r="F28" i="21"/>
  <c r="D191" i="21"/>
  <c r="D369" i="5"/>
  <c r="N15" i="6"/>
  <c r="N12" i="6"/>
  <c r="U12" i="16"/>
  <c r="U8" i="16" s="1"/>
  <c r="G8" i="14"/>
  <c r="M119" i="8"/>
  <c r="Q119" i="8"/>
  <c r="S62" i="10"/>
  <c r="G188" i="12"/>
  <c r="E8" i="17"/>
  <c r="H10" i="21"/>
  <c r="M147" i="21"/>
  <c r="M210" i="21" s="1"/>
  <c r="S147" i="21"/>
  <c r="D159" i="21"/>
  <c r="D186" i="21"/>
  <c r="D360" i="5"/>
  <c r="M8" i="14"/>
  <c r="P119" i="8"/>
  <c r="E70" i="21"/>
  <c r="D94" i="21"/>
  <c r="D106" i="21"/>
  <c r="V211" i="21"/>
  <c r="D153" i="21"/>
  <c r="R8" i="21"/>
  <c r="R12" i="1" s="1"/>
  <c r="P8" i="21"/>
  <c r="P12" i="1" s="1"/>
  <c r="O7" i="21"/>
  <c r="O11" i="1" s="1"/>
  <c r="Q357" i="5"/>
  <c r="D372" i="5"/>
  <c r="D358" i="5"/>
  <c r="D101" i="6"/>
  <c r="D16" i="6"/>
  <c r="H8" i="14"/>
  <c r="H119" i="8"/>
  <c r="O70" i="21"/>
  <c r="D82" i="21"/>
  <c r="D148" i="21"/>
  <c r="E212" i="21"/>
  <c r="D149" i="21"/>
  <c r="H147" i="21"/>
  <c r="H210" i="21" s="1"/>
  <c r="D190" i="21"/>
  <c r="P189" i="21"/>
  <c r="K211" i="21"/>
  <c r="H8" i="21"/>
  <c r="H12" i="1" s="1"/>
  <c r="F8" i="21"/>
  <c r="F12" i="1" s="1"/>
  <c r="U7" i="21"/>
  <c r="U11" i="1" s="1"/>
  <c r="M357" i="5"/>
  <c r="E12" i="16"/>
  <c r="O12" i="16"/>
  <c r="O8" i="16" s="1"/>
  <c r="G12" i="16"/>
  <c r="G8" i="16" s="1"/>
  <c r="L8" i="14"/>
  <c r="D22" i="21"/>
  <c r="S119" i="8"/>
  <c r="P211" i="21"/>
  <c r="D171" i="21"/>
  <c r="D204" i="21"/>
  <c r="V12" i="16"/>
  <c r="V8" i="16" s="1"/>
  <c r="N12" i="16"/>
  <c r="N8" i="16" s="1"/>
  <c r="P8" i="14"/>
  <c r="F7" i="21"/>
  <c r="F11" i="1" s="1"/>
  <c r="K10" i="21"/>
  <c r="P10" i="21"/>
  <c r="T10" i="21"/>
  <c r="H28" i="21"/>
  <c r="P28" i="21"/>
  <c r="E28" i="21"/>
  <c r="T8" i="21"/>
  <c r="T12" i="1" s="1"/>
  <c r="T7" i="21"/>
  <c r="T11" i="1" s="1"/>
  <c r="R7" i="21"/>
  <c r="R11" i="1" s="1"/>
  <c r="E10" i="21"/>
  <c r="M10" i="21"/>
  <c r="U10" i="21"/>
  <c r="I10" i="21"/>
  <c r="D19" i="21"/>
  <c r="R10" i="21"/>
  <c r="D25" i="21"/>
  <c r="J28" i="21"/>
  <c r="R28" i="21"/>
  <c r="L8" i="21"/>
  <c r="L12" i="1" s="1"/>
  <c r="L7" i="21"/>
  <c r="L11" i="1" s="1"/>
  <c r="D29" i="21"/>
  <c r="O8" i="21"/>
  <c r="O12" i="1" s="1"/>
  <c r="M8" i="21"/>
  <c r="M12" i="1" s="1"/>
  <c r="Q7" i="21"/>
  <c r="Q11" i="1" s="1"/>
  <c r="K8" i="21"/>
  <c r="K12" i="1" s="1"/>
  <c r="I8" i="21"/>
  <c r="I12" i="1" s="1"/>
  <c r="D30" i="21"/>
  <c r="M7" i="21"/>
  <c r="M11" i="1" s="1"/>
  <c r="D13" i="21"/>
  <c r="D34" i="21"/>
  <c r="J7" i="21"/>
  <c r="J11" i="1" s="1"/>
  <c r="D11" i="21"/>
  <c r="E8" i="21"/>
  <c r="E43" i="1"/>
  <c r="L43" i="1"/>
  <c r="I43" i="1"/>
  <c r="N122" i="12" l="1"/>
  <c r="E122" i="12"/>
  <c r="E12" i="15"/>
  <c r="L105" i="6"/>
  <c r="L9" i="6"/>
  <c r="L24" i="1" s="1"/>
  <c r="T105" i="6"/>
  <c r="K122" i="12"/>
  <c r="L122" i="12"/>
  <c r="I122" i="12"/>
  <c r="I8" i="12" s="1"/>
  <c r="D44" i="8"/>
  <c r="P105" i="6"/>
  <c r="D43" i="5"/>
  <c r="E55" i="1"/>
  <c r="G37" i="1"/>
  <c r="Q37" i="1"/>
  <c r="P37" i="1"/>
  <c r="J122" i="12"/>
  <c r="J8" i="12" s="1"/>
  <c r="R122" i="12"/>
  <c r="R8" i="12" s="1"/>
  <c r="G122" i="12"/>
  <c r="G8" i="12" s="1"/>
  <c r="Q122" i="12"/>
  <c r="Q8" i="12" s="1"/>
  <c r="D171" i="19"/>
  <c r="T12" i="15"/>
  <c r="T8" i="15" s="1"/>
  <c r="R7" i="10"/>
  <c r="R32" i="1" s="1"/>
  <c r="K12" i="15"/>
  <c r="K8" i="15" s="1"/>
  <c r="S12" i="15"/>
  <c r="S8" i="15" s="1"/>
  <c r="U37" i="1"/>
  <c r="N12" i="15"/>
  <c r="N8" i="15" s="1"/>
  <c r="M37" i="1"/>
  <c r="P8" i="10"/>
  <c r="P33" i="1" s="1"/>
  <c r="V37" i="1"/>
  <c r="V12" i="15"/>
  <c r="V8" i="15" s="1"/>
  <c r="K10" i="10"/>
  <c r="U34" i="1"/>
  <c r="G10" i="10"/>
  <c r="F10" i="10"/>
  <c r="I37" i="1"/>
  <c r="F37" i="1"/>
  <c r="O37" i="1"/>
  <c r="U8" i="10"/>
  <c r="U33" i="1" s="1"/>
  <c r="Q7" i="10"/>
  <c r="Q32" i="1" s="1"/>
  <c r="O8" i="10"/>
  <c r="O33" i="1" s="1"/>
  <c r="O10" i="10"/>
  <c r="V10" i="10"/>
  <c r="M10" i="10"/>
  <c r="U10" i="10"/>
  <c r="I8" i="10"/>
  <c r="I33" i="1" s="1"/>
  <c r="S10" i="10"/>
  <c r="N10" i="10"/>
  <c r="Q10" i="10"/>
  <c r="I10" i="10"/>
  <c r="S105" i="6"/>
  <c r="S8" i="6"/>
  <c r="S23" i="1" s="1"/>
  <c r="Q105" i="6"/>
  <c r="V105" i="6"/>
  <c r="G9" i="6"/>
  <c r="G24" i="1" s="1"/>
  <c r="G105" i="6"/>
  <c r="H8" i="6"/>
  <c r="H23" i="1" s="1"/>
  <c r="D121" i="6"/>
  <c r="E9" i="6"/>
  <c r="E24" i="1" s="1"/>
  <c r="T8" i="6"/>
  <c r="T23" i="1" s="1"/>
  <c r="T22" i="1" s="1"/>
  <c r="E105" i="6"/>
  <c r="F9" i="6"/>
  <c r="F24" i="1" s="1"/>
  <c r="F105" i="6"/>
  <c r="R105" i="6"/>
  <c r="U8" i="6"/>
  <c r="U23" i="1" s="1"/>
  <c r="U105" i="6"/>
  <c r="O9" i="6"/>
  <c r="O24" i="1" s="1"/>
  <c r="V9" i="6"/>
  <c r="V24" i="1" s="1"/>
  <c r="P9" i="6"/>
  <c r="P24" i="1" s="1"/>
  <c r="J105" i="6"/>
  <c r="N105" i="6"/>
  <c r="O105" i="6"/>
  <c r="N9" i="6"/>
  <c r="N24" i="1" s="1"/>
  <c r="Q9" i="6"/>
  <c r="Q24" i="1" s="1"/>
  <c r="M105" i="6"/>
  <c r="R17" i="1"/>
  <c r="I210" i="21"/>
  <c r="S210" i="21"/>
  <c r="L210" i="21"/>
  <c r="G210" i="21"/>
  <c r="D211" i="21"/>
  <c r="T210" i="21"/>
  <c r="G9" i="4"/>
  <c r="G18" i="1" s="1"/>
  <c r="H8" i="4"/>
  <c r="N9" i="4"/>
  <c r="N18" i="1" s="1"/>
  <c r="Q8" i="4"/>
  <c r="T8" i="4"/>
  <c r="I8" i="4"/>
  <c r="J9" i="4"/>
  <c r="J18" i="1" s="1"/>
  <c r="N8" i="4"/>
  <c r="I9" i="4"/>
  <c r="I18" i="1" s="1"/>
  <c r="H9" i="4"/>
  <c r="H18" i="1" s="1"/>
  <c r="M8" i="4"/>
  <c r="R9" i="4"/>
  <c r="R18" i="1" s="1"/>
  <c r="O9" i="4"/>
  <c r="O18" i="1" s="1"/>
  <c r="S9" i="4"/>
  <c r="S18" i="1" s="1"/>
  <c r="L8" i="4"/>
  <c r="K9" i="4"/>
  <c r="K18" i="1" s="1"/>
  <c r="V8" i="4"/>
  <c r="F8" i="4"/>
  <c r="O11" i="4"/>
  <c r="T9" i="4"/>
  <c r="T18" i="1" s="1"/>
  <c r="T9" i="1" s="1"/>
  <c r="O8" i="4"/>
  <c r="U9" i="4"/>
  <c r="U18" i="1" s="1"/>
  <c r="J8" i="4"/>
  <c r="F9" i="4"/>
  <c r="F18" i="1" s="1"/>
  <c r="G8" i="4"/>
  <c r="M9" i="4"/>
  <c r="M18" i="1" s="1"/>
  <c r="S8" i="4"/>
  <c r="K8" i="4"/>
  <c r="U8" i="4"/>
  <c r="P9" i="4"/>
  <c r="P18" i="1" s="1"/>
  <c r="L9" i="4"/>
  <c r="L18" i="1" s="1"/>
  <c r="Q9" i="4"/>
  <c r="Q18" i="1" s="1"/>
  <c r="P8" i="4"/>
  <c r="V9" i="4"/>
  <c r="V18" i="1" s="1"/>
  <c r="V11" i="4"/>
  <c r="P11" i="4"/>
  <c r="K11" i="4"/>
  <c r="U11" i="4"/>
  <c r="I11" i="4"/>
  <c r="H11" i="4"/>
  <c r="O210" i="21"/>
  <c r="D232" i="19"/>
  <c r="T13" i="1"/>
  <c r="D128" i="4"/>
  <c r="L12" i="15"/>
  <c r="L8" i="15" s="1"/>
  <c r="M11" i="4"/>
  <c r="L11" i="4"/>
  <c r="K9" i="6"/>
  <c r="K24" i="1" s="1"/>
  <c r="V7" i="10"/>
  <c r="V32" i="1" s="1"/>
  <c r="I7" i="10"/>
  <c r="I32" i="1" s="1"/>
  <c r="P122" i="12"/>
  <c r="P8" i="12" s="1"/>
  <c r="N37" i="1"/>
  <c r="P210" i="21"/>
  <c r="F210" i="21"/>
  <c r="R210" i="21"/>
  <c r="N7" i="10"/>
  <c r="N32" i="1" s="1"/>
  <c r="R10" i="10"/>
  <c r="S34" i="1"/>
  <c r="D195" i="19"/>
  <c r="V122" i="12"/>
  <c r="V8" i="12" s="1"/>
  <c r="Q210" i="21"/>
  <c r="J210" i="21"/>
  <c r="S11" i="4"/>
  <c r="T11" i="4"/>
  <c r="P10" i="10"/>
  <c r="D213" i="19"/>
  <c r="O52" i="1"/>
  <c r="T52" i="1"/>
  <c r="H8" i="19"/>
  <c r="M8" i="19"/>
  <c r="P52" i="1"/>
  <c r="N8" i="19"/>
  <c r="O8" i="19"/>
  <c r="D135" i="19"/>
  <c r="S52" i="1"/>
  <c r="J8" i="19"/>
  <c r="N52" i="1"/>
  <c r="D117" i="19"/>
  <c r="R8" i="19"/>
  <c r="U52" i="1"/>
  <c r="P8" i="19"/>
  <c r="K8" i="19"/>
  <c r="H52" i="1"/>
  <c r="E8" i="19"/>
  <c r="T8" i="19"/>
  <c r="S8" i="19"/>
  <c r="I8" i="19"/>
  <c r="L8" i="19"/>
  <c r="D66" i="19"/>
  <c r="G52" i="1"/>
  <c r="V8" i="19"/>
  <c r="L52" i="1"/>
  <c r="V52" i="1"/>
  <c r="U8" i="19"/>
  <c r="G8" i="19"/>
  <c r="D39" i="19"/>
  <c r="R52" i="1"/>
  <c r="I52" i="1"/>
  <c r="J52" i="1"/>
  <c r="Q52" i="1"/>
  <c r="M52" i="1"/>
  <c r="E52" i="1"/>
  <c r="D12" i="19"/>
  <c r="Q8" i="19"/>
  <c r="D7" i="18"/>
  <c r="D345" i="17"/>
  <c r="D306" i="17"/>
  <c r="D255" i="17"/>
  <c r="D228" i="17"/>
  <c r="D207" i="17"/>
  <c r="T7" i="17"/>
  <c r="D189" i="17"/>
  <c r="F46" i="1"/>
  <c r="D162" i="17"/>
  <c r="J46" i="1"/>
  <c r="D120" i="17"/>
  <c r="K7" i="17"/>
  <c r="J7" i="17"/>
  <c r="U46" i="1"/>
  <c r="I7" i="17"/>
  <c r="D96" i="17"/>
  <c r="P46" i="1"/>
  <c r="H46" i="1"/>
  <c r="L7" i="17"/>
  <c r="G7" i="17"/>
  <c r="V7" i="17"/>
  <c r="M46" i="1"/>
  <c r="S46" i="1"/>
  <c r="T46" i="1"/>
  <c r="N7" i="17"/>
  <c r="U7" i="17"/>
  <c r="D69" i="17"/>
  <c r="Q46" i="1"/>
  <c r="G46" i="1"/>
  <c r="I46" i="1"/>
  <c r="P7" i="17"/>
  <c r="R7" i="17"/>
  <c r="K46" i="1"/>
  <c r="O7" i="17"/>
  <c r="Q7" i="17"/>
  <c r="S7" i="17"/>
  <c r="R46" i="1"/>
  <c r="D30" i="17"/>
  <c r="M7" i="17"/>
  <c r="N46" i="1"/>
  <c r="O46" i="1"/>
  <c r="L46" i="1"/>
  <c r="V46" i="1"/>
  <c r="E7" i="17"/>
  <c r="D48" i="1"/>
  <c r="D42" i="1"/>
  <c r="E40" i="1"/>
  <c r="D40" i="1" s="1"/>
  <c r="D41" i="1"/>
  <c r="D81" i="15"/>
  <c r="J37" i="1"/>
  <c r="K37" i="1"/>
  <c r="R12" i="15"/>
  <c r="R8" i="15" s="1"/>
  <c r="U12" i="15"/>
  <c r="U8" i="15" s="1"/>
  <c r="M12" i="15"/>
  <c r="M8" i="15" s="1"/>
  <c r="Q8" i="10"/>
  <c r="Q33" i="1" s="1"/>
  <c r="G12" i="15"/>
  <c r="G8" i="15" s="1"/>
  <c r="R37" i="1"/>
  <c r="S7" i="10"/>
  <c r="S32" i="1" s="1"/>
  <c r="K8" i="10"/>
  <c r="K33" i="1" s="1"/>
  <c r="O7" i="10"/>
  <c r="O32" i="1" s="1"/>
  <c r="V8" i="10"/>
  <c r="V33" i="1" s="1"/>
  <c r="J7" i="10"/>
  <c r="J32" i="1" s="1"/>
  <c r="P12" i="15"/>
  <c r="P8" i="15" s="1"/>
  <c r="K7" i="10"/>
  <c r="K32" i="1" s="1"/>
  <c r="L37" i="1"/>
  <c r="O12" i="15"/>
  <c r="O8" i="15" s="1"/>
  <c r="H12" i="15"/>
  <c r="H8" i="15" s="1"/>
  <c r="F8" i="10"/>
  <c r="F33" i="1" s="1"/>
  <c r="M7" i="10"/>
  <c r="M32" i="1" s="1"/>
  <c r="T37" i="1"/>
  <c r="I12" i="15"/>
  <c r="I8" i="15" s="1"/>
  <c r="D13" i="15"/>
  <c r="T7" i="10"/>
  <c r="T32" i="1" s="1"/>
  <c r="Q12" i="15"/>
  <c r="Q8" i="15" s="1"/>
  <c r="S37" i="1"/>
  <c r="J8" i="10"/>
  <c r="J33" i="1" s="1"/>
  <c r="D188" i="12"/>
  <c r="F122" i="12"/>
  <c r="F8" i="12" s="1"/>
  <c r="T122" i="12"/>
  <c r="T8" i="12" s="1"/>
  <c r="O122" i="12"/>
  <c r="O8" i="12" s="1"/>
  <c r="H122" i="12"/>
  <c r="H8" i="12" s="1"/>
  <c r="D136" i="12"/>
  <c r="P55" i="1"/>
  <c r="D123" i="12"/>
  <c r="S122" i="12"/>
  <c r="S8" i="12" s="1"/>
  <c r="H55" i="1"/>
  <c r="D124" i="12"/>
  <c r="D126" i="12"/>
  <c r="U8" i="12"/>
  <c r="V55" i="1"/>
  <c r="N55" i="1"/>
  <c r="K8" i="12"/>
  <c r="L8" i="12"/>
  <c r="T55" i="1"/>
  <c r="D85" i="12"/>
  <c r="G55" i="1"/>
  <c r="R55" i="1"/>
  <c r="N8" i="12"/>
  <c r="I55" i="1"/>
  <c r="S55" i="1"/>
  <c r="M55" i="1"/>
  <c r="M8" i="12"/>
  <c r="L55" i="1"/>
  <c r="E8" i="12"/>
  <c r="J55" i="1"/>
  <c r="D41" i="12"/>
  <c r="Q55" i="1"/>
  <c r="U55" i="1"/>
  <c r="K55" i="1"/>
  <c r="O55" i="1"/>
  <c r="F55" i="1"/>
  <c r="D56" i="1"/>
  <c r="D12" i="12"/>
  <c r="D10" i="12"/>
  <c r="D9" i="12"/>
  <c r="D57" i="1"/>
  <c r="P7" i="10"/>
  <c r="P32" i="1" s="1"/>
  <c r="U7" i="10"/>
  <c r="U32" i="1" s="1"/>
  <c r="R8" i="10"/>
  <c r="R33" i="1" s="1"/>
  <c r="M35" i="1"/>
  <c r="M34" i="1" s="1"/>
  <c r="H34" i="1"/>
  <c r="T35" i="1"/>
  <c r="T34" i="1" s="1"/>
  <c r="K36" i="1"/>
  <c r="K34" i="1" s="1"/>
  <c r="H7" i="10"/>
  <c r="H32" i="1" s="1"/>
  <c r="J35" i="1"/>
  <c r="J34" i="1" s="1"/>
  <c r="T10" i="10"/>
  <c r="R35" i="1"/>
  <c r="R34" i="1" s="1"/>
  <c r="I35" i="1"/>
  <c r="I34" i="1" s="1"/>
  <c r="S8" i="10"/>
  <c r="S33" i="1" s="1"/>
  <c r="O35" i="1"/>
  <c r="O34" i="1" s="1"/>
  <c r="E8" i="10"/>
  <c r="E33" i="1" s="1"/>
  <c r="T8" i="10"/>
  <c r="T33" i="1" s="1"/>
  <c r="G7" i="10"/>
  <c r="G32" i="1" s="1"/>
  <c r="E34" i="1"/>
  <c r="N34" i="1"/>
  <c r="N8" i="10"/>
  <c r="P36" i="1"/>
  <c r="G34" i="1"/>
  <c r="G8" i="10"/>
  <c r="G33" i="1" s="1"/>
  <c r="J10" i="10"/>
  <c r="F7" i="10"/>
  <c r="F32" i="1" s="1"/>
  <c r="M8" i="10"/>
  <c r="M33" i="1" s="1"/>
  <c r="H10" i="10"/>
  <c r="Q36" i="1"/>
  <c r="Q34" i="1" s="1"/>
  <c r="D35" i="10"/>
  <c r="D12" i="10"/>
  <c r="D11" i="10"/>
  <c r="L10" i="10"/>
  <c r="F34" i="1"/>
  <c r="V34" i="1"/>
  <c r="D239" i="8"/>
  <c r="D221" i="8"/>
  <c r="I28" i="1"/>
  <c r="J28" i="1"/>
  <c r="E28" i="1"/>
  <c r="D167" i="8"/>
  <c r="U28" i="1"/>
  <c r="H28" i="1"/>
  <c r="L28" i="1"/>
  <c r="M28" i="1"/>
  <c r="H7" i="8"/>
  <c r="T28" i="1"/>
  <c r="F7" i="8"/>
  <c r="G28" i="1"/>
  <c r="R28" i="1"/>
  <c r="V28" i="1"/>
  <c r="P7" i="8"/>
  <c r="P28" i="1"/>
  <c r="O7" i="8"/>
  <c r="N28" i="1"/>
  <c r="T7" i="8"/>
  <c r="F28" i="1"/>
  <c r="V7" i="8"/>
  <c r="O28" i="1"/>
  <c r="L7" i="8"/>
  <c r="N7" i="8"/>
  <c r="Q28" i="1"/>
  <c r="K28" i="1"/>
  <c r="S28" i="1"/>
  <c r="S7" i="8"/>
  <c r="J7" i="8"/>
  <c r="D29" i="1"/>
  <c r="Q7" i="8"/>
  <c r="R7" i="8"/>
  <c r="D30" i="1"/>
  <c r="M7" i="8"/>
  <c r="D9" i="8"/>
  <c r="G7" i="8"/>
  <c r="U7" i="8"/>
  <c r="D8" i="8"/>
  <c r="D160" i="7"/>
  <c r="E6" i="7"/>
  <c r="F25" i="1"/>
  <c r="Q6" i="7"/>
  <c r="D82" i="7"/>
  <c r="J25" i="1"/>
  <c r="I6" i="7"/>
  <c r="S25" i="1"/>
  <c r="S6" i="7"/>
  <c r="R25" i="1"/>
  <c r="D52" i="7"/>
  <c r="T6" i="7"/>
  <c r="N25" i="1"/>
  <c r="L6" i="7"/>
  <c r="L25" i="1"/>
  <c r="K25" i="1"/>
  <c r="M6" i="7"/>
  <c r="V6" i="7"/>
  <c r="O6" i="7"/>
  <c r="N6" i="7"/>
  <c r="U25" i="1"/>
  <c r="R6" i="7"/>
  <c r="P25" i="1"/>
  <c r="T25" i="1"/>
  <c r="D28" i="7"/>
  <c r="U6" i="7"/>
  <c r="J6" i="7"/>
  <c r="M25" i="1"/>
  <c r="V25" i="1"/>
  <c r="P6" i="7"/>
  <c r="K6" i="7"/>
  <c r="O25" i="1"/>
  <c r="D10" i="7"/>
  <c r="G25" i="1"/>
  <c r="Q25" i="1"/>
  <c r="H25" i="1"/>
  <c r="J9" i="6"/>
  <c r="J24" i="1" s="1"/>
  <c r="K105" i="6"/>
  <c r="D107" i="6"/>
  <c r="I105" i="6"/>
  <c r="M8" i="6"/>
  <c r="M23" i="1" s="1"/>
  <c r="S9" i="6"/>
  <c r="S24" i="1" s="1"/>
  <c r="H105" i="6"/>
  <c r="I9" i="6"/>
  <c r="I24" i="1" s="1"/>
  <c r="R9" i="6"/>
  <c r="R24" i="1" s="1"/>
  <c r="U9" i="6"/>
  <c r="U24" i="1" s="1"/>
  <c r="O8" i="6"/>
  <c r="G8" i="6"/>
  <c r="G23" i="1" s="1"/>
  <c r="D109" i="6"/>
  <c r="O11" i="6"/>
  <c r="F11" i="6"/>
  <c r="H11" i="6"/>
  <c r="R11" i="6"/>
  <c r="V11" i="6"/>
  <c r="L11" i="6"/>
  <c r="D49" i="6"/>
  <c r="E11" i="6"/>
  <c r="D12" i="6"/>
  <c r="G11" i="6"/>
  <c r="F8" i="6"/>
  <c r="U11" i="6"/>
  <c r="M11" i="6"/>
  <c r="S11" i="6"/>
  <c r="V8" i="6"/>
  <c r="L8" i="6"/>
  <c r="E8" i="6"/>
  <c r="M9" i="6"/>
  <c r="H9" i="6"/>
  <c r="H24" i="1" s="1"/>
  <c r="R8" i="6"/>
  <c r="T11" i="6"/>
  <c r="J8" i="6"/>
  <c r="J11" i="6"/>
  <c r="D327" i="5"/>
  <c r="D308" i="5"/>
  <c r="D289" i="5"/>
  <c r="D262" i="5"/>
  <c r="D243" i="5"/>
  <c r="D224" i="5"/>
  <c r="D197" i="5"/>
  <c r="J8" i="5"/>
  <c r="H8" i="5"/>
  <c r="D115" i="5"/>
  <c r="G19" i="1"/>
  <c r="K8" i="5"/>
  <c r="R8" i="5"/>
  <c r="O19" i="1"/>
  <c r="S8" i="5"/>
  <c r="O8" i="5"/>
  <c r="N8" i="5"/>
  <c r="G8" i="5"/>
  <c r="U8" i="5"/>
  <c r="R19" i="1"/>
  <c r="D67" i="5"/>
  <c r="K19" i="1"/>
  <c r="F8" i="5"/>
  <c r="L8" i="5"/>
  <c r="T19" i="1"/>
  <c r="F19" i="1"/>
  <c r="Q8" i="5"/>
  <c r="I8" i="5"/>
  <c r="S19" i="1"/>
  <c r="Q19" i="1"/>
  <c r="I19" i="1"/>
  <c r="T8" i="5"/>
  <c r="M19" i="1"/>
  <c r="V8" i="5"/>
  <c r="J19" i="1"/>
  <c r="P19" i="1"/>
  <c r="P8" i="5"/>
  <c r="L19" i="1"/>
  <c r="V19" i="1"/>
  <c r="N19" i="1"/>
  <c r="D110" i="4"/>
  <c r="D91" i="4"/>
  <c r="D67" i="4"/>
  <c r="G11" i="4"/>
  <c r="N11" i="4"/>
  <c r="F11" i="4"/>
  <c r="R11" i="4"/>
  <c r="D12" i="4"/>
  <c r="V13" i="1"/>
  <c r="M13" i="1"/>
  <c r="U13" i="1"/>
  <c r="Q13" i="1"/>
  <c r="J13" i="1"/>
  <c r="I13" i="1"/>
  <c r="K13" i="1"/>
  <c r="O13" i="1"/>
  <c r="N13" i="1"/>
  <c r="H13" i="1"/>
  <c r="E13" i="1"/>
  <c r="S13" i="1"/>
  <c r="L13" i="1"/>
  <c r="D15" i="1"/>
  <c r="P13" i="1"/>
  <c r="R13" i="1"/>
  <c r="L6" i="21"/>
  <c r="V10" i="1"/>
  <c r="G10" i="1"/>
  <c r="D70" i="21"/>
  <c r="K10" i="1"/>
  <c r="M6" i="21"/>
  <c r="S10" i="1"/>
  <c r="Q6" i="21"/>
  <c r="O6" i="21"/>
  <c r="K6" i="21"/>
  <c r="U6" i="21"/>
  <c r="T6" i="21"/>
  <c r="D28" i="21"/>
  <c r="J10" i="1"/>
  <c r="G6" i="21"/>
  <c r="E6" i="21"/>
  <c r="P6" i="21"/>
  <c r="J6" i="21"/>
  <c r="P10" i="1"/>
  <c r="U10" i="1"/>
  <c r="N10" i="1"/>
  <c r="Q10" i="1"/>
  <c r="F10" i="1"/>
  <c r="L10" i="1"/>
  <c r="F6" i="21"/>
  <c r="V6" i="21"/>
  <c r="D10" i="21"/>
  <c r="R10" i="1"/>
  <c r="O10" i="1"/>
  <c r="N6" i="21"/>
  <c r="I10" i="1"/>
  <c r="F8" i="19"/>
  <c r="E20" i="1"/>
  <c r="D9" i="5"/>
  <c r="F53" i="1"/>
  <c r="D9" i="19"/>
  <c r="D16" i="15"/>
  <c r="D14" i="1"/>
  <c r="D7" i="7"/>
  <c r="D25" i="4"/>
  <c r="D203" i="8"/>
  <c r="M10" i="1"/>
  <c r="F7" i="17"/>
  <c r="D11" i="17"/>
  <c r="D62" i="10"/>
  <c r="D10" i="5"/>
  <c r="E21" i="1"/>
  <c r="D21" i="1" s="1"/>
  <c r="D109" i="7"/>
  <c r="D10" i="15"/>
  <c r="I7" i="8"/>
  <c r="D11" i="8"/>
  <c r="E7" i="8"/>
  <c r="I25" i="1"/>
  <c r="T10" i="1"/>
  <c r="I6" i="21"/>
  <c r="E38" i="1"/>
  <c r="D9" i="15"/>
  <c r="E47" i="1"/>
  <c r="D8" i="17"/>
  <c r="N8" i="6"/>
  <c r="N11" i="6"/>
  <c r="D147" i="21"/>
  <c r="E210" i="21"/>
  <c r="G6" i="7"/>
  <c r="H19" i="1"/>
  <c r="D158" i="5"/>
  <c r="D14" i="15"/>
  <c r="E7" i="10"/>
  <c r="D8" i="7"/>
  <c r="E27" i="1"/>
  <c r="D27" i="1" s="1"/>
  <c r="H6" i="7"/>
  <c r="D60" i="15"/>
  <c r="H10" i="1"/>
  <c r="S6" i="21"/>
  <c r="J43" i="1"/>
  <c r="D43" i="1" s="1"/>
  <c r="E18" i="1"/>
  <c r="I11" i="6"/>
  <c r="I8" i="6"/>
  <c r="D26" i="1"/>
  <c r="H49" i="1"/>
  <c r="D49" i="1" s="1"/>
  <c r="D50" i="1"/>
  <c r="E8" i="15"/>
  <c r="H6" i="21"/>
  <c r="D212" i="21"/>
  <c r="D8" i="14"/>
  <c r="Q11" i="6"/>
  <c r="Q8" i="6"/>
  <c r="J12" i="15"/>
  <c r="J8" i="15" s="1"/>
  <c r="D44" i="1"/>
  <c r="F6" i="7"/>
  <c r="E8" i="5"/>
  <c r="D12" i="5"/>
  <c r="M8" i="5"/>
  <c r="H7" i="17"/>
  <c r="E11" i="4"/>
  <c r="K7" i="8"/>
  <c r="D14" i="10"/>
  <c r="E10" i="10"/>
  <c r="P8" i="6"/>
  <c r="P11" i="6"/>
  <c r="L36" i="1"/>
  <c r="L8" i="10"/>
  <c r="L33" i="1" s="1"/>
  <c r="D91" i="21"/>
  <c r="L7" i="10"/>
  <c r="L35" i="1"/>
  <c r="K11" i="6"/>
  <c r="K8" i="6"/>
  <c r="E8" i="16"/>
  <c r="D8" i="16" s="1"/>
  <c r="D12" i="16"/>
  <c r="D13" i="6"/>
  <c r="E7" i="4"/>
  <c r="E17" i="1"/>
  <c r="R6" i="21"/>
  <c r="D189" i="21"/>
  <c r="D15" i="6"/>
  <c r="U19" i="1"/>
  <c r="D119" i="8"/>
  <c r="D94" i="5"/>
  <c r="D13" i="4"/>
  <c r="D79" i="6"/>
  <c r="U210" i="21"/>
  <c r="D133" i="7"/>
  <c r="D357" i="5"/>
  <c r="K54" i="1"/>
  <c r="D10" i="19"/>
  <c r="H39" i="1"/>
  <c r="H37" i="1" s="1"/>
  <c r="H8" i="10"/>
  <c r="D15" i="4"/>
  <c r="F12" i="15"/>
  <c r="F8" i="15" s="1"/>
  <c r="F13" i="1"/>
  <c r="D9" i="17"/>
  <c r="D11" i="1"/>
  <c r="D7" i="21"/>
  <c r="E12" i="1"/>
  <c r="D8" i="21"/>
  <c r="G9" i="1" l="1"/>
  <c r="E7" i="6"/>
  <c r="D13" i="1"/>
  <c r="R31" i="1"/>
  <c r="P31" i="1"/>
  <c r="O31" i="1"/>
  <c r="U31" i="1"/>
  <c r="Q31" i="1"/>
  <c r="I31" i="1"/>
  <c r="I6" i="10"/>
  <c r="V31" i="1"/>
  <c r="G22" i="1"/>
  <c r="H22" i="1"/>
  <c r="T7" i="6"/>
  <c r="O7" i="6"/>
  <c r="F7" i="6"/>
  <c r="V7" i="6"/>
  <c r="V9" i="1"/>
  <c r="N9" i="1"/>
  <c r="I9" i="1"/>
  <c r="J9" i="1"/>
  <c r="O23" i="1"/>
  <c r="O22" i="1" s="1"/>
  <c r="N17" i="1"/>
  <c r="N16" i="1" s="1"/>
  <c r="N7" i="4"/>
  <c r="L17" i="1"/>
  <c r="L16" i="1" s="1"/>
  <c r="L7" i="4"/>
  <c r="I17" i="1"/>
  <c r="I16" i="1" s="1"/>
  <c r="I7" i="4"/>
  <c r="U17" i="1"/>
  <c r="U16" i="1" s="1"/>
  <c r="U7" i="4"/>
  <c r="O17" i="1"/>
  <c r="O16" i="1" s="1"/>
  <c r="O7" i="4"/>
  <c r="T17" i="1"/>
  <c r="T8" i="1" s="1"/>
  <c r="T7" i="4"/>
  <c r="P17" i="1"/>
  <c r="P16" i="1" s="1"/>
  <c r="P7" i="4"/>
  <c r="J17" i="1"/>
  <c r="J16" i="1" s="1"/>
  <c r="J7" i="4"/>
  <c r="K17" i="1"/>
  <c r="K16" i="1" s="1"/>
  <c r="K7" i="4"/>
  <c r="R16" i="1"/>
  <c r="Q17" i="1"/>
  <c r="Q16" i="1" s="1"/>
  <c r="Q7" i="4"/>
  <c r="S17" i="1"/>
  <c r="S16" i="1" s="1"/>
  <c r="S7" i="4"/>
  <c r="M17" i="1"/>
  <c r="M8" i="1" s="1"/>
  <c r="M7" i="4"/>
  <c r="F17" i="1"/>
  <c r="F16" i="1" s="1"/>
  <c r="F7" i="4"/>
  <c r="H17" i="1"/>
  <c r="H16" i="1" s="1"/>
  <c r="H7" i="4"/>
  <c r="R7" i="4"/>
  <c r="G17" i="1"/>
  <c r="G16" i="1" s="1"/>
  <c r="G7" i="4"/>
  <c r="V17" i="1"/>
  <c r="V16" i="1" s="1"/>
  <c r="V7" i="4"/>
  <c r="D8" i="4"/>
  <c r="D9" i="4"/>
  <c r="S9" i="1"/>
  <c r="D18" i="1"/>
  <c r="O9" i="1"/>
  <c r="F9" i="1"/>
  <c r="L9" i="1"/>
  <c r="P9" i="1"/>
  <c r="R9" i="1"/>
  <c r="U9" i="1"/>
  <c r="N6" i="10"/>
  <c r="M7" i="6"/>
  <c r="D210" i="21"/>
  <c r="D8" i="19"/>
  <c r="D7" i="17"/>
  <c r="K31" i="1"/>
  <c r="O6" i="10"/>
  <c r="K6" i="10"/>
  <c r="Q6" i="10"/>
  <c r="J31" i="1"/>
  <c r="F31" i="1"/>
  <c r="V6" i="10"/>
  <c r="T31" i="1"/>
  <c r="J6" i="10"/>
  <c r="D122" i="12"/>
  <c r="D8" i="12"/>
  <c r="D55" i="1"/>
  <c r="U6" i="10"/>
  <c r="R6" i="10"/>
  <c r="P6" i="10"/>
  <c r="S31" i="1"/>
  <c r="S6" i="10"/>
  <c r="T6" i="10"/>
  <c r="Q9" i="1"/>
  <c r="P34" i="1"/>
  <c r="G31" i="1"/>
  <c r="N33" i="1"/>
  <c r="N31" i="1" s="1"/>
  <c r="D10" i="10"/>
  <c r="G6" i="10"/>
  <c r="M31" i="1"/>
  <c r="M6" i="10"/>
  <c r="F6" i="10"/>
  <c r="D8" i="10"/>
  <c r="D28" i="1"/>
  <c r="F23" i="1"/>
  <c r="F22" i="1" s="1"/>
  <c r="S7" i="6"/>
  <c r="U7" i="6"/>
  <c r="G7" i="6"/>
  <c r="U22" i="1"/>
  <c r="D11" i="6"/>
  <c r="V23" i="1"/>
  <c r="V22" i="1" s="1"/>
  <c r="E23" i="1"/>
  <c r="E22" i="1" s="1"/>
  <c r="D9" i="6"/>
  <c r="M24" i="1"/>
  <c r="M22" i="1" s="1"/>
  <c r="H7" i="6"/>
  <c r="L23" i="1"/>
  <c r="L22" i="1" s="1"/>
  <c r="L7" i="6"/>
  <c r="J7" i="6"/>
  <c r="J23" i="1"/>
  <c r="R23" i="1"/>
  <c r="R7" i="6"/>
  <c r="D8" i="6"/>
  <c r="D11" i="4"/>
  <c r="D6" i="21"/>
  <c r="D39" i="1"/>
  <c r="E6" i="10"/>
  <c r="E32" i="1"/>
  <c r="D7" i="10"/>
  <c r="S22" i="1"/>
  <c r="E19" i="1"/>
  <c r="D19" i="1" s="1"/>
  <c r="D20" i="1"/>
  <c r="L6" i="10"/>
  <c r="L32" i="1"/>
  <c r="L31" i="1" s="1"/>
  <c r="D8" i="15"/>
  <c r="N23" i="1"/>
  <c r="N7" i="6"/>
  <c r="D54" i="1"/>
  <c r="K9" i="1"/>
  <c r="P7" i="6"/>
  <c r="P23" i="1"/>
  <c r="Q23" i="1"/>
  <c r="Q7" i="6"/>
  <c r="D12" i="15"/>
  <c r="D6" i="7"/>
  <c r="K52" i="1"/>
  <c r="E16" i="1"/>
  <c r="D8" i="5"/>
  <c r="E46" i="1"/>
  <c r="D46" i="1" s="1"/>
  <c r="D47" i="1"/>
  <c r="D7" i="8"/>
  <c r="L34" i="1"/>
  <c r="D35" i="1"/>
  <c r="I23" i="1"/>
  <c r="I7" i="6"/>
  <c r="D36" i="1"/>
  <c r="H33" i="1"/>
  <c r="H31" i="1" s="1"/>
  <c r="H6" i="10"/>
  <c r="K23" i="1"/>
  <c r="K7" i="6"/>
  <c r="E25" i="1"/>
  <c r="D25" i="1" s="1"/>
  <c r="D38" i="1"/>
  <c r="E37" i="1"/>
  <c r="D37" i="1" s="1"/>
  <c r="F52" i="1"/>
  <c r="D53" i="1"/>
  <c r="H9" i="1"/>
  <c r="D12" i="1"/>
  <c r="E9" i="1"/>
  <c r="E10" i="1"/>
  <c r="G7" i="1" l="1"/>
  <c r="S8" i="1"/>
  <c r="T16" i="1"/>
  <c r="T7" i="1" s="1"/>
  <c r="V7" i="1"/>
  <c r="H8" i="1"/>
  <c r="E7" i="1"/>
  <c r="D17" i="1"/>
  <c r="H7" i="1"/>
  <c r="F8" i="1"/>
  <c r="O7" i="1"/>
  <c r="O8" i="1"/>
  <c r="U8" i="1"/>
  <c r="M16" i="1"/>
  <c r="G8" i="1"/>
  <c r="U7" i="1"/>
  <c r="S7" i="1"/>
  <c r="D7" i="4"/>
  <c r="D52" i="1"/>
  <c r="F7" i="1"/>
  <c r="D33" i="1"/>
  <c r="D6" i="10"/>
  <c r="V8" i="1"/>
  <c r="E8" i="1"/>
  <c r="D7" i="6"/>
  <c r="D24" i="1"/>
  <c r="L8" i="1"/>
  <c r="M9" i="1"/>
  <c r="D9" i="1" s="1"/>
  <c r="R22" i="1"/>
  <c r="R7" i="1" s="1"/>
  <c r="R8" i="1"/>
  <c r="J22" i="1"/>
  <c r="J7" i="1" s="1"/>
  <c r="J8" i="1"/>
  <c r="I22" i="1"/>
  <c r="I7" i="1" s="1"/>
  <c r="I8" i="1"/>
  <c r="P22" i="1"/>
  <c r="P7" i="1" s="1"/>
  <c r="P8" i="1"/>
  <c r="L7" i="1"/>
  <c r="D34" i="1"/>
  <c r="D32" i="1"/>
  <c r="E31" i="1"/>
  <c r="D31" i="1" s="1"/>
  <c r="N22" i="1"/>
  <c r="N7" i="1" s="1"/>
  <c r="N8" i="1"/>
  <c r="Q22" i="1"/>
  <c r="Q7" i="1" s="1"/>
  <c r="Q8" i="1"/>
  <c r="K22" i="1"/>
  <c r="K7" i="1" s="1"/>
  <c r="K8" i="1"/>
  <c r="D23" i="1"/>
  <c r="D10" i="1"/>
  <c r="D16" i="1" l="1"/>
  <c r="M7" i="1"/>
  <c r="D7" i="1" s="1"/>
  <c r="D8" i="1"/>
  <c r="D22" i="1"/>
</calcChain>
</file>

<file path=xl/sharedStrings.xml><?xml version="1.0" encoding="utf-8"?>
<sst xmlns="http://schemas.openxmlformats.org/spreadsheetml/2006/main" count="3682" uniqueCount="908">
  <si>
    <t>CODIGO</t>
  </si>
  <si>
    <t xml:space="preserve">PROVINCIA , REGION Y SEXO </t>
  </si>
  <si>
    <t>GRUPOS DE EDAD  (Años)</t>
  </si>
  <si>
    <t>Total</t>
  </si>
  <si>
    <t>&lt; 1 año</t>
  </si>
  <si>
    <t>1 a 4</t>
  </si>
  <si>
    <t>5 a 9</t>
  </si>
  <si>
    <t>10 a 14</t>
  </si>
  <si>
    <t>15 a 19</t>
  </si>
  <si>
    <t>20 a 24</t>
  </si>
  <si>
    <t>25 a 29</t>
  </si>
  <si>
    <t xml:space="preserve">30 a 34 </t>
  </si>
  <si>
    <t xml:space="preserve">35 a 39  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</si>
  <si>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</si>
  <si>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</si>
  <si>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</si>
  <si>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</si>
  <si>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</si>
  <si>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</si>
  <si>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</si>
  <si>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</si>
  <si>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y más</t>
  </si>
  <si>
    <t>TOTAL DEL PAIS</t>
  </si>
  <si>
    <t>HOMBRES</t>
  </si>
  <si>
    <t>MUJERES</t>
  </si>
  <si>
    <t>01</t>
  </si>
  <si>
    <t>BOCAS DEL TORO</t>
  </si>
  <si>
    <t>02</t>
  </si>
  <si>
    <t>COCLE</t>
  </si>
  <si>
    <t>03</t>
  </si>
  <si>
    <t>COLON</t>
  </si>
  <si>
    <t>04</t>
  </si>
  <si>
    <t>CHIRIQUI</t>
  </si>
  <si>
    <t>05</t>
  </si>
  <si>
    <t>DARIEN</t>
  </si>
  <si>
    <t>06</t>
  </si>
  <si>
    <t>HERRERA</t>
  </si>
  <si>
    <t>07</t>
  </si>
  <si>
    <t>LOS SANTOS</t>
  </si>
  <si>
    <t>08</t>
  </si>
  <si>
    <t>PANAMA PROVINCIA</t>
  </si>
  <si>
    <t>REGIÓN PANAMA ESTE</t>
  </si>
  <si>
    <t>REGIÓN METROPOLITANA</t>
  </si>
  <si>
    <t>89</t>
  </si>
  <si>
    <t>REGIÓN SAN MIGUELITO</t>
  </si>
  <si>
    <t>REGIÓN PANAMÁ NORTE</t>
  </si>
  <si>
    <t>09</t>
  </si>
  <si>
    <t>VERAGUAS</t>
  </si>
  <si>
    <t>10</t>
  </si>
  <si>
    <t>COMARCA NGOBE BUGLE</t>
  </si>
  <si>
    <t>13</t>
  </si>
  <si>
    <t>PANAMA OESTE</t>
  </si>
  <si>
    <t>14</t>
  </si>
  <si>
    <t>COD.</t>
  </si>
  <si>
    <t xml:space="preserve"> PROVINCIA O REGIÓN DISTRITO,CORREGIMIENTO Y SEXO</t>
  </si>
  <si>
    <t>75-79</t>
  </si>
  <si>
    <t>80 Y +</t>
  </si>
  <si>
    <t>HOMBRES..............................................</t>
  </si>
  <si>
    <t>MUJERES..................................................</t>
  </si>
  <si>
    <t>HOMBRE...............................................</t>
  </si>
  <si>
    <t>MUJER..................................................</t>
  </si>
  <si>
    <t>BASTIMENTOS</t>
  </si>
  <si>
    <t>CAUCHERO</t>
  </si>
  <si>
    <t>PUNTA LAUREL</t>
  </si>
  <si>
    <t>TIERRA OSCURA</t>
  </si>
  <si>
    <t>CHANGUINOLA</t>
  </si>
  <si>
    <t>CHANGUINOLA (CABECERA)</t>
  </si>
  <si>
    <t>GUABITO</t>
  </si>
  <si>
    <t xml:space="preserve"> EL TERIBE</t>
  </si>
  <si>
    <t>VALLE DEL RISCO</t>
  </si>
  <si>
    <t>EL EMPALME</t>
  </si>
  <si>
    <t>LAS TABLAS</t>
  </si>
  <si>
    <t>COCHIGRÓ</t>
  </si>
  <si>
    <t>LA GLORIA</t>
  </si>
  <si>
    <t>LAS DELICIAS</t>
  </si>
  <si>
    <t>11</t>
  </si>
  <si>
    <t>NANCE DEL RISCO</t>
  </si>
  <si>
    <t>CHIRIQUI GRANDE</t>
  </si>
  <si>
    <t>CHIRIQUI GRANDE (CABECERA)</t>
  </si>
  <si>
    <t>MIRAMAR</t>
  </si>
  <si>
    <t>PUNTA PEÑA</t>
  </si>
  <si>
    <t>PUNTA ROBALO</t>
  </si>
  <si>
    <t/>
  </si>
  <si>
    <t>RAMBALA</t>
  </si>
  <si>
    <t>BAJO CEDRO</t>
  </si>
  <si>
    <t>PROVINCIA O REGION, DISTRITO</t>
  </si>
  <si>
    <t>CORREGIMIENTO Y SEXO</t>
  </si>
  <si>
    <t xml:space="preserve"> COCLE</t>
  </si>
  <si>
    <t xml:space="preserve">     HOMBRE........................................</t>
  </si>
  <si>
    <t xml:space="preserve">     MUJER..............................................</t>
  </si>
  <si>
    <t>AGUADULCE</t>
  </si>
  <si>
    <t>AGUADULCE (Cabecera)</t>
  </si>
  <si>
    <t>EL CRISTO</t>
  </si>
  <si>
    <t>EL ROBLE</t>
  </si>
  <si>
    <t>POCRI</t>
  </si>
  <si>
    <t>BARRIOS UNIDOS</t>
  </si>
  <si>
    <t>ANTON</t>
  </si>
  <si>
    <t>ANTON ( Cabecera)</t>
  </si>
  <si>
    <t>CABUYA</t>
  </si>
  <si>
    <t>EL CHIRU</t>
  </si>
  <si>
    <t>EL RETIRO</t>
  </si>
  <si>
    <t>EL VALLE</t>
  </si>
  <si>
    <t>JUAN DIAZ</t>
  </si>
  <si>
    <t>RIO HATO</t>
  </si>
  <si>
    <t>SAN JUAN DE DIOS</t>
  </si>
  <si>
    <t>SANTA RITA</t>
  </si>
  <si>
    <t>CABALLERO</t>
  </si>
  <si>
    <t>LA PINTADA</t>
  </si>
  <si>
    <t xml:space="preserve">LA PINTADA  ( Cabecera) </t>
  </si>
  <si>
    <t>EL HARINO</t>
  </si>
  <si>
    <t>EL POTRERO</t>
  </si>
  <si>
    <t>LLANO GRANDE</t>
  </si>
  <si>
    <t>LAS LOMAS</t>
  </si>
  <si>
    <t>NATA</t>
  </si>
  <si>
    <t>LAS HUACAS</t>
  </si>
  <si>
    <t>TOZA</t>
  </si>
  <si>
    <t>OLA</t>
  </si>
  <si>
    <t>OLA  (Cabecera)</t>
  </si>
  <si>
    <t>EL COPE</t>
  </si>
  <si>
    <t>EL PALMAR</t>
  </si>
  <si>
    <t>EL PICACHO</t>
  </si>
  <si>
    <t>LA PAVA</t>
  </si>
  <si>
    <t xml:space="preserve">     HOMBRE..........................................</t>
  </si>
  <si>
    <t>PENONOME</t>
  </si>
  <si>
    <t>PENONOME (Cabecera)</t>
  </si>
  <si>
    <t>CAÑAVERAL</t>
  </si>
  <si>
    <t>CHIGUIRI ARRIBA</t>
  </si>
  <si>
    <t>EL COCO</t>
  </si>
  <si>
    <t>PAJONAL</t>
  </si>
  <si>
    <t>RIO GRANDE</t>
  </si>
  <si>
    <t>RIO INDIO</t>
  </si>
  <si>
    <t>TOABRE</t>
  </si>
  <si>
    <t>TULU</t>
  </si>
  <si>
    <t>75 - 79</t>
  </si>
  <si>
    <t>80 y +</t>
  </si>
  <si>
    <t xml:space="preserve">     HOMBRE............................................................</t>
  </si>
  <si>
    <t xml:space="preserve">     MUJER..............................................................</t>
  </si>
  <si>
    <t>CIUDAD DE COLON</t>
  </si>
  <si>
    <t>BARRIO NORTE</t>
  </si>
  <si>
    <t xml:space="preserve">     HOMBRE....................................................</t>
  </si>
  <si>
    <t xml:space="preserve">     MUJER........................................................</t>
  </si>
  <si>
    <t>BARRIO SUR</t>
  </si>
  <si>
    <t>RESTO DEL DISTRITO</t>
  </si>
  <si>
    <t>BUENA VISTA</t>
  </si>
  <si>
    <t>CATIVA</t>
  </si>
  <si>
    <t>CIRICITO</t>
  </si>
  <si>
    <t xml:space="preserve">     HOMBRE.....................................................</t>
  </si>
  <si>
    <t>CRISTOBAL</t>
  </si>
  <si>
    <t>ESCOBAL</t>
  </si>
  <si>
    <t>LIMON</t>
  </si>
  <si>
    <t>NUEVA PROVIDENCIA</t>
  </si>
  <si>
    <t>PUERTO PILON</t>
  </si>
  <si>
    <t>SABANITAS</t>
  </si>
  <si>
    <t>SALAMANCA</t>
  </si>
  <si>
    <t>SAN JUAN</t>
  </si>
  <si>
    <t>SANTA ROSA</t>
  </si>
  <si>
    <t>CHAGRES</t>
  </si>
  <si>
    <t>NUEVO CHAGRES(Cabecera)</t>
  </si>
  <si>
    <t>ACHIOTE</t>
  </si>
  <si>
    <t>EL GUABO</t>
  </si>
  <si>
    <t>LA ENCANTADA</t>
  </si>
  <si>
    <t>PALMAS BELLAS</t>
  </si>
  <si>
    <t xml:space="preserve">     MUJER......................................................</t>
  </si>
  <si>
    <t>PIÑA</t>
  </si>
  <si>
    <t>SALUD</t>
  </si>
  <si>
    <t>DONOSO</t>
  </si>
  <si>
    <t>MIGUEL DE LA BORDA (Cabecera)</t>
  </si>
  <si>
    <t>COCLE DEL NORTE</t>
  </si>
  <si>
    <t>EL GUASIMO</t>
  </si>
  <si>
    <t>GOBEA</t>
  </si>
  <si>
    <t>PORTOBELO</t>
  </si>
  <si>
    <t>PORTOBELO ( Cabecera)</t>
  </si>
  <si>
    <t>CACIQUE</t>
  </si>
  <si>
    <r>
      <t xml:space="preserve">PUERTO LINDO </t>
    </r>
    <r>
      <rPr>
        <b/>
        <sz val="8"/>
        <rFont val="Times New Roman"/>
        <family val="1"/>
      </rPr>
      <t>(GARROTE)</t>
    </r>
  </si>
  <si>
    <t>ISLA GRANDE</t>
  </si>
  <si>
    <t>MARIA CHIQUITA</t>
  </si>
  <si>
    <t>SANTA ISABEL</t>
  </si>
  <si>
    <t>PALENQUE (Cabecera)</t>
  </si>
  <si>
    <t>CUANGO</t>
  </si>
  <si>
    <t>NOMBRE DE DIOS</t>
  </si>
  <si>
    <t>PALMIRA</t>
  </si>
  <si>
    <t>PLAYA CHIQUITA</t>
  </si>
  <si>
    <t>VIENTO FRIO</t>
  </si>
  <si>
    <t>GRUPO DE EDAD (AÑOS)</t>
  </si>
  <si>
    <t>ALANJE</t>
  </si>
  <si>
    <t>ALANJE (CABECERA)</t>
  </si>
  <si>
    <t>DIVALA</t>
  </si>
  <si>
    <t>EL TEJAR</t>
  </si>
  <si>
    <t>GUARUMAL</t>
  </si>
  <si>
    <t>PALO GRANDE</t>
  </si>
  <si>
    <t>QUEREVALO</t>
  </si>
  <si>
    <t>SANTO TOMAS</t>
  </si>
  <si>
    <t>CANTA GALLO</t>
  </si>
  <si>
    <t>NUEVO MEXICO</t>
  </si>
  <si>
    <t>BARU</t>
  </si>
  <si>
    <t>PUERTO ARMUELLES ( Cabecera)</t>
  </si>
  <si>
    <t>LIMONES</t>
  </si>
  <si>
    <t>PROGRESO</t>
  </si>
  <si>
    <t>BACO</t>
  </si>
  <si>
    <t>RODOLFO AGUILAR D.</t>
  </si>
  <si>
    <t>BOQUERON</t>
  </si>
  <si>
    <t>BOQUERON (cabecera)</t>
  </si>
  <si>
    <t>BAGALA</t>
  </si>
  <si>
    <t>CORDILLERA</t>
  </si>
  <si>
    <t>GUABAL</t>
  </si>
  <si>
    <t>GUAYABAL</t>
  </si>
  <si>
    <t>PARAISO</t>
  </si>
  <si>
    <t>PEDREGAL</t>
  </si>
  <si>
    <t>TIJERAS</t>
  </si>
  <si>
    <t>BOQUETE</t>
  </si>
  <si>
    <t>BAJO BOQUETE (CABECERA)</t>
  </si>
  <si>
    <t>CALDERA</t>
  </si>
  <si>
    <t>ALTO BOQUETE</t>
  </si>
  <si>
    <t>JARAMILLO</t>
  </si>
  <si>
    <t>LOS NARANJOS</t>
  </si>
  <si>
    <t>BUGABA</t>
  </si>
  <si>
    <t>LA CONCEPCION ( Cabecera)</t>
  </si>
  <si>
    <t>ASERRIO DE GARICHE</t>
  </si>
  <si>
    <t>CERRO PUNTA</t>
  </si>
  <si>
    <t>GOMEZ</t>
  </si>
  <si>
    <t>LA ESTRELLA</t>
  </si>
  <si>
    <t>SAN ANDRES</t>
  </si>
  <si>
    <t>SANTA MARTA</t>
  </si>
  <si>
    <t>SANTO DOMINGO</t>
  </si>
  <si>
    <t>SORTOVA</t>
  </si>
  <si>
    <t>EL BONGO</t>
  </si>
  <si>
    <t>DAVID</t>
  </si>
  <si>
    <t>DAVID ( Cabecera)</t>
  </si>
  <si>
    <t>BIJAGUAL</t>
  </si>
  <si>
    <t>COCHEA</t>
  </si>
  <si>
    <t>GUACA</t>
  </si>
  <si>
    <t>SAN CARLOS</t>
  </si>
  <si>
    <t>SAN PABLO NUEVO</t>
  </si>
  <si>
    <t>SAN PABLO VIEJO</t>
  </si>
  <si>
    <t>DOLEGA</t>
  </si>
  <si>
    <t>DOLEGA (CABECERA)</t>
  </si>
  <si>
    <t>DOS RIOS</t>
  </si>
  <si>
    <t>LOS ANASTACIOS</t>
  </si>
  <si>
    <t>POTRERILLOS</t>
  </si>
  <si>
    <t>POTRERILLOS ABAJO</t>
  </si>
  <si>
    <t>ROVIRA</t>
  </si>
  <si>
    <t>TINAJAS</t>
  </si>
  <si>
    <t>LOS ALGARROBOS</t>
  </si>
  <si>
    <t>GUALACA</t>
  </si>
  <si>
    <t>GUALACA (CABECERA)</t>
  </si>
  <si>
    <t>HORNITO</t>
  </si>
  <si>
    <t>LOS ANGELES</t>
  </si>
  <si>
    <t>PAJA DE SOMBRERO</t>
  </si>
  <si>
    <t>RINCON</t>
  </si>
  <si>
    <t>REMEDIOS</t>
  </si>
  <si>
    <t>REMEDIOS (CABECERA)</t>
  </si>
  <si>
    <t>EL NANCITO</t>
  </si>
  <si>
    <t>EL PORVENIR</t>
  </si>
  <si>
    <t>EL PUERTO</t>
  </si>
  <si>
    <t>SANTA LUCIA</t>
  </si>
  <si>
    <t>RENACIMIENTO</t>
  </si>
  <si>
    <t>RIO SERENO ( Cabecera)</t>
  </si>
  <si>
    <t>BREÑON</t>
  </si>
  <si>
    <t>CAÑAS GORDA</t>
  </si>
  <si>
    <t>MONTE LIRIO</t>
  </si>
  <si>
    <t>PLAZA CAISAN</t>
  </si>
  <si>
    <t>SANTA CRUZ</t>
  </si>
  <si>
    <t>DOMINICAL</t>
  </si>
  <si>
    <t>SANTA CLARA</t>
  </si>
  <si>
    <t xml:space="preserve">SAN FELIX  </t>
  </si>
  <si>
    <t>LAS LAJAS (CABECERA)</t>
  </si>
  <si>
    <t>JUAY</t>
  </si>
  <si>
    <t>LAJAS ADENTRO</t>
  </si>
  <si>
    <t>SAN FELIX</t>
  </si>
  <si>
    <t xml:space="preserve">SAN LORENZO </t>
  </si>
  <si>
    <t>HORCONCITOS (Cabecera)</t>
  </si>
  <si>
    <t>BOCA CHICA</t>
  </si>
  <si>
    <t>BOCA DEL MONTE</t>
  </si>
  <si>
    <t>SAN LORENZO</t>
  </si>
  <si>
    <t>TOLE</t>
  </si>
  <si>
    <t>TOLE ( Cabecera)</t>
  </si>
  <si>
    <t>BELLA VISTA</t>
  </si>
  <si>
    <t>CERRO VIEJO</t>
  </si>
  <si>
    <t>JUSTO FIDEL PALACIOS</t>
  </si>
  <si>
    <t>LAJAS DE TOLE</t>
  </si>
  <si>
    <t>POTRERO DE CAÑA</t>
  </si>
  <si>
    <t>QUEBRADA DE PIEDRA</t>
  </si>
  <si>
    <t>VELADERO</t>
  </si>
  <si>
    <t>GRUPOS DE EDAD (AÑOS)</t>
  </si>
  <si>
    <t>DARIEN + COMARCA</t>
  </si>
  <si>
    <t xml:space="preserve">      HOMBRES………………</t>
  </si>
  <si>
    <t xml:space="preserve">      MUJERES........................................................</t>
  </si>
  <si>
    <t>DARIEN SIN COMARCA</t>
  </si>
  <si>
    <t>CHEPIGANA</t>
  </si>
  <si>
    <t xml:space="preserve">      HOMBRES...................................................</t>
  </si>
  <si>
    <t>LA PALMA (Cabecera)</t>
  </si>
  <si>
    <t>CAMOGANTI</t>
  </si>
  <si>
    <t>GARACHINE</t>
  </si>
  <si>
    <t>JAQUE</t>
  </si>
  <si>
    <t>PUERTO PIÑA</t>
  </si>
  <si>
    <t>RIO CONGO</t>
  </si>
  <si>
    <t>RIO IGLESIAS</t>
  </si>
  <si>
    <t>SAMBU</t>
  </si>
  <si>
    <t>SETEGANTI</t>
  </si>
  <si>
    <t>TAIMATI</t>
  </si>
  <si>
    <t>12</t>
  </si>
  <si>
    <t>TUCUTI</t>
  </si>
  <si>
    <t>AGUA FRIA</t>
  </si>
  <si>
    <t>CUCUNATI</t>
  </si>
  <si>
    <t>RIO CONGO ARRIBA</t>
  </si>
  <si>
    <t>SANTA FE</t>
  </si>
  <si>
    <t>PINOGANA</t>
  </si>
  <si>
    <t>EL REAL DE SANTA MARIA ( Cab. )</t>
  </si>
  <si>
    <t>BOCA DE CUPE</t>
  </si>
  <si>
    <t>PAYA</t>
  </si>
  <si>
    <t>PUCURO</t>
  </si>
  <si>
    <t>YAPE</t>
  </si>
  <si>
    <t>YAVIZA</t>
  </si>
  <si>
    <t>METETI</t>
  </si>
  <si>
    <t>CEMACO</t>
  </si>
  <si>
    <t>CIRILO GUAINORA ( Cabecera)</t>
  </si>
  <si>
    <t>LAJAS BLANCAS</t>
  </si>
  <si>
    <t>MANUEL ORTEGA</t>
  </si>
  <si>
    <t>RIO SABALO</t>
  </si>
  <si>
    <t>JINGURUDO</t>
  </si>
  <si>
    <t>1/  MEDIANTE LEY 22 DEL 8 DE NOVIEMBRE DE 1983, SE CREO LA COMARCA DE EMBERA, DIVIDIDA EN LOS DISTRITOS DE CEMACO Y SAMBU, SEGREGADOS DE LOS CORREGIMIENTOS</t>
  </si>
  <si>
    <t xml:space="preserve">     YAVIZA, YAPE (DISTRITO DE PINOGANA) Y SAMBU (DISTRITO DE CHEPIGANA)</t>
  </si>
  <si>
    <t>CHITRE</t>
  </si>
  <si>
    <t>CHITRE ( Cabecera)</t>
  </si>
  <si>
    <t>LA ARENA</t>
  </si>
  <si>
    <t>MONAGRILLO</t>
  </si>
  <si>
    <t>LLANO BONITO</t>
  </si>
  <si>
    <t>SAN JUAN BAUTISTA</t>
  </si>
  <si>
    <t>LAS MINAS</t>
  </si>
  <si>
    <t>LAS MINAS ( Cabecera)</t>
  </si>
  <si>
    <t>CHEPO</t>
  </si>
  <si>
    <t>CHUMICAL</t>
  </si>
  <si>
    <t>EL TORO</t>
  </si>
  <si>
    <t>LEONES</t>
  </si>
  <si>
    <t>QUEBRADA DEL ROSARIO</t>
  </si>
  <si>
    <t>QUEBRADA EL CIPRIAN</t>
  </si>
  <si>
    <t>LOS POZOS</t>
  </si>
  <si>
    <t>LOS POZOS ( Cabecera)</t>
  </si>
  <si>
    <t>CAPURI</t>
  </si>
  <si>
    <t>EL CALABACITO</t>
  </si>
  <si>
    <t>EL CEDRO</t>
  </si>
  <si>
    <t>LA PITALOZA</t>
  </si>
  <si>
    <t>LOS CERRITOS</t>
  </si>
  <si>
    <t>LOS CERROS DE PAJA</t>
  </si>
  <si>
    <t>LAS LLANAS</t>
  </si>
  <si>
    <t>OCU</t>
  </si>
  <si>
    <t>OCU ( Cabecera)</t>
  </si>
  <si>
    <t>CERRO LARGO</t>
  </si>
  <si>
    <t>LOS LLANOS</t>
  </si>
  <si>
    <t>PEÑAS CHATAS</t>
  </si>
  <si>
    <t>EL TIJERAS</t>
  </si>
  <si>
    <t>EL MENCHACA</t>
  </si>
  <si>
    <t>ENTRADERO DEL CASTILLO  1/</t>
  </si>
  <si>
    <t>PARITA</t>
  </si>
  <si>
    <t>PARITA ( Cabecera)</t>
  </si>
  <si>
    <t>LOS CASTILLOS</t>
  </si>
  <si>
    <t>LLANO DE LA CRUZ</t>
  </si>
  <si>
    <t>PARIS</t>
  </si>
  <si>
    <t>PORTOBELILLO</t>
  </si>
  <si>
    <t>POTUGA</t>
  </si>
  <si>
    <t>PESE</t>
  </si>
  <si>
    <t>PESE ( Cabecera)</t>
  </si>
  <si>
    <t xml:space="preserve">LAS CABRAS </t>
  </si>
  <si>
    <t xml:space="preserve">EL PAJARO </t>
  </si>
  <si>
    <t xml:space="preserve">EL BARRERO </t>
  </si>
  <si>
    <t xml:space="preserve">EL PEDREGOSO </t>
  </si>
  <si>
    <t xml:space="preserve">EL CIRUELO </t>
  </si>
  <si>
    <t xml:space="preserve">SABANAGRANDE </t>
  </si>
  <si>
    <t xml:space="preserve">RINCON HONDO </t>
  </si>
  <si>
    <t>SANTA MARIA</t>
  </si>
  <si>
    <t>SANTA MARIA ( Cabecera)</t>
  </si>
  <si>
    <t>CHUPAMPA</t>
  </si>
  <si>
    <t>EL RINCON</t>
  </si>
  <si>
    <t>EL LIMON</t>
  </si>
  <si>
    <t>LOS CANELOS</t>
  </si>
  <si>
    <t xml:space="preserve"> </t>
  </si>
  <si>
    <t>PROVINCIA O REGION, DISTRITO,CORREGIMIENTO Y SEXO</t>
  </si>
  <si>
    <t>GRUPO DE EDAD  (AÑOS)</t>
  </si>
  <si>
    <t>HOMBRES...........................................................................</t>
  </si>
  <si>
    <t>MUJERES.............................................................................</t>
  </si>
  <si>
    <t>GUARARE</t>
  </si>
  <si>
    <t>GUARARE ( Cabecera)</t>
  </si>
  <si>
    <t>EL ESPINAL</t>
  </si>
  <si>
    <t>EL MACANO</t>
  </si>
  <si>
    <t>GUARARE ARRIBA</t>
  </si>
  <si>
    <t>LA ENEA</t>
  </si>
  <si>
    <t>LA PASERA</t>
  </si>
  <si>
    <t>LAS TRANCAS</t>
  </si>
  <si>
    <t>LLANO ABAJO</t>
  </si>
  <si>
    <t>EL HATO</t>
  </si>
  <si>
    <t>PERALES</t>
  </si>
  <si>
    <t>LAS TABLAS ( Cabecera)</t>
  </si>
  <si>
    <t>BAJO CORRAL</t>
  </si>
  <si>
    <t>BAYANO</t>
  </si>
  <si>
    <t>EL CARATE</t>
  </si>
  <si>
    <t>EL COCAL</t>
  </si>
  <si>
    <t>EL MANANTIAL</t>
  </si>
  <si>
    <t>EL MUÑOZ</t>
  </si>
  <si>
    <t>EL PEDREGOSO</t>
  </si>
  <si>
    <t>LA LAJA</t>
  </si>
  <si>
    <t>LA MIEL</t>
  </si>
  <si>
    <t>LA PALMA</t>
  </si>
  <si>
    <t>LA TIZA</t>
  </si>
  <si>
    <t>LAS PALMITAS</t>
  </si>
  <si>
    <t>LAS TABLAS ABAJO</t>
  </si>
  <si>
    <t>NUARIO</t>
  </si>
  <si>
    <t>PEÑA BLANCA</t>
  </si>
  <si>
    <t>RIO HONDO</t>
  </si>
  <si>
    <t>SAN JOSE</t>
  </si>
  <si>
    <t>SAN MIGUEL</t>
  </si>
  <si>
    <t>SESTEADERO</t>
  </si>
  <si>
    <t>VALLE RICO</t>
  </si>
  <si>
    <t>VALLERRIQUITO</t>
  </si>
  <si>
    <t>LA VILLA DE LOS SANTOS (Cabecera)</t>
  </si>
  <si>
    <t>LA COLORADA</t>
  </si>
  <si>
    <t>LA ESPIGADILLA</t>
  </si>
  <si>
    <t>LAS CRUCES</t>
  </si>
  <si>
    <t>LAS GUABAS</t>
  </si>
  <si>
    <t>LOS OLIVOS</t>
  </si>
  <si>
    <t>LLANO LARGO</t>
  </si>
  <si>
    <t>SABANAGRANDE</t>
  </si>
  <si>
    <t>SANTA ANA</t>
  </si>
  <si>
    <t>TRES QUEBRADAS</t>
  </si>
  <si>
    <t>AGUA BUENA</t>
  </si>
  <si>
    <t>VILLA LOURDES</t>
  </si>
  <si>
    <t>MACARACAS</t>
  </si>
  <si>
    <t>MACARACAS ( Cabecera)</t>
  </si>
  <si>
    <t>BAHIA HONDA</t>
  </si>
  <si>
    <t>BAJOS DE GUERA</t>
  </si>
  <si>
    <t>COROZAL</t>
  </si>
  <si>
    <t>CHUPA</t>
  </si>
  <si>
    <t>ESPINO AMARILLO</t>
  </si>
  <si>
    <t>LA MESA</t>
  </si>
  <si>
    <t>LAS PALMAS</t>
  </si>
  <si>
    <t>LLANO DE PIEDRA</t>
  </si>
  <si>
    <t>MOGOLLON</t>
  </si>
  <si>
    <t>PEDASI</t>
  </si>
  <si>
    <t>LOS ASIENTOS</t>
  </si>
  <si>
    <t>MARIABE</t>
  </si>
  <si>
    <t>PURIO</t>
  </si>
  <si>
    <t>ORIA ARRIBA</t>
  </si>
  <si>
    <t>POCRI ( Cabecera)</t>
  </si>
  <si>
    <t>EL CAÑAFISTULO</t>
  </si>
  <si>
    <t>LAJAMINA</t>
  </si>
  <si>
    <t>PARITILLA</t>
  </si>
  <si>
    <t>TONOSI</t>
  </si>
  <si>
    <t>TONOSI ( Cabecera)</t>
  </si>
  <si>
    <t>ALTOS DE GUERA</t>
  </si>
  <si>
    <t>CAÑAS</t>
  </si>
  <si>
    <t>EL BEBEDERO</t>
  </si>
  <si>
    <t>EL CACAO</t>
  </si>
  <si>
    <t>EL CORTEZO</t>
  </si>
  <si>
    <t>FLORES</t>
  </si>
  <si>
    <t>GUANICO</t>
  </si>
  <si>
    <t>LA TRONOSA</t>
  </si>
  <si>
    <t>CAMBUTAL</t>
  </si>
  <si>
    <t xml:space="preserve">75 a 79 </t>
  </si>
  <si>
    <t>PROVINCIA DE PANAMA</t>
  </si>
  <si>
    <t xml:space="preserve">     HOMBRE................................................................................</t>
  </si>
  <si>
    <t xml:space="preserve">     MUJER...................................................................................</t>
  </si>
  <si>
    <t>PANAMA ESTE  1/</t>
  </si>
  <si>
    <t>LA ENSENADA</t>
  </si>
  <si>
    <t>LA ESMERALDA</t>
  </si>
  <si>
    <t>LA GUINEA</t>
  </si>
  <si>
    <t>PEDRO GONZALEZ</t>
  </si>
  <si>
    <t>SABOGA</t>
  </si>
  <si>
    <t>CHEPO (Cabecera)</t>
  </si>
  <si>
    <t>CAÑITA</t>
  </si>
  <si>
    <t>CHEPILLO</t>
  </si>
  <si>
    <t>EL LLANO</t>
  </si>
  <si>
    <t>LAS MARGARITAS</t>
  </si>
  <si>
    <t>SANTA CRUZ DE CHININA</t>
  </si>
  <si>
    <t>COM. KUNA DE MADUGANDI</t>
  </si>
  <si>
    <t>TORTI</t>
  </si>
  <si>
    <t>CHIMAN</t>
  </si>
  <si>
    <t>CHIMAN (Cabecera)</t>
  </si>
  <si>
    <t>BRUJAS</t>
  </si>
  <si>
    <t>GONZALO VASQUEZ</t>
  </si>
  <si>
    <t>PASIGA</t>
  </si>
  <si>
    <t>UNION SANTEÑA</t>
  </si>
  <si>
    <t>PACORA 2/</t>
  </si>
  <si>
    <t>SAN MARTIN  2/</t>
  </si>
  <si>
    <t>1/  INCLUYE EL CORREGIMIENTO DE PACORA Y SAN MARTIN</t>
  </si>
  <si>
    <t>2/  CORREGIMIENTOS DEL RESTO DEL DISTRITO DE PANAMA</t>
  </si>
  <si>
    <t xml:space="preserve"> REGION, DISTRITO</t>
  </si>
  <si>
    <t xml:space="preserve">ARRAIJAN </t>
  </si>
  <si>
    <t>ARRAIJAN (Cabecera)</t>
  </si>
  <si>
    <t>JUAN D. AROSEMENA</t>
  </si>
  <si>
    <t>NUEVO EMPERADOR</t>
  </si>
  <si>
    <t>VERACRUZ</t>
  </si>
  <si>
    <t>VISTA ALEGRE</t>
  </si>
  <si>
    <t>BURUNGA</t>
  </si>
  <si>
    <t>CERRO SILVESTRE</t>
  </si>
  <si>
    <t xml:space="preserve">PANAMA OESTE  </t>
  </si>
  <si>
    <t>CAPIRA</t>
  </si>
  <si>
    <t>CAPIRA (Cabecera)</t>
  </si>
  <si>
    <t>CAIMITO</t>
  </si>
  <si>
    <t>CAMPANA</t>
  </si>
  <si>
    <t>CERMEÑO</t>
  </si>
  <si>
    <t>CIRI DE LOS SOTOS</t>
  </si>
  <si>
    <t>CIRI GRANDE</t>
  </si>
  <si>
    <t>LA TRINIDAD</t>
  </si>
  <si>
    <t>LAS OLLAS ARRIBA</t>
  </si>
  <si>
    <t>LIDICE</t>
  </si>
  <si>
    <t>VILLA CARMEN</t>
  </si>
  <si>
    <t>VILLA ROSARIO</t>
  </si>
  <si>
    <t xml:space="preserve">CHAME   </t>
  </si>
  <si>
    <t>CHAME ( Cabecera)</t>
  </si>
  <si>
    <t>BEJUCO</t>
  </si>
  <si>
    <t>BUENOS AIRES</t>
  </si>
  <si>
    <t>CHICA</t>
  </si>
  <si>
    <t>EL LIBANO</t>
  </si>
  <si>
    <t>LAS LAJAS</t>
  </si>
  <si>
    <t>NUEVA GORGONA</t>
  </si>
  <si>
    <t>PUNTA CHAME</t>
  </si>
  <si>
    <t>SAJALICES</t>
  </si>
  <si>
    <t>SORA</t>
  </si>
  <si>
    <t>LA CHORRERA</t>
  </si>
  <si>
    <t>CABECERA DEL DISTRITO</t>
  </si>
  <si>
    <t>BARRIO BALBOA</t>
  </si>
  <si>
    <t>BARRIO COLON</t>
  </si>
  <si>
    <t>AMADOR</t>
  </si>
  <si>
    <t>AROSEMENA</t>
  </si>
  <si>
    <t>EL ARADO</t>
  </si>
  <si>
    <t>FEUILLET</t>
  </si>
  <si>
    <t>GUADALUPE</t>
  </si>
  <si>
    <t>HURTADO</t>
  </si>
  <si>
    <t>ITURRALDE</t>
  </si>
  <si>
    <t>LA REPRESA</t>
  </si>
  <si>
    <t>LOS DIAZ</t>
  </si>
  <si>
    <t>MENDOZA</t>
  </si>
  <si>
    <t>OBALDIA</t>
  </si>
  <si>
    <t>PLAYA LEONA</t>
  </si>
  <si>
    <t>PUERTO CAIMITO</t>
  </si>
  <si>
    <t xml:space="preserve">SAN CARLOS   </t>
  </si>
  <si>
    <t>SAN CARLOS ( Cabecera)</t>
  </si>
  <si>
    <t>EL ESPINO</t>
  </si>
  <si>
    <t>EL HIGO</t>
  </si>
  <si>
    <t>GUAYABITO</t>
  </si>
  <si>
    <t>LA ERMITA</t>
  </si>
  <si>
    <t>LA LAGUNA</t>
  </si>
  <si>
    <t>LAS UVAS</t>
  </si>
  <si>
    <t>LOS LLANITOS</t>
  </si>
  <si>
    <t>REGION, DISTRITO</t>
  </si>
  <si>
    <t>808-15</t>
  </si>
  <si>
    <t>CHILIBRE  1/</t>
  </si>
  <si>
    <t>808-16</t>
  </si>
  <si>
    <t>LAS CUMBRES  2/</t>
  </si>
  <si>
    <t>808-22</t>
  </si>
  <si>
    <t>ALCALDE DÍAZ 2/</t>
  </si>
  <si>
    <t>808-23</t>
  </si>
  <si>
    <t>ERNESTO CÓRDOBA CAMPOS 2/</t>
  </si>
  <si>
    <t>1/  CORREGIMIENTOS DEL RESTO DEL DISTRITO DE PANAMA</t>
  </si>
  <si>
    <t>2/   CORREGIMIENTOS CREADOS MEDIANTE  LA LEY 42 DEL 10 DE JULIO DE 2009, PERTENECIENTES AL DISTRITO DE PANAMÁ</t>
  </si>
  <si>
    <t xml:space="preserve">PANAMA </t>
  </si>
  <si>
    <t>CIUDAD DE PANAMA</t>
  </si>
  <si>
    <t>SAN FELIPE</t>
  </si>
  <si>
    <t>EL CHORRILLO</t>
  </si>
  <si>
    <t>CALIDONIA O LA EXPOSICION</t>
  </si>
  <si>
    <t>CURUNDU</t>
  </si>
  <si>
    <t>BETANIA</t>
  </si>
  <si>
    <t>PUEBLO NUEVO</t>
  </si>
  <si>
    <t>SAN FRANCISCO</t>
  </si>
  <si>
    <t>PARQUE LEFEBRE</t>
  </si>
  <si>
    <t>RIO ABAJO</t>
  </si>
  <si>
    <t>ANCON</t>
  </si>
  <si>
    <t>TOCUMEN</t>
  </si>
  <si>
    <t>20</t>
  </si>
  <si>
    <t>LAS MAÑANITAS</t>
  </si>
  <si>
    <t>21</t>
  </si>
  <si>
    <t>24 DE DICIEMBRE</t>
  </si>
  <si>
    <t>TABOGA</t>
  </si>
  <si>
    <t>TABOGA (Cabecera)</t>
  </si>
  <si>
    <t>OTOQUE ORIENTE</t>
  </si>
  <si>
    <t>OTOQUE OCCIDENTE</t>
  </si>
  <si>
    <t xml:space="preserve">SAN MIGUELITO </t>
  </si>
  <si>
    <t>SAN MIGUELITO</t>
  </si>
  <si>
    <t>AMELIA D. DE ICAZA</t>
  </si>
  <si>
    <t>BELISARIO PORRAS</t>
  </si>
  <si>
    <t>JOSE D. ESPINAR</t>
  </si>
  <si>
    <t>MATEO ITURRALDE</t>
  </si>
  <si>
    <t>VICTORIANO LORENZO</t>
  </si>
  <si>
    <t>ARNULFO ARIAS</t>
  </si>
  <si>
    <t>BELISARIO FRIAS</t>
  </si>
  <si>
    <t>OMAR TORRIJOS</t>
  </si>
  <si>
    <t>RUFINA ALFARO</t>
  </si>
  <si>
    <t>80y +</t>
  </si>
  <si>
    <t>HOMBRES..............................................................</t>
  </si>
  <si>
    <t>MUJERES..............................................................</t>
  </si>
  <si>
    <t>ATALAYA</t>
  </si>
  <si>
    <t>ATALAYA ( Cabecera)</t>
  </si>
  <si>
    <t>EL BARRITO</t>
  </si>
  <si>
    <t>LA MONTAÑUELA</t>
  </si>
  <si>
    <t>LA CARRILLO</t>
  </si>
  <si>
    <t>SAN ANTONIO</t>
  </si>
  <si>
    <t>CALOBRE</t>
  </si>
  <si>
    <t>CALOBRE ( Cabecera)</t>
  </si>
  <si>
    <t>BARNIZAL</t>
  </si>
  <si>
    <t>CHITRA</t>
  </si>
  <si>
    <t>EL COCLA</t>
  </si>
  <si>
    <t>LA RAYA DE CALOBRE</t>
  </si>
  <si>
    <t>LA TETILLA</t>
  </si>
  <si>
    <t>LA YEGUADA</t>
  </si>
  <si>
    <t>LAS GUIAS</t>
  </si>
  <si>
    <t>MONJARAS</t>
  </si>
  <si>
    <t>CAÑAZAS</t>
  </si>
  <si>
    <t>CAÑAZAS ( Cabecera)</t>
  </si>
  <si>
    <t>CERRO DE PLATA</t>
  </si>
  <si>
    <t>EL PICADOR</t>
  </si>
  <si>
    <t>LOS VALLES</t>
  </si>
  <si>
    <t>SAN MARCELO</t>
  </si>
  <si>
    <t>EL AROMILLO</t>
  </si>
  <si>
    <t>LA MESA ( Cabecera)</t>
  </si>
  <si>
    <t>BISVALLES</t>
  </si>
  <si>
    <t>BORO</t>
  </si>
  <si>
    <t>SAN BARTOLO</t>
  </si>
  <si>
    <t>LOS MILAGROS</t>
  </si>
  <si>
    <t>LAS PALMAS ( Cabecera)</t>
  </si>
  <si>
    <t>CERRO DE CASA</t>
  </si>
  <si>
    <t>EL MARIA</t>
  </si>
  <si>
    <t>EL PRADO</t>
  </si>
  <si>
    <t>LOLA</t>
  </si>
  <si>
    <t>PIXVAE</t>
  </si>
  <si>
    <t>PUERTO VIDAL</t>
  </si>
  <si>
    <t>SAN MARTIN DE PORRES</t>
  </si>
  <si>
    <t>VIGUI</t>
  </si>
  <si>
    <t>ZAPOTILLO</t>
  </si>
  <si>
    <t>MANUEL E. AMADOR TERRERO 1/</t>
  </si>
  <si>
    <t>MONTIJO</t>
  </si>
  <si>
    <t>MONTIJO ( Cabecera)</t>
  </si>
  <si>
    <t>GOBERNADORA</t>
  </si>
  <si>
    <t>LA GARCEANA</t>
  </si>
  <si>
    <t>PILON</t>
  </si>
  <si>
    <t>CÉBACO</t>
  </si>
  <si>
    <t>COSTA HERMOSA</t>
  </si>
  <si>
    <t>UNIÓN DEL NORTE</t>
  </si>
  <si>
    <t>RIO DE JESUS</t>
  </si>
  <si>
    <t>RIO DE JESUS ( Cabecera)</t>
  </si>
  <si>
    <t>UTIRA</t>
  </si>
  <si>
    <t>CATORCE DE NOVIEMBRE</t>
  </si>
  <si>
    <t>SAN FRANCISCO ( Cabecera)</t>
  </si>
  <si>
    <t>CORRAL FALSO O PANAMAES</t>
  </si>
  <si>
    <t>LOS HATILLOS</t>
  </si>
  <si>
    <t>REMANCE</t>
  </si>
  <si>
    <t>SAN JOSÉ</t>
  </si>
  <si>
    <t>SANTA FE ( Cabecera)</t>
  </si>
  <si>
    <t>CALOVEBORA</t>
  </si>
  <si>
    <t>EL ALTO</t>
  </si>
  <si>
    <t>EL CUAY</t>
  </si>
  <si>
    <t>EL PANTANO</t>
  </si>
  <si>
    <t>GATU O GATUCITO</t>
  </si>
  <si>
    <t>RIO LUIS</t>
  </si>
  <si>
    <t>RUBÉN CANTÚ</t>
  </si>
  <si>
    <t>SANTIAGO</t>
  </si>
  <si>
    <t>SANTIAGO ( Cabecera)</t>
  </si>
  <si>
    <t>LA PEÑA</t>
  </si>
  <si>
    <t>LA RAYA DE SANTA MARIA</t>
  </si>
  <si>
    <t>PONUGA</t>
  </si>
  <si>
    <t>SAN PEDRO DEL ESPINO</t>
  </si>
  <si>
    <t xml:space="preserve">CANTO DEL LLANO </t>
  </si>
  <si>
    <t>CARLOS SANTANA ÁVILA</t>
  </si>
  <si>
    <t>EDWIN FÁBREGA</t>
  </si>
  <si>
    <t>SAN MARTÍN DE PORRES</t>
  </si>
  <si>
    <t>URRACÁ</t>
  </si>
  <si>
    <t>SONA</t>
  </si>
  <si>
    <t>SONA ( Cabecera)</t>
  </si>
  <si>
    <t>CALIDONIA</t>
  </si>
  <si>
    <t>CATIVE</t>
  </si>
  <si>
    <t>EL MARAÑON</t>
  </si>
  <si>
    <t>LA SOLEDAD</t>
  </si>
  <si>
    <t>QUEBRADA DE ORO</t>
  </si>
  <si>
    <t>RODEO VIEJO</t>
  </si>
  <si>
    <t xml:space="preserve">    HICACO</t>
  </si>
  <si>
    <t>MARIATO</t>
  </si>
  <si>
    <t>ARENAS</t>
  </si>
  <si>
    <t>QUEBRO</t>
  </si>
  <si>
    <t xml:space="preserve">TEBARIO </t>
  </si>
  <si>
    <t xml:space="preserve">                                         </t>
  </si>
  <si>
    <t>NARGANA ( Cabecera)</t>
  </si>
  <si>
    <t>AILIGANDI</t>
  </si>
  <si>
    <t>PUERTO OBALDIA</t>
  </si>
  <si>
    <t>TUBUALA</t>
  </si>
  <si>
    <t>2/  CORREGIMIENTO DEL DISTRITO DE PANAMA</t>
  </si>
  <si>
    <t>3/  EXCLUYE EL CORREGIMIENTO DE VERACRUZ</t>
  </si>
  <si>
    <t>4/  EXCLUYE LOS CORREGIMIENTOS DE CHILIBRE, LAS CUMBRES, PACORA Y SAN MARTIN</t>
  </si>
  <si>
    <t>5/  CORREGIMIENTO DEL DISTRITO DE ARRAIJAN</t>
  </si>
  <si>
    <t>6/  INCLUYE EL CORREGIMIENTO DE SAN MIGUELITO Y LOS CORREGIMIENTOS DE CHILIBRE Y LAS CUMBRES DEL DISTRITO DE PANAMA</t>
  </si>
  <si>
    <t>7/  CORREGIMIENTO DEL DISTRITO DE PANAMA</t>
  </si>
  <si>
    <t>8/  SEGREGADO DEL CORREGIMIENTO CABECERA DEL DISTRITO DE SANTIAGOY CREADO MEDIANTE LEY Nº 1, DEL 7 DE  ENERO DE 1993.</t>
  </si>
  <si>
    <t>PROVINCIA O REGION, DISTRITO, CORREGIMIENTO Y SEXO</t>
  </si>
  <si>
    <t>NGOBE BUGLE</t>
  </si>
  <si>
    <t>BESIKO</t>
  </si>
  <si>
    <t>SOLOY ( Cabecera)</t>
  </si>
  <si>
    <t>BOCA DE BALSA</t>
  </si>
  <si>
    <t>CAMARON ARRIBA</t>
  </si>
  <si>
    <t>CERRO BANCO</t>
  </si>
  <si>
    <t>CERRO DE PATENA</t>
  </si>
  <si>
    <t>EMPLANADA DE CHORCHA</t>
  </si>
  <si>
    <t>NAMNONI</t>
  </si>
  <si>
    <t>NIBA</t>
  </si>
  <si>
    <t>MIRONÓ</t>
  </si>
  <si>
    <t>HATO PILON ( Cabecera)</t>
  </si>
  <si>
    <t>CASCABEL</t>
  </si>
  <si>
    <t>HATO COROTU</t>
  </si>
  <si>
    <t>HATO CULANTRO</t>
  </si>
  <si>
    <t>HATO JULI</t>
  </si>
  <si>
    <t>QUEBRADA DE LORO</t>
  </si>
  <si>
    <t>SALTO DUPI</t>
  </si>
  <si>
    <t>MÜNA</t>
  </si>
  <si>
    <t>CHICHICA ( Cabecera)</t>
  </si>
  <si>
    <t>ALTO CABALLERO</t>
  </si>
  <si>
    <t>BAKAMA</t>
  </si>
  <si>
    <t>CERRO CAÑA</t>
  </si>
  <si>
    <t>CERRO PUERCO</t>
  </si>
  <si>
    <t>KRÜA</t>
  </si>
  <si>
    <t>MARACA</t>
  </si>
  <si>
    <t>NIBRA</t>
  </si>
  <si>
    <t>ROKA</t>
  </si>
  <si>
    <t>SITIO PRADO</t>
  </si>
  <si>
    <r>
      <t xml:space="preserve">ÜMANI </t>
    </r>
    <r>
      <rPr>
        <sz val="10"/>
        <rFont val="Times New Roman"/>
        <family val="1"/>
      </rPr>
      <t>1</t>
    </r>
    <r>
      <rPr>
        <b/>
        <sz val="10"/>
        <rFont val="Times New Roman"/>
        <family val="1"/>
      </rPr>
      <t>/</t>
    </r>
  </si>
  <si>
    <t>DIKERI 1/</t>
  </si>
  <si>
    <t xml:space="preserve">DIKO 1/ </t>
  </si>
  <si>
    <t>KIKARI 1/</t>
  </si>
  <si>
    <t>MREENI</t>
  </si>
  <si>
    <t>NOLE DUIMA</t>
  </si>
  <si>
    <t>CERRO IGLESIAS ( Cabecera)</t>
  </si>
  <si>
    <t>HATO CHAMI</t>
  </si>
  <si>
    <t>JADABERI</t>
  </si>
  <si>
    <t>LAJERO</t>
  </si>
  <si>
    <t>SUSAMA</t>
  </si>
  <si>
    <t>NÜRÜM</t>
  </si>
  <si>
    <t>BUENOS AIRES ( Cabecera)</t>
  </si>
  <si>
    <t>AGUA DE SALUD</t>
  </si>
  <si>
    <t>ALTO DE JESUS</t>
  </si>
  <si>
    <t>CERRO PELADO</t>
  </si>
  <si>
    <t>EL BALE</t>
  </si>
  <si>
    <t>EL PAREDON</t>
  </si>
  <si>
    <t>EL PIRO</t>
  </si>
  <si>
    <t>GUIBALE</t>
  </si>
  <si>
    <t>EL PEÑÓN  1/</t>
  </si>
  <si>
    <t xml:space="preserve">EL PIRO N°2 (Muakwata Kubu) 1/ </t>
  </si>
  <si>
    <t>KANKINTU</t>
  </si>
  <si>
    <t>HOMBRES………………………..</t>
  </si>
  <si>
    <t>MUJERES…………………………</t>
  </si>
  <si>
    <t>BISIRA ( Cabecera)</t>
  </si>
  <si>
    <t>HOMBRES…………………………</t>
  </si>
  <si>
    <t>MUJERES………………………….</t>
  </si>
  <si>
    <t>CALANTE 2/</t>
  </si>
  <si>
    <t>MUJERES………………………..</t>
  </si>
  <si>
    <t>GUORONI</t>
  </si>
  <si>
    <t>KANKINTÚ</t>
  </si>
  <si>
    <t>MÜNÜNI</t>
  </si>
  <si>
    <t>HOMBRES……………………….</t>
  </si>
  <si>
    <t>PIEDRA ROJA</t>
  </si>
  <si>
    <t>HOMBRES………………………</t>
  </si>
  <si>
    <t>TOLOTE</t>
  </si>
  <si>
    <t>KUSAPIN</t>
  </si>
  <si>
    <t>KUSAPIN ( cabecera)</t>
  </si>
  <si>
    <t>BAHIA AZUL</t>
  </si>
  <si>
    <t>CAÑAVERAL 2/</t>
  </si>
  <si>
    <t>RIO CHIRIQUI</t>
  </si>
  <si>
    <t>TOBOBE</t>
  </si>
  <si>
    <t>JIRONDAI 2/</t>
  </si>
  <si>
    <t>SAMBOA  2/ (Cabecera)</t>
  </si>
  <si>
    <t>BÜRI</t>
  </si>
  <si>
    <t>GUARIVIARA</t>
  </si>
  <si>
    <t>MAN CREEK</t>
  </si>
  <si>
    <t>TUWAI</t>
  </si>
  <si>
    <t>SANTA CATALINA O CALOVÉBORA( Bledeshia)  2/</t>
  </si>
  <si>
    <t>HOMBRES……………………………..</t>
  </si>
  <si>
    <t>MUJERES………………………………</t>
  </si>
  <si>
    <t>SANTA CATALINA O CALOVÉBORA(Cabecera)</t>
  </si>
  <si>
    <t xml:space="preserve">   ALTO BILINGÜE (Gdogüeshia) 2/</t>
  </si>
  <si>
    <t>LOMA YUCA (Ljuicho)</t>
  </si>
  <si>
    <t xml:space="preserve">     SAN PEDRITO (Jiküi) 2/</t>
  </si>
  <si>
    <t xml:space="preserve">    VALLE BONITO (Dogata)</t>
  </si>
  <si>
    <t>1/ Corregimientos creados mediante la Ley 31 del 10 de mayo de 2012.</t>
  </si>
  <si>
    <t>2/  Distritos y Corregimientos creados mediante la Ley N° 33 del 10 de mayo de 2012.</t>
  </si>
  <si>
    <t>HATO JOBO</t>
  </si>
  <si>
    <t>ALMIRANTE (Cabecera)</t>
  </si>
  <si>
    <t>VALLE DE   AGUA ARRIBA</t>
  </si>
  <si>
    <t>BARRIADA 4 DE ABRIL 1/</t>
  </si>
  <si>
    <t>EL SILENCIO 1/</t>
  </si>
  <si>
    <t>FINCA 06  1/</t>
  </si>
  <si>
    <t>FINCA 30  1/</t>
  </si>
  <si>
    <t>FINCA 60  1/</t>
  </si>
  <si>
    <t>ALMIRANTE  1/</t>
  </si>
  <si>
    <t>BARRIO FRANCES  1/</t>
  </si>
  <si>
    <t>BARRIADA GUAYMÍ  1/</t>
  </si>
  <si>
    <t>hombres</t>
  </si>
  <si>
    <t>mujeres</t>
  </si>
  <si>
    <t>total</t>
  </si>
  <si>
    <t xml:space="preserve">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</si>
  <si>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CUESTA DE PIEDRA</t>
  </si>
  <si>
    <t>NUEVA CALIFORNIA</t>
  </si>
  <si>
    <t>PASO ANCHO</t>
  </si>
  <si>
    <t>VOLCÁN ( Cabecera)</t>
  </si>
  <si>
    <t>SANTA FE (Cabecera)</t>
  </si>
  <si>
    <t>SANTA FÉ 1/</t>
  </si>
  <si>
    <t>ZAPALLAL 2/</t>
  </si>
  <si>
    <t>TIERRAS ALTAS 1/</t>
  </si>
  <si>
    <t>EL EJIDO 1/</t>
  </si>
  <si>
    <t>SAN MIGUEL (Cabecera)</t>
  </si>
  <si>
    <t>19/4/2018</t>
  </si>
  <si>
    <t>1/ Ley 29 de 2012 que crea el corregimiento Caimitillo segregado del corregimiento Chilibre , Distrito Panamá</t>
  </si>
  <si>
    <t>RODRIGO LUQUE 2/</t>
  </si>
  <si>
    <t>1/ Corregimiento creado mediante la Ley N° 32 del 10 de mayo de 2012</t>
  </si>
  <si>
    <t>2/ Ley 21 de 2014 que crea el corregimiento Rodrigo Luque segregado de los corregimientos Santiago y Canto del Llano, Distrito  de Santiago,Provincia de Veraguas.</t>
  </si>
  <si>
    <t>LLANO DE CATIVAL O MARIATO (Cabecera)</t>
  </si>
  <si>
    <t xml:space="preserve">     HOMBRE...........................................</t>
  </si>
  <si>
    <t xml:space="preserve">     MUJER...............................................</t>
  </si>
  <si>
    <t>´808-24</t>
  </si>
  <si>
    <t>VALLE DE AGUA ARRIBA</t>
  </si>
  <si>
    <t xml:space="preserve"> TERIBE</t>
  </si>
  <si>
    <t>SOLANO 1/</t>
  </si>
  <si>
    <t>ISLA CAÑAS</t>
  </si>
  <si>
    <t xml:space="preserve">                 </t>
  </si>
  <si>
    <t>CAIMITILLO 3 /</t>
  </si>
  <si>
    <t xml:space="preserve"> PANAMÁ NORTE 1/</t>
  </si>
  <si>
    <t>3/ CORREGIMIENTO CREADO MEDIANTE LEY 29 DE 10 DE MAYO 2012</t>
  </si>
  <si>
    <t>COMARCA KUNA YALA</t>
  </si>
  <si>
    <t xml:space="preserve">BARRIADA 4 DE ABRIL </t>
  </si>
  <si>
    <t xml:space="preserve">EL SILENCIO </t>
  </si>
  <si>
    <t xml:space="preserve">FINCA 06  </t>
  </si>
  <si>
    <t xml:space="preserve">FINCA 30  </t>
  </si>
  <si>
    <t xml:space="preserve">FINCA 60  </t>
  </si>
  <si>
    <t xml:space="preserve">BARRIADA GUAYMÍ </t>
  </si>
  <si>
    <t xml:space="preserve">BARRIO FRANCES  </t>
  </si>
  <si>
    <t xml:space="preserve">ALMIRANTE  </t>
  </si>
  <si>
    <t xml:space="preserve">PUEBLOS UNIDOS </t>
  </si>
  <si>
    <t xml:space="preserve">VIRGEN DEL CARMEN </t>
  </si>
  <si>
    <t>VILLAREAL</t>
  </si>
  <si>
    <t xml:space="preserve">EL HATO DE SAN JUAN DE DIOS </t>
  </si>
  <si>
    <t>´15</t>
  </si>
  <si>
    <t xml:space="preserve">  SANTA ROSA</t>
  </si>
  <si>
    <t xml:space="preserve">  CRISTOBAL ESTE</t>
  </si>
  <si>
    <t>OMAR TORRIJOS HERRERA</t>
  </si>
  <si>
    <t>SAN JOSÉ DEL GENERAL</t>
  </si>
  <si>
    <t>NUEVA  ESPERANZA</t>
  </si>
  <si>
    <t>SAN JUAN DE TURBE</t>
  </si>
  <si>
    <t>MANACA</t>
  </si>
  <si>
    <t>SAN ISIDRO</t>
  </si>
  <si>
    <t>15/06/21</t>
  </si>
  <si>
    <t xml:space="preserve"> EL POTRERO</t>
  </si>
  <si>
    <t xml:space="preserve"> LLANO GRANDE</t>
  </si>
  <si>
    <t xml:space="preserve"> PIEDRAS GORDAS</t>
  </si>
  <si>
    <t xml:space="preserve"> LAS LOMAS</t>
  </si>
  <si>
    <t xml:space="preserve"> LLANO NORTE</t>
  </si>
  <si>
    <t>NATA (Cabecera)</t>
  </si>
  <si>
    <t xml:space="preserve"> CAPELLANÍA</t>
  </si>
  <si>
    <t xml:space="preserve"> EL CAÑO</t>
  </si>
  <si>
    <t xml:space="preserve"> GUZMAN</t>
  </si>
  <si>
    <t>DAVID ESTE</t>
  </si>
  <si>
    <t>DAVID SUR</t>
  </si>
  <si>
    <t>COMARCA EMBERA 3/</t>
  </si>
  <si>
    <t>15</t>
  </si>
  <si>
    <t>16</t>
  </si>
  <si>
    <t>17</t>
  </si>
  <si>
    <t>COMARCA KUNA DE WARGANDI</t>
  </si>
  <si>
    <t>09/08/2021</t>
  </si>
  <si>
    <t>PEDASI (Cabecera)</t>
  </si>
  <si>
    <t>12/08/2021</t>
  </si>
  <si>
    <t xml:space="preserve">BALBOA    </t>
  </si>
  <si>
    <t>METROPOLITANA  1/</t>
  </si>
  <si>
    <t xml:space="preserve">DON BOSCO </t>
  </si>
  <si>
    <t>RESTO DEL DISTRITO PMA 1/</t>
  </si>
  <si>
    <t>LAS GARZAS 2/</t>
  </si>
  <si>
    <t>1/  EXCLUYE LOS CORREGIMIENTO DE PACORA,SAN MARTIN,CHILIBRE, LAS CUMBRES Y VERACRUZ.</t>
  </si>
  <si>
    <t xml:space="preserve"> NUEVO SANTIAGO</t>
  </si>
  <si>
    <t xml:space="preserve"> SANTIAGO ESTE</t>
  </si>
  <si>
    <t xml:space="preserve"> SANTIAGO SUR</t>
  </si>
  <si>
    <t xml:space="preserve">    LA TRINCHERA</t>
  </si>
  <si>
    <t>Fuente Institucional:  Departamento de Registros y Estadísticas de Salud.  MINISTERIO DE SALUD.</t>
  </si>
  <si>
    <t>Fuente Documental: Elaborado por el Departamento de Demografía- CGR-INEC</t>
  </si>
  <si>
    <r>
      <t xml:space="preserve">Fuente Institucional:  Departamento de Registros y Estadísticas de Salud.  </t>
    </r>
    <r>
      <rPr>
        <sz val="6"/>
        <rFont val="Times New Roman"/>
        <family val="1"/>
      </rPr>
      <t>MINISTERIO DE SALUD.</t>
    </r>
    <r>
      <rPr>
        <sz val="7"/>
        <rFont val="Times New Roman"/>
        <family val="1"/>
      </rPr>
      <t xml:space="preserve"> '</t>
    </r>
  </si>
  <si>
    <t>27/4/2022</t>
  </si>
  <si>
    <t>revi</t>
  </si>
  <si>
    <t>03/05/2022</t>
  </si>
  <si>
    <t>31/05/2022</t>
  </si>
  <si>
    <t>07/06/2022</t>
  </si>
  <si>
    <t>07/6/2022</t>
  </si>
  <si>
    <t>2/ Ley 40 de 2017 que crea el corregimiento Las Garzas segregado del corregimiento Pacora , Distrito Provincia de Panamá</t>
  </si>
  <si>
    <t xml:space="preserve">Fuente Institucional:  Departamento de Registros y Estadísticas de Salud.  </t>
  </si>
  <si>
    <t>cambios en el orden</t>
  </si>
  <si>
    <r>
      <t xml:space="preserve">Fuente Institucional:  Departamento de Registros y Estadísticas de Salud.  </t>
    </r>
    <r>
      <rPr>
        <sz val="6"/>
        <rFont val="Times New Roman"/>
        <family val="1"/>
      </rPr>
      <t>MINISTERIO DE SALUD.</t>
    </r>
  </si>
  <si>
    <t>Estimación al 1º de julio</t>
  </si>
  <si>
    <t>Estimación al 1º  de julio</t>
  </si>
  <si>
    <t>PROYECCIÓN DE LA POBLACION TOTAL EN LA REPUBLICA, POR PROVINCIA,REGIONES DE SALUD ,COMARCA INDÍGENA Y SEXO,SEGÚN GRUPOS DE EDAD: AÑO 2023</t>
  </si>
  <si>
    <t>Estimación al 1° de julio</t>
  </si>
  <si>
    <t>PROYECCIÓN DE LA POBLACION  DE LA COMARCA KUNA YALA, POR GRUPO DE EDAD, SEGÚN  DISTRITO, CORREGIMIENTO Y SEXO: AÑO 2023</t>
  </si>
  <si>
    <t>PROYECCIÓN DE LA POBLACION  DE LA PROVINCIA DE DARIÉN Y COMARCA EMBERÁ, POR GRUPO DE EDAD, SEGÚN  DISTRITO, CORREGIMIENTO Y SEXO: AÑO 2023</t>
  </si>
  <si>
    <t>PROYECCIÓN DE LA POBLACION  DE LA COMARCA NGÄBE BUGLÉ, POR GRUPO DE EDAD, SEGÚN  DISTRITO, CORREGIMIENTO Y SEXO: AÑO 2023</t>
  </si>
  <si>
    <t>PROYECCIÓN DE LA POBLACION  DE LA PROVINCIA DE PANAMÁ OESTE, POR GRUPO DE EDAD, SEGÚN  DISTRITO, CORREGIMIENTO Y SEXO: AÑO 2023</t>
  </si>
  <si>
    <t>PROYECCIÓN DE LA POBLACION  DE LA PROVINCIA DE LOS SANTOS, POR GRUPO DE EDAD, SEGÚN  DISTRITO, CORREGIMIENTO Y SEXO: AÑO 2023</t>
  </si>
  <si>
    <t>PROYECCIÓN DE LA POBLACION  DE LA PROVINCIA DE HERRERA, POR GRUPO DE EDAD, SEGÚN  DISTRITO, CORREGIMIENTO Y SEXO: AÑO 2023</t>
  </si>
  <si>
    <t>PROYECCIÓN DE LA POBLACION  DE LA PROVINCIA DE BOCAS DEL TORO, POR  GRUPO DE EDAD, SEGÚN DISTRITO, CORREGIMIENTO Y SEXO: AÑO 2023</t>
  </si>
  <si>
    <t>PROYECCIÓN DE LA POBLACION  DE LA PROVINCIA DE COCLÉ, POR  GRUPO DE EDAD, SEGÚN DISTRITO, CORREGIMIENTO Y SEXO: AÑO 2023</t>
  </si>
  <si>
    <t>PROYECCIÓN DE LA POBLACION  DE LA PROVINCIA DE COLÓN, POR  GRUPO DE EDAD, SEGÚN DISTRITO, CORREGIMIENTO Y SEXO: AÑO 2023</t>
  </si>
  <si>
    <t>PROYECCIÓN DE LA POBLACION  DE LA PROVINCIA DE CHIRIQUÍ,POR GRUPO DE EDAD, SEGÚN  DISTRITO, CORREGIMIENTO Y SEXO: AÑO 2023</t>
  </si>
  <si>
    <t>PROYECCIÓN  DE LA POBLACION DE LA REGIÓN DE SALUD PANAMÁ ESTE, POR GRUPO DE EDAD, SEGÚN  DISTRITO, CORREGIMIENTO Y SEXO: AÑO 2023</t>
  </si>
  <si>
    <t>PROYECCIÓN DE LA POBLACION DE LA REGIÓN DE SALUD PANAMÁ NORTE, POR GRUPO DE EDAD, SEGÚN  REGIÓN, DISTRITO, CORREGIMIENTO Y SEXO: AÑO 2023</t>
  </si>
  <si>
    <t>PROYECCIÓN DE LA POBLACION DE LA REGIÓN DE SALUD PANAMÁ METRO, POR GRUPO DE EDAD, SEGUN  DISTRITO, CORREGIMIENTO Y SEXO: AÑO 2023</t>
  </si>
  <si>
    <t>PROYECCIÓN DE LA POBLACION DE LA REGIÓN DE SALUD SAN MIGUELITO, POR GRUPO DE EDAD, SEGUN REGION, DISTRITO, CORREGIMIENTO Y SEXO: AÑO 2023</t>
  </si>
  <si>
    <t>PROYECCIÓN DE LA POBLACION  DE LA PROVINCIA DE VERAGUAS, POR GRUPO DE EDAD, SEGÚN  DISTRITO, CORREGIMIENTO Y SEXO: AÑO 2023</t>
  </si>
  <si>
    <t>05 -11</t>
  </si>
  <si>
    <t>26/ 8 /22</t>
  </si>
  <si>
    <t>´26/8/22</t>
  </si>
  <si>
    <t>26/8/22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</si>
</sst>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"/>
    <numFmt numFmtId="165" formatCode="0_)"/>
    <numFmt numFmtId="166" formatCode="0.0"/>
  </numFmts>
  <fonts count="70">
    <font>
      <sz val="12"/>
      <name val="Book Antiqua"/>
      <family val="1"/>
    </font>
    <font>
      <sz val="10"/>
      <name val="Arial"/>
      <family val="2"/>
    </font>
    <font>
      <sz val="10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entury"/>
      <family val="1"/>
    </font>
    <font>
      <sz val="10"/>
      <name val="Century"/>
      <family val="1"/>
    </font>
    <font>
      <sz val="12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22"/>
      <name val="Times New Roman"/>
      <family val="1"/>
    </font>
    <font>
      <b/>
      <sz val="12"/>
      <name val="Arial"/>
      <family val="2"/>
    </font>
    <font>
      <sz val="9"/>
      <color indexed="41"/>
      <name val="Times New Roman"/>
      <family val="1"/>
    </font>
    <font>
      <b/>
      <sz val="9"/>
      <name val="Times New Roman"/>
      <family val="1"/>
    </font>
    <font>
      <sz val="10"/>
      <name val="Arial CE"/>
    </font>
    <font>
      <sz val="10"/>
      <color indexed="8"/>
      <name val="Arial"/>
      <family val="2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7"/>
      <name val="Arial"/>
      <family val="2"/>
    </font>
    <font>
      <b/>
      <sz val="9"/>
      <name val="Arial"/>
      <family val="2"/>
    </font>
    <font>
      <b/>
      <sz val="10"/>
      <color indexed="10"/>
      <name val="Times New Roman"/>
      <family val="1"/>
    </font>
    <font>
      <b/>
      <sz val="7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name val="Courier"/>
      <family val="3"/>
    </font>
    <font>
      <sz val="9"/>
      <name val="Courier"/>
      <family val="3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sz val="7"/>
      <name val="Courier"/>
      <family val="3"/>
    </font>
    <font>
      <b/>
      <sz val="10"/>
      <name val="Socrates"/>
    </font>
    <font>
      <b/>
      <sz val="10"/>
      <name val="Slalom"/>
    </font>
    <font>
      <b/>
      <sz val="7"/>
      <name val="Courier"/>
      <family val="3"/>
    </font>
    <font>
      <sz val="12"/>
      <name val="Courier"/>
      <family val="3"/>
    </font>
    <font>
      <sz val="8"/>
      <name val="Courier"/>
      <family val="3"/>
    </font>
    <font>
      <sz val="5"/>
      <name val="Times New Roman"/>
      <family val="1"/>
    </font>
    <font>
      <b/>
      <u/>
      <sz val="10"/>
      <name val="Times New Roman"/>
      <family val="1"/>
    </font>
    <font>
      <sz val="5"/>
      <name val="Arial"/>
      <family val="2"/>
    </font>
    <font>
      <b/>
      <sz val="8"/>
      <name val="Courier"/>
      <family val="3"/>
    </font>
    <font>
      <sz val="6"/>
      <name val="Courier"/>
      <family val="3"/>
    </font>
    <font>
      <sz val="6"/>
      <name val="Arial"/>
      <family val="2"/>
    </font>
    <font>
      <b/>
      <sz val="6"/>
      <name val="Times New Roman"/>
      <family val="1"/>
    </font>
    <font>
      <sz val="5"/>
      <name val="Courier"/>
      <family val="3"/>
    </font>
    <font>
      <b/>
      <sz val="10"/>
      <color rgb="FF00B050"/>
      <name val="Times New Roman"/>
      <family val="1"/>
    </font>
    <font>
      <b/>
      <sz val="10"/>
      <color rgb="FF00B050"/>
      <name val="Courier"/>
      <family val="3"/>
    </font>
    <font>
      <sz val="12"/>
      <color theme="1"/>
      <name val="Times New Roman"/>
      <family val="1"/>
    </font>
    <font>
      <sz val="10"/>
      <color theme="1"/>
      <name val="Courier"/>
      <family val="3"/>
    </font>
    <font>
      <b/>
      <sz val="12"/>
      <name val="Book Antiqua"/>
      <family val="1"/>
    </font>
    <font>
      <b/>
      <sz val="5"/>
      <name val="Times New Roman"/>
      <family val="1"/>
    </font>
    <font>
      <sz val="10"/>
      <name val="Book Antiqua"/>
      <family val="1"/>
    </font>
    <font>
      <sz val="8"/>
      <name val="Book Antiqua"/>
      <family val="1"/>
    </font>
    <font>
      <b/>
      <sz val="6"/>
      <name val="Courier"/>
      <family val="3"/>
    </font>
    <font>
      <b/>
      <sz val="10"/>
      <name val="Courier"/>
    </font>
    <font>
      <sz val="10"/>
      <color rgb="FF000000"/>
      <name val="Arial"/>
      <family val="2"/>
      <charset val="1"/>
    </font>
    <font>
      <sz val="5"/>
      <name val="Book Antiqua"/>
      <family val="1"/>
    </font>
    <font>
      <sz val="6"/>
      <name val="Book Antiqua"/>
      <family val="1"/>
    </font>
    <font>
      <sz val="7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6" fillId="0" borderId="0"/>
    <xf numFmtId="0" fontId="1" fillId="0" borderId="0"/>
    <xf numFmtId="0" fontId="2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5" fontId="38" fillId="0" borderId="0"/>
    <xf numFmtId="0" fontId="38" fillId="0" borderId="0"/>
    <xf numFmtId="165" fontId="38" fillId="0" borderId="0"/>
    <xf numFmtId="0" fontId="1" fillId="0" borderId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</cellStyleXfs>
  <cellXfs count="1794">
    <xf numFmtId="0" fontId="0" fillId="0" borderId="0" xfId="0"/>
    <xf numFmtId="3" fontId="3" fillId="0" borderId="0" xfId="1" applyNumberFormat="1" applyFont="1" applyFill="1"/>
    <xf numFmtId="0" fontId="3" fillId="0" borderId="0" xfId="1" applyFont="1" applyFill="1"/>
    <xf numFmtId="0" fontId="2" fillId="0" borderId="0" xfId="1" applyFont="1" applyFill="1" applyBorder="1" applyAlignment="1">
      <alignment horizontal="left"/>
    </xf>
    <xf numFmtId="3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" fontId="5" fillId="2" borderId="5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3" fontId="1" fillId="0" borderId="0" xfId="1" applyNumberFormat="1" applyFont="1" applyFill="1"/>
    <xf numFmtId="3" fontId="1" fillId="0" borderId="9" xfId="1" applyNumberFormat="1" applyFont="1" applyFill="1" applyBorder="1"/>
    <xf numFmtId="3" fontId="7" fillId="0" borderId="10" xfId="1" applyNumberFormat="1" applyFont="1" applyFill="1" applyBorder="1"/>
    <xf numFmtId="3" fontId="7" fillId="0" borderId="9" xfId="1" applyNumberFormat="1" applyFont="1" applyFill="1" applyBorder="1"/>
    <xf numFmtId="3" fontId="5" fillId="0" borderId="0" xfId="1" applyNumberFormat="1" applyFont="1" applyFill="1"/>
    <xf numFmtId="0" fontId="5" fillId="0" borderId="0" xfId="1" applyFont="1" applyFill="1"/>
    <xf numFmtId="3" fontId="8" fillId="0" borderId="11" xfId="1" applyNumberFormat="1" applyFont="1" applyFill="1" applyBorder="1"/>
    <xf numFmtId="3" fontId="9" fillId="3" borderId="12" xfId="1" applyNumberFormat="1" applyFont="1" applyFill="1" applyBorder="1"/>
    <xf numFmtId="3" fontId="1" fillId="0" borderId="0" xfId="1" applyNumberFormat="1" applyFont="1" applyFill="1" applyBorder="1"/>
    <xf numFmtId="0" fontId="2" fillId="0" borderId="0" xfId="1" applyFont="1" applyFill="1"/>
    <xf numFmtId="3" fontId="1" fillId="0" borderId="11" xfId="1" applyNumberFormat="1" applyFont="1" applyFill="1" applyBorder="1"/>
    <xf numFmtId="3" fontId="10" fillId="3" borderId="12" xfId="1" applyNumberFormat="1" applyFont="1" applyFill="1" applyBorder="1"/>
    <xf numFmtId="3" fontId="8" fillId="0" borderId="0" xfId="1" applyNumberFormat="1" applyFont="1" applyFill="1" applyAlignment="1">
      <alignment horizontal="right"/>
    </xf>
    <xf numFmtId="3" fontId="8" fillId="0" borderId="12" xfId="1" applyNumberFormat="1" applyFont="1" applyFill="1" applyBorder="1"/>
    <xf numFmtId="3" fontId="8" fillId="3" borderId="12" xfId="1" applyNumberFormat="1" applyFont="1" applyFill="1" applyBorder="1"/>
    <xf numFmtId="3" fontId="8" fillId="0" borderId="0" xfId="1" applyNumberFormat="1" applyFont="1" applyFill="1" applyBorder="1"/>
    <xf numFmtId="3" fontId="8" fillId="0" borderId="0" xfId="1" applyNumberFormat="1" applyFont="1" applyFill="1"/>
    <xf numFmtId="0" fontId="7" fillId="0" borderId="0" xfId="1" applyFont="1" applyFill="1"/>
    <xf numFmtId="0" fontId="7" fillId="0" borderId="11" xfId="1" applyFont="1" applyFill="1" applyBorder="1"/>
    <xf numFmtId="3" fontId="1" fillId="0" borderId="12" xfId="1" applyNumberFormat="1" applyFont="1" applyFill="1" applyBorder="1"/>
    <xf numFmtId="3" fontId="1" fillId="3" borderId="12" xfId="1" applyNumberFormat="1" applyFont="1" applyFill="1" applyBorder="1"/>
    <xf numFmtId="0" fontId="7" fillId="0" borderId="13" xfId="1" applyFont="1" applyFill="1" applyBorder="1" applyAlignment="1">
      <alignment horizontal="right"/>
    </xf>
    <xf numFmtId="0" fontId="5" fillId="0" borderId="13" xfId="1" quotePrefix="1" applyFont="1" applyFill="1" applyBorder="1" applyAlignment="1">
      <alignment horizontal="right"/>
    </xf>
    <xf numFmtId="0" fontId="5" fillId="0" borderId="0" xfId="1" applyFont="1" applyFill="1" applyAlignment="1">
      <alignment horizontal="left"/>
    </xf>
    <xf numFmtId="3" fontId="9" fillId="0" borderId="12" xfId="1" applyNumberFormat="1" applyFont="1" applyFill="1" applyBorder="1"/>
    <xf numFmtId="0" fontId="7" fillId="0" borderId="0" xfId="1" applyFont="1" applyFill="1" applyAlignment="1">
      <alignment horizontal="left" indent="1"/>
    </xf>
    <xf numFmtId="0" fontId="7" fillId="0" borderId="0" xfId="1" applyFont="1" applyFill="1" applyBorder="1"/>
    <xf numFmtId="3" fontId="11" fillId="3" borderId="12" xfId="1" applyNumberFormat="1" applyFont="1" applyFill="1" applyBorder="1"/>
    <xf numFmtId="3" fontId="12" fillId="3" borderId="12" xfId="1" applyNumberFormat="1" applyFont="1" applyFill="1" applyBorder="1"/>
    <xf numFmtId="3" fontId="10" fillId="0" borderId="12" xfId="1" applyNumberFormat="1" applyFont="1" applyFill="1" applyBorder="1"/>
    <xf numFmtId="0" fontId="7" fillId="0" borderId="13" xfId="1" applyFont="1" applyFill="1" applyBorder="1"/>
    <xf numFmtId="0" fontId="7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5" fillId="0" borderId="0" xfId="1" applyFont="1" applyFill="1" applyBorder="1"/>
    <xf numFmtId="3" fontId="13" fillId="0" borderId="0" xfId="1" applyNumberFormat="1" applyFont="1" applyFill="1" applyBorder="1"/>
    <xf numFmtId="3" fontId="1" fillId="3" borderId="11" xfId="1" applyNumberFormat="1" applyFont="1" applyFill="1" applyBorder="1"/>
    <xf numFmtId="0" fontId="5" fillId="0" borderId="13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Alignment="1"/>
    <xf numFmtId="0" fontId="7" fillId="0" borderId="14" xfId="1" applyFont="1" applyFill="1" applyBorder="1"/>
    <xf numFmtId="0" fontId="7" fillId="0" borderId="15" xfId="1" applyFont="1" applyFill="1" applyBorder="1"/>
    <xf numFmtId="3" fontId="13" fillId="0" borderId="16" xfId="1" applyNumberFormat="1" applyFont="1" applyFill="1" applyBorder="1"/>
    <xf numFmtId="3" fontId="13" fillId="0" borderId="17" xfId="1" applyNumberFormat="1" applyFont="1" applyFill="1" applyBorder="1"/>
    <xf numFmtId="3" fontId="13" fillId="0" borderId="0" xfId="1" applyNumberFormat="1" applyFont="1" applyFill="1"/>
    <xf numFmtId="0" fontId="4" fillId="0" borderId="0" xfId="1" applyFont="1" applyFill="1"/>
    <xf numFmtId="3" fontId="15" fillId="0" borderId="0" xfId="1" applyNumberFormat="1" applyFont="1" applyFill="1"/>
    <xf numFmtId="1" fontId="14" fillId="0" borderId="0" xfId="2" applyNumberFormat="1" applyFont="1" applyProtection="1"/>
    <xf numFmtId="0" fontId="17" fillId="0" borderId="0" xfId="1" applyFont="1" applyFill="1"/>
    <xf numFmtId="3" fontId="18" fillId="0" borderId="0" xfId="1" applyNumberFormat="1" applyFont="1" applyFill="1"/>
    <xf numFmtId="3" fontId="19" fillId="0" borderId="0" xfId="1" applyNumberFormat="1" applyFont="1" applyFill="1"/>
    <xf numFmtId="3" fontId="19" fillId="0" borderId="0" xfId="1" applyNumberFormat="1" applyFont="1" applyFill="1" applyBorder="1"/>
    <xf numFmtId="3" fontId="17" fillId="0" borderId="0" xfId="1" applyNumberFormat="1" applyFont="1" applyFill="1"/>
    <xf numFmtId="3" fontId="20" fillId="0" borderId="0" xfId="1" applyNumberFormat="1" applyFont="1" applyFill="1"/>
    <xf numFmtId="3" fontId="20" fillId="0" borderId="0" xfId="1" applyNumberFormat="1" applyFont="1" applyFill="1" applyBorder="1"/>
    <xf numFmtId="3" fontId="2" fillId="0" borderId="0" xfId="1" applyNumberFormat="1" applyFont="1" applyFill="1"/>
    <xf numFmtId="0" fontId="21" fillId="0" borderId="0" xfId="1" applyFont="1" applyFill="1" applyBorder="1"/>
    <xf numFmtId="0" fontId="21" fillId="0" borderId="0" xfId="1" applyFont="1" applyFill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18" fontId="5" fillId="2" borderId="5" xfId="1" applyNumberFormat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0" borderId="18" xfId="1" applyFont="1" applyFill="1" applyBorder="1"/>
    <xf numFmtId="1" fontId="4" fillId="0" borderId="10" xfId="1" applyNumberFormat="1" applyFont="1" applyFill="1" applyBorder="1"/>
    <xf numFmtId="1" fontId="20" fillId="0" borderId="10" xfId="1" applyNumberFormat="1" applyFont="1" applyFill="1" applyBorder="1"/>
    <xf numFmtId="1" fontId="20" fillId="0" borderId="9" xfId="1" applyNumberFormat="1" applyFont="1" applyFill="1" applyBorder="1"/>
    <xf numFmtId="3" fontId="5" fillId="0" borderId="0" xfId="1" applyNumberFormat="1" applyFont="1" applyFill="1" applyBorder="1"/>
    <xf numFmtId="3" fontId="2" fillId="2" borderId="12" xfId="1" applyNumberFormat="1" applyFont="1" applyFill="1" applyBorder="1"/>
    <xf numFmtId="3" fontId="2" fillId="2" borderId="11" xfId="1" applyNumberFormat="1" applyFont="1" applyFill="1" applyBorder="1"/>
    <xf numFmtId="3" fontId="22" fillId="2" borderId="11" xfId="1" applyNumberFormat="1" applyFont="1" applyFill="1" applyBorder="1"/>
    <xf numFmtId="3" fontId="2" fillId="0" borderId="0" xfId="1" applyNumberFormat="1" applyFont="1" applyFill="1" applyBorder="1"/>
    <xf numFmtId="0" fontId="2" fillId="0" borderId="13" xfId="1" applyFont="1" applyFill="1" applyBorder="1"/>
    <xf numFmtId="3" fontId="2" fillId="0" borderId="12" xfId="1" applyNumberFormat="1" applyFont="1" applyFill="1" applyBorder="1"/>
    <xf numFmtId="3" fontId="2" fillId="0" borderId="11" xfId="1" applyNumberFormat="1" applyFont="1" applyFill="1" applyBorder="1"/>
    <xf numFmtId="3" fontId="5" fillId="0" borderId="12" xfId="1" applyNumberFormat="1" applyFont="1" applyFill="1" applyBorder="1"/>
    <xf numFmtId="3" fontId="5" fillId="0" borderId="11" xfId="1" applyNumberFormat="1" applyFont="1" applyFill="1" applyBorder="1"/>
    <xf numFmtId="1" fontId="2" fillId="0" borderId="13" xfId="3" applyNumberFormat="1" applyFont="1" applyFill="1" applyBorder="1" applyAlignment="1" applyProtection="1">
      <alignment horizontal="left"/>
    </xf>
    <xf numFmtId="0" fontId="5" fillId="0" borderId="0" xfId="1" applyFont="1" applyFill="1" applyAlignment="1">
      <alignment horizontal="left" indent="1"/>
    </xf>
    <xf numFmtId="0" fontId="2" fillId="0" borderId="13" xfId="1" applyFont="1" applyFill="1" applyBorder="1" applyAlignment="1">
      <alignment horizontal="right"/>
    </xf>
    <xf numFmtId="0" fontId="2" fillId="0" borderId="0" xfId="1" applyFont="1" applyFill="1" applyAlignment="1">
      <alignment horizontal="left" indent="1"/>
    </xf>
    <xf numFmtId="0" fontId="5" fillId="0" borderId="0" xfId="1" quotePrefix="1" applyFont="1" applyFill="1" applyBorder="1" applyAlignment="1">
      <alignment horizontal="right"/>
    </xf>
    <xf numFmtId="0" fontId="5" fillId="0" borderId="11" xfId="1" applyFont="1" applyFill="1" applyBorder="1" applyAlignment="1">
      <alignment horizontal="left" indent="1"/>
    </xf>
    <xf numFmtId="0" fontId="2" fillId="0" borderId="11" xfId="1" applyFont="1" applyFill="1" applyBorder="1" applyAlignment="1">
      <alignment horizontal="left" indent="1"/>
    </xf>
    <xf numFmtId="1" fontId="2" fillId="0" borderId="0" xfId="3" applyNumberFormat="1" applyFont="1" applyFill="1" applyBorder="1" applyAlignment="1" applyProtection="1">
      <alignment horizontal="left"/>
    </xf>
    <xf numFmtId="0" fontId="5" fillId="2" borderId="13" xfId="1" quotePrefix="1" applyFont="1" applyFill="1" applyBorder="1" applyAlignment="1">
      <alignment horizontal="right"/>
    </xf>
    <xf numFmtId="0" fontId="5" fillId="2" borderId="13" xfId="1" applyFont="1" applyFill="1" applyBorder="1" applyAlignment="1">
      <alignment horizontal="right"/>
    </xf>
    <xf numFmtId="3" fontId="22" fillId="0" borderId="12" xfId="1" applyNumberFormat="1" applyFont="1" applyFill="1" applyBorder="1"/>
    <xf numFmtId="3" fontId="22" fillId="0" borderId="11" xfId="1" applyNumberFormat="1" applyFont="1" applyFill="1" applyBorder="1"/>
    <xf numFmtId="0" fontId="2" fillId="0" borderId="11" xfId="1" applyFont="1" applyFill="1" applyBorder="1"/>
    <xf numFmtId="0" fontId="2" fillId="0" borderId="0" xfId="1" quotePrefix="1" applyFont="1" applyFill="1" applyBorder="1" applyAlignment="1">
      <alignment horizontal="right"/>
    </xf>
    <xf numFmtId="3" fontId="22" fillId="2" borderId="12" xfId="1" applyNumberFormat="1" applyFont="1" applyFill="1" applyBorder="1"/>
    <xf numFmtId="0" fontId="2" fillId="0" borderId="13" xfId="1" quotePrefix="1" applyFont="1" applyFill="1" applyBorder="1" applyAlignment="1">
      <alignment horizontal="right"/>
    </xf>
    <xf numFmtId="3" fontId="23" fillId="0" borderId="12" xfId="1" applyNumberFormat="1" applyFont="1" applyFill="1" applyBorder="1"/>
    <xf numFmtId="3" fontId="2" fillId="0" borderId="16" xfId="1" applyNumberFormat="1" applyFont="1" applyFill="1" applyBorder="1"/>
    <xf numFmtId="3" fontId="2" fillId="0" borderId="17" xfId="1" applyNumberFormat="1" applyFont="1" applyFill="1" applyBorder="1"/>
    <xf numFmtId="3" fontId="4" fillId="0" borderId="0" xfId="1" quotePrefix="1" applyNumberFormat="1" applyFont="1" applyFill="1" applyBorder="1"/>
    <xf numFmtId="3" fontId="4" fillId="0" borderId="0" xfId="1" applyNumberFormat="1" applyFont="1" applyFill="1"/>
    <xf numFmtId="0" fontId="20" fillId="0" borderId="0" xfId="1" applyFont="1" applyFill="1"/>
    <xf numFmtId="0" fontId="20" fillId="0" borderId="0" xfId="1" applyFont="1" applyFill="1" applyBorder="1"/>
    <xf numFmtId="1" fontId="24" fillId="2" borderId="21" xfId="3" applyNumberFormat="1" applyFont="1" applyFill="1" applyBorder="1" applyAlignment="1">
      <alignment horizontal="center" vertical="center"/>
    </xf>
    <xf numFmtId="0" fontId="5" fillId="2" borderId="23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1" fontId="5" fillId="2" borderId="24" xfId="3" applyNumberFormat="1" applyFont="1" applyFill="1" applyBorder="1" applyAlignment="1">
      <alignment horizontal="center" vertical="center"/>
    </xf>
    <xf numFmtId="1" fontId="5" fillId="2" borderId="25" xfId="3" applyNumberFormat="1" applyFont="1" applyFill="1" applyBorder="1" applyAlignment="1">
      <alignment horizontal="center" vertical="center"/>
    </xf>
    <xf numFmtId="1" fontId="5" fillId="2" borderId="26" xfId="3" applyNumberFormat="1" applyFont="1" applyFill="1" applyBorder="1" applyAlignment="1">
      <alignment horizontal="center" vertical="center" wrapText="1"/>
    </xf>
    <xf numFmtId="3" fontId="23" fillId="2" borderId="12" xfId="3" applyNumberFormat="1" applyFont="1" applyFill="1" applyBorder="1" applyProtection="1">
      <protection locked="0"/>
    </xf>
    <xf numFmtId="3" fontId="2" fillId="2" borderId="11" xfId="3" applyNumberFormat="1" applyFont="1" applyFill="1" applyBorder="1" applyProtection="1">
      <protection locked="0"/>
    </xf>
    <xf numFmtId="3" fontId="22" fillId="2" borderId="12" xfId="3" applyNumberFormat="1" applyFont="1" applyFill="1" applyBorder="1" applyProtection="1">
      <protection locked="0"/>
    </xf>
    <xf numFmtId="1" fontId="2" fillId="2" borderId="12" xfId="3" applyNumberFormat="1" applyFont="1" applyFill="1" applyBorder="1" applyProtection="1">
      <protection locked="0"/>
    </xf>
    <xf numFmtId="1" fontId="2" fillId="2" borderId="11" xfId="3" applyNumberFormat="1" applyFont="1" applyFill="1" applyBorder="1" applyProtection="1">
      <protection locked="0"/>
    </xf>
    <xf numFmtId="3" fontId="25" fillId="2" borderId="11" xfId="3" applyNumberFormat="1" applyFont="1" applyFill="1" applyBorder="1" applyProtection="1">
      <protection locked="0"/>
    </xf>
    <xf numFmtId="3" fontId="5" fillId="2" borderId="12" xfId="3" applyNumberFormat="1" applyFont="1" applyFill="1" applyBorder="1" applyProtection="1">
      <protection locked="0"/>
    </xf>
    <xf numFmtId="3" fontId="2" fillId="2" borderId="12" xfId="3" applyNumberFormat="1" applyFont="1" applyFill="1" applyBorder="1" applyProtection="1">
      <protection locked="0"/>
    </xf>
    <xf numFmtId="3" fontId="29" fillId="4" borderId="11" xfId="4" applyNumberFormat="1" applyFont="1" applyFill="1" applyBorder="1" applyAlignment="1">
      <alignment horizontal="right" wrapText="1"/>
    </xf>
    <xf numFmtId="3" fontId="1" fillId="0" borderId="11" xfId="4" applyNumberFormat="1" applyFont="1" applyBorder="1"/>
    <xf numFmtId="3" fontId="2" fillId="3" borderId="12" xfId="3" applyNumberFormat="1" applyFont="1" applyFill="1" applyBorder="1" applyProtection="1">
      <protection locked="0"/>
    </xf>
    <xf numFmtId="3" fontId="1" fillId="2" borderId="11" xfId="4" applyNumberFormat="1" applyFont="1" applyFill="1" applyBorder="1"/>
    <xf numFmtId="0" fontId="1" fillId="0" borderId="0" xfId="2" applyFont="1" applyFill="1" applyBorder="1"/>
    <xf numFmtId="0" fontId="1" fillId="0" borderId="0" xfId="2" applyFont="1" applyFill="1"/>
    <xf numFmtId="0" fontId="19" fillId="0" borderId="0" xfId="2" applyFont="1" applyFill="1"/>
    <xf numFmtId="0" fontId="15" fillId="0" borderId="0" xfId="2" applyFont="1" applyFill="1" applyAlignment="1">
      <alignment horizontal="left" indent="2"/>
    </xf>
    <xf numFmtId="0" fontId="15" fillId="0" borderId="0" xfId="2" applyFont="1" applyFill="1"/>
    <xf numFmtId="1" fontId="13" fillId="0" borderId="0" xfId="2" applyNumberFormat="1" applyFont="1" applyFill="1"/>
    <xf numFmtId="0" fontId="13" fillId="0" borderId="0" xfId="2" applyFont="1" applyFill="1"/>
    <xf numFmtId="0" fontId="13" fillId="0" borderId="0" xfId="2" applyFont="1" applyFill="1" applyBorder="1"/>
    <xf numFmtId="0" fontId="13" fillId="0" borderId="15" xfId="2" applyFont="1" applyFill="1" applyBorder="1"/>
    <xf numFmtId="0" fontId="13" fillId="2" borderId="4" xfId="2" applyFont="1" applyFill="1" applyBorder="1" applyAlignment="1">
      <alignment horizontal="center" vertical="center"/>
    </xf>
    <xf numFmtId="0" fontId="32" fillId="0" borderId="0" xfId="2" applyFont="1" applyFill="1" applyBorder="1" applyAlignment="1">
      <alignment horizontal="center" vertical="center"/>
    </xf>
    <xf numFmtId="0" fontId="32" fillId="0" borderId="0" xfId="2" applyFont="1" applyFill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1" fontId="5" fillId="2" borderId="23" xfId="2" applyNumberFormat="1" applyFont="1" applyFill="1" applyBorder="1" applyAlignment="1">
      <alignment horizontal="center" vertical="center"/>
    </xf>
    <xf numFmtId="18" fontId="5" fillId="2" borderId="23" xfId="2" applyNumberFormat="1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1" fontId="8" fillId="2" borderId="0" xfId="2" applyNumberFormat="1" applyFont="1" applyFill="1" applyBorder="1" applyAlignment="1">
      <alignment horizontal="right"/>
    </xf>
    <xf numFmtId="1" fontId="5" fillId="2" borderId="11" xfId="2" applyNumberFormat="1" applyFont="1" applyFill="1" applyBorder="1"/>
    <xf numFmtId="1" fontId="5" fillId="2" borderId="13" xfId="2" applyNumberFormat="1" applyFont="1" applyFill="1" applyBorder="1" applyAlignment="1">
      <alignment horizontal="left" indent="2"/>
    </xf>
    <xf numFmtId="3" fontId="2" fillId="2" borderId="13" xfId="2" applyNumberFormat="1" applyFont="1" applyFill="1" applyBorder="1" applyProtection="1">
      <protection locked="0"/>
    </xf>
    <xf numFmtId="3" fontId="21" fillId="2" borderId="13" xfId="2" applyNumberFormat="1" applyFont="1" applyFill="1" applyBorder="1" applyProtection="1">
      <protection locked="0"/>
    </xf>
    <xf numFmtId="3" fontId="21" fillId="2" borderId="0" xfId="2" applyNumberFormat="1" applyFont="1" applyFill="1" applyBorder="1" applyProtection="1">
      <protection locked="0"/>
    </xf>
    <xf numFmtId="3" fontId="21" fillId="2" borderId="11" xfId="2" applyNumberFormat="1" applyFont="1" applyFill="1" applyBorder="1" applyProtection="1">
      <protection locked="0"/>
    </xf>
    <xf numFmtId="3" fontId="19" fillId="0" borderId="0" xfId="2" applyNumberFormat="1" applyFont="1" applyFill="1" applyBorder="1"/>
    <xf numFmtId="3" fontId="19" fillId="0" borderId="0" xfId="2" applyNumberFormat="1" applyFont="1" applyFill="1"/>
    <xf numFmtId="3" fontId="23" fillId="2" borderId="13" xfId="2" applyNumberFormat="1" applyFont="1" applyFill="1" applyBorder="1" applyProtection="1">
      <protection locked="0"/>
    </xf>
    <xf numFmtId="1" fontId="2" fillId="3" borderId="13" xfId="2" applyNumberFormat="1" applyFont="1" applyFill="1" applyBorder="1" applyAlignment="1" applyProtection="1">
      <alignment horizontal="left"/>
    </xf>
    <xf numFmtId="3" fontId="22" fillId="2" borderId="13" xfId="2" applyNumberFormat="1" applyFont="1" applyFill="1" applyBorder="1" applyProtection="1">
      <protection locked="0"/>
    </xf>
    <xf numFmtId="3" fontId="22" fillId="3" borderId="0" xfId="2" applyNumberFormat="1" applyFont="1" applyFill="1" applyBorder="1" applyProtection="1">
      <protection locked="0"/>
    </xf>
    <xf numFmtId="3" fontId="22" fillId="3" borderId="11" xfId="2" applyNumberFormat="1" applyFont="1" applyFill="1" applyBorder="1" applyProtection="1">
      <protection locked="0"/>
    </xf>
    <xf numFmtId="1" fontId="5" fillId="2" borderId="13" xfId="2" applyNumberFormat="1" applyFont="1" applyFill="1" applyBorder="1" applyAlignment="1" applyProtection="1">
      <alignment horizontal="left"/>
    </xf>
    <xf numFmtId="3" fontId="5" fillId="2" borderId="13" xfId="2" applyNumberFormat="1" applyFont="1" applyFill="1" applyBorder="1" applyProtection="1">
      <protection locked="0"/>
    </xf>
    <xf numFmtId="3" fontId="5" fillId="2" borderId="0" xfId="2" applyNumberFormat="1" applyFont="1" applyFill="1" applyBorder="1" applyProtection="1">
      <protection locked="0"/>
    </xf>
    <xf numFmtId="3" fontId="5" fillId="2" borderId="11" xfId="2" applyNumberFormat="1" applyFont="1" applyFill="1" applyBorder="1" applyProtection="1">
      <protection locked="0"/>
    </xf>
    <xf numFmtId="1" fontId="5" fillId="3" borderId="0" xfId="2" applyNumberFormat="1" applyFont="1" applyFill="1" applyBorder="1" applyAlignment="1" applyProtection="1">
      <alignment horizontal="right"/>
      <protection locked="0"/>
    </xf>
    <xf numFmtId="1" fontId="5" fillId="2" borderId="11" xfId="2" applyNumberFormat="1" applyFont="1" applyFill="1" applyBorder="1" applyAlignment="1" applyProtection="1">
      <alignment horizontal="left" indent="1"/>
    </xf>
    <xf numFmtId="0" fontId="5" fillId="2" borderId="11" xfId="2" applyFont="1" applyFill="1" applyBorder="1"/>
    <xf numFmtId="1" fontId="5" fillId="0" borderId="0" xfId="2" applyNumberFormat="1" applyFont="1" applyFill="1" applyBorder="1" applyAlignment="1" applyProtection="1">
      <alignment horizontal="right"/>
      <protection locked="0"/>
    </xf>
    <xf numFmtId="0" fontId="5" fillId="0" borderId="11" xfId="2" applyFont="1" applyFill="1" applyBorder="1"/>
    <xf numFmtId="1" fontId="5" fillId="0" borderId="13" xfId="2" applyNumberFormat="1" applyFont="1" applyFill="1" applyBorder="1" applyAlignment="1" applyProtection="1">
      <alignment horizontal="left" indent="1"/>
    </xf>
    <xf numFmtId="3" fontId="2" fillId="0" borderId="13" xfId="2" applyNumberFormat="1" applyFont="1" applyFill="1" applyBorder="1" applyProtection="1">
      <protection locked="0"/>
    </xf>
    <xf numFmtId="3" fontId="5" fillId="0" borderId="13" xfId="2" applyNumberFormat="1" applyFont="1" applyFill="1" applyBorder="1" applyProtection="1">
      <protection locked="0"/>
    </xf>
    <xf numFmtId="3" fontId="5" fillId="0" borderId="13" xfId="2" applyNumberFormat="1" applyFont="1" applyFill="1" applyBorder="1" applyAlignment="1" applyProtection="1">
      <alignment horizontal="right" wrapText="1"/>
      <protection locked="0"/>
    </xf>
    <xf numFmtId="3" fontId="5" fillId="0" borderId="0" xfId="2" applyNumberFormat="1" applyFont="1" applyFill="1" applyBorder="1" applyProtection="1">
      <protection locked="0"/>
    </xf>
    <xf numFmtId="3" fontId="2" fillId="0" borderId="11" xfId="2" applyNumberFormat="1" applyFont="1" applyFill="1" applyBorder="1"/>
    <xf numFmtId="1" fontId="5" fillId="3" borderId="11" xfId="2" applyNumberFormat="1" applyFont="1" applyFill="1" applyBorder="1" applyAlignment="1" applyProtection="1">
      <alignment horizontal="left"/>
    </xf>
    <xf numFmtId="1" fontId="5" fillId="3" borderId="13" xfId="2" applyNumberFormat="1" applyFont="1" applyFill="1" applyBorder="1" applyAlignment="1" applyProtection="1">
      <alignment horizontal="left" indent="1"/>
    </xf>
    <xf numFmtId="3" fontId="5" fillId="3" borderId="13" xfId="2" applyNumberFormat="1" applyFont="1" applyFill="1" applyBorder="1" applyProtection="1">
      <protection locked="0"/>
    </xf>
    <xf numFmtId="3" fontId="5" fillId="3" borderId="0" xfId="2" applyNumberFormat="1" applyFont="1" applyFill="1" applyBorder="1" applyProtection="1">
      <protection locked="0"/>
    </xf>
    <xf numFmtId="3" fontId="5" fillId="3" borderId="11" xfId="2" applyNumberFormat="1" applyFont="1" applyFill="1" applyBorder="1" applyProtection="1">
      <protection locked="0"/>
    </xf>
    <xf numFmtId="3" fontId="2" fillId="3" borderId="13" xfId="2" applyNumberFormat="1" applyFont="1" applyFill="1" applyBorder="1" applyProtection="1">
      <protection locked="0"/>
    </xf>
    <xf numFmtId="3" fontId="2" fillId="3" borderId="0" xfId="2" applyNumberFormat="1" applyFont="1" applyFill="1" applyBorder="1" applyProtection="1">
      <protection locked="0"/>
    </xf>
    <xf numFmtId="1" fontId="5" fillId="3" borderId="0" xfId="2" quotePrefix="1" applyNumberFormat="1" applyFont="1" applyFill="1" applyBorder="1" applyAlignment="1" applyProtection="1">
      <alignment horizontal="right"/>
      <protection locked="0"/>
    </xf>
    <xf numFmtId="1" fontId="5" fillId="3" borderId="11" xfId="2" applyNumberFormat="1" applyFont="1" applyFill="1" applyBorder="1" applyAlignment="1" applyProtection="1">
      <alignment horizontal="left" indent="1"/>
    </xf>
    <xf numFmtId="3" fontId="33" fillId="0" borderId="0" xfId="2" applyNumberFormat="1" applyFont="1" applyFill="1" applyBorder="1"/>
    <xf numFmtId="3" fontId="33" fillId="0" borderId="0" xfId="2" applyNumberFormat="1" applyFont="1" applyFill="1"/>
    <xf numFmtId="1" fontId="8" fillId="0" borderId="0" xfId="2" applyNumberFormat="1" applyFont="1" applyFill="1"/>
    <xf numFmtId="1" fontId="2" fillId="3" borderId="0" xfId="2" applyNumberFormat="1" applyFont="1" applyFill="1" applyBorder="1" applyAlignment="1" applyProtection="1">
      <alignment horizontal="right"/>
      <protection locked="0"/>
    </xf>
    <xf numFmtId="1" fontId="2" fillId="3" borderId="11" xfId="2" applyNumberFormat="1" applyFont="1" applyFill="1" applyBorder="1" applyAlignment="1" applyProtection="1">
      <alignment horizontal="left" indent="1"/>
    </xf>
    <xf numFmtId="3" fontId="22" fillId="3" borderId="13" xfId="2" applyNumberFormat="1" applyFont="1" applyFill="1" applyBorder="1" applyProtection="1">
      <protection locked="0"/>
    </xf>
    <xf numFmtId="3" fontId="2" fillId="3" borderId="12" xfId="1" applyNumberFormat="1" applyFont="1" applyFill="1" applyBorder="1"/>
    <xf numFmtId="3" fontId="2" fillId="3" borderId="11" xfId="1" applyNumberFormat="1" applyFont="1" applyFill="1" applyBorder="1"/>
    <xf numFmtId="1" fontId="1" fillId="0" borderId="0" xfId="2" applyNumberFormat="1" applyFont="1" applyFill="1"/>
    <xf numFmtId="1" fontId="5" fillId="3" borderId="13" xfId="2" applyNumberFormat="1" applyFont="1" applyFill="1" applyBorder="1" applyAlignment="1" applyProtection="1">
      <alignment horizontal="left"/>
    </xf>
    <xf numFmtId="1" fontId="2" fillId="3" borderId="11" xfId="2" applyNumberFormat="1" applyFont="1" applyFill="1" applyBorder="1" applyAlignment="1" applyProtection="1">
      <alignment horizontal="left"/>
    </xf>
    <xf numFmtId="1" fontId="5" fillId="0" borderId="11" xfId="2" applyNumberFormat="1" applyFont="1" applyFill="1" applyBorder="1" applyAlignment="1" applyProtection="1">
      <alignment horizontal="left"/>
    </xf>
    <xf numFmtId="1" fontId="2" fillId="3" borderId="11" xfId="2" applyNumberFormat="1" applyFont="1" applyFill="1" applyBorder="1" applyAlignment="1" applyProtection="1">
      <alignment horizontal="left" indent="2"/>
    </xf>
    <xf numFmtId="3" fontId="5" fillId="3" borderId="12" xfId="2" applyNumberFormat="1" applyFont="1" applyFill="1" applyBorder="1" applyProtection="1">
      <protection locked="0"/>
    </xf>
    <xf numFmtId="3" fontId="22" fillId="3" borderId="12" xfId="1" applyNumberFormat="1" applyFont="1" applyFill="1" applyBorder="1"/>
    <xf numFmtId="3" fontId="22" fillId="3" borderId="11" xfId="1" applyNumberFormat="1" applyFont="1" applyFill="1" applyBorder="1"/>
    <xf numFmtId="3" fontId="1" fillId="0" borderId="11" xfId="0" applyNumberFormat="1" applyFont="1" applyBorder="1"/>
    <xf numFmtId="1" fontId="5" fillId="3" borderId="0" xfId="2" applyNumberFormat="1" applyFont="1" applyFill="1" applyBorder="1" applyAlignment="1" applyProtection="1">
      <alignment horizontal="left" indent="1"/>
    </xf>
    <xf numFmtId="3" fontId="23" fillId="3" borderId="13" xfId="2" applyNumberFormat="1" applyFont="1" applyFill="1" applyBorder="1" applyProtection="1">
      <protection locked="0"/>
    </xf>
    <xf numFmtId="1" fontId="32" fillId="0" borderId="0" xfId="2" applyNumberFormat="1" applyFont="1" applyFill="1"/>
    <xf numFmtId="1" fontId="2" fillId="3" borderId="13" xfId="2" applyNumberFormat="1" applyFont="1" applyFill="1" applyBorder="1" applyAlignment="1" applyProtection="1">
      <alignment horizontal="left" indent="2"/>
    </xf>
    <xf numFmtId="3" fontId="29" fillId="4" borderId="12" xfId="0" applyNumberFormat="1" applyFont="1" applyFill="1" applyBorder="1" applyAlignment="1">
      <alignment horizontal="right" wrapText="1"/>
    </xf>
    <xf numFmtId="3" fontId="29" fillId="4" borderId="11" xfId="0" applyNumberFormat="1" applyFont="1" applyFill="1" applyBorder="1" applyAlignment="1">
      <alignment horizontal="right" wrapText="1"/>
    </xf>
    <xf numFmtId="1" fontId="2" fillId="3" borderId="0" xfId="2" applyNumberFormat="1" applyFont="1" applyFill="1" applyBorder="1" applyAlignment="1" applyProtection="1">
      <alignment horizontal="left"/>
    </xf>
    <xf numFmtId="3" fontId="2" fillId="3" borderId="12" xfId="2" applyNumberFormat="1" applyFont="1" applyFill="1" applyBorder="1" applyProtection="1">
      <protection locked="0"/>
    </xf>
    <xf numFmtId="3" fontId="23" fillId="3" borderId="0" xfId="2" applyNumberFormat="1" applyFont="1" applyFill="1" applyBorder="1" applyProtection="1">
      <protection locked="0"/>
    </xf>
    <xf numFmtId="1" fontId="5" fillId="3" borderId="13" xfId="2" applyNumberFormat="1" applyFont="1" applyFill="1" applyBorder="1" applyAlignment="1" applyProtection="1">
      <alignment horizontal="left" indent="2"/>
    </xf>
    <xf numFmtId="1" fontId="5" fillId="3" borderId="0" xfId="2" applyNumberFormat="1" applyFont="1" applyFill="1" applyBorder="1" applyAlignment="1" applyProtection="1">
      <alignment horizontal="left"/>
    </xf>
    <xf numFmtId="3" fontId="2" fillId="3" borderId="11" xfId="2" applyNumberFormat="1" applyFont="1" applyFill="1" applyBorder="1" applyProtection="1">
      <protection locked="0"/>
    </xf>
    <xf numFmtId="3" fontId="2" fillId="3" borderId="11" xfId="2" applyNumberFormat="1" applyFont="1" applyFill="1" applyBorder="1"/>
    <xf numFmtId="0" fontId="1" fillId="3" borderId="13" xfId="2" applyFont="1" applyFill="1" applyBorder="1" applyAlignment="1">
      <alignment horizontal="left"/>
    </xf>
    <xf numFmtId="3" fontId="34" fillId="3" borderId="13" xfId="2" applyNumberFormat="1" applyFont="1" applyFill="1" applyBorder="1" applyProtection="1">
      <protection locked="0"/>
    </xf>
    <xf numFmtId="3" fontId="5" fillId="3" borderId="13" xfId="2" applyNumberFormat="1" applyFont="1" applyFill="1" applyBorder="1" applyAlignment="1" applyProtection="1">
      <alignment horizontal="right" wrapText="1"/>
      <protection locked="0"/>
    </xf>
    <xf numFmtId="1" fontId="18" fillId="0" borderId="0" xfId="2" applyNumberFormat="1" applyFont="1" applyFill="1"/>
    <xf numFmtId="1" fontId="5" fillId="3" borderId="11" xfId="2" applyNumberFormat="1" applyFont="1" applyFill="1" applyBorder="1" applyAlignment="1" applyProtection="1">
      <alignment horizontal="left" indent="2"/>
    </xf>
    <xf numFmtId="1" fontId="35" fillId="0" borderId="0" xfId="2" applyNumberFormat="1" applyFont="1" applyFill="1"/>
    <xf numFmtId="1" fontId="2" fillId="3" borderId="28" xfId="2" applyNumberFormat="1" applyFont="1" applyFill="1" applyBorder="1" applyAlignment="1" applyProtection="1">
      <alignment horizontal="left" indent="1"/>
    </xf>
    <xf numFmtId="1" fontId="2" fillId="3" borderId="30" xfId="2" applyNumberFormat="1" applyFont="1" applyFill="1" applyBorder="1" applyAlignment="1" applyProtection="1">
      <alignment horizontal="left"/>
    </xf>
    <xf numFmtId="3" fontId="31" fillId="3" borderId="12" xfId="1" applyNumberFormat="1" applyFont="1" applyFill="1" applyBorder="1"/>
    <xf numFmtId="3" fontId="31" fillId="3" borderId="11" xfId="1" applyNumberFormat="1" applyFont="1" applyFill="1" applyBorder="1"/>
    <xf numFmtId="0" fontId="1" fillId="3" borderId="0" xfId="2" applyFont="1" applyFill="1" applyBorder="1"/>
    <xf numFmtId="3" fontId="13" fillId="0" borderId="0" xfId="2" applyNumberFormat="1" applyFont="1" applyFill="1"/>
    <xf numFmtId="3" fontId="13" fillId="0" borderId="0" xfId="2" applyNumberFormat="1" applyFont="1" applyFill="1" applyBorder="1"/>
    <xf numFmtId="1" fontId="14" fillId="0" borderId="0" xfId="2" applyNumberFormat="1" applyFont="1" applyBorder="1" applyProtection="1"/>
    <xf numFmtId="0" fontId="2" fillId="0" borderId="0" xfId="2" applyFont="1" applyFill="1"/>
    <xf numFmtId="0" fontId="2" fillId="0" borderId="0" xfId="2" applyFont="1" applyFill="1" applyBorder="1"/>
    <xf numFmtId="0" fontId="5" fillId="2" borderId="11" xfId="2" applyFont="1" applyFill="1" applyBorder="1" applyAlignment="1" applyProtection="1">
      <alignment horizontal="center" vertical="center"/>
    </xf>
    <xf numFmtId="0" fontId="5" fillId="2" borderId="31" xfId="2" applyFont="1" applyFill="1" applyBorder="1" applyAlignment="1" applyProtection="1">
      <alignment horizontal="center" vertical="center"/>
    </xf>
    <xf numFmtId="18" fontId="5" fillId="2" borderId="31" xfId="2" applyNumberFormat="1" applyFont="1" applyFill="1" applyBorder="1" applyAlignment="1" applyProtection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1" fontId="5" fillId="0" borderId="0" xfId="2" applyNumberFormat="1" applyFont="1" applyFill="1" applyBorder="1" applyAlignment="1" applyProtection="1">
      <alignment horizontal="right"/>
    </xf>
    <xf numFmtId="0" fontId="2" fillId="0" borderId="11" xfId="2" applyFont="1" applyFill="1" applyBorder="1" applyProtection="1"/>
    <xf numFmtId="1" fontId="5" fillId="0" borderId="0" xfId="2" applyNumberFormat="1" applyFont="1" applyFill="1" applyBorder="1" applyAlignment="1" applyProtection="1">
      <alignment horizontal="left" indent="2"/>
    </xf>
    <xf numFmtId="1" fontId="7" fillId="0" borderId="11" xfId="2" applyNumberFormat="1" applyFont="1" applyFill="1" applyBorder="1" applyProtection="1"/>
    <xf numFmtId="1" fontId="21" fillId="0" borderId="12" xfId="2" applyNumberFormat="1" applyFont="1" applyFill="1" applyBorder="1" applyProtection="1"/>
    <xf numFmtId="1" fontId="21" fillId="0" borderId="11" xfId="2" applyNumberFormat="1" applyFont="1" applyFill="1" applyBorder="1" applyProtection="1"/>
    <xf numFmtId="0" fontId="7" fillId="0" borderId="11" xfId="2" applyFont="1" applyFill="1" applyBorder="1"/>
    <xf numFmtId="1" fontId="5" fillId="2" borderId="13" xfId="2" applyNumberFormat="1" applyFont="1" applyFill="1" applyBorder="1" applyAlignment="1" applyProtection="1">
      <alignment horizontal="right"/>
    </xf>
    <xf numFmtId="3" fontId="5" fillId="0" borderId="12" xfId="2" applyNumberFormat="1" applyFont="1" applyFill="1" applyBorder="1" applyProtection="1"/>
    <xf numFmtId="3" fontId="2" fillId="0" borderId="0" xfId="2" applyNumberFormat="1" applyFont="1" applyFill="1" applyBorder="1"/>
    <xf numFmtId="3" fontId="2" fillId="0" borderId="0" xfId="2" applyNumberFormat="1" applyFont="1" applyFill="1"/>
    <xf numFmtId="0" fontId="2" fillId="2" borderId="11" xfId="2" applyFont="1" applyFill="1" applyBorder="1" applyProtection="1"/>
    <xf numFmtId="3" fontId="22" fillId="0" borderId="12" xfId="2" applyNumberFormat="1" applyFont="1" applyFill="1" applyBorder="1" applyProtection="1"/>
    <xf numFmtId="3" fontId="36" fillId="2" borderId="11" xfId="2" applyNumberFormat="1" applyFont="1" applyFill="1" applyBorder="1" applyProtection="1"/>
    <xf numFmtId="3" fontId="2" fillId="2" borderId="11" xfId="2" applyNumberFormat="1" applyFont="1" applyFill="1" applyBorder="1" applyProtection="1"/>
    <xf numFmtId="3" fontId="22" fillId="2" borderId="11" xfId="2" applyNumberFormat="1" applyFont="1" applyFill="1" applyBorder="1" applyProtection="1"/>
    <xf numFmtId="3" fontId="2" fillId="0" borderId="12" xfId="2" applyNumberFormat="1" applyFont="1" applyFill="1" applyBorder="1" applyProtection="1"/>
    <xf numFmtId="1" fontId="5" fillId="0" borderId="13" xfId="2" quotePrefix="1" applyNumberFormat="1" applyFont="1" applyFill="1" applyBorder="1" applyAlignment="1" applyProtection="1">
      <alignment horizontal="right"/>
    </xf>
    <xf numFmtId="0" fontId="5" fillId="0" borderId="11" xfId="2" applyFont="1" applyFill="1" applyBorder="1" applyAlignment="1" applyProtection="1">
      <alignment horizontal="left" indent="1"/>
    </xf>
    <xf numFmtId="1" fontId="5" fillId="0" borderId="13" xfId="2" applyNumberFormat="1" applyFont="1" applyFill="1" applyBorder="1" applyAlignment="1" applyProtection="1">
      <alignment horizontal="left" indent="3"/>
    </xf>
    <xf numFmtId="3" fontId="5" fillId="0" borderId="11" xfId="2" applyNumberFormat="1" applyFont="1" applyFill="1" applyBorder="1" applyProtection="1"/>
    <xf numFmtId="3" fontId="5" fillId="0" borderId="0" xfId="2" applyNumberFormat="1" applyFont="1" applyFill="1" applyBorder="1"/>
    <xf numFmtId="3" fontId="5" fillId="0" borderId="0" xfId="2" applyNumberFormat="1" applyFont="1" applyFill="1"/>
    <xf numFmtId="1" fontId="5" fillId="0" borderId="0" xfId="2" applyNumberFormat="1" applyFont="1" applyFill="1"/>
    <xf numFmtId="0" fontId="5" fillId="0" borderId="0" xfId="2" applyFont="1" applyFill="1"/>
    <xf numFmtId="0" fontId="5" fillId="2" borderId="11" xfId="2" applyFont="1" applyFill="1" applyBorder="1" applyAlignment="1" applyProtection="1">
      <alignment horizontal="left" indent="2"/>
    </xf>
    <xf numFmtId="1" fontId="2" fillId="2" borderId="13" xfId="2" applyNumberFormat="1" applyFont="1" applyFill="1" applyBorder="1" applyAlignment="1" applyProtection="1">
      <alignment horizontal="left" indent="1"/>
    </xf>
    <xf numFmtId="1" fontId="5" fillId="0" borderId="13" xfId="2" applyNumberFormat="1" applyFont="1" applyFill="1" applyBorder="1" applyAlignment="1" applyProtection="1">
      <alignment horizontal="right"/>
    </xf>
    <xf numFmtId="0" fontId="5" fillId="0" borderId="11" xfId="2" applyFont="1" applyFill="1" applyBorder="1" applyAlignment="1" applyProtection="1">
      <alignment horizontal="left" indent="2"/>
    </xf>
    <xf numFmtId="165" fontId="2" fillId="0" borderId="13" xfId="2" applyNumberFormat="1" applyFont="1" applyFill="1" applyBorder="1" applyAlignment="1" applyProtection="1">
      <alignment horizontal="left" indent="3"/>
    </xf>
    <xf numFmtId="1" fontId="2" fillId="0" borderId="13" xfId="2" applyNumberFormat="1" applyFont="1" applyFill="1" applyBorder="1" applyAlignment="1" applyProtection="1">
      <alignment horizontal="right"/>
    </xf>
    <xf numFmtId="1" fontId="2" fillId="0" borderId="11" xfId="2" applyNumberFormat="1" applyFont="1" applyFill="1" applyBorder="1" applyAlignment="1" applyProtection="1">
      <alignment horizontal="left" indent="2"/>
    </xf>
    <xf numFmtId="1" fontId="2" fillId="0" borderId="13" xfId="2" applyNumberFormat="1" applyFont="1" applyFill="1" applyBorder="1" applyAlignment="1" applyProtection="1">
      <alignment horizontal="left" indent="1"/>
    </xf>
    <xf numFmtId="3" fontId="2" fillId="0" borderId="11" xfId="2" applyNumberFormat="1" applyFont="1" applyFill="1" applyBorder="1" applyProtection="1"/>
    <xf numFmtId="1" fontId="2" fillId="0" borderId="0" xfId="2" applyNumberFormat="1" applyFont="1" applyFill="1"/>
    <xf numFmtId="0" fontId="2" fillId="0" borderId="11" xfId="2" applyFont="1" applyFill="1" applyBorder="1" applyAlignment="1" applyProtection="1">
      <alignment horizontal="left" indent="2"/>
    </xf>
    <xf numFmtId="3" fontId="2" fillId="0" borderId="0" xfId="2" applyNumberFormat="1" applyFont="1" applyFill="1" applyBorder="1" applyProtection="1"/>
    <xf numFmtId="0" fontId="5" fillId="2" borderId="11" xfId="2" applyFont="1" applyFill="1" applyBorder="1" applyAlignment="1" applyProtection="1">
      <alignment horizontal="left" indent="1"/>
    </xf>
    <xf numFmtId="1" fontId="5" fillId="0" borderId="0" xfId="2" applyNumberFormat="1" applyFont="1" applyFill="1" applyBorder="1" applyAlignment="1" applyProtection="1">
      <alignment horizontal="left" indent="1"/>
    </xf>
    <xf numFmtId="0" fontId="2" fillId="0" borderId="11" xfId="2" applyFont="1" applyFill="1" applyBorder="1" applyAlignment="1" applyProtection="1">
      <alignment horizontal="left" indent="1"/>
    </xf>
    <xf numFmtId="0" fontId="2" fillId="0" borderId="11" xfId="2" applyFont="1" applyFill="1" applyBorder="1" applyAlignment="1" applyProtection="1">
      <alignment horizontal="left"/>
    </xf>
    <xf numFmtId="3" fontId="23" fillId="0" borderId="12" xfId="2" applyNumberFormat="1" applyFont="1" applyFill="1" applyBorder="1" applyProtection="1"/>
    <xf numFmtId="1" fontId="2" fillId="0" borderId="11" xfId="2" applyNumberFormat="1" applyFont="1" applyFill="1" applyBorder="1" applyAlignment="1" applyProtection="1">
      <alignment horizontal="left" indent="1"/>
    </xf>
    <xf numFmtId="1" fontId="5" fillId="0" borderId="13" xfId="2" applyNumberFormat="1" applyFont="1" applyFill="1" applyBorder="1" applyAlignment="1" applyProtection="1">
      <alignment horizontal="left" indent="2"/>
    </xf>
    <xf numFmtId="3" fontId="22" fillId="3" borderId="12" xfId="2" applyNumberFormat="1" applyFont="1" applyFill="1" applyBorder="1" applyProtection="1">
      <protection locked="0"/>
    </xf>
    <xf numFmtId="3" fontId="5" fillId="0" borderId="0" xfId="2" applyNumberFormat="1" applyFont="1" applyFill="1" applyBorder="1" applyProtection="1"/>
    <xf numFmtId="3" fontId="23" fillId="0" borderId="11" xfId="2" applyNumberFormat="1" applyFont="1" applyFill="1" applyBorder="1" applyProtection="1"/>
    <xf numFmtId="3" fontId="22" fillId="0" borderId="11" xfId="2" applyNumberFormat="1" applyFont="1" applyFill="1" applyBorder="1" applyProtection="1"/>
    <xf numFmtId="3" fontId="22" fillId="0" borderId="0" xfId="2" applyNumberFormat="1" applyFont="1" applyFill="1" applyBorder="1" applyProtection="1"/>
    <xf numFmtId="3" fontId="29" fillId="2" borderId="12" xfId="4" applyNumberFormat="1" applyFont="1" applyFill="1" applyBorder="1" applyAlignment="1">
      <alignment horizontal="right" wrapText="1"/>
    </xf>
    <xf numFmtId="1" fontId="22" fillId="0" borderId="13" xfId="2" applyNumberFormat="1" applyFont="1" applyFill="1" applyBorder="1" applyAlignment="1" applyProtection="1">
      <alignment horizontal="left" indent="1"/>
    </xf>
    <xf numFmtId="1" fontId="5" fillId="2" borderId="11" xfId="2" applyNumberFormat="1" applyFont="1" applyFill="1" applyBorder="1" applyAlignment="1" applyProtection="1">
      <alignment horizontal="left" indent="2"/>
    </xf>
    <xf numFmtId="1" fontId="37" fillId="0" borderId="13" xfId="2" applyNumberFormat="1" applyFont="1" applyFill="1" applyBorder="1" applyAlignment="1" applyProtection="1">
      <alignment horizontal="left" indent="1"/>
    </xf>
    <xf numFmtId="1" fontId="2" fillId="2" borderId="13" xfId="2" applyNumberFormat="1" applyFont="1" applyFill="1" applyBorder="1" applyAlignment="1" applyProtection="1">
      <alignment horizontal="left" indent="2"/>
    </xf>
    <xf numFmtId="1" fontId="5" fillId="0" borderId="0" xfId="2" quotePrefix="1" applyNumberFormat="1" applyFont="1" applyFill="1" applyBorder="1" applyAlignment="1" applyProtection="1">
      <alignment horizontal="right"/>
    </xf>
    <xf numFmtId="3" fontId="2" fillId="2" borderId="12" xfId="2" applyNumberFormat="1" applyFont="1" applyFill="1" applyBorder="1" applyProtection="1"/>
    <xf numFmtId="1" fontId="2" fillId="0" borderId="0" xfId="2" applyNumberFormat="1" applyFont="1" applyFill="1" applyBorder="1" applyAlignment="1" applyProtection="1">
      <alignment horizontal="right"/>
    </xf>
    <xf numFmtId="3" fontId="22" fillId="2" borderId="12" xfId="2" applyNumberFormat="1" applyFont="1" applyFill="1" applyBorder="1" applyProtection="1"/>
    <xf numFmtId="1" fontId="2" fillId="0" borderId="13" xfId="2" applyNumberFormat="1" applyFont="1" applyFill="1" applyBorder="1" applyAlignment="1" applyProtection="1">
      <alignment horizontal="left" indent="2"/>
    </xf>
    <xf numFmtId="0" fontId="5" fillId="0" borderId="0" xfId="2" applyFont="1" applyFill="1" applyBorder="1" applyAlignment="1" applyProtection="1">
      <alignment horizontal="left" indent="2"/>
    </xf>
    <xf numFmtId="1" fontId="5" fillId="2" borderId="11" xfId="2" applyNumberFormat="1" applyFont="1" applyFill="1" applyBorder="1" applyAlignment="1" applyProtection="1">
      <alignment horizontal="left"/>
    </xf>
    <xf numFmtId="1" fontId="5" fillId="0" borderId="14" xfId="2" applyNumberFormat="1" applyFont="1" applyFill="1" applyBorder="1" applyAlignment="1" applyProtection="1">
      <alignment horizontal="right"/>
      <protection locked="0"/>
    </xf>
    <xf numFmtId="0" fontId="5" fillId="0" borderId="17" xfId="2" applyFont="1" applyFill="1" applyBorder="1" applyAlignment="1" applyProtection="1">
      <alignment horizontal="left" indent="2"/>
    </xf>
    <xf numFmtId="1" fontId="5" fillId="0" borderId="14" xfId="2" applyNumberFormat="1" applyFont="1" applyFill="1" applyBorder="1" applyAlignment="1" applyProtection="1">
      <alignment horizontal="left" indent="1"/>
    </xf>
    <xf numFmtId="3" fontId="2" fillId="0" borderId="16" xfId="2" applyNumberFormat="1" applyFont="1" applyFill="1" applyBorder="1" applyProtection="1">
      <protection locked="0"/>
    </xf>
    <xf numFmtId="3" fontId="5" fillId="0" borderId="14" xfId="2" applyNumberFormat="1" applyFont="1" applyFill="1" applyBorder="1" applyProtection="1">
      <protection locked="0"/>
    </xf>
    <xf numFmtId="3" fontId="5" fillId="0" borderId="15" xfId="2" applyNumberFormat="1" applyFont="1" applyFill="1" applyBorder="1" applyProtection="1">
      <protection locked="0"/>
    </xf>
    <xf numFmtId="3" fontId="2" fillId="0" borderId="17" xfId="2" applyNumberFormat="1" applyFont="1" applyFill="1" applyBorder="1"/>
    <xf numFmtId="0" fontId="2" fillId="0" borderId="0" xfId="2" applyFont="1" applyFill="1" applyBorder="1" applyAlignment="1">
      <alignment horizontal="left" indent="2"/>
    </xf>
    <xf numFmtId="14" fontId="16" fillId="0" borderId="0" xfId="2" applyNumberFormat="1" applyFont="1" applyFill="1" applyBorder="1" applyAlignment="1">
      <alignment vertical="center" shrinkToFit="1"/>
    </xf>
    <xf numFmtId="0" fontId="38" fillId="0" borderId="0" xfId="5" applyFont="1" applyFill="1" applyBorder="1"/>
    <xf numFmtId="0" fontId="38" fillId="0" borderId="0" xfId="5" applyFont="1" applyFill="1"/>
    <xf numFmtId="0" fontId="38" fillId="0" borderId="0" xfId="5" applyFont="1" applyFill="1" applyBorder="1" applyAlignment="1"/>
    <xf numFmtId="0" fontId="38" fillId="0" borderId="0" xfId="5" applyFont="1" applyFill="1" applyAlignment="1"/>
    <xf numFmtId="166" fontId="5" fillId="0" borderId="21" xfId="5" applyNumberFormat="1" applyFont="1" applyFill="1" applyBorder="1" applyAlignment="1">
      <alignment horizontal="center" vertical="center"/>
    </xf>
    <xf numFmtId="166" fontId="38" fillId="0" borderId="21" xfId="5" applyNumberFormat="1" applyFont="1" applyFill="1" applyBorder="1"/>
    <xf numFmtId="0" fontId="5" fillId="0" borderId="14" xfId="5" applyFont="1" applyFill="1" applyBorder="1" applyAlignment="1">
      <alignment horizontal="center" vertical="center"/>
    </xf>
    <xf numFmtId="166" fontId="5" fillId="0" borderId="14" xfId="5" applyNumberFormat="1" applyFont="1" applyFill="1" applyBorder="1" applyAlignment="1">
      <alignment horizontal="center" vertical="center"/>
    </xf>
    <xf numFmtId="166" fontId="5" fillId="0" borderId="32" xfId="5" applyNumberFormat="1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center" vertical="center"/>
    </xf>
    <xf numFmtId="0" fontId="38" fillId="0" borderId="11" xfId="5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/>
    </xf>
    <xf numFmtId="1" fontId="5" fillId="0" borderId="33" xfId="5" applyNumberFormat="1" applyFont="1" applyFill="1" applyBorder="1" applyAlignment="1">
      <alignment horizontal="center" vertical="center"/>
    </xf>
    <xf numFmtId="1" fontId="5" fillId="0" borderId="12" xfId="5" applyNumberFormat="1" applyFont="1" applyFill="1" applyBorder="1" applyAlignment="1">
      <alignment horizontal="center" vertical="center"/>
    </xf>
    <xf numFmtId="1" fontId="38" fillId="0" borderId="11" xfId="5" applyNumberFormat="1" applyFont="1" applyFill="1" applyBorder="1"/>
    <xf numFmtId="1" fontId="5" fillId="0" borderId="13" xfId="5" applyNumberFormat="1" applyFont="1" applyFill="1" applyBorder="1" applyAlignment="1" applyProtection="1">
      <alignment horizontal="right"/>
      <protection locked="0"/>
    </xf>
    <xf numFmtId="0" fontId="2" fillId="5" borderId="11" xfId="5" applyFont="1" applyFill="1" applyBorder="1"/>
    <xf numFmtId="1" fontId="2" fillId="5" borderId="0" xfId="5" applyNumberFormat="1" applyFont="1" applyFill="1" applyBorder="1" applyAlignment="1" applyProtection="1">
      <alignment horizontal="left"/>
    </xf>
    <xf numFmtId="3" fontId="2" fillId="5" borderId="12" xfId="5" applyNumberFormat="1" applyFont="1" applyFill="1" applyBorder="1" applyProtection="1">
      <protection locked="0"/>
    </xf>
    <xf numFmtId="3" fontId="2" fillId="5" borderId="12" xfId="5" applyNumberFormat="1" applyFont="1" applyFill="1" applyBorder="1"/>
    <xf numFmtId="1" fontId="5" fillId="0" borderId="0" xfId="5" applyNumberFormat="1" applyFont="1" applyFill="1" applyBorder="1" applyAlignment="1" applyProtection="1">
      <alignment horizontal="right"/>
      <protection locked="0"/>
    </xf>
    <xf numFmtId="0" fontId="5" fillId="0" borderId="11" xfId="5" applyFont="1" applyFill="1" applyBorder="1"/>
    <xf numFmtId="3" fontId="23" fillId="0" borderId="12" xfId="5" applyNumberFormat="1" applyFont="1" applyFill="1" applyBorder="1" applyProtection="1">
      <protection locked="0"/>
    </xf>
    <xf numFmtId="0" fontId="2" fillId="0" borderId="11" xfId="5" applyFont="1" applyFill="1" applyBorder="1"/>
    <xf numFmtId="1" fontId="2" fillId="0" borderId="0" xfId="5" applyNumberFormat="1" applyFont="1" applyFill="1" applyBorder="1" applyAlignment="1" applyProtection="1">
      <alignment horizontal="left"/>
    </xf>
    <xf numFmtId="1" fontId="5" fillId="0" borderId="0" xfId="5" applyNumberFormat="1" applyFont="1" applyFill="1" applyBorder="1" applyAlignment="1" applyProtection="1">
      <alignment horizontal="left"/>
    </xf>
    <xf numFmtId="3" fontId="5" fillId="0" borderId="11" xfId="5" applyNumberFormat="1" applyFont="1" applyFill="1" applyBorder="1" applyProtection="1">
      <protection locked="0"/>
    </xf>
    <xf numFmtId="3" fontId="5" fillId="0" borderId="11" xfId="5" applyNumberFormat="1" applyFont="1" applyFill="1" applyBorder="1"/>
    <xf numFmtId="3" fontId="5" fillId="0" borderId="12" xfId="5" applyNumberFormat="1" applyFont="1" applyFill="1" applyBorder="1"/>
    <xf numFmtId="0" fontId="5" fillId="0" borderId="0" xfId="5" applyFont="1" applyFill="1" applyBorder="1" applyAlignment="1" applyProtection="1">
      <alignment horizontal="left"/>
    </xf>
    <xf numFmtId="0" fontId="5" fillId="0" borderId="0" xfId="5" applyFont="1" applyFill="1" applyBorder="1" applyAlignment="1">
      <alignment horizontal="left" indent="2"/>
    </xf>
    <xf numFmtId="3" fontId="5" fillId="0" borderId="12" xfId="5" applyNumberFormat="1" applyFont="1" applyFill="1" applyBorder="1" applyProtection="1">
      <protection locked="0"/>
    </xf>
    <xf numFmtId="0" fontId="5" fillId="0" borderId="0" xfId="5" applyFont="1" applyFill="1" applyBorder="1"/>
    <xf numFmtId="0" fontId="2" fillId="0" borderId="0" xfId="5" applyFont="1" applyFill="1" applyBorder="1" applyAlignment="1">
      <alignment horizontal="left"/>
    </xf>
    <xf numFmtId="3" fontId="2" fillId="0" borderId="12" xfId="5" applyNumberFormat="1" applyFont="1" applyFill="1" applyBorder="1"/>
    <xf numFmtId="0" fontId="5" fillId="0" borderId="0" xfId="5" applyFont="1" applyFill="1" applyBorder="1" applyAlignment="1">
      <alignment horizontal="left"/>
    </xf>
    <xf numFmtId="166" fontId="38" fillId="0" borderId="11" xfId="5" applyNumberFormat="1" applyFont="1" applyFill="1" applyBorder="1"/>
    <xf numFmtId="1" fontId="5" fillId="0" borderId="13" xfId="5" quotePrefix="1" applyNumberFormat="1" applyFont="1" applyFill="1" applyBorder="1" applyAlignment="1" applyProtection="1">
      <alignment horizontal="right"/>
      <protection locked="0"/>
    </xf>
    <xf numFmtId="0" fontId="5" fillId="0" borderId="0" xfId="5" applyFont="1" applyFill="1" applyBorder="1" applyAlignment="1" applyProtection="1">
      <alignment horizontal="left" indent="1"/>
    </xf>
    <xf numFmtId="1" fontId="38" fillId="0" borderId="0" xfId="5" applyNumberFormat="1" applyFont="1" applyFill="1" applyBorder="1"/>
    <xf numFmtId="1" fontId="38" fillId="0" borderId="0" xfId="5" applyNumberFormat="1" applyFont="1" applyFill="1"/>
    <xf numFmtId="1" fontId="2" fillId="0" borderId="13" xfId="5" applyNumberFormat="1" applyFont="1" applyFill="1" applyBorder="1" applyAlignment="1" applyProtection="1">
      <alignment horizontal="right"/>
      <protection locked="0"/>
    </xf>
    <xf numFmtId="1" fontId="2" fillId="0" borderId="0" xfId="5" applyNumberFormat="1" applyFont="1" applyFill="1" applyBorder="1" applyAlignment="1" applyProtection="1">
      <alignment horizontal="left" indent="2"/>
    </xf>
    <xf numFmtId="3" fontId="2" fillId="0" borderId="12" xfId="5" applyNumberFormat="1" applyFont="1" applyFill="1" applyBorder="1" applyProtection="1">
      <protection locked="0"/>
    </xf>
    <xf numFmtId="0" fontId="2" fillId="0" borderId="0" xfId="5" applyFont="1" applyFill="1" applyBorder="1" applyAlignment="1" applyProtection="1">
      <alignment horizontal="left" indent="2"/>
    </xf>
    <xf numFmtId="3" fontId="2" fillId="0" borderId="11" xfId="5" applyNumberFormat="1" applyFont="1" applyFill="1" applyBorder="1" applyProtection="1">
      <protection locked="0"/>
    </xf>
    <xf numFmtId="0" fontId="2" fillId="0" borderId="0" xfId="5" applyFont="1" applyFill="1" applyBorder="1" applyAlignment="1" applyProtection="1">
      <alignment horizontal="left"/>
    </xf>
    <xf numFmtId="1" fontId="2" fillId="0" borderId="0" xfId="5" applyNumberFormat="1" applyFont="1" applyFill="1" applyBorder="1" applyAlignment="1" applyProtection="1">
      <alignment horizontal="left" indent="1"/>
    </xf>
    <xf numFmtId="0" fontId="2" fillId="0" borderId="0" xfId="5" applyFont="1" applyFill="1" applyBorder="1" applyAlignment="1" applyProtection="1">
      <alignment horizontal="left" indent="1"/>
    </xf>
    <xf numFmtId="3" fontId="22" fillId="0" borderId="12" xfId="5" applyNumberFormat="1" applyFont="1" applyFill="1" applyBorder="1" applyProtection="1">
      <protection locked="0"/>
    </xf>
    <xf numFmtId="1" fontId="40" fillId="0" borderId="0" xfId="5" applyNumberFormat="1" applyFont="1" applyFill="1" applyBorder="1"/>
    <xf numFmtId="1" fontId="40" fillId="0" borderId="0" xfId="5" applyNumberFormat="1" applyFont="1" applyFill="1"/>
    <xf numFmtId="3" fontId="41" fillId="0" borderId="12" xfId="5" applyNumberFormat="1" applyFont="1" applyFill="1" applyBorder="1" applyProtection="1">
      <protection locked="0"/>
    </xf>
    <xf numFmtId="1" fontId="5" fillId="0" borderId="0" xfId="5" applyNumberFormat="1" applyFont="1" applyFill="1" applyBorder="1" applyAlignment="1" applyProtection="1">
      <alignment horizontal="left" indent="1"/>
    </xf>
    <xf numFmtId="3" fontId="41" fillId="0" borderId="12" xfId="2" applyNumberFormat="1" applyFont="1" applyFill="1" applyBorder="1" applyProtection="1"/>
    <xf numFmtId="3" fontId="31" fillId="0" borderId="12" xfId="5" applyNumberFormat="1" applyFont="1" applyFill="1" applyBorder="1" applyProtection="1">
      <protection locked="0"/>
    </xf>
    <xf numFmtId="1" fontId="2" fillId="0" borderId="0" xfId="5" applyNumberFormat="1" applyFont="1" applyFill="1" applyBorder="1" applyAlignment="1" applyProtection="1">
      <alignment horizontal="right"/>
      <protection locked="0"/>
    </xf>
    <xf numFmtId="1" fontId="2" fillId="0" borderId="11" xfId="5" applyNumberFormat="1" applyFont="1" applyFill="1" applyBorder="1" applyAlignment="1" applyProtection="1">
      <alignment horizontal="left" indent="2"/>
    </xf>
    <xf numFmtId="0" fontId="2" fillId="0" borderId="11" xfId="5" applyFont="1" applyFill="1" applyBorder="1" applyAlignment="1" applyProtection="1">
      <alignment horizontal="left" indent="2"/>
    </xf>
    <xf numFmtId="1" fontId="2" fillId="0" borderId="12" xfId="1" applyNumberFormat="1" applyFont="1" applyFill="1" applyBorder="1"/>
    <xf numFmtId="1" fontId="2" fillId="0" borderId="11" xfId="1" applyNumberFormat="1" applyFont="1" applyFill="1" applyBorder="1"/>
    <xf numFmtId="1" fontId="38" fillId="0" borderId="12" xfId="5" applyNumberFormat="1" applyFont="1" applyFill="1" applyBorder="1"/>
    <xf numFmtId="0" fontId="2" fillId="0" borderId="11" xfId="5" applyFont="1" applyFill="1" applyBorder="1" applyAlignment="1" applyProtection="1">
      <alignment horizontal="left"/>
    </xf>
    <xf numFmtId="1" fontId="5" fillId="0" borderId="12" xfId="5" applyNumberFormat="1" applyFont="1" applyFill="1" applyBorder="1" applyProtection="1">
      <protection locked="0"/>
    </xf>
    <xf numFmtId="1" fontId="5" fillId="0" borderId="11" xfId="5" applyNumberFormat="1" applyFont="1" applyFill="1" applyBorder="1" applyProtection="1">
      <protection locked="0"/>
    </xf>
    <xf numFmtId="1" fontId="42" fillId="0" borderId="0" xfId="5" applyNumberFormat="1" applyFont="1" applyFill="1" applyBorder="1"/>
    <xf numFmtId="1" fontId="42" fillId="0" borderId="0" xfId="5" applyNumberFormat="1" applyFont="1" applyFill="1"/>
    <xf numFmtId="0" fontId="38" fillId="0" borderId="0" xfId="5" applyFont="1" applyFill="1" applyAlignment="1">
      <alignment horizontal="left"/>
    </xf>
    <xf numFmtId="1" fontId="45" fillId="0" borderId="0" xfId="5" applyNumberFormat="1" applyFont="1" applyFill="1" applyBorder="1"/>
    <xf numFmtId="1" fontId="45" fillId="0" borderId="0" xfId="5" applyNumberFormat="1" applyFont="1" applyFill="1"/>
    <xf numFmtId="1" fontId="2" fillId="0" borderId="30" xfId="5" applyNumberFormat="1" applyFont="1" applyFill="1" applyBorder="1" applyAlignment="1" applyProtection="1">
      <alignment horizontal="right"/>
      <protection locked="0"/>
    </xf>
    <xf numFmtId="0" fontId="2" fillId="0" borderId="29" xfId="5" applyFont="1" applyFill="1" applyBorder="1" applyAlignment="1" applyProtection="1">
      <alignment horizontal="left"/>
    </xf>
    <xf numFmtId="0" fontId="2" fillId="0" borderId="29" xfId="5" applyFont="1" applyFill="1" applyBorder="1" applyAlignment="1">
      <alignment horizontal="left"/>
    </xf>
    <xf numFmtId="3" fontId="1" fillId="2" borderId="0" xfId="4" applyNumberFormat="1" applyFont="1" applyFill="1" applyBorder="1"/>
    <xf numFmtId="0" fontId="2" fillId="0" borderId="14" xfId="5" applyFont="1" applyFill="1" applyBorder="1" applyAlignment="1">
      <alignment horizontal="right"/>
    </xf>
    <xf numFmtId="0" fontId="2" fillId="0" borderId="15" xfId="5" applyFont="1" applyFill="1" applyBorder="1"/>
    <xf numFmtId="0" fontId="2" fillId="0" borderId="15" xfId="5" applyFont="1" applyFill="1" applyBorder="1" applyAlignment="1">
      <alignment horizontal="left" indent="2"/>
    </xf>
    <xf numFmtId="0" fontId="7" fillId="0" borderId="16" xfId="5" applyFont="1" applyFill="1" applyBorder="1"/>
    <xf numFmtId="1" fontId="46" fillId="0" borderId="16" xfId="5" applyNumberFormat="1" applyFont="1" applyFill="1" applyBorder="1"/>
    <xf numFmtId="1" fontId="46" fillId="0" borderId="17" xfId="5" applyNumberFormat="1" applyFont="1" applyFill="1" applyBorder="1"/>
    <xf numFmtId="0" fontId="40" fillId="0" borderId="0" xfId="5" applyFont="1" applyFill="1" applyAlignment="1">
      <alignment horizontal="right"/>
    </xf>
    <xf numFmtId="0" fontId="47" fillId="0" borderId="0" xfId="5" applyFont="1" applyFill="1" applyAlignment="1">
      <alignment horizontal="left" indent="2"/>
    </xf>
    <xf numFmtId="166" fontId="38" fillId="0" borderId="0" xfId="5" applyNumberFormat="1" applyFont="1" applyFill="1" applyBorder="1"/>
    <xf numFmtId="166" fontId="38" fillId="0" borderId="0" xfId="5" applyNumberFormat="1" applyFont="1" applyFill="1"/>
    <xf numFmtId="0" fontId="2" fillId="0" borderId="0" xfId="7" applyFont="1"/>
    <xf numFmtId="0" fontId="2" fillId="0" borderId="0" xfId="7" applyFont="1" applyBorder="1"/>
    <xf numFmtId="0" fontId="5" fillId="0" borderId="21" xfId="7" applyFont="1" applyBorder="1" applyAlignment="1">
      <alignment horizontal="left" vertical="center" wrapText="1"/>
    </xf>
    <xf numFmtId="0" fontId="2" fillId="0" borderId="21" xfId="7" applyFont="1" applyBorder="1"/>
    <xf numFmtId="3" fontId="2" fillId="0" borderId="0" xfId="7" applyNumberFormat="1" applyFont="1"/>
    <xf numFmtId="0" fontId="5" fillId="2" borderId="0" xfId="7" applyFont="1" applyFill="1" applyBorder="1" applyAlignment="1">
      <alignment horizontal="centerContinuous"/>
    </xf>
    <xf numFmtId="0" fontId="2" fillId="2" borderId="13" xfId="7" applyFont="1" applyFill="1" applyBorder="1" applyAlignment="1">
      <alignment horizontal="left"/>
    </xf>
    <xf numFmtId="3" fontId="31" fillId="0" borderId="11" xfId="7" applyNumberFormat="1" applyFont="1" applyBorder="1"/>
    <xf numFmtId="3" fontId="2" fillId="2" borderId="12" xfId="7" applyNumberFormat="1" applyFont="1" applyFill="1" applyBorder="1" applyAlignment="1">
      <alignment horizontal="right"/>
    </xf>
    <xf numFmtId="3" fontId="2" fillId="2" borderId="11" xfId="7" applyNumberFormat="1" applyFont="1" applyFill="1" applyBorder="1" applyAlignment="1">
      <alignment horizontal="right"/>
    </xf>
    <xf numFmtId="3" fontId="31" fillId="0" borderId="12" xfId="7" applyNumberFormat="1" applyFont="1" applyBorder="1"/>
    <xf numFmtId="0" fontId="5" fillId="0" borderId="0" xfId="7" applyFont="1" applyBorder="1" applyAlignment="1">
      <alignment horizontal="right"/>
    </xf>
    <xf numFmtId="0" fontId="5" fillId="0" borderId="0" xfId="7" applyFont="1" applyBorder="1" applyAlignment="1">
      <alignment horizontal="left" indent="2"/>
    </xf>
    <xf numFmtId="3" fontId="5" fillId="0" borderId="12" xfId="7" applyNumberFormat="1" applyFont="1" applyBorder="1" applyAlignment="1">
      <alignment horizontal="centerContinuous"/>
    </xf>
    <xf numFmtId="3" fontId="5" fillId="0" borderId="11" xfId="7" applyNumberFormat="1" applyFont="1" applyBorder="1" applyAlignment="1">
      <alignment horizontal="centerContinuous"/>
    </xf>
    <xf numFmtId="3" fontId="2" fillId="0" borderId="11" xfId="7" applyNumberFormat="1" applyFont="1" applyBorder="1"/>
    <xf numFmtId="3" fontId="2" fillId="0" borderId="0" xfId="7" applyNumberFormat="1" applyFont="1" applyBorder="1"/>
    <xf numFmtId="3" fontId="5" fillId="0" borderId="11" xfId="7" applyNumberFormat="1" applyFont="1" applyBorder="1"/>
    <xf numFmtId="0" fontId="5" fillId="2" borderId="0" xfId="7" applyFont="1" applyFill="1" applyBorder="1" applyAlignment="1">
      <alignment horizontal="left" indent="3"/>
    </xf>
    <xf numFmtId="3" fontId="5" fillId="0" borderId="12" xfId="7" applyNumberFormat="1" applyFont="1" applyBorder="1" applyProtection="1">
      <protection locked="0"/>
    </xf>
    <xf numFmtId="3" fontId="5" fillId="0" borderId="11" xfId="7" applyNumberFormat="1" applyFont="1" applyBorder="1" applyProtection="1">
      <protection locked="0"/>
    </xf>
    <xf numFmtId="1" fontId="5" fillId="0" borderId="13" xfId="7" quotePrefix="1" applyNumberFormat="1" applyFont="1" applyBorder="1" applyAlignment="1">
      <alignment horizontal="right"/>
    </xf>
    <xf numFmtId="0" fontId="5" fillId="0" borderId="0" xfId="7" applyFont="1" applyBorder="1" applyAlignment="1" applyProtection="1">
      <alignment horizontal="left" indent="1"/>
    </xf>
    <xf numFmtId="1" fontId="5" fillId="0" borderId="13" xfId="7" applyNumberFormat="1" applyFont="1" applyBorder="1" applyAlignment="1" applyProtection="1">
      <alignment horizontal="left"/>
    </xf>
    <xf numFmtId="1" fontId="2" fillId="0" borderId="0" xfId="7" applyNumberFormat="1" applyFont="1"/>
    <xf numFmtId="1" fontId="2" fillId="0" borderId="13" xfId="7" applyNumberFormat="1" applyFont="1" applyBorder="1" applyAlignment="1">
      <alignment horizontal="right"/>
    </xf>
    <xf numFmtId="1" fontId="2" fillId="0" borderId="0" xfId="7" applyNumberFormat="1" applyFont="1" applyBorder="1" applyAlignment="1" applyProtection="1">
      <alignment horizontal="left" indent="1"/>
    </xf>
    <xf numFmtId="0" fontId="2" fillId="0" borderId="13" xfId="7" applyFont="1" applyBorder="1" applyAlignment="1">
      <alignment horizontal="left"/>
    </xf>
    <xf numFmtId="3" fontId="2" fillId="0" borderId="12" xfId="7" applyNumberFormat="1" applyFont="1" applyBorder="1"/>
    <xf numFmtId="0" fontId="2" fillId="0" borderId="13" xfId="7" applyFont="1" applyBorder="1" applyAlignment="1">
      <alignment horizontal="right"/>
    </xf>
    <xf numFmtId="0" fontId="2" fillId="0" borderId="0" xfId="7" applyFont="1" applyBorder="1" applyAlignment="1" applyProtection="1">
      <alignment horizontal="left" indent="1"/>
    </xf>
    <xf numFmtId="1" fontId="2" fillId="0" borderId="12" xfId="7" applyNumberFormat="1" applyFont="1" applyBorder="1"/>
    <xf numFmtId="1" fontId="2" fillId="0" borderId="11" xfId="7" applyNumberFormat="1" applyFont="1" applyBorder="1"/>
    <xf numFmtId="3" fontId="2" fillId="0" borderId="12" xfId="7" applyNumberFormat="1" applyFont="1" applyBorder="1" applyProtection="1">
      <protection locked="0"/>
    </xf>
    <xf numFmtId="1" fontId="5" fillId="0" borderId="0" xfId="7" applyNumberFormat="1" applyFont="1"/>
    <xf numFmtId="3" fontId="2" fillId="0" borderId="13" xfId="7" applyNumberFormat="1" applyFont="1" applyBorder="1" applyProtection="1">
      <protection locked="0"/>
    </xf>
    <xf numFmtId="0" fontId="2" fillId="0" borderId="0" xfId="7" applyFont="1" applyBorder="1" applyAlignment="1" applyProtection="1">
      <alignment horizontal="left" indent="2"/>
    </xf>
    <xf numFmtId="3" fontId="22" fillId="0" borderId="12" xfId="7" applyNumberFormat="1" applyFont="1" applyBorder="1"/>
    <xf numFmtId="3" fontId="22" fillId="0" borderId="11" xfId="7" applyNumberFormat="1" applyFont="1" applyBorder="1"/>
    <xf numFmtId="1" fontId="22" fillId="0" borderId="12" xfId="7" applyNumberFormat="1" applyFont="1" applyBorder="1"/>
    <xf numFmtId="1" fontId="22" fillId="0" borderId="11" xfId="7" applyNumberFormat="1" applyFont="1" applyBorder="1"/>
    <xf numFmtId="1" fontId="41" fillId="0" borderId="0" xfId="7" applyNumberFormat="1" applyFont="1"/>
    <xf numFmtId="0" fontId="5" fillId="2" borderId="0" xfId="7" applyFont="1" applyFill="1" applyBorder="1" applyAlignment="1" applyProtection="1">
      <alignment horizontal="left" indent="2"/>
    </xf>
    <xf numFmtId="0" fontId="5" fillId="0" borderId="13" xfId="7" applyFont="1" applyBorder="1" applyAlignment="1" applyProtection="1">
      <alignment horizontal="left"/>
    </xf>
    <xf numFmtId="3" fontId="5" fillId="0" borderId="0" xfId="7" applyNumberFormat="1" applyFont="1" applyBorder="1" applyProtection="1">
      <protection locked="0"/>
    </xf>
    <xf numFmtId="1" fontId="2" fillId="0" borderId="0" xfId="7" applyNumberFormat="1" applyFont="1" applyBorder="1"/>
    <xf numFmtId="1" fontId="23" fillId="0" borderId="0" xfId="7" applyNumberFormat="1" applyFont="1"/>
    <xf numFmtId="1" fontId="22" fillId="0" borderId="0" xfId="7" applyNumberFormat="1" applyFont="1"/>
    <xf numFmtId="3" fontId="5" fillId="2" borderId="0" xfId="7" applyNumberFormat="1" applyFont="1" applyFill="1" applyBorder="1" applyProtection="1">
      <protection locked="0"/>
    </xf>
    <xf numFmtId="3" fontId="2" fillId="2" borderId="0" xfId="7" applyNumberFormat="1" applyFont="1" applyFill="1" applyBorder="1" applyProtection="1">
      <protection locked="0"/>
    </xf>
    <xf numFmtId="3" fontId="41" fillId="0" borderId="11" xfId="7" applyNumberFormat="1" applyFont="1" applyBorder="1" applyProtection="1">
      <protection locked="0"/>
    </xf>
    <xf numFmtId="1" fontId="31" fillId="0" borderId="12" xfId="7" applyNumberFormat="1" applyFont="1" applyBorder="1"/>
    <xf numFmtId="1" fontId="31" fillId="0" borderId="11" xfId="7" applyNumberFormat="1" applyFont="1" applyBorder="1"/>
    <xf numFmtId="0" fontId="5" fillId="0" borderId="13" xfId="7" quotePrefix="1" applyFont="1" applyBorder="1" applyAlignment="1">
      <alignment horizontal="right"/>
    </xf>
    <xf numFmtId="0" fontId="2" fillId="2" borderId="13" xfId="7" applyFont="1" applyFill="1" applyBorder="1" applyAlignment="1">
      <alignment horizontal="left" indent="1"/>
    </xf>
    <xf numFmtId="0" fontId="5" fillId="0" borderId="13" xfId="7" applyFont="1" applyBorder="1" applyAlignment="1" applyProtection="1">
      <alignment horizontal="left" indent="1"/>
    </xf>
    <xf numFmtId="0" fontId="2" fillId="0" borderId="13" xfId="7" applyFont="1" applyBorder="1" applyAlignment="1">
      <alignment horizontal="left" indent="1"/>
    </xf>
    <xf numFmtId="0" fontId="49" fillId="0" borderId="13" xfId="7" applyFont="1" applyBorder="1" applyAlignment="1" applyProtection="1">
      <alignment horizontal="left"/>
    </xf>
    <xf numFmtId="1" fontId="2" fillId="0" borderId="0" xfId="7" applyNumberFormat="1" applyFont="1" applyBorder="1" applyAlignment="1" applyProtection="1">
      <alignment horizontal="left" indent="3"/>
    </xf>
    <xf numFmtId="0" fontId="2" fillId="0" borderId="0" xfId="7" applyFont="1" applyBorder="1" applyAlignment="1" applyProtection="1">
      <alignment horizontal="left"/>
    </xf>
    <xf numFmtId="0" fontId="3" fillId="0" borderId="13" xfId="7" applyFont="1" applyBorder="1" applyAlignment="1">
      <alignment horizontal="right"/>
    </xf>
    <xf numFmtId="0" fontId="3" fillId="0" borderId="0" xfId="7" applyFont="1" applyBorder="1"/>
    <xf numFmtId="0" fontId="17" fillId="0" borderId="13" xfId="7" applyFont="1" applyBorder="1" applyAlignment="1">
      <alignment horizontal="left" indent="2"/>
    </xf>
    <xf numFmtId="0" fontId="4" fillId="0" borderId="14" xfId="7" applyFont="1" applyBorder="1" applyAlignment="1">
      <alignment horizontal="left"/>
    </xf>
    <xf numFmtId="0" fontId="4" fillId="0" borderId="15" xfId="7" applyFont="1" applyBorder="1"/>
    <xf numFmtId="0" fontId="4" fillId="0" borderId="14" xfId="7" applyFont="1" applyBorder="1" applyAlignment="1">
      <alignment horizontal="left" indent="2"/>
    </xf>
    <xf numFmtId="3" fontId="2" fillId="0" borderId="14" xfId="7" applyNumberFormat="1" applyFont="1" applyBorder="1"/>
    <xf numFmtId="3" fontId="2" fillId="0" borderId="15" xfId="7" applyNumberFormat="1" applyFont="1" applyBorder="1"/>
    <xf numFmtId="3" fontId="2" fillId="0" borderId="17" xfId="7" applyNumberFormat="1" applyFont="1" applyBorder="1"/>
    <xf numFmtId="0" fontId="2" fillId="0" borderId="0" xfId="7" applyFont="1" applyAlignment="1">
      <alignment horizontal="left"/>
    </xf>
    <xf numFmtId="0" fontId="4" fillId="0" borderId="0" xfId="7" applyFont="1" applyAlignment="1">
      <alignment horizontal="left" indent="2"/>
    </xf>
    <xf numFmtId="0" fontId="14" fillId="0" borderId="0" xfId="7" applyFont="1"/>
    <xf numFmtId="0" fontId="14" fillId="0" borderId="0" xfId="7" applyFont="1" applyAlignment="1">
      <alignment horizontal="left" indent="2"/>
    </xf>
    <xf numFmtId="14" fontId="16" fillId="0" borderId="0" xfId="7" quotePrefix="1" applyNumberFormat="1" applyFont="1"/>
    <xf numFmtId="14" fontId="2" fillId="0" borderId="0" xfId="7" quotePrefix="1" applyNumberFormat="1" applyFont="1"/>
    <xf numFmtId="0" fontId="16" fillId="0" borderId="0" xfId="2" applyFont="1" applyBorder="1"/>
    <xf numFmtId="14" fontId="2" fillId="0" borderId="0" xfId="7" applyNumberFormat="1" applyFont="1"/>
    <xf numFmtId="0" fontId="4" fillId="0" borderId="0" xfId="7" applyFont="1"/>
    <xf numFmtId="0" fontId="4" fillId="0" borderId="0" xfId="7" applyFont="1" applyBorder="1"/>
    <xf numFmtId="0" fontId="38" fillId="0" borderId="0" xfId="8" applyFont="1" applyBorder="1"/>
    <xf numFmtId="0" fontId="38" fillId="0" borderId="0" xfId="8" applyFont="1"/>
    <xf numFmtId="0" fontId="42" fillId="0" borderId="0" xfId="8" applyFont="1" applyBorder="1"/>
    <xf numFmtId="0" fontId="42" fillId="0" borderId="0" xfId="8" applyFont="1"/>
    <xf numFmtId="0" fontId="5" fillId="2" borderId="23" xfId="8" applyFont="1" applyFill="1" applyBorder="1" applyAlignment="1">
      <alignment horizontal="centerContinuous" vertical="center"/>
    </xf>
    <xf numFmtId="0" fontId="5" fillId="2" borderId="24" xfId="8" applyFont="1" applyFill="1" applyBorder="1" applyAlignment="1">
      <alignment horizontal="centerContinuous" vertical="center"/>
    </xf>
    <xf numFmtId="18" fontId="5" fillId="2" borderId="24" xfId="8" applyNumberFormat="1" applyFont="1" applyFill="1" applyBorder="1" applyAlignment="1">
      <alignment horizontal="centerContinuous" vertical="center"/>
    </xf>
    <xf numFmtId="0" fontId="5" fillId="2" borderId="25" xfId="8" applyFont="1" applyFill="1" applyBorder="1" applyAlignment="1">
      <alignment horizontal="centerContinuous" vertical="center"/>
    </xf>
    <xf numFmtId="0" fontId="42" fillId="0" borderId="0" xfId="8" applyFont="1" applyBorder="1" applyAlignment="1">
      <alignment horizontal="center" vertical="center" wrapText="1"/>
    </xf>
    <xf numFmtId="0" fontId="3" fillId="0" borderId="0" xfId="8" applyFont="1" applyBorder="1" applyAlignment="1">
      <alignment horizontal="center" vertical="center" wrapText="1"/>
    </xf>
    <xf numFmtId="0" fontId="42" fillId="0" borderId="11" xfId="8" applyFont="1" applyBorder="1" applyAlignment="1">
      <alignment horizontal="center" vertical="center" wrapText="1"/>
    </xf>
    <xf numFmtId="0" fontId="17" fillId="0" borderId="11" xfId="8" applyFont="1" applyBorder="1" applyAlignment="1">
      <alignment horizontal="centerContinuous"/>
    </xf>
    <xf numFmtId="0" fontId="3" fillId="0" borderId="11" xfId="8" applyFont="1" applyBorder="1" applyAlignment="1">
      <alignment horizontal="centerContinuous"/>
    </xf>
    <xf numFmtId="18" fontId="3" fillId="0" borderId="11" xfId="8" applyNumberFormat="1" applyFont="1" applyBorder="1" applyAlignment="1">
      <alignment horizontal="centerContinuous"/>
    </xf>
    <xf numFmtId="0" fontId="42" fillId="0" borderId="11" xfId="8" applyFont="1" applyBorder="1"/>
    <xf numFmtId="0" fontId="5" fillId="2" borderId="0" xfId="8" applyFont="1" applyFill="1" applyBorder="1" applyAlignment="1">
      <alignment horizontal="left" indent="3"/>
    </xf>
    <xf numFmtId="0" fontId="2" fillId="2" borderId="0" xfId="8" applyFont="1" applyFill="1" applyBorder="1" applyAlignment="1">
      <alignment horizontal="left"/>
    </xf>
    <xf numFmtId="1" fontId="2" fillId="0" borderId="12" xfId="8" applyNumberFormat="1" applyFont="1" applyBorder="1"/>
    <xf numFmtId="0" fontId="5" fillId="0" borderId="0" xfId="8" applyFont="1" applyBorder="1"/>
    <xf numFmtId="0" fontId="5" fillId="0" borderId="0" xfId="8" applyFont="1" applyBorder="1" applyAlignment="1">
      <alignment horizontal="left" indent="3"/>
    </xf>
    <xf numFmtId="0" fontId="5" fillId="0" borderId="0" xfId="8" applyFont="1" applyBorder="1" applyAlignment="1">
      <alignment horizontal="left" indent="2"/>
    </xf>
    <xf numFmtId="1" fontId="5" fillId="0" borderId="11" xfId="8" applyNumberFormat="1" applyFont="1" applyBorder="1" applyAlignment="1" applyProtection="1">
      <alignment horizontal="right"/>
      <protection locked="0"/>
    </xf>
    <xf numFmtId="1" fontId="5" fillId="0" borderId="11" xfId="8" applyNumberFormat="1" applyFont="1" applyBorder="1" applyAlignment="1">
      <alignment horizontal="right"/>
    </xf>
    <xf numFmtId="0" fontId="38" fillId="0" borderId="11" xfId="8" applyFont="1" applyBorder="1"/>
    <xf numFmtId="0" fontId="2" fillId="2" borderId="13" xfId="8" applyFont="1" applyFill="1" applyBorder="1" applyAlignment="1">
      <alignment horizontal="left" indent="1"/>
    </xf>
    <xf numFmtId="1" fontId="2" fillId="2" borderId="12" xfId="8" applyNumberFormat="1" applyFont="1" applyFill="1" applyBorder="1" applyAlignment="1">
      <alignment horizontal="right"/>
    </xf>
    <xf numFmtId="0" fontId="5" fillId="0" borderId="13" xfId="8" applyFont="1" applyBorder="1" applyAlignment="1">
      <alignment horizontal="right"/>
    </xf>
    <xf numFmtId="0" fontId="5" fillId="0" borderId="0" xfId="8" applyFont="1" applyBorder="1" applyAlignment="1" applyProtection="1">
      <alignment horizontal="left" indent="3"/>
    </xf>
    <xf numFmtId="1" fontId="2" fillId="0" borderId="12" xfId="8" applyNumberFormat="1" applyFont="1" applyBorder="1" applyAlignment="1" applyProtection="1">
      <alignment horizontal="right"/>
      <protection locked="0"/>
    </xf>
    <xf numFmtId="0" fontId="5" fillId="0" borderId="13" xfId="8" quotePrefix="1" applyFont="1" applyBorder="1" applyAlignment="1">
      <alignment horizontal="right"/>
    </xf>
    <xf numFmtId="0" fontId="5" fillId="0" borderId="0" xfId="8" applyFont="1" applyBorder="1" applyAlignment="1" applyProtection="1">
      <alignment horizontal="left" indent="1"/>
    </xf>
    <xf numFmtId="0" fontId="5" fillId="0" borderId="13" xfId="8" applyFont="1" applyBorder="1" applyAlignment="1" applyProtection="1">
      <alignment horizontal="left" indent="1"/>
    </xf>
    <xf numFmtId="1" fontId="38" fillId="0" borderId="0" xfId="8" applyNumberFormat="1" applyFont="1" applyBorder="1"/>
    <xf numFmtId="1" fontId="38" fillId="0" borderId="0" xfId="8" applyNumberFormat="1" applyFont="1"/>
    <xf numFmtId="0" fontId="2" fillId="0" borderId="13" xfId="8" applyFont="1" applyBorder="1" applyAlignment="1">
      <alignment horizontal="right"/>
    </xf>
    <xf numFmtId="0" fontId="2" fillId="0" borderId="0" xfId="8" applyFont="1" applyBorder="1" applyAlignment="1" applyProtection="1">
      <alignment horizontal="left" indent="1"/>
    </xf>
    <xf numFmtId="0" fontId="2" fillId="0" borderId="13" xfId="8" applyFont="1" applyBorder="1" applyAlignment="1">
      <alignment horizontal="left" indent="1"/>
    </xf>
    <xf numFmtId="1" fontId="2" fillId="0" borderId="11" xfId="8" applyNumberFormat="1" applyFont="1" applyBorder="1"/>
    <xf numFmtId="0" fontId="2" fillId="0" borderId="0" xfId="8" applyFont="1" applyBorder="1" applyAlignment="1" applyProtection="1">
      <alignment horizontal="left" indent="2"/>
    </xf>
    <xf numFmtId="1" fontId="2" fillId="0" borderId="12" xfId="8" applyNumberFormat="1" applyFont="1" applyBorder="1" applyProtection="1">
      <protection locked="0"/>
    </xf>
    <xf numFmtId="0" fontId="2" fillId="0" borderId="0" xfId="8" applyFont="1" applyBorder="1" applyAlignment="1" applyProtection="1">
      <alignment horizontal="left" indent="3"/>
    </xf>
    <xf numFmtId="1" fontId="2" fillId="0" borderId="0" xfId="8" applyNumberFormat="1" applyFont="1"/>
    <xf numFmtId="0" fontId="2" fillId="0" borderId="0" xfId="8" applyFont="1" applyBorder="1" applyAlignment="1">
      <alignment horizontal="left" indent="1"/>
    </xf>
    <xf numFmtId="1" fontId="2" fillId="0" borderId="0" xfId="8" applyNumberFormat="1" applyFont="1" applyBorder="1"/>
    <xf numFmtId="0" fontId="5" fillId="2" borderId="0" xfId="8" applyFont="1" applyFill="1" applyBorder="1" applyAlignment="1" applyProtection="1">
      <alignment horizontal="left" indent="3"/>
    </xf>
    <xf numFmtId="1" fontId="2" fillId="2" borderId="12" xfId="8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Border="1" applyProtection="1">
      <protection locked="0"/>
    </xf>
    <xf numFmtId="1" fontId="2" fillId="0" borderId="0" xfId="8" applyNumberFormat="1" applyFont="1" applyBorder="1" applyAlignment="1" applyProtection="1">
      <alignment horizontal="right"/>
      <protection locked="0"/>
    </xf>
    <xf numFmtId="0" fontId="5" fillId="3" borderId="13" xfId="8" quotePrefix="1" applyFont="1" applyFill="1" applyBorder="1" applyAlignment="1">
      <alignment horizontal="right"/>
    </xf>
    <xf numFmtId="0" fontId="2" fillId="0" borderId="13" xfId="8" applyFont="1" applyBorder="1" applyAlignment="1">
      <alignment horizontal="left"/>
    </xf>
    <xf numFmtId="0" fontId="5" fillId="2" borderId="0" xfId="8" applyFont="1" applyFill="1" applyBorder="1" applyAlignment="1" applyProtection="1">
      <alignment horizontal="left" indent="2"/>
    </xf>
    <xf numFmtId="1" fontId="2" fillId="0" borderId="13" xfId="8" applyNumberFormat="1" applyFont="1" applyBorder="1" applyProtection="1">
      <protection locked="0"/>
    </xf>
    <xf numFmtId="1" fontId="2" fillId="0" borderId="13" xfId="8" applyNumberFormat="1" applyFont="1" applyBorder="1" applyAlignment="1" applyProtection="1">
      <alignment horizontal="right"/>
      <protection locked="0"/>
    </xf>
    <xf numFmtId="0" fontId="2" fillId="0" borderId="0" xfId="8" applyFont="1" applyBorder="1" applyAlignment="1">
      <alignment horizontal="right"/>
    </xf>
    <xf numFmtId="0" fontId="2" fillId="0" borderId="11" xfId="8" applyFont="1" applyBorder="1" applyAlignment="1" applyProtection="1">
      <alignment horizontal="left" indent="1"/>
    </xf>
    <xf numFmtId="0" fontId="2" fillId="0" borderId="0" xfId="8" applyFont="1" applyBorder="1" applyAlignment="1">
      <alignment horizontal="left"/>
    </xf>
    <xf numFmtId="0" fontId="2" fillId="0" borderId="11" xfId="8" applyFont="1" applyBorder="1" applyAlignment="1" applyProtection="1">
      <alignment horizontal="left" indent="2"/>
    </xf>
    <xf numFmtId="1" fontId="2" fillId="0" borderId="0" xfId="1" applyNumberFormat="1" applyFont="1" applyFill="1" applyBorder="1"/>
    <xf numFmtId="0" fontId="38" fillId="0" borderId="14" xfId="8" applyFont="1" applyBorder="1"/>
    <xf numFmtId="0" fontId="5" fillId="0" borderId="15" xfId="8" applyFont="1" applyBorder="1" applyAlignment="1" applyProtection="1">
      <alignment horizontal="left" indent="3"/>
    </xf>
    <xf numFmtId="0" fontId="2" fillId="0" borderId="14" xfId="8" applyFont="1" applyBorder="1" applyAlignment="1">
      <alignment horizontal="left" indent="3"/>
    </xf>
    <xf numFmtId="0" fontId="2" fillId="0" borderId="16" xfId="8" applyFont="1" applyBorder="1"/>
    <xf numFmtId="0" fontId="2" fillId="0" borderId="17" xfId="8" applyFont="1" applyBorder="1"/>
    <xf numFmtId="0" fontId="38" fillId="0" borderId="17" xfId="8" applyFont="1" applyBorder="1"/>
    <xf numFmtId="0" fontId="2" fillId="0" borderId="0" xfId="8" applyFont="1" applyBorder="1" applyAlignment="1">
      <alignment horizontal="left" indent="3"/>
    </xf>
    <xf numFmtId="0" fontId="2" fillId="0" borderId="0" xfId="8" applyFont="1" applyBorder="1"/>
    <xf numFmtId="0" fontId="38" fillId="0" borderId="0" xfId="8" applyFont="1" applyAlignment="1">
      <alignment horizontal="left" indent="3"/>
    </xf>
    <xf numFmtId="0" fontId="2" fillId="0" borderId="0" xfId="8" applyFont="1"/>
    <xf numFmtId="164" fontId="50" fillId="0" borderId="0" xfId="8" quotePrefix="1" applyNumberFormat="1" applyFont="1"/>
    <xf numFmtId="164" fontId="38" fillId="0" borderId="0" xfId="8" applyNumberFormat="1" applyFont="1"/>
    <xf numFmtId="0" fontId="38" fillId="0" borderId="0" xfId="8" applyFont="1" applyAlignment="1">
      <alignment horizontal="left"/>
    </xf>
    <xf numFmtId="0" fontId="47" fillId="0" borderId="0" xfId="8" applyFont="1" applyAlignment="1">
      <alignment horizontal="left" indent="3"/>
    </xf>
    <xf numFmtId="0" fontId="4" fillId="0" borderId="0" xfId="8" applyFont="1"/>
    <xf numFmtId="0" fontId="38" fillId="0" borderId="0" xfId="9" applyFont="1" applyFill="1" applyBorder="1"/>
    <xf numFmtId="0" fontId="38" fillId="0" borderId="0" xfId="9" applyFont="1" applyFill="1"/>
    <xf numFmtId="0" fontId="5" fillId="0" borderId="0" xfId="9" applyFont="1" applyFill="1" applyBorder="1" applyAlignment="1">
      <alignment horizontal="left"/>
    </xf>
    <xf numFmtId="0" fontId="38" fillId="0" borderId="21" xfId="9" applyFont="1" applyFill="1" applyBorder="1"/>
    <xf numFmtId="0" fontId="38" fillId="0" borderId="0" xfId="9" applyFont="1" applyFill="1" applyBorder="1" applyAlignment="1">
      <alignment horizontal="center" vertical="center"/>
    </xf>
    <xf numFmtId="0" fontId="38" fillId="0" borderId="0" xfId="9" applyFont="1" applyFill="1" applyAlignment="1">
      <alignment horizontal="center" vertical="center"/>
    </xf>
    <xf numFmtId="0" fontId="5" fillId="2" borderId="37" xfId="9" applyFont="1" applyFill="1" applyBorder="1" applyAlignment="1">
      <alignment horizontal="center" vertical="center"/>
    </xf>
    <xf numFmtId="0" fontId="5" fillId="2" borderId="38" xfId="9" applyFont="1" applyFill="1" applyBorder="1" applyAlignment="1">
      <alignment horizontal="center" vertical="center"/>
    </xf>
    <xf numFmtId="18" fontId="5" fillId="2" borderId="38" xfId="9" applyNumberFormat="1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3" fontId="5" fillId="0" borderId="12" xfId="9" applyNumberFormat="1" applyFont="1" applyFill="1" applyBorder="1" applyProtection="1">
      <protection locked="0"/>
    </xf>
    <xf numFmtId="3" fontId="38" fillId="0" borderId="0" xfId="9" applyNumberFormat="1" applyFont="1" applyFill="1" applyBorder="1" applyAlignment="1">
      <alignment horizontal="center" vertical="center"/>
    </xf>
    <xf numFmtId="3" fontId="38" fillId="0" borderId="0" xfId="9" applyNumberFormat="1" applyFont="1" applyFill="1" applyAlignment="1">
      <alignment horizontal="center" vertical="center"/>
    </xf>
    <xf numFmtId="1" fontId="2" fillId="2" borderId="11" xfId="9" applyNumberFormat="1" applyFont="1" applyFill="1" applyBorder="1" applyAlignment="1" applyProtection="1"/>
    <xf numFmtId="0" fontId="2" fillId="2" borderId="0" xfId="9" applyFont="1" applyFill="1" applyBorder="1" applyAlignment="1">
      <alignment horizontal="center" vertical="center"/>
    </xf>
    <xf numFmtId="3" fontId="2" fillId="0" borderId="12" xfId="9" applyNumberFormat="1" applyFont="1" applyFill="1" applyBorder="1" applyProtection="1">
      <protection locked="0"/>
    </xf>
    <xf numFmtId="3" fontId="2" fillId="0" borderId="12" xfId="9" applyNumberFormat="1" applyFont="1" applyFill="1" applyBorder="1" applyAlignment="1">
      <alignment horizontal="right"/>
    </xf>
    <xf numFmtId="3" fontId="2" fillId="0" borderId="11" xfId="9" applyNumberFormat="1" applyFont="1" applyFill="1" applyBorder="1" applyAlignment="1">
      <alignment horizontal="right"/>
    </xf>
    <xf numFmtId="0" fontId="5" fillId="2" borderId="13" xfId="9" applyFont="1" applyFill="1" applyBorder="1" applyAlignment="1">
      <alignment horizontal="center" vertical="center" wrapText="1"/>
    </xf>
    <xf numFmtId="0" fontId="5" fillId="2" borderId="11" xfId="9" applyFont="1" applyFill="1" applyBorder="1" applyAlignment="1">
      <alignment horizontal="center" vertical="center"/>
    </xf>
    <xf numFmtId="3" fontId="5" fillId="2" borderId="12" xfId="9" applyNumberFormat="1" applyFont="1" applyFill="1" applyBorder="1" applyAlignment="1">
      <alignment horizontal="center" vertical="center"/>
    </xf>
    <xf numFmtId="3" fontId="5" fillId="2" borderId="11" xfId="9" applyNumberFormat="1" applyFont="1" applyFill="1" applyBorder="1" applyAlignment="1">
      <alignment horizontal="center" vertical="center"/>
    </xf>
    <xf numFmtId="3" fontId="38" fillId="0" borderId="11" xfId="9" applyNumberFormat="1" applyFont="1" applyFill="1" applyBorder="1" applyAlignment="1">
      <alignment horizontal="center" vertical="center"/>
    </xf>
    <xf numFmtId="3" fontId="5" fillId="2" borderId="12" xfId="9" applyNumberFormat="1" applyFont="1" applyFill="1" applyBorder="1" applyAlignment="1">
      <alignment horizontal="right"/>
    </xf>
    <xf numFmtId="3" fontId="38" fillId="0" borderId="0" xfId="9" applyNumberFormat="1" applyFont="1" applyFill="1" applyBorder="1"/>
    <xf numFmtId="3" fontId="38" fillId="0" borderId="0" xfId="9" applyNumberFormat="1" applyFont="1" applyFill="1"/>
    <xf numFmtId="1" fontId="5" fillId="2" borderId="13" xfId="9" applyNumberFormat="1" applyFont="1" applyFill="1" applyBorder="1" applyAlignment="1">
      <alignment horizontal="right"/>
    </xf>
    <xf numFmtId="0" fontId="2" fillId="2" borderId="11" xfId="9" applyFont="1" applyFill="1" applyBorder="1"/>
    <xf numFmtId="1" fontId="2" fillId="2" borderId="0" xfId="9" applyNumberFormat="1" applyFont="1" applyFill="1" applyBorder="1" applyAlignment="1" applyProtection="1"/>
    <xf numFmtId="3" fontId="2" fillId="2" borderId="12" xfId="9" applyNumberFormat="1" applyFont="1" applyFill="1" applyBorder="1" applyAlignment="1">
      <alignment horizontal="right"/>
    </xf>
    <xf numFmtId="1" fontId="5" fillId="2" borderId="0" xfId="9" applyNumberFormat="1" applyFont="1" applyFill="1" applyBorder="1" applyAlignment="1">
      <alignment horizontal="right"/>
    </xf>
    <xf numFmtId="1" fontId="2" fillId="2" borderId="0" xfId="9" applyNumberFormat="1" applyFont="1" applyFill="1" applyBorder="1" applyAlignment="1" applyProtection="1">
      <alignment horizontal="left"/>
    </xf>
    <xf numFmtId="3" fontId="5" fillId="2" borderId="11" xfId="9" applyNumberFormat="1" applyFont="1" applyFill="1" applyBorder="1" applyAlignment="1">
      <alignment horizontal="right"/>
    </xf>
    <xf numFmtId="0" fontId="5" fillId="2" borderId="11" xfId="9" applyFont="1" applyFill="1" applyBorder="1" applyAlignment="1" applyProtection="1">
      <alignment horizontal="left"/>
    </xf>
    <xf numFmtId="1" fontId="5" fillId="0" borderId="0" xfId="9" applyNumberFormat="1" applyFont="1" applyBorder="1" applyAlignment="1" applyProtection="1">
      <alignment horizontal="right"/>
      <protection locked="0"/>
    </xf>
    <xf numFmtId="0" fontId="5" fillId="0" borderId="11" xfId="9" applyFont="1" applyFill="1" applyBorder="1" applyAlignment="1" applyProtection="1">
      <alignment horizontal="left"/>
    </xf>
    <xf numFmtId="1" fontId="2" fillId="0" borderId="0" xfId="9" applyNumberFormat="1" applyFont="1" applyFill="1" applyBorder="1" applyAlignment="1" applyProtection="1">
      <alignment horizontal="left"/>
    </xf>
    <xf numFmtId="3" fontId="5" fillId="0" borderId="11" xfId="9" applyNumberFormat="1" applyFont="1" applyFill="1" applyBorder="1" applyProtection="1">
      <protection locked="0"/>
    </xf>
    <xf numFmtId="3" fontId="38" fillId="0" borderId="11" xfId="9" applyNumberFormat="1" applyFont="1" applyFill="1" applyBorder="1"/>
    <xf numFmtId="1" fontId="5" fillId="0" borderId="0" xfId="9" quotePrefix="1" applyNumberFormat="1" applyFont="1" applyBorder="1" applyAlignment="1" applyProtection="1">
      <alignment horizontal="right"/>
      <protection locked="0"/>
    </xf>
    <xf numFmtId="1" fontId="38" fillId="0" borderId="0" xfId="9" applyNumberFormat="1" applyFont="1" applyFill="1"/>
    <xf numFmtId="1" fontId="5" fillId="0" borderId="13" xfId="9" applyNumberFormat="1" applyFont="1" applyBorder="1" applyAlignment="1" applyProtection="1">
      <alignment horizontal="right"/>
      <protection locked="0"/>
    </xf>
    <xf numFmtId="1" fontId="2" fillId="0" borderId="0" xfId="9" applyNumberFormat="1" applyFont="1" applyFill="1" applyBorder="1" applyAlignment="1" applyProtection="1"/>
    <xf numFmtId="3" fontId="2" fillId="0" borderId="11" xfId="9" applyNumberFormat="1" applyFont="1" applyFill="1" applyBorder="1" applyProtection="1">
      <protection locked="0"/>
    </xf>
    <xf numFmtId="1" fontId="5" fillId="0" borderId="13" xfId="9" quotePrefix="1" applyNumberFormat="1" applyFont="1" applyBorder="1" applyAlignment="1" applyProtection="1">
      <alignment horizontal="right"/>
      <protection locked="0"/>
    </xf>
    <xf numFmtId="0" fontId="2" fillId="0" borderId="0" xfId="9" applyFont="1" applyFill="1" applyBorder="1" applyAlignment="1" applyProtection="1">
      <alignment horizontal="left"/>
    </xf>
    <xf numFmtId="1" fontId="5" fillId="0" borderId="11" xfId="9" applyNumberFormat="1" applyFont="1" applyFill="1" applyBorder="1" applyAlignment="1" applyProtection="1">
      <alignment horizontal="left"/>
    </xf>
    <xf numFmtId="1" fontId="5" fillId="2" borderId="13" xfId="9" quotePrefix="1" applyNumberFormat="1" applyFont="1" applyFill="1" applyBorder="1" applyAlignment="1" applyProtection="1">
      <alignment horizontal="right"/>
      <protection locked="0"/>
    </xf>
    <xf numFmtId="0" fontId="23" fillId="2" borderId="11" xfId="9" applyFont="1" applyFill="1" applyBorder="1" applyAlignment="1" applyProtection="1">
      <alignment horizontal="left"/>
    </xf>
    <xf numFmtId="3" fontId="5" fillId="2" borderId="12" xfId="9" applyNumberFormat="1" applyFont="1" applyFill="1" applyBorder="1" applyProtection="1">
      <protection locked="0"/>
    </xf>
    <xf numFmtId="1" fontId="5" fillId="2" borderId="13" xfId="9" applyNumberFormat="1" applyFont="1" applyFill="1" applyBorder="1" applyAlignment="1" applyProtection="1">
      <alignment horizontal="right"/>
      <protection locked="0"/>
    </xf>
    <xf numFmtId="1" fontId="22" fillId="2" borderId="0" xfId="9" applyNumberFormat="1" applyFont="1" applyFill="1" applyBorder="1" applyAlignment="1" applyProtection="1"/>
    <xf numFmtId="3" fontId="2" fillId="2" borderId="12" xfId="9" applyNumberFormat="1" applyFont="1" applyFill="1" applyBorder="1" applyProtection="1">
      <protection locked="0"/>
    </xf>
    <xf numFmtId="0" fontId="5" fillId="2" borderId="11" xfId="9" applyFont="1" applyFill="1" applyBorder="1"/>
    <xf numFmtId="1" fontId="5" fillId="0" borderId="13" xfId="9" applyNumberFormat="1" applyFont="1" applyBorder="1" applyAlignment="1">
      <alignment horizontal="right"/>
    </xf>
    <xf numFmtId="0" fontId="5" fillId="0" borderId="11" xfId="9" applyFont="1" applyFill="1" applyBorder="1"/>
    <xf numFmtId="0" fontId="5" fillId="0" borderId="0" xfId="9" applyFont="1" applyFill="1" applyBorder="1" applyAlignment="1" applyProtection="1">
      <alignment horizontal="left"/>
    </xf>
    <xf numFmtId="3" fontId="2" fillId="3" borderId="12" xfId="9" applyNumberFormat="1" applyFont="1" applyFill="1" applyBorder="1" applyProtection="1">
      <protection locked="0"/>
    </xf>
    <xf numFmtId="1" fontId="5" fillId="0" borderId="14" xfId="9" applyNumberFormat="1" applyFont="1" applyBorder="1" applyAlignment="1" applyProtection="1">
      <alignment horizontal="right"/>
      <protection locked="0"/>
    </xf>
    <xf numFmtId="0" fontId="5" fillId="0" borderId="17" xfId="9" applyFont="1" applyFill="1" applyBorder="1" applyAlignment="1" applyProtection="1">
      <alignment horizontal="left"/>
    </xf>
    <xf numFmtId="1" fontId="2" fillId="0" borderId="15" xfId="9" applyNumberFormat="1" applyFont="1" applyFill="1" applyBorder="1" applyAlignment="1" applyProtection="1">
      <alignment horizontal="left"/>
    </xf>
    <xf numFmtId="3" fontId="2" fillId="0" borderId="16" xfId="9" applyNumberFormat="1" applyFont="1" applyFill="1" applyBorder="1" applyProtection="1">
      <protection locked="0"/>
    </xf>
    <xf numFmtId="3" fontId="2" fillId="0" borderId="0" xfId="9" applyNumberFormat="1" applyFont="1" applyFill="1" applyBorder="1" applyProtection="1">
      <protection locked="0"/>
    </xf>
    <xf numFmtId="3" fontId="51" fillId="0" borderId="0" xfId="9" applyNumberFormat="1" applyFont="1" applyFill="1" applyBorder="1"/>
    <xf numFmtId="3" fontId="47" fillId="0" borderId="0" xfId="9" applyNumberFormat="1" applyFont="1" applyFill="1" applyBorder="1"/>
    <xf numFmtId="0" fontId="47" fillId="0" borderId="0" xfId="9" applyFont="1" applyFill="1" applyBorder="1"/>
    <xf numFmtId="1" fontId="14" fillId="0" borderId="0" xfId="6" applyNumberFormat="1" applyFont="1"/>
    <xf numFmtId="3" fontId="51" fillId="0" borderId="0" xfId="9" applyNumberFormat="1" applyFont="1" applyFill="1"/>
    <xf numFmtId="3" fontId="47" fillId="0" borderId="0" xfId="9" applyNumberFormat="1" applyFont="1" applyFill="1"/>
    <xf numFmtId="3" fontId="52" fillId="0" borderId="0" xfId="9" quotePrefix="1" applyNumberFormat="1" applyFont="1" applyFill="1" applyBorder="1"/>
    <xf numFmtId="0" fontId="2" fillId="0" borderId="0" xfId="2" applyFont="1"/>
    <xf numFmtId="1" fontId="2" fillId="0" borderId="0" xfId="6" applyNumberFormat="1" applyFont="1"/>
    <xf numFmtId="0" fontId="47" fillId="0" borderId="0" xfId="9" applyFont="1" applyFill="1"/>
    <xf numFmtId="3" fontId="2" fillId="0" borderId="0" xfId="9" applyNumberFormat="1" applyFont="1" applyFill="1" applyBorder="1" applyAlignment="1">
      <alignment horizontal="right"/>
    </xf>
    <xf numFmtId="3" fontId="2" fillId="2" borderId="11" xfId="9" applyNumberFormat="1" applyFont="1" applyFill="1" applyBorder="1" applyAlignment="1">
      <alignment horizontal="right"/>
    </xf>
    <xf numFmtId="0" fontId="2" fillId="0" borderId="0" xfId="9" applyFont="1" applyFill="1" applyBorder="1" applyAlignment="1">
      <alignment horizontal="centerContinuous"/>
    </xf>
    <xf numFmtId="3" fontId="5" fillId="0" borderId="0" xfId="9" applyNumberFormat="1" applyFont="1" applyFill="1" applyBorder="1" applyAlignment="1">
      <alignment horizontal="right"/>
    </xf>
    <xf numFmtId="1" fontId="5" fillId="0" borderId="0" xfId="9" applyNumberFormat="1" applyFont="1" applyFill="1" applyBorder="1" applyAlignment="1"/>
    <xf numFmtId="1" fontId="5" fillId="0" borderId="21" xfId="9" applyNumberFormat="1" applyFont="1" applyFill="1" applyBorder="1" applyAlignment="1"/>
    <xf numFmtId="1" fontId="40" fillId="0" borderId="0" xfId="9" applyNumberFormat="1" applyFont="1" applyFill="1" applyBorder="1" applyAlignment="1"/>
    <xf numFmtId="1" fontId="40" fillId="0" borderId="0" xfId="9" applyNumberFormat="1" applyFont="1" applyFill="1" applyAlignment="1"/>
    <xf numFmtId="0" fontId="38" fillId="0" borderId="13" xfId="9" applyFont="1" applyFill="1" applyBorder="1"/>
    <xf numFmtId="0" fontId="38" fillId="0" borderId="11" xfId="9" applyFont="1" applyFill="1" applyBorder="1"/>
    <xf numFmtId="3" fontId="38" fillId="0" borderId="12" xfId="9" applyNumberFormat="1" applyFont="1" applyFill="1" applyBorder="1"/>
    <xf numFmtId="3" fontId="5" fillId="2" borderId="11" xfId="9" applyNumberFormat="1" applyFont="1" applyFill="1" applyBorder="1" applyProtection="1">
      <protection locked="0"/>
    </xf>
    <xf numFmtId="0" fontId="38" fillId="2" borderId="0" xfId="9" applyFont="1" applyFill="1" applyBorder="1"/>
    <xf numFmtId="3" fontId="2" fillId="2" borderId="11" xfId="9" applyNumberFormat="1" applyFont="1" applyFill="1" applyBorder="1" applyProtection="1">
      <protection locked="0"/>
    </xf>
    <xf numFmtId="3" fontId="5" fillId="2" borderId="12" xfId="9" applyNumberFormat="1" applyFont="1" applyFill="1" applyBorder="1"/>
    <xf numFmtId="3" fontId="2" fillId="2" borderId="12" xfId="9" applyNumberFormat="1" applyFont="1" applyFill="1" applyBorder="1"/>
    <xf numFmtId="3" fontId="22" fillId="0" borderId="12" xfId="9" applyNumberFormat="1" applyFont="1" applyFill="1" applyBorder="1" applyProtection="1">
      <protection locked="0"/>
    </xf>
    <xf numFmtId="3" fontId="2" fillId="0" borderId="12" xfId="9" applyNumberFormat="1" applyFont="1" applyFill="1" applyBorder="1"/>
    <xf numFmtId="3" fontId="2" fillId="0" borderId="11" xfId="9" applyNumberFormat="1" applyFont="1" applyFill="1" applyBorder="1"/>
    <xf numFmtId="3" fontId="38" fillId="0" borderId="0" xfId="9" quotePrefix="1" applyNumberFormat="1" applyFont="1" applyFill="1" applyBorder="1"/>
    <xf numFmtId="0" fontId="1" fillId="0" borderId="0" xfId="9" applyFont="1" applyFill="1"/>
    <xf numFmtId="3" fontId="8" fillId="0" borderId="0" xfId="9" applyNumberFormat="1" applyFont="1" applyFill="1"/>
    <xf numFmtId="3" fontId="1" fillId="0" borderId="0" xfId="9" applyNumberFormat="1" applyFont="1" applyFill="1"/>
    <xf numFmtId="1" fontId="32" fillId="0" borderId="0" xfId="6" applyNumberFormat="1" applyFont="1"/>
    <xf numFmtId="3" fontId="38" fillId="0" borderId="9" xfId="9" applyNumberFormat="1" applyFont="1" applyFill="1" applyBorder="1"/>
    <xf numFmtId="0" fontId="40" fillId="2" borderId="0" xfId="9" applyFont="1" applyFill="1" applyBorder="1"/>
    <xf numFmtId="0" fontId="5" fillId="0" borderId="13" xfId="9" quotePrefix="1" applyFont="1" applyFill="1" applyBorder="1" applyAlignment="1">
      <alignment horizontal="right"/>
    </xf>
    <xf numFmtId="0" fontId="5" fillId="0" borderId="0" xfId="9" applyFont="1" applyFill="1" applyBorder="1"/>
    <xf numFmtId="3" fontId="5" fillId="0" borderId="12" xfId="9" applyNumberFormat="1" applyFont="1" applyFill="1" applyBorder="1"/>
    <xf numFmtId="0" fontId="2" fillId="0" borderId="13" xfId="9" applyFont="1" applyFill="1" applyBorder="1"/>
    <xf numFmtId="0" fontId="2" fillId="0" borderId="11" xfId="9" applyFont="1" applyFill="1" applyBorder="1"/>
    <xf numFmtId="0" fontId="2" fillId="0" borderId="0" xfId="9" applyFont="1" applyFill="1" applyBorder="1"/>
    <xf numFmtId="0" fontId="5" fillId="0" borderId="13" xfId="9" applyFont="1" applyFill="1" applyBorder="1" applyAlignment="1">
      <alignment horizontal="right"/>
    </xf>
    <xf numFmtId="3" fontId="40" fillId="0" borderId="0" xfId="9" applyNumberFormat="1" applyFont="1" applyFill="1" applyBorder="1"/>
    <xf numFmtId="3" fontId="5" fillId="0" borderId="11" xfId="9" applyNumberFormat="1" applyFont="1" applyFill="1" applyBorder="1"/>
    <xf numFmtId="0" fontId="5" fillId="2" borderId="0" xfId="9" applyFont="1" applyFill="1" applyBorder="1"/>
    <xf numFmtId="1" fontId="2" fillId="0" borderId="11" xfId="9" applyNumberFormat="1" applyFont="1" applyFill="1" applyBorder="1" applyAlignment="1" applyProtection="1">
      <alignment horizontal="right"/>
    </xf>
    <xf numFmtId="1" fontId="38" fillId="0" borderId="0" xfId="9" applyNumberFormat="1" applyFont="1" applyFill="1" applyBorder="1"/>
    <xf numFmtId="1" fontId="38" fillId="0" borderId="0" xfId="9" applyNumberFormat="1" applyFont="1" applyBorder="1" applyAlignment="1">
      <alignment horizontal="right"/>
    </xf>
    <xf numFmtId="0" fontId="38" fillId="0" borderId="0" xfId="9" applyFont="1" applyBorder="1" applyAlignment="1">
      <alignment horizontal="right"/>
    </xf>
    <xf numFmtId="3" fontId="23" fillId="2" borderId="12" xfId="9" applyNumberFormat="1" applyFont="1" applyFill="1" applyBorder="1" applyProtection="1">
      <protection locked="0"/>
    </xf>
    <xf numFmtId="3" fontId="23" fillId="2" borderId="11" xfId="9" applyNumberFormat="1" applyFont="1" applyFill="1" applyBorder="1" applyProtection="1">
      <protection locked="0"/>
    </xf>
    <xf numFmtId="3" fontId="23" fillId="2" borderId="0" xfId="9" applyNumberFormat="1" applyFont="1" applyFill="1" applyBorder="1" applyProtection="1">
      <protection locked="0"/>
    </xf>
    <xf numFmtId="3" fontId="22" fillId="2" borderId="12" xfId="9" applyNumberFormat="1" applyFont="1" applyFill="1" applyBorder="1" applyProtection="1">
      <protection locked="0"/>
    </xf>
    <xf numFmtId="3" fontId="22" fillId="2" borderId="11" xfId="9" applyNumberFormat="1" applyFont="1" applyFill="1" applyBorder="1" applyProtection="1">
      <protection locked="0"/>
    </xf>
    <xf numFmtId="3" fontId="22" fillId="2" borderId="0" xfId="9" applyNumberFormat="1" applyFont="1" applyFill="1" applyBorder="1" applyProtection="1">
      <protection locked="0"/>
    </xf>
    <xf numFmtId="3" fontId="22" fillId="2" borderId="12" xfId="9" applyNumberFormat="1" applyFont="1" applyFill="1" applyBorder="1" applyAlignment="1">
      <alignment horizontal="right"/>
    </xf>
    <xf numFmtId="1" fontId="5" fillId="0" borderId="0" xfId="9" applyNumberFormat="1" applyFont="1" applyFill="1" applyBorder="1" applyAlignment="1" applyProtection="1">
      <alignment horizontal="left"/>
    </xf>
    <xf numFmtId="1" fontId="5" fillId="0" borderId="15" xfId="9" applyNumberFormat="1" applyFont="1" applyBorder="1" applyAlignment="1" applyProtection="1">
      <alignment horizontal="right"/>
      <protection locked="0"/>
    </xf>
    <xf numFmtId="3" fontId="5" fillId="2" borderId="16" xfId="9" applyNumberFormat="1" applyFont="1" applyFill="1" applyBorder="1" applyAlignment="1">
      <alignment horizontal="right"/>
    </xf>
    <xf numFmtId="3" fontId="55" fillId="0" borderId="0" xfId="9" quotePrefix="1" applyNumberFormat="1" applyFont="1" applyFill="1" applyBorder="1" applyAlignment="1">
      <alignment horizontal="center"/>
    </xf>
    <xf numFmtId="0" fontId="2" fillId="0" borderId="21" xfId="9" applyFont="1" applyFill="1" applyBorder="1" applyAlignment="1">
      <alignment horizontal="centerContinuous"/>
    </xf>
    <xf numFmtId="0" fontId="4" fillId="0" borderId="21" xfId="9" applyFont="1" applyFill="1" applyBorder="1" applyAlignment="1">
      <alignment horizontal="centerContinuous"/>
    </xf>
    <xf numFmtId="1" fontId="4" fillId="0" borderId="21" xfId="9" applyNumberFormat="1" applyFont="1" applyFill="1" applyBorder="1" applyAlignment="1">
      <alignment horizontal="centerContinuous"/>
    </xf>
    <xf numFmtId="1" fontId="38" fillId="0" borderId="21" xfId="9" applyNumberFormat="1" applyFont="1" applyFill="1" applyBorder="1"/>
    <xf numFmtId="0" fontId="5" fillId="2" borderId="0" xfId="9" applyFont="1" applyFill="1" applyBorder="1" applyAlignment="1">
      <alignment horizontal="center" vertical="center"/>
    </xf>
    <xf numFmtId="18" fontId="5" fillId="2" borderId="13" xfId="9" applyNumberFormat="1" applyFont="1" applyFill="1" applyBorder="1" applyAlignment="1">
      <alignment horizontal="center" vertical="center"/>
    </xf>
    <xf numFmtId="1" fontId="2" fillId="0" borderId="13" xfId="9" applyNumberFormat="1" applyFont="1" applyBorder="1" applyAlignment="1" applyProtection="1">
      <alignment horizontal="right"/>
      <protection locked="0"/>
    </xf>
    <xf numFmtId="0" fontId="2" fillId="0" borderId="11" xfId="9" applyFont="1" applyFill="1" applyBorder="1" applyAlignment="1" applyProtection="1">
      <alignment horizontal="left"/>
    </xf>
    <xf numFmtId="3" fontId="23" fillId="2" borderId="11" xfId="9" applyNumberFormat="1" applyFont="1" applyFill="1" applyBorder="1" applyAlignment="1">
      <alignment horizontal="right"/>
    </xf>
    <xf numFmtId="3" fontId="40" fillId="0" borderId="0" xfId="9" applyNumberFormat="1" applyFont="1" applyFill="1"/>
    <xf numFmtId="0" fontId="40" fillId="0" borderId="0" xfId="9" applyFont="1" applyFill="1"/>
    <xf numFmtId="3" fontId="22" fillId="2" borderId="11" xfId="9" applyNumberFormat="1" applyFont="1" applyFill="1" applyBorder="1" applyAlignment="1">
      <alignment horizontal="right"/>
    </xf>
    <xf numFmtId="0" fontId="40" fillId="2" borderId="0" xfId="9" applyFont="1" applyFill="1"/>
    <xf numFmtId="0" fontId="5" fillId="0" borderId="13" xfId="9" applyFont="1" applyFill="1" applyBorder="1" applyAlignment="1">
      <alignment horizontal="center" vertical="center" wrapText="1"/>
    </xf>
    <xf numFmtId="0" fontId="5" fillId="0" borderId="11" xfId="9" applyFont="1" applyFill="1" applyBorder="1" applyAlignment="1">
      <alignment horizontal="centerContinuous"/>
    </xf>
    <xf numFmtId="0" fontId="2" fillId="0" borderId="13" xfId="9" applyFont="1" applyFill="1" applyBorder="1" applyAlignment="1">
      <alignment horizontal="centerContinuous"/>
    </xf>
    <xf numFmtId="3" fontId="5" fillId="0" borderId="13" xfId="9" applyNumberFormat="1" applyFont="1" applyFill="1" applyBorder="1" applyAlignment="1">
      <alignment horizontal="centerContinuous"/>
    </xf>
    <xf numFmtId="3" fontId="5" fillId="0" borderId="12" xfId="9" applyNumberFormat="1" applyFont="1" applyFill="1" applyBorder="1" applyAlignment="1">
      <alignment horizontal="centerContinuous" vertical="center"/>
    </xf>
    <xf numFmtId="3" fontId="5" fillId="0" borderId="13" xfId="9" applyNumberFormat="1" applyFont="1" applyFill="1" applyBorder="1" applyAlignment="1">
      <alignment horizontal="centerContinuous" vertical="center"/>
    </xf>
    <xf numFmtId="3" fontId="5" fillId="0" borderId="11" xfId="9" applyNumberFormat="1" applyFont="1" applyFill="1" applyBorder="1" applyAlignment="1">
      <alignment horizontal="centerContinuous" vertical="center"/>
    </xf>
    <xf numFmtId="3" fontId="40" fillId="0" borderId="11" xfId="9" applyNumberFormat="1" applyFont="1" applyFill="1" applyBorder="1"/>
    <xf numFmtId="1" fontId="40" fillId="0" borderId="0" xfId="9" applyNumberFormat="1" applyFont="1" applyFill="1"/>
    <xf numFmtId="1" fontId="22" fillId="0" borderId="0" xfId="9" applyNumberFormat="1" applyFont="1" applyFill="1" applyBorder="1" applyAlignment="1" applyProtection="1"/>
    <xf numFmtId="1" fontId="2" fillId="0" borderId="13" xfId="9" applyNumberFormat="1" applyFont="1" applyFill="1" applyBorder="1" applyAlignment="1" applyProtection="1">
      <alignment horizontal="left"/>
    </xf>
    <xf numFmtId="0" fontId="2" fillId="0" borderId="13" xfId="9" applyFont="1" applyFill="1" applyBorder="1" applyAlignment="1" applyProtection="1">
      <alignment horizontal="left"/>
    </xf>
    <xf numFmtId="0" fontId="38" fillId="0" borderId="14" xfId="9" applyFont="1" applyFill="1" applyBorder="1"/>
    <xf numFmtId="0" fontId="38" fillId="0" borderId="17" xfId="9" applyFont="1" applyFill="1" applyBorder="1"/>
    <xf numFmtId="0" fontId="38" fillId="0" borderId="15" xfId="9" applyFont="1" applyFill="1" applyBorder="1"/>
    <xf numFmtId="3" fontId="38" fillId="0" borderId="17" xfId="9" applyNumberFormat="1" applyFont="1" applyFill="1" applyBorder="1"/>
    <xf numFmtId="3" fontId="38" fillId="0" borderId="16" xfId="9" applyNumberFormat="1" applyFont="1" applyFill="1" applyBorder="1"/>
    <xf numFmtId="3" fontId="55" fillId="0" borderId="0" xfId="9" quotePrefix="1" applyNumberFormat="1" applyFont="1" applyFill="1" applyBorder="1"/>
    <xf numFmtId="3" fontId="2" fillId="0" borderId="0" xfId="9" applyNumberFormat="1" applyFont="1" applyFill="1" applyBorder="1" applyAlignment="1">
      <alignment horizontal="centerContinuous"/>
    </xf>
    <xf numFmtId="3" fontId="18" fillId="0" borderId="0" xfId="10" applyNumberFormat="1" applyFont="1" applyFill="1" applyBorder="1" applyAlignment="1">
      <alignment horizontal="right"/>
    </xf>
    <xf numFmtId="0" fontId="4" fillId="0" borderId="0" xfId="9" applyFont="1" applyFill="1" applyBorder="1" applyAlignment="1">
      <alignment horizontal="centerContinuous"/>
    </xf>
    <xf numFmtId="0" fontId="38" fillId="0" borderId="25" xfId="9" applyFont="1" applyFill="1" applyBorder="1" applyAlignment="1">
      <alignment horizontal="center" vertical="center"/>
    </xf>
    <xf numFmtId="3" fontId="2" fillId="2" borderId="12" xfId="11" applyNumberFormat="1" applyFont="1" applyFill="1" applyBorder="1" applyAlignment="1" applyProtection="1">
      <alignment horizontal="right" vertical="center"/>
      <protection locked="0"/>
    </xf>
    <xf numFmtId="1" fontId="2" fillId="0" borderId="11" xfId="9" applyNumberFormat="1" applyFont="1" applyFill="1" applyBorder="1" applyAlignment="1" applyProtection="1">
      <alignment horizontal="left"/>
    </xf>
    <xf numFmtId="1" fontId="2" fillId="0" borderId="0" xfId="9" applyNumberFormat="1" applyFont="1" applyBorder="1" applyAlignment="1" applyProtection="1">
      <alignment horizontal="right"/>
      <protection locked="0"/>
    </xf>
    <xf numFmtId="0" fontId="23" fillId="2" borderId="11" xfId="9" applyFont="1" applyFill="1" applyBorder="1"/>
    <xf numFmtId="3" fontId="23" fillId="0" borderId="12" xfId="9" applyNumberFormat="1" applyFont="1" applyFill="1" applyBorder="1" applyProtection="1">
      <protection locked="0"/>
    </xf>
    <xf numFmtId="1" fontId="56" fillId="2" borderId="13" xfId="9" applyNumberFormat="1" applyFont="1" applyFill="1" applyBorder="1" applyAlignment="1" applyProtection="1">
      <alignment horizontal="right"/>
      <protection locked="0"/>
    </xf>
    <xf numFmtId="1" fontId="5" fillId="2" borderId="0" xfId="9" applyNumberFormat="1" applyFont="1" applyFill="1" applyBorder="1" applyAlignment="1" applyProtection="1"/>
    <xf numFmtId="0" fontId="57" fillId="2" borderId="0" xfId="9" applyFont="1" applyFill="1"/>
    <xf numFmtId="1" fontId="5" fillId="2" borderId="0" xfId="9" applyNumberFormat="1" applyFont="1" applyFill="1" applyBorder="1" applyAlignment="1" applyProtection="1">
      <alignment horizontal="left"/>
    </xf>
    <xf numFmtId="3" fontId="5" fillId="2" borderId="11" xfId="9" applyNumberFormat="1" applyFont="1" applyFill="1" applyBorder="1"/>
    <xf numFmtId="3" fontId="2" fillId="2" borderId="11" xfId="9" applyNumberFormat="1" applyFont="1" applyFill="1" applyBorder="1"/>
    <xf numFmtId="3" fontId="22" fillId="0" borderId="11" xfId="9" applyNumberFormat="1" applyFont="1" applyFill="1" applyBorder="1" applyProtection="1">
      <protection locked="0"/>
    </xf>
    <xf numFmtId="3" fontId="58" fillId="0" borderId="0" xfId="9" applyNumberFormat="1" applyFont="1" applyFill="1" applyBorder="1" applyProtection="1">
      <protection locked="0"/>
    </xf>
    <xf numFmtId="3" fontId="7" fillId="0" borderId="0" xfId="9" applyNumberFormat="1" applyFont="1" applyFill="1" applyBorder="1" applyProtection="1">
      <protection locked="0"/>
    </xf>
    <xf numFmtId="3" fontId="59" fillId="0" borderId="17" xfId="9" applyNumberFormat="1" applyFont="1" applyFill="1" applyBorder="1"/>
    <xf numFmtId="0" fontId="5" fillId="0" borderId="0" xfId="12" applyFont="1" applyBorder="1" applyAlignment="1">
      <alignment horizontal="left"/>
    </xf>
    <xf numFmtId="0" fontId="38" fillId="0" borderId="0" xfId="12" applyFont="1"/>
    <xf numFmtId="0" fontId="38" fillId="0" borderId="0" xfId="12" applyFont="1" applyBorder="1"/>
    <xf numFmtId="0" fontId="37" fillId="0" borderId="0" xfId="12" applyFont="1" applyBorder="1" applyAlignment="1">
      <alignment horizontal="left"/>
    </xf>
    <xf numFmtId="0" fontId="5" fillId="2" borderId="22" xfId="12" applyFont="1" applyFill="1" applyBorder="1" applyAlignment="1">
      <alignment horizontal="centerContinuous" vertical="center" wrapText="1"/>
    </xf>
    <xf numFmtId="18" fontId="5" fillId="2" borderId="22" xfId="12" applyNumberFormat="1" applyFont="1" applyFill="1" applyBorder="1" applyAlignment="1">
      <alignment horizontal="centerContinuous" vertical="center" wrapText="1"/>
    </xf>
    <xf numFmtId="0" fontId="5" fillId="2" borderId="20" xfId="12" applyFont="1" applyFill="1" applyBorder="1" applyAlignment="1">
      <alignment horizontal="centerContinuous" vertical="center" wrapText="1"/>
    </xf>
    <xf numFmtId="0" fontId="38" fillId="0" borderId="0" xfId="12" applyFont="1" applyBorder="1" applyAlignment="1">
      <alignment horizontal="center" vertical="center" wrapText="1"/>
    </xf>
    <xf numFmtId="0" fontId="5" fillId="0" borderId="31" xfId="12" applyFont="1" applyBorder="1" applyAlignment="1">
      <alignment horizontal="center" vertical="center" wrapText="1"/>
    </xf>
    <xf numFmtId="0" fontId="5" fillId="0" borderId="0" xfId="12" applyFont="1" applyBorder="1" applyAlignment="1">
      <alignment horizontal="center" vertical="center" wrapText="1"/>
    </xf>
    <xf numFmtId="0" fontId="40" fillId="0" borderId="31" xfId="12" applyFont="1" applyBorder="1" applyAlignment="1">
      <alignment horizontal="center" vertical="center"/>
    </xf>
    <xf numFmtId="0" fontId="5" fillId="0" borderId="35" xfId="12" applyFont="1" applyBorder="1" applyAlignment="1">
      <alignment horizontal="centerContinuous" vertical="center" wrapText="1"/>
    </xf>
    <xf numFmtId="18" fontId="5" fillId="0" borderId="35" xfId="12" applyNumberFormat="1" applyFont="1" applyBorder="1" applyAlignment="1">
      <alignment horizontal="centerContinuous" vertical="center" wrapText="1"/>
    </xf>
    <xf numFmtId="0" fontId="5" fillId="0" borderId="31" xfId="12" applyFont="1" applyBorder="1" applyAlignment="1">
      <alignment horizontal="centerContinuous" vertical="center" wrapText="1"/>
    </xf>
    <xf numFmtId="0" fontId="38" fillId="0" borderId="31" xfId="12" applyFont="1" applyBorder="1"/>
    <xf numFmtId="0" fontId="5" fillId="2" borderId="0" xfId="12" applyFont="1" applyFill="1" applyBorder="1" applyAlignment="1">
      <alignment horizontal="left" indent="3"/>
    </xf>
    <xf numFmtId="1" fontId="5" fillId="0" borderId="12" xfId="12" applyNumberFormat="1" applyFont="1" applyBorder="1" applyProtection="1">
      <protection locked="0"/>
    </xf>
    <xf numFmtId="0" fontId="5" fillId="2" borderId="0" xfId="12" applyFont="1" applyFill="1" applyBorder="1" applyAlignment="1">
      <alignment horizontal="centerContinuous"/>
    </xf>
    <xf numFmtId="0" fontId="2" fillId="2" borderId="0" xfId="12" applyFont="1" applyFill="1" applyBorder="1" applyAlignment="1">
      <alignment horizontal="left" indent="2"/>
    </xf>
    <xf numFmtId="1" fontId="2" fillId="0" borderId="12" xfId="12" applyNumberFormat="1" applyFont="1" applyBorder="1" applyProtection="1">
      <protection locked="0"/>
    </xf>
    <xf numFmtId="1" fontId="2" fillId="2" borderId="12" xfId="12" applyNumberFormat="1" applyFont="1" applyFill="1" applyBorder="1" applyAlignment="1">
      <alignment horizontal="right"/>
    </xf>
    <xf numFmtId="0" fontId="5" fillId="0" borderId="0" xfId="12" applyFont="1" applyBorder="1" applyAlignment="1">
      <alignment horizontal="right"/>
    </xf>
    <xf numFmtId="0" fontId="5" fillId="0" borderId="11" xfId="12" applyFont="1" applyBorder="1" applyAlignment="1">
      <alignment horizontal="centerContinuous"/>
    </xf>
    <xf numFmtId="0" fontId="5" fillId="0" borderId="0" xfId="12" applyFont="1" applyBorder="1" applyAlignment="1">
      <alignment horizontal="left" indent="3"/>
    </xf>
    <xf numFmtId="0" fontId="5" fillId="0" borderId="12" xfId="12" applyFont="1" applyBorder="1" applyAlignment="1">
      <alignment horizontal="centerContinuous"/>
    </xf>
    <xf numFmtId="18" fontId="5" fillId="0" borderId="11" xfId="12" applyNumberFormat="1" applyFont="1" applyBorder="1" applyAlignment="1">
      <alignment horizontal="centerContinuous"/>
    </xf>
    <xf numFmtId="0" fontId="38" fillId="0" borderId="11" xfId="12" applyFont="1" applyBorder="1"/>
    <xf numFmtId="0" fontId="2" fillId="2" borderId="0" xfId="12" applyFont="1" applyFill="1" applyBorder="1" applyAlignment="1">
      <alignment horizontal="left" indent="1"/>
    </xf>
    <xf numFmtId="0" fontId="5" fillId="0" borderId="13" xfId="12" applyFont="1" applyBorder="1" applyAlignment="1">
      <alignment horizontal="right"/>
    </xf>
    <xf numFmtId="0" fontId="5" fillId="0" borderId="0" xfId="12" applyFont="1" applyBorder="1" applyAlignment="1" applyProtection="1">
      <alignment horizontal="left" indent="3"/>
    </xf>
    <xf numFmtId="0" fontId="2" fillId="0" borderId="0" xfId="12" applyFont="1" applyBorder="1" applyAlignment="1">
      <alignment horizontal="left" indent="1"/>
    </xf>
    <xf numFmtId="1" fontId="2" fillId="0" borderId="11" xfId="12" applyNumberFormat="1" applyFont="1" applyBorder="1" applyProtection="1">
      <protection locked="0"/>
    </xf>
    <xf numFmtId="0" fontId="5" fillId="0" borderId="13" xfId="12" quotePrefix="1" applyFont="1" applyBorder="1" applyAlignment="1">
      <alignment horizontal="right"/>
    </xf>
    <xf numFmtId="0" fontId="5" fillId="0" borderId="0" xfId="12" applyFont="1" applyBorder="1" applyAlignment="1" applyProtection="1">
      <alignment horizontal="left" indent="1"/>
    </xf>
    <xf numFmtId="1" fontId="5" fillId="0" borderId="13" xfId="12" applyNumberFormat="1" applyFont="1" applyBorder="1" applyProtection="1">
      <protection locked="0"/>
    </xf>
    <xf numFmtId="1" fontId="5" fillId="0" borderId="0" xfId="12" applyNumberFormat="1" applyFont="1" applyBorder="1" applyProtection="1">
      <protection locked="0"/>
    </xf>
    <xf numFmtId="1" fontId="38" fillId="0" borderId="0" xfId="12" applyNumberFormat="1" applyFont="1" applyBorder="1"/>
    <xf numFmtId="1" fontId="38" fillId="0" borderId="0" xfId="12" applyNumberFormat="1" applyFont="1"/>
    <xf numFmtId="0" fontId="2" fillId="0" borderId="13" xfId="12" applyFont="1" applyBorder="1" applyAlignment="1">
      <alignment horizontal="right"/>
    </xf>
    <xf numFmtId="0" fontId="2" fillId="0" borderId="0" xfId="12" applyFont="1" applyBorder="1" applyAlignment="1" applyProtection="1">
      <alignment horizontal="left" indent="1"/>
    </xf>
    <xf numFmtId="1" fontId="2" fillId="0" borderId="13" xfId="12" applyNumberFormat="1" applyFont="1" applyBorder="1" applyProtection="1">
      <protection locked="0"/>
    </xf>
    <xf numFmtId="1" fontId="2" fillId="0" borderId="0" xfId="12" applyNumberFormat="1" applyFont="1" applyBorder="1" applyProtection="1">
      <protection locked="0"/>
    </xf>
    <xf numFmtId="1" fontId="2" fillId="0" borderId="13" xfId="12" applyNumberFormat="1" applyFont="1" applyBorder="1" applyAlignment="1" applyProtection="1">
      <alignment vertical="center"/>
      <protection locked="0"/>
    </xf>
    <xf numFmtId="0" fontId="2" fillId="0" borderId="0" xfId="12" applyFont="1" applyBorder="1" applyAlignment="1" applyProtection="1">
      <alignment horizontal="left" indent="3"/>
    </xf>
    <xf numFmtId="1" fontId="5" fillId="0" borderId="11" xfId="12" applyNumberFormat="1" applyFont="1" applyBorder="1" applyProtection="1">
      <protection locked="0"/>
    </xf>
    <xf numFmtId="0" fontId="5" fillId="2" borderId="0" xfId="12" applyFont="1" applyFill="1" applyBorder="1" applyAlignment="1" applyProtection="1">
      <alignment horizontal="left" indent="3"/>
    </xf>
    <xf numFmtId="1" fontId="2" fillId="2" borderId="12" xfId="12" applyNumberFormat="1" applyFont="1" applyFill="1" applyBorder="1" applyProtection="1">
      <protection locked="0"/>
    </xf>
    <xf numFmtId="1" fontId="2" fillId="2" borderId="11" xfId="12" applyNumberFormat="1" applyFont="1" applyFill="1" applyBorder="1" applyProtection="1">
      <protection locked="0"/>
    </xf>
    <xf numFmtId="1" fontId="22" fillId="0" borderId="13" xfId="12" applyNumberFormat="1" applyFont="1" applyBorder="1" applyProtection="1">
      <protection locked="0"/>
    </xf>
    <xf numFmtId="3" fontId="1" fillId="2" borderId="12" xfId="13" applyNumberFormat="1" applyFont="1" applyFill="1" applyBorder="1" applyAlignment="1" applyProtection="1">
      <alignment horizontal="right" vertical="center"/>
      <protection locked="0"/>
    </xf>
    <xf numFmtId="0" fontId="2" fillId="0" borderId="13" xfId="12" applyFont="1" applyBorder="1" applyAlignment="1">
      <alignment horizontal="left"/>
    </xf>
    <xf numFmtId="0" fontId="5" fillId="0" borderId="13" xfId="12" applyFont="1" applyBorder="1" applyAlignment="1">
      <alignment horizontal="left"/>
    </xf>
    <xf numFmtId="1" fontId="22" fillId="0" borderId="12" xfId="12" applyNumberFormat="1" applyFont="1" applyBorder="1" applyProtection="1">
      <protection locked="0"/>
    </xf>
    <xf numFmtId="0" fontId="2" fillId="0" borderId="0" xfId="12" applyFont="1" applyBorder="1" applyAlignment="1">
      <alignment horizontal="left"/>
    </xf>
    <xf numFmtId="0" fontId="2" fillId="0" borderId="11" xfId="12" applyFont="1" applyBorder="1" applyAlignment="1" applyProtection="1">
      <alignment horizontal="left" indent="3"/>
    </xf>
    <xf numFmtId="0" fontId="5" fillId="0" borderId="0" xfId="12" quotePrefix="1" applyFont="1" applyBorder="1" applyAlignment="1">
      <alignment horizontal="right"/>
    </xf>
    <xf numFmtId="0" fontId="5" fillId="0" borderId="11" xfId="12" applyFont="1" applyBorder="1" applyAlignment="1" applyProtection="1">
      <alignment horizontal="left" indent="1"/>
    </xf>
    <xf numFmtId="0" fontId="2" fillId="0" borderId="11" xfId="12" applyFont="1" applyBorder="1" applyAlignment="1" applyProtection="1">
      <alignment horizontal="left" indent="1"/>
    </xf>
    <xf numFmtId="3" fontId="2" fillId="2" borderId="12" xfId="12" applyNumberFormat="1" applyFont="1" applyFill="1" applyBorder="1" applyAlignment="1" applyProtection="1">
      <alignment horizontal="right" vertical="center"/>
      <protection locked="0"/>
    </xf>
    <xf numFmtId="0" fontId="2" fillId="2" borderId="0" xfId="12" applyFont="1" applyFill="1" applyBorder="1" applyAlignment="1">
      <alignment horizontal="left"/>
    </xf>
    <xf numFmtId="0" fontId="2" fillId="0" borderId="0" xfId="12" applyFont="1" applyBorder="1" applyAlignment="1" applyProtection="1">
      <alignment horizontal="left"/>
    </xf>
    <xf numFmtId="1" fontId="2" fillId="0" borderId="0" xfId="12" applyNumberFormat="1" applyFont="1" applyBorder="1" applyAlignment="1" applyProtection="1">
      <alignment horizontal="left"/>
    </xf>
    <xf numFmtId="1" fontId="5" fillId="0" borderId="13" xfId="12" quotePrefix="1" applyNumberFormat="1" applyFont="1" applyBorder="1" applyAlignment="1" applyProtection="1">
      <alignment horizontal="right"/>
      <protection locked="0"/>
    </xf>
    <xf numFmtId="0" fontId="47" fillId="0" borderId="11" xfId="12" applyFont="1" applyBorder="1"/>
    <xf numFmtId="0" fontId="2" fillId="0" borderId="22" xfId="12" applyFont="1" applyBorder="1" applyAlignment="1">
      <alignment horizontal="left"/>
    </xf>
    <xf numFmtId="0" fontId="2" fillId="0" borderId="21" xfId="12" applyFont="1" applyBorder="1" applyAlignment="1" applyProtection="1">
      <alignment horizontal="left" indent="3"/>
    </xf>
    <xf numFmtId="0" fontId="2" fillId="0" borderId="21" xfId="12" applyFont="1" applyBorder="1" applyAlignment="1">
      <alignment horizontal="left" indent="1"/>
    </xf>
    <xf numFmtId="1" fontId="2" fillId="0" borderId="39" xfId="12" applyNumberFormat="1" applyFont="1" applyBorder="1" applyProtection="1">
      <protection locked="0"/>
    </xf>
    <xf numFmtId="1" fontId="2" fillId="0" borderId="20" xfId="12" applyNumberFormat="1" applyFont="1" applyBorder="1" applyProtection="1">
      <protection locked="0"/>
    </xf>
    <xf numFmtId="0" fontId="47" fillId="0" borderId="0" xfId="12" applyFont="1"/>
    <xf numFmtId="0" fontId="47" fillId="0" borderId="0" xfId="12" applyFont="1" applyBorder="1"/>
    <xf numFmtId="0" fontId="47" fillId="0" borderId="0" xfId="12" applyFont="1" applyAlignment="1">
      <alignment horizontal="left" indent="3"/>
    </xf>
    <xf numFmtId="0" fontId="51" fillId="0" borderId="0" xfId="12" applyFont="1"/>
    <xf numFmtId="0" fontId="47" fillId="0" borderId="0" xfId="12" applyFont="1" applyAlignment="1">
      <alignment vertical="center" wrapText="1"/>
    </xf>
    <xf numFmtId="1" fontId="1" fillId="0" borderId="0" xfId="6" applyNumberFormat="1" applyFont="1" applyBorder="1"/>
    <xf numFmtId="1" fontId="1" fillId="0" borderId="0" xfId="6" applyNumberFormat="1" applyFont="1"/>
    <xf numFmtId="1" fontId="27" fillId="0" borderId="0" xfId="6" applyNumberFormat="1" applyFont="1" applyBorder="1" applyAlignment="1">
      <alignment horizontal="left"/>
    </xf>
    <xf numFmtId="1" fontId="32" fillId="0" borderId="0" xfId="6" applyNumberFormat="1" applyFont="1" applyBorder="1" applyAlignment="1">
      <alignment horizontal="center" vertical="center"/>
    </xf>
    <xf numFmtId="1" fontId="32" fillId="0" borderId="0" xfId="6" applyNumberFormat="1" applyFont="1" applyAlignment="1">
      <alignment horizontal="center" vertical="center"/>
    </xf>
    <xf numFmtId="1" fontId="5" fillId="2" borderId="14" xfId="6" applyNumberFormat="1" applyFont="1" applyFill="1" applyBorder="1" applyAlignment="1">
      <alignment horizontal="center" vertical="center" wrapText="1"/>
    </xf>
    <xf numFmtId="1" fontId="5" fillId="2" borderId="15" xfId="6" applyNumberFormat="1" applyFont="1" applyFill="1" applyBorder="1" applyAlignment="1">
      <alignment horizontal="center" vertical="center" wrapText="1"/>
    </xf>
    <xf numFmtId="1" fontId="5" fillId="2" borderId="17" xfId="6" applyNumberFormat="1" applyFont="1" applyFill="1" applyBorder="1" applyAlignment="1">
      <alignment horizontal="center" vertical="center" wrapText="1"/>
    </xf>
    <xf numFmtId="0" fontId="1" fillId="0" borderId="0" xfId="6" applyFont="1" applyBorder="1" applyAlignment="1">
      <alignment horizontal="center" vertical="center" wrapText="1"/>
    </xf>
    <xf numFmtId="1" fontId="5" fillId="0" borderId="2" xfId="6" applyNumberFormat="1" applyFont="1" applyBorder="1" applyAlignment="1">
      <alignment horizontal="center" vertical="center" wrapText="1"/>
    </xf>
    <xf numFmtId="1" fontId="5" fillId="0" borderId="0" xfId="6" applyNumberFormat="1" applyFont="1" applyBorder="1" applyAlignment="1">
      <alignment horizontal="center" vertical="center" wrapText="1"/>
    </xf>
    <xf numFmtId="0" fontId="1" fillId="0" borderId="33" xfId="6" applyFont="1" applyBorder="1" applyAlignment="1">
      <alignment horizontal="center" vertical="center" wrapText="1"/>
    </xf>
    <xf numFmtId="1" fontId="5" fillId="0" borderId="2" xfId="6" applyNumberFormat="1" applyFont="1" applyBorder="1" applyAlignment="1">
      <alignment horizontal="centerContinuous" vertical="center" wrapText="1"/>
    </xf>
    <xf numFmtId="1" fontId="5" fillId="0" borderId="33" xfId="6" applyNumberFormat="1" applyFont="1" applyBorder="1" applyAlignment="1">
      <alignment horizontal="centerContinuous" vertical="center" wrapText="1"/>
    </xf>
    <xf numFmtId="1" fontId="32" fillId="0" borderId="0" xfId="6" applyNumberFormat="1" applyFont="1" applyBorder="1"/>
    <xf numFmtId="1" fontId="5" fillId="0" borderId="13" xfId="6" applyNumberFormat="1" applyFont="1" applyFill="1" applyBorder="1" applyProtection="1">
      <protection locked="0"/>
    </xf>
    <xf numFmtId="1" fontId="2" fillId="2" borderId="13" xfId="6" applyNumberFormat="1" applyFont="1" applyFill="1" applyBorder="1" applyAlignment="1">
      <alignment horizontal="left" indent="1"/>
    </xf>
    <xf numFmtId="1" fontId="2" fillId="0" borderId="13" xfId="6" applyNumberFormat="1" applyFont="1" applyFill="1" applyBorder="1" applyProtection="1">
      <protection locked="0"/>
    </xf>
    <xf numFmtId="1" fontId="2" fillId="2" borderId="13" xfId="6" applyNumberFormat="1" applyFont="1" applyFill="1" applyBorder="1" applyAlignment="1">
      <alignment horizontal="right"/>
    </xf>
    <xf numFmtId="0" fontId="5" fillId="0" borderId="13" xfId="6" applyFont="1" applyBorder="1" applyAlignment="1">
      <alignment horizontal="right"/>
    </xf>
    <xf numFmtId="1" fontId="5" fillId="0" borderId="0" xfId="6" applyNumberFormat="1" applyFont="1" applyAlignment="1" applyProtection="1">
      <alignment horizontal="left"/>
    </xf>
    <xf numFmtId="1" fontId="5" fillId="0" borderId="13" xfId="6" applyNumberFormat="1" applyFont="1" applyBorder="1" applyAlignment="1" applyProtection="1">
      <alignment horizontal="left" indent="1"/>
    </xf>
    <xf numFmtId="1" fontId="5" fillId="0" borderId="13" xfId="6" applyNumberFormat="1" applyFont="1" applyBorder="1" applyProtection="1">
      <protection locked="0"/>
    </xf>
    <xf numFmtId="1" fontId="5" fillId="0" borderId="0" xfId="6" applyNumberFormat="1" applyFont="1" applyBorder="1" applyProtection="1">
      <protection locked="0"/>
    </xf>
    <xf numFmtId="1" fontId="5" fillId="0" borderId="11" xfId="6" applyNumberFormat="1" applyFont="1" applyBorder="1" applyProtection="1">
      <protection locked="0"/>
    </xf>
    <xf numFmtId="0" fontId="5" fillId="0" borderId="13" xfId="6" quotePrefix="1" applyFont="1" applyBorder="1" applyAlignment="1">
      <alignment horizontal="right"/>
    </xf>
    <xf numFmtId="1" fontId="5" fillId="0" borderId="0" xfId="6" applyNumberFormat="1" applyFont="1" applyAlignment="1" applyProtection="1">
      <alignment horizontal="left" indent="1"/>
    </xf>
    <xf numFmtId="1" fontId="2" fillId="0" borderId="13" xfId="6" applyNumberFormat="1" applyFont="1" applyBorder="1" applyAlignment="1">
      <alignment horizontal="left" indent="1"/>
    </xf>
    <xf numFmtId="1" fontId="2" fillId="0" borderId="13" xfId="6" applyNumberFormat="1" applyFont="1" applyBorder="1" applyProtection="1">
      <protection locked="0"/>
    </xf>
    <xf numFmtId="1" fontId="2" fillId="0" borderId="0" xfId="6" applyNumberFormat="1" applyFont="1" applyBorder="1" applyProtection="1">
      <protection locked="0"/>
    </xf>
    <xf numFmtId="1" fontId="1" fillId="0" borderId="14" xfId="6" applyNumberFormat="1" applyFont="1" applyBorder="1"/>
    <xf numFmtId="1" fontId="1" fillId="0" borderId="15" xfId="6" applyNumberFormat="1" applyFont="1" applyBorder="1"/>
    <xf numFmtId="1" fontId="51" fillId="0" borderId="14" xfId="6" applyNumberFormat="1" applyFont="1" applyBorder="1" applyAlignment="1">
      <alignment horizontal="left" indent="3"/>
    </xf>
    <xf numFmtId="1" fontId="1" fillId="0" borderId="17" xfId="6" applyNumberFormat="1" applyFont="1" applyBorder="1"/>
    <xf numFmtId="1" fontId="32" fillId="0" borderId="0" xfId="6" applyNumberFormat="1" applyFont="1" applyAlignment="1">
      <alignment horizontal="left" indent="3"/>
    </xf>
    <xf numFmtId="1" fontId="15" fillId="0" borderId="0" xfId="6" applyNumberFormat="1" applyFont="1" applyAlignment="1">
      <alignment horizontal="left" indent="3"/>
    </xf>
    <xf numFmtId="0" fontId="4" fillId="0" borderId="0" xfId="14" applyFont="1"/>
    <xf numFmtId="0" fontId="17" fillId="0" borderId="0" xfId="14" applyFont="1" applyBorder="1" applyAlignment="1">
      <alignment horizontal="left"/>
    </xf>
    <xf numFmtId="0" fontId="17" fillId="0" borderId="0" xfId="14" quotePrefix="1" applyFont="1" applyBorder="1" applyAlignment="1">
      <alignment horizontal="left"/>
    </xf>
    <xf numFmtId="0" fontId="4" fillId="0" borderId="0" xfId="14" applyFont="1" applyBorder="1"/>
    <xf numFmtId="0" fontId="4" fillId="0" borderId="0" xfId="14" applyFont="1" applyFill="1" applyBorder="1" applyAlignment="1">
      <alignment horizontal="center" vertical="center"/>
    </xf>
    <xf numFmtId="0" fontId="4" fillId="0" borderId="0" xfId="14" applyFont="1" applyFill="1" applyAlignment="1">
      <alignment horizontal="center" vertical="center"/>
    </xf>
    <xf numFmtId="3" fontId="5" fillId="2" borderId="14" xfId="14" applyNumberFormat="1" applyFont="1" applyFill="1" applyBorder="1" applyAlignment="1">
      <alignment horizontal="center" vertical="center"/>
    </xf>
    <xf numFmtId="3" fontId="5" fillId="2" borderId="17" xfId="14" applyNumberFormat="1" applyFont="1" applyFill="1" applyBorder="1" applyAlignment="1">
      <alignment horizontal="center" vertical="center"/>
    </xf>
    <xf numFmtId="0" fontId="2" fillId="0" borderId="13" xfId="14" applyFont="1" applyBorder="1"/>
    <xf numFmtId="0" fontId="5" fillId="0" borderId="11" xfId="14" applyFont="1" applyBorder="1"/>
    <xf numFmtId="3" fontId="5" fillId="0" borderId="12" xfId="14" applyNumberFormat="1" applyFont="1" applyBorder="1"/>
    <xf numFmtId="3" fontId="2" fillId="0" borderId="12" xfId="14" applyNumberFormat="1" applyFont="1" applyBorder="1"/>
    <xf numFmtId="3" fontId="2" fillId="0" borderId="11" xfId="14" applyNumberFormat="1" applyFont="1" applyBorder="1"/>
    <xf numFmtId="0" fontId="5" fillId="2" borderId="11" xfId="14" applyFont="1" applyFill="1" applyBorder="1"/>
    <xf numFmtId="0" fontId="2" fillId="0" borderId="0" xfId="14" applyFont="1" applyBorder="1"/>
    <xf numFmtId="0" fontId="2" fillId="0" borderId="0" xfId="14" applyFont="1"/>
    <xf numFmtId="0" fontId="2" fillId="2" borderId="0" xfId="14" applyFont="1" applyFill="1" applyBorder="1"/>
    <xf numFmtId="3" fontId="22" fillId="0" borderId="12" xfId="14" applyNumberFormat="1" applyFont="1" applyBorder="1"/>
    <xf numFmtId="3" fontId="22" fillId="2" borderId="12" xfId="14" applyNumberFormat="1" applyFont="1" applyFill="1" applyBorder="1"/>
    <xf numFmtId="3" fontId="2" fillId="2" borderId="12" xfId="14" applyNumberFormat="1" applyFont="1" applyFill="1" applyBorder="1"/>
    <xf numFmtId="3" fontId="5" fillId="0" borderId="11" xfId="14" applyNumberFormat="1" applyFont="1" applyFill="1" applyBorder="1"/>
    <xf numFmtId="3" fontId="2" fillId="0" borderId="0" xfId="14" applyNumberFormat="1" applyFont="1" applyBorder="1"/>
    <xf numFmtId="0" fontId="2" fillId="0" borderId="13" xfId="14" applyFont="1" applyBorder="1" applyAlignment="1">
      <alignment horizontal="right"/>
    </xf>
    <xf numFmtId="0" fontId="2" fillId="0" borderId="0" xfId="14" applyFont="1" applyBorder="1" applyAlignment="1">
      <alignment horizontal="right"/>
    </xf>
    <xf numFmtId="0" fontId="5" fillId="0" borderId="13" xfId="14" applyFont="1" applyBorder="1" applyAlignment="1">
      <alignment horizontal="right"/>
    </xf>
    <xf numFmtId="0" fontId="5" fillId="0" borderId="0" xfId="14" applyFont="1" applyBorder="1"/>
    <xf numFmtId="0" fontId="5" fillId="0" borderId="0" xfId="14" applyFont="1"/>
    <xf numFmtId="0" fontId="5" fillId="0" borderId="0" xfId="14" applyFont="1" applyBorder="1" applyAlignment="1">
      <alignment horizontal="left" indent="1"/>
    </xf>
    <xf numFmtId="0" fontId="5" fillId="0" borderId="0" xfId="14" applyFont="1" applyBorder="1" applyAlignment="1">
      <alignment horizontal="right"/>
    </xf>
    <xf numFmtId="0" fontId="2" fillId="2" borderId="13" xfId="14" applyFont="1" applyFill="1" applyBorder="1"/>
    <xf numFmtId="0" fontId="5" fillId="0" borderId="13" xfId="14" applyFont="1" applyFill="1" applyBorder="1" applyAlignment="1">
      <alignment horizontal="right"/>
    </xf>
    <xf numFmtId="0" fontId="5" fillId="0" borderId="11" xfId="14" applyFont="1" applyFill="1" applyBorder="1"/>
    <xf numFmtId="0" fontId="2" fillId="0" borderId="13" xfId="14" applyFont="1" applyFill="1" applyBorder="1"/>
    <xf numFmtId="0" fontId="2" fillId="0" borderId="13" xfId="14" applyFont="1" applyFill="1" applyBorder="1" applyAlignment="1">
      <alignment horizontal="right"/>
    </xf>
    <xf numFmtId="0" fontId="2" fillId="0" borderId="12" xfId="14" applyFont="1" applyBorder="1" applyAlignment="1">
      <alignment horizontal="right"/>
    </xf>
    <xf numFmtId="0" fontId="5" fillId="0" borderId="13" xfId="14" quotePrefix="1" applyFont="1" applyBorder="1" applyAlignment="1">
      <alignment horizontal="right"/>
    </xf>
    <xf numFmtId="0" fontId="5" fillId="0" borderId="12" xfId="14" applyFont="1" applyBorder="1" applyAlignment="1">
      <alignment horizontal="right"/>
    </xf>
    <xf numFmtId="3" fontId="1" fillId="2" borderId="0" xfId="14" applyNumberFormat="1" applyFont="1" applyFill="1" applyBorder="1" applyAlignment="1"/>
    <xf numFmtId="3" fontId="1" fillId="2" borderId="11" xfId="14" applyNumberFormat="1" applyFont="1" applyFill="1" applyBorder="1" applyAlignment="1"/>
    <xf numFmtId="0" fontId="5" fillId="3" borderId="0" xfId="14" applyFont="1" applyFill="1"/>
    <xf numFmtId="0" fontId="5" fillId="3" borderId="11" xfId="14" applyFont="1" applyFill="1" applyBorder="1"/>
    <xf numFmtId="1" fontId="5" fillId="0" borderId="12" xfId="14" applyNumberFormat="1" applyFont="1" applyBorder="1" applyAlignment="1">
      <alignment horizontal="right"/>
    </xf>
    <xf numFmtId="1" fontId="5" fillId="0" borderId="13" xfId="14" applyNumberFormat="1" applyFont="1" applyBorder="1" applyAlignment="1">
      <alignment horizontal="right"/>
    </xf>
    <xf numFmtId="1" fontId="5" fillId="0" borderId="0" xfId="14" applyNumberFormat="1" applyFont="1" applyBorder="1" applyAlignment="1">
      <alignment horizontal="right"/>
    </xf>
    <xf numFmtId="0" fontId="22" fillId="0" borderId="0" xfId="14" applyFont="1"/>
    <xf numFmtId="0" fontId="22" fillId="0" borderId="11" xfId="14" applyFont="1" applyBorder="1"/>
    <xf numFmtId="1" fontId="2" fillId="0" borderId="12" xfId="14" applyNumberFormat="1" applyFont="1" applyBorder="1" applyAlignment="1">
      <alignment horizontal="right"/>
    </xf>
    <xf numFmtId="1" fontId="2" fillId="0" borderId="13" xfId="14" applyNumberFormat="1" applyFont="1" applyBorder="1" applyAlignment="1">
      <alignment horizontal="right"/>
    </xf>
    <xf numFmtId="1" fontId="2" fillId="0" borderId="0" xfId="14" applyNumberFormat="1" applyFont="1" applyBorder="1" applyAlignment="1">
      <alignment horizontal="right"/>
    </xf>
    <xf numFmtId="0" fontId="2" fillId="0" borderId="11" xfId="14" applyFont="1" applyBorder="1"/>
    <xf numFmtId="0" fontId="5" fillId="0" borderId="11" xfId="14" applyFont="1" applyBorder="1" applyAlignment="1">
      <alignment horizontal="right"/>
    </xf>
    <xf numFmtId="0" fontId="22" fillId="0" borderId="13" xfId="14" applyFont="1" applyBorder="1" applyAlignment="1">
      <alignment horizontal="right"/>
    </xf>
    <xf numFmtId="0" fontId="23" fillId="0" borderId="13" xfId="14" applyFont="1" applyBorder="1" applyAlignment="1">
      <alignment horizontal="right"/>
    </xf>
    <xf numFmtId="0" fontId="22" fillId="0" borderId="0" xfId="14" applyFont="1" applyBorder="1" applyAlignment="1">
      <alignment horizontal="right"/>
    </xf>
    <xf numFmtId="0" fontId="22" fillId="0" borderId="12" xfId="14" applyFont="1" applyBorder="1" applyAlignment="1">
      <alignment horizontal="right"/>
    </xf>
    <xf numFmtId="0" fontId="23" fillId="0" borderId="12" xfId="14" applyFont="1" applyBorder="1" applyAlignment="1">
      <alignment horizontal="right"/>
    </xf>
    <xf numFmtId="0" fontId="22" fillId="0" borderId="11" xfId="14" applyFont="1" applyBorder="1" applyAlignment="1">
      <alignment horizontal="right"/>
    </xf>
    <xf numFmtId="1" fontId="22" fillId="0" borderId="12" xfId="14" applyNumberFormat="1" applyFont="1" applyBorder="1" applyAlignment="1">
      <alignment horizontal="right"/>
    </xf>
    <xf numFmtId="1" fontId="22" fillId="0" borderId="13" xfId="14" applyNumberFormat="1" applyFont="1" applyBorder="1" applyAlignment="1">
      <alignment horizontal="right"/>
    </xf>
    <xf numFmtId="0" fontId="23" fillId="3" borderId="0" xfId="14" applyFont="1" applyFill="1"/>
    <xf numFmtId="0" fontId="23" fillId="3" borderId="11" xfId="14" applyFont="1" applyFill="1" applyBorder="1"/>
    <xf numFmtId="1" fontId="5" fillId="0" borderId="11" xfId="14" applyNumberFormat="1" applyFont="1" applyBorder="1" applyAlignment="1">
      <alignment horizontal="right"/>
    </xf>
    <xf numFmtId="0" fontId="2" fillId="0" borderId="12" xfId="14" applyFont="1" applyBorder="1"/>
    <xf numFmtId="1" fontId="2" fillId="0" borderId="11" xfId="14" applyNumberFormat="1" applyFont="1" applyBorder="1" applyAlignment="1">
      <alignment horizontal="right"/>
    </xf>
    <xf numFmtId="3" fontId="2" fillId="2" borderId="11" xfId="14" applyNumberFormat="1" applyFont="1" applyFill="1" applyBorder="1"/>
    <xf numFmtId="3" fontId="22" fillId="2" borderId="12" xfId="12" applyNumberFormat="1" applyFont="1" applyFill="1" applyBorder="1" applyProtection="1">
      <protection locked="0"/>
    </xf>
    <xf numFmtId="3" fontId="2" fillId="2" borderId="12" xfId="12" applyNumberFormat="1" applyFont="1" applyFill="1" applyBorder="1" applyProtection="1">
      <protection locked="0"/>
    </xf>
    <xf numFmtId="0" fontId="5" fillId="0" borderId="0" xfId="12" applyFont="1" applyBorder="1" applyAlignment="1" applyProtection="1"/>
    <xf numFmtId="0" fontId="5" fillId="3" borderId="13" xfId="14" applyFont="1" applyFill="1" applyBorder="1" applyAlignment="1">
      <alignment horizontal="right"/>
    </xf>
    <xf numFmtId="0" fontId="5" fillId="0" borderId="11" xfId="14" applyFont="1" applyBorder="1" applyAlignment="1">
      <alignment horizontal="left" indent="1"/>
    </xf>
    <xf numFmtId="3" fontId="5" fillId="3" borderId="12" xfId="14" applyNumberFormat="1" applyFont="1" applyFill="1" applyBorder="1"/>
    <xf numFmtId="0" fontId="5" fillId="0" borderId="0" xfId="14" applyFont="1" applyBorder="1" applyAlignment="1">
      <alignment vertical="center" wrapText="1"/>
    </xf>
    <xf numFmtId="0" fontId="2" fillId="0" borderId="0" xfId="14" applyFont="1" applyAlignment="1">
      <alignment vertical="center" wrapText="1"/>
    </xf>
    <xf numFmtId="0" fontId="5" fillId="0" borderId="11" xfId="14" applyFont="1" applyBorder="1" applyAlignment="1">
      <alignment vertical="center" wrapText="1"/>
    </xf>
    <xf numFmtId="0" fontId="5" fillId="0" borderId="0" xfId="14" quotePrefix="1" applyFont="1" applyBorder="1" applyAlignment="1">
      <alignment horizontal="right"/>
    </xf>
    <xf numFmtId="0" fontId="2" fillId="3" borderId="13" xfId="14" applyFont="1" applyFill="1" applyBorder="1" applyAlignment="1">
      <alignment horizontal="right"/>
    </xf>
    <xf numFmtId="0" fontId="20" fillId="0" borderId="13" xfId="14" applyFont="1" applyBorder="1"/>
    <xf numFmtId="0" fontId="2" fillId="0" borderId="13" xfId="14" quotePrefix="1" applyFont="1" applyBorder="1" applyAlignment="1">
      <alignment horizontal="right"/>
    </xf>
    <xf numFmtId="1" fontId="4" fillId="0" borderId="0" xfId="14" applyNumberFormat="1" applyFont="1" applyBorder="1"/>
    <xf numFmtId="0" fontId="2" fillId="0" borderId="14" xfId="14" applyFont="1" applyBorder="1"/>
    <xf numFmtId="3" fontId="5" fillId="0" borderId="16" xfId="14" applyNumberFormat="1" applyFont="1" applyBorder="1"/>
    <xf numFmtId="3" fontId="2" fillId="0" borderId="16" xfId="14" applyNumberFormat="1" applyFont="1" applyBorder="1"/>
    <xf numFmtId="3" fontId="2" fillId="0" borderId="17" xfId="14" applyNumberFormat="1" applyFont="1" applyBorder="1"/>
    <xf numFmtId="3" fontId="4" fillId="0" borderId="0" xfId="14" applyNumberFormat="1" applyFont="1"/>
    <xf numFmtId="3" fontId="4" fillId="0" borderId="0" xfId="14" applyNumberFormat="1" applyFont="1" applyBorder="1"/>
    <xf numFmtId="0" fontId="17" fillId="0" borderId="0" xfId="14" applyFont="1" applyBorder="1"/>
    <xf numFmtId="3" fontId="17" fillId="0" borderId="0" xfId="14" applyNumberFormat="1" applyFont="1"/>
    <xf numFmtId="0" fontId="17" fillId="0" borderId="0" xfId="14" applyFont="1"/>
    <xf numFmtId="3" fontId="2" fillId="2" borderId="11" xfId="12" applyNumberFormat="1" applyFont="1" applyFill="1" applyBorder="1" applyProtection="1">
      <protection locked="0"/>
    </xf>
    <xf numFmtId="0" fontId="2" fillId="0" borderId="11" xfId="14" applyFont="1" applyBorder="1" applyAlignment="1">
      <alignment horizontal="right"/>
    </xf>
    <xf numFmtId="0" fontId="17" fillId="0" borderId="0" xfId="14" applyNumberFormat="1" applyFont="1" applyBorder="1" applyAlignment="1">
      <alignment horizontal="left"/>
    </xf>
    <xf numFmtId="0" fontId="5" fillId="3" borderId="11" xfId="14" applyFont="1" applyFill="1" applyBorder="1" applyAlignment="1"/>
    <xf numFmtId="0" fontId="5" fillId="3" borderId="11" xfId="14" applyFont="1" applyFill="1" applyBorder="1" applyAlignment="1">
      <alignment horizontal="left"/>
    </xf>
    <xf numFmtId="3" fontId="2" fillId="0" borderId="11" xfId="5" applyNumberFormat="1" applyFont="1" applyFill="1" applyBorder="1"/>
    <xf numFmtId="3" fontId="29" fillId="2" borderId="11" xfId="4" applyNumberFormat="1" applyFont="1" applyFill="1" applyBorder="1" applyAlignment="1">
      <alignment horizontal="right" wrapText="1"/>
    </xf>
    <xf numFmtId="1" fontId="41" fillId="0" borderId="12" xfId="7" applyNumberFormat="1" applyFont="1" applyBorder="1" applyProtection="1"/>
    <xf numFmtId="1" fontId="41" fillId="0" borderId="11" xfId="7" applyNumberFormat="1" applyFont="1" applyBorder="1" applyProtection="1"/>
    <xf numFmtId="1" fontId="5" fillId="0" borderId="12" xfId="7" applyNumberFormat="1" applyFont="1" applyBorder="1" applyProtection="1"/>
    <xf numFmtId="1" fontId="5" fillId="0" borderId="11" xfId="7" applyNumberFormat="1" applyFont="1" applyBorder="1" applyProtection="1"/>
    <xf numFmtId="1" fontId="22" fillId="2" borderId="12" xfId="12" applyNumberFormat="1" applyFont="1" applyFill="1" applyBorder="1" applyAlignment="1">
      <alignment horizontal="right"/>
    </xf>
    <xf numFmtId="0" fontId="5" fillId="2" borderId="11" xfId="9" applyFont="1" applyFill="1" applyBorder="1" applyAlignment="1">
      <alignment horizontal="center" vertical="center"/>
    </xf>
    <xf numFmtId="0" fontId="5" fillId="2" borderId="13" xfId="9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3" fillId="2" borderId="0" xfId="9" applyFont="1" applyFill="1" applyBorder="1" applyAlignment="1">
      <alignment horizontal="center" vertical="center" wrapText="1"/>
    </xf>
    <xf numFmtId="0" fontId="5" fillId="2" borderId="35" xfId="9" applyFont="1" applyFill="1" applyBorder="1" applyAlignment="1">
      <alignment horizontal="center" vertical="center"/>
    </xf>
    <xf numFmtId="0" fontId="5" fillId="2" borderId="31" xfId="9" applyFont="1" applyFill="1" applyBorder="1" applyAlignment="1">
      <alignment horizontal="center" vertical="center"/>
    </xf>
    <xf numFmtId="3" fontId="9" fillId="3" borderId="11" xfId="1" applyNumberFormat="1" applyFont="1" applyFill="1" applyBorder="1"/>
    <xf numFmtId="3" fontId="10" fillId="3" borderId="11" xfId="1" applyNumberFormat="1" applyFont="1" applyFill="1" applyBorder="1"/>
    <xf numFmtId="0" fontId="5" fillId="2" borderId="22" xfId="7" applyFont="1" applyFill="1" applyBorder="1" applyAlignment="1">
      <alignment horizontal="center" vertical="center"/>
    </xf>
    <xf numFmtId="18" fontId="5" fillId="2" borderId="22" xfId="7" applyNumberFormat="1" applyFont="1" applyFill="1" applyBorder="1" applyAlignment="1">
      <alignment horizontal="center" vertical="center"/>
    </xf>
    <xf numFmtId="0" fontId="5" fillId="2" borderId="21" xfId="7" applyFont="1" applyFill="1" applyBorder="1" applyAlignment="1">
      <alignment horizontal="center" vertical="center"/>
    </xf>
    <xf numFmtId="0" fontId="5" fillId="0" borderId="13" xfId="8" quotePrefix="1" applyFont="1" applyBorder="1" applyAlignment="1">
      <alignment horizontal="right" vertical="center"/>
    </xf>
    <xf numFmtId="0" fontId="27" fillId="0" borderId="21" xfId="5" applyFont="1" applyFill="1" applyBorder="1" applyAlignment="1">
      <alignment horizontal="left"/>
    </xf>
    <xf numFmtId="18" fontId="5" fillId="2" borderId="31" xfId="9" applyNumberFormat="1" applyFont="1" applyFill="1" applyBorder="1" applyAlignment="1">
      <alignment horizontal="center" vertical="center"/>
    </xf>
    <xf numFmtId="0" fontId="2" fillId="2" borderId="13" xfId="9" applyFont="1" applyFill="1" applyBorder="1" applyAlignment="1">
      <alignment horizontal="center" vertical="center"/>
    </xf>
    <xf numFmtId="3" fontId="31" fillId="4" borderId="12" xfId="0" applyNumberFormat="1" applyFont="1" applyFill="1" applyBorder="1" applyAlignment="1">
      <alignment horizontal="right" wrapText="1"/>
    </xf>
    <xf numFmtId="3" fontId="31" fillId="4" borderId="11" xfId="0" applyNumberFormat="1" applyFont="1" applyFill="1" applyBorder="1" applyAlignment="1">
      <alignment horizontal="right" wrapText="1"/>
    </xf>
    <xf numFmtId="0" fontId="5" fillId="0" borderId="0" xfId="1" applyFont="1" applyFill="1" applyBorder="1" applyAlignment="1">
      <alignment horizontal="left" indent="1"/>
    </xf>
    <xf numFmtId="3" fontId="2" fillId="2" borderId="0" xfId="1" applyNumberFormat="1" applyFont="1" applyFill="1" applyBorder="1"/>
    <xf numFmtId="3" fontId="2" fillId="0" borderId="12" xfId="1" quotePrefix="1" applyNumberFormat="1" applyFont="1" applyFill="1" applyBorder="1"/>
    <xf numFmtId="0" fontId="2" fillId="0" borderId="14" xfId="1" applyFont="1" applyFill="1" applyBorder="1"/>
    <xf numFmtId="3" fontId="4" fillId="0" borderId="15" xfId="1" quotePrefix="1" applyNumberFormat="1" applyFont="1" applyFill="1" applyBorder="1"/>
    <xf numFmtId="0" fontId="5" fillId="2" borderId="0" xfId="1" applyFont="1" applyFill="1" applyBorder="1"/>
    <xf numFmtId="0" fontId="2" fillId="0" borderId="0" xfId="1" applyFont="1" applyFill="1" applyBorder="1" applyAlignment="1">
      <alignment horizontal="left" indent="1"/>
    </xf>
    <xf numFmtId="0" fontId="2" fillId="0" borderId="15" xfId="1" applyFont="1" applyFill="1" applyBorder="1"/>
    <xf numFmtId="0" fontId="2" fillId="2" borderId="0" xfId="1" applyFont="1" applyFill="1" applyBorder="1"/>
    <xf numFmtId="1" fontId="2" fillId="0" borderId="15" xfId="3" applyNumberFormat="1" applyFont="1" applyFill="1" applyBorder="1" applyAlignment="1" applyProtection="1">
      <alignment horizontal="left"/>
    </xf>
    <xf numFmtId="3" fontId="17" fillId="0" borderId="0" xfId="1" quotePrefix="1" applyNumberFormat="1" applyFont="1" applyFill="1" applyBorder="1"/>
    <xf numFmtId="0" fontId="5" fillId="0" borderId="0" xfId="1" applyFont="1" applyFill="1" applyAlignment="1">
      <alignment vertical="center"/>
    </xf>
    <xf numFmtId="3" fontId="30" fillId="2" borderId="12" xfId="1" applyNumberFormat="1" applyFont="1" applyFill="1" applyBorder="1"/>
    <xf numFmtId="3" fontId="30" fillId="2" borderId="11" xfId="1" applyNumberFormat="1" applyFont="1" applyFill="1" applyBorder="1"/>
    <xf numFmtId="3" fontId="22" fillId="0" borderId="0" xfId="1" applyNumberFormat="1" applyFont="1" applyFill="1" applyBorder="1"/>
    <xf numFmtId="1" fontId="20" fillId="0" borderId="11" xfId="1" applyNumberFormat="1" applyFont="1" applyFill="1" applyBorder="1"/>
    <xf numFmtId="0" fontId="5" fillId="6" borderId="13" xfId="1" applyFont="1" applyFill="1" applyBorder="1"/>
    <xf numFmtId="0" fontId="5" fillId="6" borderId="11" xfId="1" applyFont="1" applyFill="1" applyBorder="1"/>
    <xf numFmtId="3" fontId="23" fillId="6" borderId="12" xfId="1" applyNumberFormat="1" applyFont="1" applyFill="1" applyBorder="1"/>
    <xf numFmtId="3" fontId="5" fillId="6" borderId="12" xfId="1" applyNumberFormat="1" applyFont="1" applyFill="1" applyBorder="1"/>
    <xf numFmtId="3" fontId="23" fillId="6" borderId="11" xfId="1" applyNumberFormat="1" applyFont="1" applyFill="1" applyBorder="1"/>
    <xf numFmtId="3" fontId="2" fillId="6" borderId="0" xfId="1" applyNumberFormat="1" applyFont="1" applyFill="1" applyBorder="1"/>
    <xf numFmtId="0" fontId="5" fillId="6" borderId="0" xfId="1" applyFont="1" applyFill="1" applyBorder="1"/>
    <xf numFmtId="0" fontId="2" fillId="6" borderId="0" xfId="1" applyFont="1" applyFill="1" applyBorder="1"/>
    <xf numFmtId="3" fontId="22" fillId="6" borderId="12" xfId="1" applyNumberFormat="1" applyFont="1" applyFill="1" applyBorder="1"/>
    <xf numFmtId="3" fontId="2" fillId="6" borderId="12" xfId="1" applyNumberFormat="1" applyFont="1" applyFill="1" applyBorder="1"/>
    <xf numFmtId="3" fontId="22" fillId="6" borderId="11" xfId="1" applyNumberFormat="1" applyFont="1" applyFill="1" applyBorder="1"/>
    <xf numFmtId="0" fontId="5" fillId="6" borderId="13" xfId="1" quotePrefix="1" applyFont="1" applyFill="1" applyBorder="1" applyAlignment="1">
      <alignment horizontal="right"/>
    </xf>
    <xf numFmtId="0" fontId="5" fillId="6" borderId="0" xfId="1" applyFont="1" applyFill="1"/>
    <xf numFmtId="3" fontId="2" fillId="6" borderId="11" xfId="1" applyNumberFormat="1" applyFont="1" applyFill="1" applyBorder="1"/>
    <xf numFmtId="0" fontId="5" fillId="6" borderId="13" xfId="1" applyFont="1" applyFill="1" applyBorder="1" applyAlignment="1">
      <alignment horizontal="right"/>
    </xf>
    <xf numFmtId="0" fontId="2" fillId="6" borderId="0" xfId="1" applyFont="1" applyFill="1"/>
    <xf numFmtId="3" fontId="22" fillId="2" borderId="11" xfId="3" applyNumberFormat="1" applyFont="1" applyFill="1" applyBorder="1" applyProtection="1">
      <protection locked="0"/>
    </xf>
    <xf numFmtId="164" fontId="48" fillId="0" borderId="0" xfId="2" quotePrefix="1" applyNumberFormat="1" applyFont="1" applyFill="1" applyBorder="1" applyAlignment="1">
      <alignment horizontal="center"/>
    </xf>
    <xf numFmtId="3" fontId="2" fillId="0" borderId="13" xfId="2" applyNumberFormat="1" applyFont="1" applyFill="1" applyBorder="1" applyProtection="1"/>
    <xf numFmtId="0" fontId="5" fillId="2" borderId="20" xfId="2" applyFont="1" applyFill="1" applyBorder="1" applyAlignment="1" applyProtection="1">
      <alignment horizontal="center" vertical="center"/>
    </xf>
    <xf numFmtId="0" fontId="5" fillId="2" borderId="21" xfId="2" applyFont="1" applyFill="1" applyBorder="1" applyAlignment="1" applyProtection="1">
      <alignment horizontal="center" vertical="center"/>
    </xf>
    <xf numFmtId="1" fontId="2" fillId="0" borderId="13" xfId="2" quotePrefix="1" applyNumberFormat="1" applyFont="1" applyFill="1" applyBorder="1" applyAlignment="1" applyProtection="1">
      <alignment horizontal="right"/>
    </xf>
    <xf numFmtId="0" fontId="5" fillId="0" borderId="21" xfId="2" applyFont="1" applyFill="1" applyBorder="1" applyAlignment="1" applyProtection="1">
      <alignment horizontal="left"/>
    </xf>
    <xf numFmtId="0" fontId="5" fillId="0" borderId="21" xfId="2" applyFont="1" applyFill="1" applyBorder="1" applyAlignment="1" applyProtection="1">
      <alignment horizontal="center"/>
    </xf>
    <xf numFmtId="0" fontId="2" fillId="0" borderId="21" xfId="2" applyFont="1" applyFill="1" applyBorder="1" applyAlignment="1" applyProtection="1">
      <alignment horizontal="center"/>
    </xf>
    <xf numFmtId="3" fontId="5" fillId="0" borderId="21" xfId="2" applyNumberFormat="1" applyFont="1" applyFill="1" applyBorder="1" applyAlignment="1" applyProtection="1">
      <alignment horizontal="center"/>
    </xf>
    <xf numFmtId="0" fontId="2" fillId="0" borderId="21" xfId="2" applyFont="1" applyFill="1" applyBorder="1"/>
    <xf numFmtId="0" fontId="2" fillId="2" borderId="21" xfId="2" applyFont="1" applyFill="1" applyBorder="1" applyAlignment="1">
      <alignment horizontal="center" vertical="center"/>
    </xf>
    <xf numFmtId="0" fontId="5" fillId="2" borderId="22" xfId="2" applyFont="1" applyFill="1" applyBorder="1" applyAlignment="1" applyProtection="1">
      <alignment horizontal="center" vertical="center"/>
    </xf>
    <xf numFmtId="0" fontId="5" fillId="2" borderId="39" xfId="2" applyFont="1" applyFill="1" applyBorder="1" applyAlignment="1" applyProtection="1">
      <alignment horizontal="center" vertical="center"/>
    </xf>
    <xf numFmtId="18" fontId="5" fillId="2" borderId="20" xfId="2" applyNumberFormat="1" applyFont="1" applyFill="1" applyBorder="1" applyAlignment="1" applyProtection="1">
      <alignment horizontal="center" vertical="center"/>
    </xf>
    <xf numFmtId="0" fontId="2" fillId="2" borderId="25" xfId="2" applyFont="1" applyFill="1" applyBorder="1"/>
    <xf numFmtId="0" fontId="5" fillId="0" borderId="11" xfId="5" applyFont="1" applyFill="1" applyBorder="1" applyAlignment="1" applyProtection="1">
      <alignment horizontal="left"/>
    </xf>
    <xf numFmtId="0" fontId="5" fillId="0" borderId="11" xfId="5" applyFont="1" applyFill="1" applyBorder="1" applyAlignment="1" applyProtection="1">
      <alignment horizontal="left" indent="1"/>
    </xf>
    <xf numFmtId="1" fontId="2" fillId="0" borderId="11" xfId="5" applyNumberFormat="1" applyFont="1" applyFill="1" applyBorder="1" applyAlignment="1" applyProtection="1">
      <alignment horizontal="left" indent="1"/>
    </xf>
    <xf numFmtId="0" fontId="2" fillId="0" borderId="11" xfId="5" applyFont="1" applyFill="1" applyBorder="1" applyAlignment="1" applyProtection="1">
      <alignment horizontal="left" indent="1"/>
    </xf>
    <xf numFmtId="1" fontId="5" fillId="0" borderId="0" xfId="5" quotePrefix="1" applyNumberFormat="1" applyFont="1" applyFill="1" applyBorder="1" applyAlignment="1" applyProtection="1">
      <alignment horizontal="right"/>
      <protection locked="0"/>
    </xf>
    <xf numFmtId="0" fontId="5" fillId="2" borderId="35" xfId="9" applyFont="1" applyFill="1" applyBorder="1" applyAlignment="1">
      <alignment horizontal="center" vertical="center"/>
    </xf>
    <xf numFmtId="3" fontId="2" fillId="2" borderId="11" xfId="11" applyNumberFormat="1" applyFont="1" applyFill="1" applyBorder="1" applyAlignment="1" applyProtection="1">
      <alignment horizontal="right" vertical="center"/>
      <protection locked="0"/>
    </xf>
    <xf numFmtId="3" fontId="1" fillId="2" borderId="11" xfId="13" applyNumberFormat="1" applyFont="1" applyFill="1" applyBorder="1" applyAlignment="1" applyProtection="1">
      <alignment horizontal="right" vertical="center"/>
      <protection locked="0"/>
    </xf>
    <xf numFmtId="3" fontId="2" fillId="2" borderId="11" xfId="12" applyNumberFormat="1" applyFont="1" applyFill="1" applyBorder="1" applyAlignment="1" applyProtection="1">
      <alignment horizontal="right" vertical="center"/>
      <protection locked="0"/>
    </xf>
    <xf numFmtId="1" fontId="14" fillId="0" borderId="0" xfId="0" applyNumberFormat="1" applyFont="1" applyAlignment="1">
      <alignment horizontal="left"/>
    </xf>
    <xf numFmtId="0" fontId="5" fillId="0" borderId="0" xfId="12" quotePrefix="1" applyFont="1" applyBorder="1" applyAlignment="1" applyProtection="1">
      <alignment horizontal="left" indent="1"/>
    </xf>
    <xf numFmtId="0" fontId="30" fillId="0" borderId="0" xfId="12" applyFont="1" applyBorder="1" applyAlignment="1" applyProtection="1">
      <alignment horizontal="left" indent="1"/>
    </xf>
    <xf numFmtId="1" fontId="5" fillId="3" borderId="12" xfId="12" applyNumberFormat="1" applyFont="1" applyFill="1" applyBorder="1" applyProtection="1">
      <protection locked="0"/>
    </xf>
    <xf numFmtId="1" fontId="2" fillId="0" borderId="12" xfId="12" applyNumberFormat="1" applyFont="1" applyBorder="1" applyAlignment="1" applyProtection="1">
      <protection locked="0"/>
    </xf>
    <xf numFmtId="0" fontId="23" fillId="0" borderId="0" xfId="14" applyFont="1"/>
    <xf numFmtId="0" fontId="5" fillId="0" borderId="13" xfId="14" applyFont="1" applyBorder="1"/>
    <xf numFmtId="0" fontId="23" fillId="0" borderId="11" xfId="14" applyFont="1" applyBorder="1"/>
    <xf numFmtId="0" fontId="58" fillId="0" borderId="12" xfId="1" applyFont="1" applyFill="1" applyBorder="1"/>
    <xf numFmtId="1" fontId="5" fillId="0" borderId="13" xfId="8" applyNumberFormat="1" applyFont="1" applyBorder="1" applyProtection="1">
      <protection locked="0"/>
    </xf>
    <xf numFmtId="3" fontId="17" fillId="0" borderId="11" xfId="1" quotePrefix="1" applyNumberFormat="1" applyFont="1" applyFill="1" applyBorder="1"/>
    <xf numFmtId="3" fontId="4" fillId="0" borderId="11" xfId="1" quotePrefix="1" applyNumberFormat="1" applyFont="1" applyFill="1" applyBorder="1"/>
    <xf numFmtId="3" fontId="4" fillId="0" borderId="17" xfId="1" quotePrefix="1" applyNumberFormat="1" applyFont="1" applyFill="1" applyBorder="1"/>
    <xf numFmtId="3" fontId="5" fillId="0" borderId="0" xfId="9" applyNumberFormat="1" applyFont="1" applyFill="1" applyBorder="1"/>
    <xf numFmtId="1" fontId="16" fillId="0" borderId="0" xfId="6" applyNumberFormat="1" applyFont="1"/>
    <xf numFmtId="0" fontId="52" fillId="0" borderId="0" xfId="9" applyFont="1" applyFill="1"/>
    <xf numFmtId="3" fontId="64" fillId="0" borderId="0" xfId="9" applyNumberFormat="1" applyFont="1" applyFill="1"/>
    <xf numFmtId="3" fontId="52" fillId="0" borderId="0" xfId="9" applyNumberFormat="1" applyFont="1" applyFill="1"/>
    <xf numFmtId="1" fontId="48" fillId="0" borderId="0" xfId="6" applyNumberFormat="1" applyFont="1"/>
    <xf numFmtId="0" fontId="5" fillId="2" borderId="35" xfId="9" applyFont="1" applyFill="1" applyBorder="1" applyAlignment="1">
      <alignment horizontal="center" vertical="center"/>
    </xf>
    <xf numFmtId="1" fontId="3" fillId="0" borderId="0" xfId="3" applyNumberFormat="1" applyFont="1"/>
    <xf numFmtId="0" fontId="3" fillId="0" borderId="0" xfId="3" applyFont="1"/>
    <xf numFmtId="1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1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1" fontId="20" fillId="0" borderId="0" xfId="3" applyNumberFormat="1" applyFont="1"/>
    <xf numFmtId="3" fontId="20" fillId="0" borderId="0" xfId="3" applyNumberFormat="1" applyFont="1"/>
    <xf numFmtId="0" fontId="14" fillId="0" borderId="0" xfId="3" applyFont="1"/>
    <xf numFmtId="1" fontId="2" fillId="2" borderId="13" xfId="3" applyNumberFormat="1" applyFont="1" applyFill="1" applyBorder="1" applyAlignment="1">
      <alignment horizontal="left"/>
    </xf>
    <xf numFmtId="0" fontId="5" fillId="0" borderId="0" xfId="3" applyFont="1" applyAlignment="1">
      <alignment horizontal="right"/>
    </xf>
    <xf numFmtId="1" fontId="5" fillId="0" borderId="11" xfId="3" applyNumberFormat="1" applyFont="1" applyBorder="1"/>
    <xf numFmtId="1" fontId="5" fillId="0" borderId="0" xfId="3" applyNumberFormat="1" applyFont="1" applyAlignment="1">
      <alignment horizontal="left"/>
    </xf>
    <xf numFmtId="3" fontId="25" fillId="0" borderId="11" xfId="3" applyNumberFormat="1" applyFont="1" applyBorder="1" applyProtection="1">
      <protection locked="0"/>
    </xf>
    <xf numFmtId="1" fontId="25" fillId="0" borderId="11" xfId="3" applyNumberFormat="1" applyFont="1" applyBorder="1" applyProtection="1">
      <protection locked="0"/>
    </xf>
    <xf numFmtId="1" fontId="13" fillId="0" borderId="11" xfId="3" applyNumberFormat="1" applyFont="1" applyBorder="1"/>
    <xf numFmtId="1" fontId="26" fillId="0" borderId="0" xfId="3" applyNumberFormat="1" applyFont="1"/>
    <xf numFmtId="1" fontId="5" fillId="0" borderId="13" xfId="3" quotePrefix="1" applyNumberFormat="1" applyFont="1" applyBorder="1" applyAlignment="1">
      <alignment horizontal="right"/>
    </xf>
    <xf numFmtId="1" fontId="5" fillId="0" borderId="0" xfId="3" applyNumberFormat="1" applyFont="1" applyAlignment="1">
      <alignment horizontal="left" indent="1"/>
    </xf>
    <xf numFmtId="1" fontId="5" fillId="0" borderId="13" xfId="3" applyNumberFormat="1" applyFont="1" applyBorder="1" applyAlignment="1">
      <alignment horizontal="left"/>
    </xf>
    <xf numFmtId="3" fontId="5" fillId="0" borderId="12" xfId="3" applyNumberFormat="1" applyFont="1" applyBorder="1" applyProtection="1">
      <protection locked="0"/>
    </xf>
    <xf numFmtId="1" fontId="5" fillId="0" borderId="12" xfId="3" applyNumberFormat="1" applyFont="1" applyBorder="1" applyProtection="1">
      <protection locked="0"/>
    </xf>
    <xf numFmtId="1" fontId="5" fillId="0" borderId="11" xfId="3" applyNumberFormat="1" applyFont="1" applyBorder="1" applyProtection="1">
      <protection locked="0"/>
    </xf>
    <xf numFmtId="1" fontId="27" fillId="0" borderId="0" xfId="3" applyNumberFormat="1" applyFont="1"/>
    <xf numFmtId="3" fontId="27" fillId="0" borderId="0" xfId="3" applyNumberFormat="1" applyFont="1"/>
    <xf numFmtId="1" fontId="2" fillId="0" borderId="13" xfId="3" applyNumberFormat="1" applyFont="1" applyBorder="1" applyAlignment="1">
      <alignment horizontal="right"/>
    </xf>
    <xf numFmtId="1" fontId="2" fillId="0" borderId="0" xfId="3" applyNumberFormat="1" applyFont="1" applyAlignment="1">
      <alignment horizontal="left" indent="1"/>
    </xf>
    <xf numFmtId="1" fontId="2" fillId="0" borderId="13" xfId="3" applyNumberFormat="1" applyFont="1" applyBorder="1" applyAlignment="1">
      <alignment horizontal="left"/>
    </xf>
    <xf numFmtId="3" fontId="2" fillId="0" borderId="12" xfId="3" applyNumberFormat="1" applyFont="1" applyBorder="1" applyProtection="1">
      <protection locked="0"/>
    </xf>
    <xf numFmtId="3" fontId="2" fillId="0" borderId="11" xfId="3" applyNumberFormat="1" applyFont="1" applyBorder="1" applyProtection="1">
      <protection locked="0"/>
    </xf>
    <xf numFmtId="1" fontId="14" fillId="0" borderId="0" xfId="3" applyNumberFormat="1" applyFont="1"/>
    <xf numFmtId="0" fontId="2" fillId="0" borderId="13" xfId="3" applyFont="1" applyBorder="1" applyAlignment="1">
      <alignment horizontal="right"/>
    </xf>
    <xf numFmtId="1" fontId="2" fillId="0" borderId="13" xfId="3" applyNumberFormat="1" applyFont="1" applyBorder="1" applyAlignment="1" applyProtection="1">
      <alignment horizontal="right"/>
      <protection locked="0"/>
    </xf>
    <xf numFmtId="1" fontId="2" fillId="0" borderId="0" xfId="3" applyNumberFormat="1" applyFont="1" applyAlignment="1" applyProtection="1">
      <alignment horizontal="left" indent="1"/>
      <protection locked="0"/>
    </xf>
    <xf numFmtId="1" fontId="5" fillId="0" borderId="13" xfId="3" quotePrefix="1" applyNumberFormat="1" applyFont="1" applyBorder="1" applyAlignment="1" applyProtection="1">
      <alignment horizontal="right"/>
      <protection locked="0"/>
    </xf>
    <xf numFmtId="1" fontId="5" fillId="0" borderId="13" xfId="3" applyNumberFormat="1" applyFont="1" applyBorder="1" applyAlignment="1" applyProtection="1">
      <alignment horizontal="left"/>
      <protection locked="0"/>
    </xf>
    <xf numFmtId="1" fontId="2" fillId="0" borderId="0" xfId="3" applyNumberFormat="1" applyFont="1" applyAlignment="1">
      <alignment horizontal="left"/>
    </xf>
    <xf numFmtId="0" fontId="5" fillId="0" borderId="13" xfId="3" quotePrefix="1" applyFont="1" applyBorder="1" applyAlignment="1">
      <alignment horizontal="right"/>
    </xf>
    <xf numFmtId="0" fontId="2" fillId="0" borderId="0" xfId="3" applyFont="1" applyAlignment="1">
      <alignment horizontal="right"/>
    </xf>
    <xf numFmtId="1" fontId="2" fillId="0" borderId="11" xfId="3" applyNumberFormat="1" applyFont="1" applyBorder="1" applyAlignment="1">
      <alignment horizontal="left" indent="1"/>
    </xf>
    <xf numFmtId="1" fontId="5" fillId="0" borderId="13" xfId="3" applyNumberFormat="1" applyFont="1" applyBorder="1" applyAlignment="1">
      <alignment horizontal="left" indent="1"/>
    </xf>
    <xf numFmtId="1" fontId="2" fillId="0" borderId="0" xfId="3" applyNumberFormat="1" applyFont="1" applyAlignment="1">
      <alignment horizontal="left" indent="2"/>
    </xf>
    <xf numFmtId="3" fontId="2" fillId="0" borderId="0" xfId="3" applyNumberFormat="1" applyFont="1" applyProtection="1">
      <protection locked="0"/>
    </xf>
    <xf numFmtId="1" fontId="2" fillId="2" borderId="13" xfId="3" applyNumberFormat="1" applyFont="1" applyFill="1" applyBorder="1" applyAlignment="1">
      <alignment vertical="center"/>
    </xf>
    <xf numFmtId="1" fontId="5" fillId="0" borderId="0" xfId="3" quotePrefix="1" applyNumberFormat="1" applyFont="1" applyAlignment="1">
      <alignment horizontal="right"/>
    </xf>
    <xf numFmtId="1" fontId="5" fillId="0" borderId="11" xfId="3" applyNumberFormat="1" applyFont="1" applyBorder="1" applyAlignment="1">
      <alignment horizontal="left" indent="1"/>
    </xf>
    <xf numFmtId="3" fontId="2" fillId="0" borderId="13" xfId="3" applyNumberFormat="1" applyFont="1" applyBorder="1" applyProtection="1">
      <protection locked="0"/>
    </xf>
    <xf numFmtId="3" fontId="20" fillId="0" borderId="0" xfId="3" applyNumberFormat="1" applyFont="1" applyProtection="1">
      <protection locked="0"/>
    </xf>
    <xf numFmtId="3" fontId="5" fillId="0" borderId="11" xfId="3" applyNumberFormat="1" applyFont="1" applyBorder="1" applyProtection="1">
      <protection locked="0"/>
    </xf>
    <xf numFmtId="3" fontId="22" fillId="0" borderId="12" xfId="3" applyNumberFormat="1" applyFont="1" applyBorder="1" applyProtection="1">
      <protection locked="0"/>
    </xf>
    <xf numFmtId="3" fontId="31" fillId="0" borderId="12" xfId="3" applyNumberFormat="1" applyFont="1" applyBorder="1" applyProtection="1">
      <protection locked="0"/>
    </xf>
    <xf numFmtId="3" fontId="31" fillId="0" borderId="11" xfId="3" applyNumberFormat="1" applyFont="1" applyBorder="1" applyProtection="1">
      <protection locked="0"/>
    </xf>
    <xf numFmtId="1" fontId="2" fillId="0" borderId="11" xfId="3" applyNumberFormat="1" applyFont="1" applyBorder="1" applyAlignment="1">
      <alignment horizontal="left"/>
    </xf>
    <xf numFmtId="0" fontId="5" fillId="0" borderId="14" xfId="3" applyFont="1" applyBorder="1" applyAlignment="1">
      <alignment horizontal="right"/>
    </xf>
    <xf numFmtId="1" fontId="5" fillId="0" borderId="17" xfId="3" applyNumberFormat="1" applyFont="1" applyBorder="1"/>
    <xf numFmtId="1" fontId="5" fillId="0" borderId="14" xfId="3" applyNumberFormat="1" applyFont="1" applyBorder="1" applyAlignment="1">
      <alignment horizontal="left" indent="2"/>
    </xf>
    <xf numFmtId="3" fontId="27" fillId="0" borderId="14" xfId="3" applyNumberFormat="1" applyFont="1" applyBorder="1"/>
    <xf numFmtId="3" fontId="27" fillId="0" borderId="16" xfId="3" applyNumberFormat="1" applyFont="1" applyBorder="1"/>
    <xf numFmtId="1" fontId="27" fillId="0" borderId="16" xfId="3" applyNumberFormat="1" applyFont="1" applyBorder="1"/>
    <xf numFmtId="1" fontId="27" fillId="0" borderId="17" xfId="3" applyNumberFormat="1" applyFont="1" applyBorder="1"/>
    <xf numFmtId="1" fontId="27" fillId="0" borderId="15" xfId="3" applyNumberFormat="1" applyFont="1" applyBorder="1"/>
    <xf numFmtId="0" fontId="3" fillId="0" borderId="0" xfId="3" applyFont="1" applyAlignment="1">
      <alignment horizontal="right"/>
    </xf>
    <xf numFmtId="1" fontId="17" fillId="0" borderId="0" xfId="3" applyNumberFormat="1" applyFont="1"/>
    <xf numFmtId="1" fontId="17" fillId="0" borderId="0" xfId="3" applyNumberFormat="1" applyFont="1" applyAlignment="1">
      <alignment horizontal="left" indent="2"/>
    </xf>
    <xf numFmtId="0" fontId="17" fillId="0" borderId="0" xfId="3" applyFont="1"/>
    <xf numFmtId="0" fontId="17" fillId="0" borderId="0" xfId="3" applyFont="1" applyAlignment="1">
      <alignment horizontal="left" indent="2"/>
    </xf>
    <xf numFmtId="1" fontId="5" fillId="2" borderId="31" xfId="2" applyNumberFormat="1" applyFont="1" applyFill="1" applyBorder="1"/>
    <xf numFmtId="1" fontId="5" fillId="2" borderId="34" xfId="2" applyNumberFormat="1" applyFont="1" applyFill="1" applyBorder="1" applyAlignment="1">
      <alignment horizontal="left" indent="2"/>
    </xf>
    <xf numFmtId="3" fontId="23" fillId="2" borderId="34" xfId="2" applyNumberFormat="1" applyFont="1" applyFill="1" applyBorder="1" applyProtection="1">
      <protection locked="0"/>
    </xf>
    <xf numFmtId="1" fontId="8" fillId="2" borderId="11" xfId="2" applyNumberFormat="1" applyFont="1" applyFill="1" applyBorder="1" applyAlignment="1">
      <alignment horizontal="right"/>
    </xf>
    <xf numFmtId="1" fontId="8" fillId="2" borderId="20" xfId="2" applyNumberFormat="1" applyFont="1" applyFill="1" applyBorder="1" applyAlignment="1">
      <alignment horizontal="right"/>
    </xf>
    <xf numFmtId="1" fontId="5" fillId="2" borderId="20" xfId="2" applyNumberFormat="1" applyFont="1" applyFill="1" applyBorder="1"/>
    <xf numFmtId="1" fontId="2" fillId="3" borderId="22" xfId="2" applyNumberFormat="1" applyFont="1" applyFill="1" applyBorder="1" applyAlignment="1" applyProtection="1">
      <alignment horizontal="left"/>
    </xf>
    <xf numFmtId="3" fontId="22" fillId="2" borderId="22" xfId="2" applyNumberFormat="1" applyFont="1" applyFill="1" applyBorder="1" applyProtection="1">
      <protection locked="0"/>
    </xf>
    <xf numFmtId="1" fontId="5" fillId="3" borderId="31" xfId="2" applyNumberFormat="1" applyFont="1" applyFill="1" applyBorder="1" applyAlignment="1" applyProtection="1">
      <alignment horizontal="right"/>
      <protection locked="0"/>
    </xf>
    <xf numFmtId="1" fontId="5" fillId="2" borderId="31" xfId="2" applyNumberFormat="1" applyFont="1" applyFill="1" applyBorder="1" applyAlignment="1" applyProtection="1">
      <alignment horizontal="left" indent="1"/>
    </xf>
    <xf numFmtId="1" fontId="5" fillId="2" borderId="34" xfId="2" applyNumberFormat="1" applyFont="1" applyFill="1" applyBorder="1" applyAlignment="1" applyProtection="1">
      <alignment horizontal="left" indent="1"/>
    </xf>
    <xf numFmtId="3" fontId="5" fillId="2" borderId="34" xfId="2" applyNumberFormat="1" applyFont="1" applyFill="1" applyBorder="1" applyProtection="1">
      <protection locked="0"/>
    </xf>
    <xf numFmtId="1" fontId="5" fillId="3" borderId="11" xfId="2" applyNumberFormat="1" applyFont="1" applyFill="1" applyBorder="1" applyAlignment="1" applyProtection="1">
      <alignment horizontal="right"/>
      <protection locked="0"/>
    </xf>
    <xf numFmtId="1" fontId="5" fillId="3" borderId="20" xfId="2" applyNumberFormat="1" applyFont="1" applyFill="1" applyBorder="1" applyAlignment="1" applyProtection="1">
      <alignment horizontal="right"/>
      <protection locked="0"/>
    </xf>
    <xf numFmtId="0" fontId="5" fillId="2" borderId="20" xfId="2" applyFont="1" applyFill="1" applyBorder="1"/>
    <xf numFmtId="3" fontId="2" fillId="2" borderId="22" xfId="2" applyNumberFormat="1" applyFont="1" applyFill="1" applyBorder="1" applyProtection="1">
      <protection locked="0"/>
    </xf>
    <xf numFmtId="1" fontId="5" fillId="3" borderId="31" xfId="2" applyNumberFormat="1" applyFont="1" applyFill="1" applyBorder="1" applyAlignment="1" applyProtection="1">
      <alignment horizontal="left"/>
    </xf>
    <xf numFmtId="1" fontId="5" fillId="3" borderId="34" xfId="2" applyNumberFormat="1" applyFont="1" applyFill="1" applyBorder="1" applyAlignment="1" applyProtection="1">
      <alignment horizontal="left" indent="1"/>
    </xf>
    <xf numFmtId="3" fontId="5" fillId="3" borderId="34" xfId="2" applyNumberFormat="1" applyFont="1" applyFill="1" applyBorder="1" applyProtection="1">
      <protection locked="0"/>
    </xf>
    <xf numFmtId="1" fontId="5" fillId="3" borderId="20" xfId="2" applyNumberFormat="1" applyFont="1" applyFill="1" applyBorder="1" applyAlignment="1" applyProtection="1">
      <alignment horizontal="left"/>
    </xf>
    <xf numFmtId="3" fontId="2" fillId="3" borderId="22" xfId="2" applyNumberFormat="1" applyFont="1" applyFill="1" applyBorder="1" applyProtection="1">
      <protection locked="0"/>
    </xf>
    <xf numFmtId="3" fontId="19" fillId="0" borderId="34" xfId="2" applyNumberFormat="1" applyFont="1" applyFill="1" applyBorder="1"/>
    <xf numFmtId="1" fontId="5" fillId="3" borderId="31" xfId="2" quotePrefix="1" applyNumberFormat="1" applyFont="1" applyFill="1" applyBorder="1" applyAlignment="1" applyProtection="1">
      <alignment horizontal="center"/>
      <protection locked="0"/>
    </xf>
    <xf numFmtId="1" fontId="8" fillId="2" borderId="31" xfId="2" quotePrefix="1" applyNumberFormat="1" applyFont="1" applyFill="1" applyBorder="1" applyAlignment="1">
      <alignment horizontal="left"/>
    </xf>
    <xf numFmtId="1" fontId="5" fillId="3" borderId="34" xfId="2" applyNumberFormat="1" applyFont="1" applyFill="1" applyBorder="1" applyAlignment="1" applyProtection="1">
      <alignment horizontal="left" indent="2"/>
    </xf>
    <xf numFmtId="3" fontId="5" fillId="3" borderId="40" xfId="2" applyNumberFormat="1" applyFont="1" applyFill="1" applyBorder="1" applyProtection="1">
      <protection locked="0"/>
    </xf>
    <xf numFmtId="3" fontId="5" fillId="3" borderId="31" xfId="2" applyNumberFormat="1" applyFont="1" applyFill="1" applyBorder="1" applyProtection="1">
      <protection locked="0"/>
    </xf>
    <xf numFmtId="3" fontId="5" fillId="3" borderId="35" xfId="2" applyNumberFormat="1" applyFont="1" applyFill="1" applyBorder="1" applyProtection="1">
      <protection locked="0"/>
    </xf>
    <xf numFmtId="3" fontId="22" fillId="3" borderId="22" xfId="2" applyNumberFormat="1" applyFont="1" applyFill="1" applyBorder="1" applyProtection="1">
      <protection locked="0"/>
    </xf>
    <xf numFmtId="1" fontId="5" fillId="3" borderId="40" xfId="2" applyNumberFormat="1" applyFont="1" applyFill="1" applyBorder="1" applyAlignment="1" applyProtection="1">
      <alignment horizontal="left" indent="1"/>
    </xf>
    <xf numFmtId="1" fontId="5" fillId="3" borderId="20" xfId="2" applyNumberFormat="1" applyFont="1" applyFill="1" applyBorder="1" applyAlignment="1" applyProtection="1">
      <alignment horizontal="left" indent="2"/>
    </xf>
    <xf numFmtId="3" fontId="2" fillId="3" borderId="39" xfId="2" applyNumberFormat="1" applyFont="1" applyFill="1" applyBorder="1" applyProtection="1">
      <protection locked="0"/>
    </xf>
    <xf numFmtId="3" fontId="2" fillId="3" borderId="20" xfId="2" applyNumberFormat="1" applyFont="1" applyFill="1" applyBorder="1" applyProtection="1">
      <protection locked="0"/>
    </xf>
    <xf numFmtId="1" fontId="5" fillId="3" borderId="34" xfId="2" applyNumberFormat="1" applyFont="1" applyFill="1" applyBorder="1" applyAlignment="1" applyProtection="1">
      <alignment horizontal="left"/>
    </xf>
    <xf numFmtId="3" fontId="23" fillId="3" borderId="34" xfId="2" applyNumberFormat="1" applyFont="1" applyFill="1" applyBorder="1" applyProtection="1">
      <protection locked="0"/>
    </xf>
    <xf numFmtId="0" fontId="1" fillId="3" borderId="20" xfId="2" applyFont="1" applyFill="1" applyBorder="1" applyAlignment="1">
      <alignment horizontal="left" indent="2"/>
    </xf>
    <xf numFmtId="3" fontId="8" fillId="0" borderId="0" xfId="2" applyNumberFormat="1" applyFont="1" applyFill="1" applyBorder="1"/>
    <xf numFmtId="3" fontId="1" fillId="0" borderId="0" xfId="2" applyNumberFormat="1" applyFont="1" applyFill="1" applyBorder="1"/>
    <xf numFmtId="3" fontId="1" fillId="0" borderId="11" xfId="2" applyNumberFormat="1" applyFont="1" applyFill="1" applyBorder="1"/>
    <xf numFmtId="3" fontId="1" fillId="0" borderId="21" xfId="2" applyNumberFormat="1" applyFont="1" applyFill="1" applyBorder="1"/>
    <xf numFmtId="3" fontId="27" fillId="0" borderId="0" xfId="2" applyNumberFormat="1" applyFont="1" applyFill="1" applyBorder="1"/>
    <xf numFmtId="3" fontId="5" fillId="0" borderId="11" xfId="2" applyNumberFormat="1" applyFont="1" applyFill="1" applyBorder="1"/>
    <xf numFmtId="3" fontId="20" fillId="0" borderId="0" xfId="2" applyNumberFormat="1" applyFont="1" applyFill="1" applyBorder="1"/>
    <xf numFmtId="3" fontId="20" fillId="0" borderId="11" xfId="2" applyNumberFormat="1" applyFont="1" applyFill="1" applyBorder="1"/>
    <xf numFmtId="3" fontId="5" fillId="0" borderId="0" xfId="2" applyNumberFormat="1" applyFont="1" applyFill="1" applyBorder="1" applyAlignment="1">
      <alignment horizontal="right"/>
    </xf>
    <xf numFmtId="3" fontId="5" fillId="0" borderId="31" xfId="2" quotePrefix="1" applyNumberFormat="1" applyFont="1" applyFill="1" applyBorder="1" applyAlignment="1">
      <alignment horizontal="center"/>
    </xf>
    <xf numFmtId="3" fontId="5" fillId="0" borderId="31" xfId="2" applyNumberFormat="1" applyFont="1" applyFill="1" applyBorder="1"/>
    <xf numFmtId="3" fontId="5" fillId="0" borderId="40" xfId="2" applyNumberFormat="1" applyFont="1" applyFill="1" applyBorder="1"/>
    <xf numFmtId="3" fontId="2" fillId="0" borderId="20" xfId="2" applyNumberFormat="1" applyFont="1" applyFill="1" applyBorder="1"/>
    <xf numFmtId="3" fontId="2" fillId="0" borderId="21" xfId="2" applyNumberFormat="1" applyFont="1" applyFill="1" applyBorder="1"/>
    <xf numFmtId="3" fontId="1" fillId="0" borderId="12" xfId="2" applyNumberFormat="1" applyFont="1" applyFill="1" applyBorder="1"/>
    <xf numFmtId="3" fontId="1" fillId="0" borderId="39" xfId="2" applyNumberFormat="1" applyFont="1" applyFill="1" applyBorder="1"/>
    <xf numFmtId="3" fontId="1" fillId="2" borderId="12" xfId="4" applyNumberFormat="1" applyFont="1" applyFill="1" applyBorder="1"/>
    <xf numFmtId="0" fontId="8" fillId="3" borderId="31" xfId="2" quotePrefix="1" applyFont="1" applyFill="1" applyBorder="1" applyAlignment="1">
      <alignment horizontal="center"/>
    </xf>
    <xf numFmtId="1" fontId="5" fillId="3" borderId="31" xfId="2" applyNumberFormat="1" applyFont="1" applyFill="1" applyBorder="1" applyAlignment="1">
      <alignment horizontal="left"/>
    </xf>
    <xf numFmtId="1" fontId="5" fillId="3" borderId="34" xfId="2" applyNumberFormat="1" applyFont="1" applyFill="1" applyBorder="1" applyAlignment="1">
      <alignment horizontal="left"/>
    </xf>
    <xf numFmtId="0" fontId="1" fillId="3" borderId="11" xfId="2" applyFont="1" applyFill="1" applyBorder="1"/>
    <xf numFmtId="1" fontId="2" fillId="3" borderId="11" xfId="2" applyNumberFormat="1" applyFont="1" applyFill="1" applyBorder="1" applyAlignment="1">
      <alignment horizontal="left"/>
    </xf>
    <xf numFmtId="1" fontId="2" fillId="3" borderId="13" xfId="2" applyNumberFormat="1" applyFont="1" applyFill="1" applyBorder="1" applyAlignment="1">
      <alignment horizontal="left"/>
    </xf>
    <xf numFmtId="0" fontId="1" fillId="3" borderId="20" xfId="2" applyFont="1" applyFill="1" applyBorder="1"/>
    <xf numFmtId="1" fontId="2" fillId="3" borderId="20" xfId="2" applyNumberFormat="1" applyFont="1" applyFill="1" applyBorder="1" applyAlignment="1">
      <alignment horizontal="left"/>
    </xf>
    <xf numFmtId="1" fontId="2" fillId="3" borderId="22" xfId="2" applyNumberFormat="1" applyFont="1" applyFill="1" applyBorder="1" applyAlignment="1">
      <alignment horizontal="left"/>
    </xf>
    <xf numFmtId="1" fontId="5" fillId="3" borderId="11" xfId="2" applyNumberFormat="1" applyFont="1" applyFill="1" applyBorder="1" applyAlignment="1">
      <alignment horizontal="left"/>
    </xf>
    <xf numFmtId="1" fontId="5" fillId="3" borderId="13" xfId="2" applyNumberFormat="1" applyFont="1" applyFill="1" applyBorder="1" applyAlignment="1">
      <alignment horizontal="left"/>
    </xf>
    <xf numFmtId="3" fontId="5" fillId="3" borderId="34" xfId="1" applyNumberFormat="1" applyFont="1" applyFill="1" applyBorder="1"/>
    <xf numFmtId="3" fontId="5" fillId="3" borderId="40" xfId="1" applyNumberFormat="1" applyFont="1" applyFill="1" applyBorder="1"/>
    <xf numFmtId="3" fontId="5" fillId="3" borderId="35" xfId="1" applyNumberFormat="1" applyFont="1" applyFill="1" applyBorder="1"/>
    <xf numFmtId="3" fontId="2" fillId="3" borderId="13" xfId="1" applyNumberFormat="1" applyFont="1" applyFill="1" applyBorder="1"/>
    <xf numFmtId="3" fontId="2" fillId="3" borderId="0" xfId="1" applyNumberFormat="1" applyFont="1" applyFill="1"/>
    <xf numFmtId="3" fontId="2" fillId="3" borderId="22" xfId="1" applyNumberFormat="1" applyFont="1" applyFill="1" applyBorder="1"/>
    <xf numFmtId="3" fontId="2" fillId="3" borderId="21" xfId="1" applyNumberFormat="1" applyFont="1" applyFill="1" applyBorder="1"/>
    <xf numFmtId="3" fontId="2" fillId="3" borderId="20" xfId="1" applyNumberFormat="1" applyFont="1" applyFill="1" applyBorder="1"/>
    <xf numFmtId="3" fontId="2" fillId="3" borderId="39" xfId="1" applyNumberFormat="1" applyFont="1" applyFill="1" applyBorder="1"/>
    <xf numFmtId="3" fontId="5" fillId="3" borderId="13" xfId="1" applyNumberFormat="1" applyFont="1" applyFill="1" applyBorder="1"/>
    <xf numFmtId="3" fontId="5" fillId="3" borderId="0" xfId="1" applyNumberFormat="1" applyFont="1" applyFill="1"/>
    <xf numFmtId="3" fontId="5" fillId="3" borderId="11" xfId="1" applyNumberFormat="1" applyFont="1" applyFill="1" applyBorder="1"/>
    <xf numFmtId="3" fontId="19" fillId="0" borderId="11" xfId="2" applyNumberFormat="1" applyFont="1" applyBorder="1"/>
    <xf numFmtId="0" fontId="1" fillId="3" borderId="15" xfId="2" applyFont="1" applyFill="1" applyBorder="1" applyAlignment="1">
      <alignment horizontal="right"/>
    </xf>
    <xf numFmtId="1" fontId="2" fillId="3" borderId="17" xfId="2" applyNumberFormat="1" applyFont="1" applyFill="1" applyBorder="1" applyAlignment="1">
      <alignment horizontal="left"/>
    </xf>
    <xf numFmtId="1" fontId="2" fillId="3" borderId="14" xfId="2" applyNumberFormat="1" applyFont="1" applyFill="1" applyBorder="1" applyAlignment="1">
      <alignment horizontal="left"/>
    </xf>
    <xf numFmtId="3" fontId="2" fillId="3" borderId="14" xfId="2" applyNumberFormat="1" applyFont="1" applyFill="1" applyBorder="1" applyProtection="1">
      <protection locked="0"/>
    </xf>
    <xf numFmtId="3" fontId="2" fillId="3" borderId="14" xfId="1" applyNumberFormat="1" applyFont="1" applyFill="1" applyBorder="1"/>
    <xf numFmtId="3" fontId="2" fillId="3" borderId="15" xfId="1" applyNumberFormat="1" applyFont="1" applyFill="1" applyBorder="1"/>
    <xf numFmtId="3" fontId="2" fillId="3" borderId="17" xfId="1" applyNumberFormat="1" applyFont="1" applyFill="1" applyBorder="1"/>
    <xf numFmtId="3" fontId="19" fillId="0" borderId="17" xfId="2" applyNumberFormat="1" applyFont="1" applyBorder="1"/>
    <xf numFmtId="0" fontId="8" fillId="3" borderId="0" xfId="2" applyFont="1" applyFill="1" applyAlignment="1">
      <alignment horizontal="right"/>
    </xf>
    <xf numFmtId="1" fontId="2" fillId="0" borderId="13" xfId="2" quotePrefix="1" applyNumberFormat="1" applyFont="1" applyBorder="1" applyAlignment="1">
      <alignment horizontal="right"/>
    </xf>
    <xf numFmtId="1" fontId="5" fillId="0" borderId="13" xfId="2" applyNumberFormat="1" applyFont="1" applyBorder="1" applyAlignment="1">
      <alignment horizontal="left" indent="1"/>
    </xf>
    <xf numFmtId="1" fontId="5" fillId="0" borderId="0" xfId="2" applyNumberFormat="1" applyFont="1" applyAlignment="1">
      <alignment horizontal="left" indent="1"/>
    </xf>
    <xf numFmtId="3" fontId="5" fillId="0" borderId="12" xfId="2" applyNumberFormat="1" applyFont="1" applyBorder="1"/>
    <xf numFmtId="3" fontId="5" fillId="0" borderId="11" xfId="2" applyNumberFormat="1" applyFont="1" applyBorder="1"/>
    <xf numFmtId="1" fontId="2" fillId="0" borderId="13" xfId="2" applyNumberFormat="1" applyFont="1" applyBorder="1" applyAlignment="1">
      <alignment horizontal="right"/>
    </xf>
    <xf numFmtId="1" fontId="2" fillId="0" borderId="11" xfId="2" applyNumberFormat="1" applyFont="1" applyBorder="1" applyAlignment="1">
      <alignment horizontal="left" indent="2"/>
    </xf>
    <xf numFmtId="1" fontId="2" fillId="0" borderId="13" xfId="2" applyNumberFormat="1" applyFont="1" applyBorder="1" applyAlignment="1">
      <alignment horizontal="left" indent="1"/>
    </xf>
    <xf numFmtId="3" fontId="2" fillId="0" borderId="12" xfId="2" applyNumberFormat="1" applyFont="1" applyBorder="1"/>
    <xf numFmtId="3" fontId="2" fillId="0" borderId="11" xfId="2" applyNumberFormat="1" applyFont="1" applyBorder="1"/>
    <xf numFmtId="1" fontId="2" fillId="0" borderId="0" xfId="2" applyNumberFormat="1" applyFont="1" applyAlignment="1">
      <alignment horizontal="right"/>
    </xf>
    <xf numFmtId="0" fontId="2" fillId="0" borderId="11" xfId="2" applyFont="1" applyBorder="1" applyAlignment="1">
      <alignment horizontal="left" indent="1"/>
    </xf>
    <xf numFmtId="1" fontId="2" fillId="0" borderId="0" xfId="2" applyNumberFormat="1" applyFont="1" applyAlignment="1">
      <alignment horizontal="left" indent="1"/>
    </xf>
    <xf numFmtId="1" fontId="5" fillId="2" borderId="35" xfId="2" quotePrefix="1" applyNumberFormat="1" applyFont="1" applyFill="1" applyBorder="1" applyAlignment="1" applyProtection="1">
      <alignment horizontal="center"/>
    </xf>
    <xf numFmtId="0" fontId="5" fillId="2" borderId="31" xfId="2" applyFont="1" applyFill="1" applyBorder="1" applyAlignment="1" applyProtection="1">
      <alignment horizontal="left"/>
    </xf>
    <xf numFmtId="0" fontId="2" fillId="2" borderId="34" xfId="2" applyFont="1" applyFill="1" applyBorder="1" applyAlignment="1" applyProtection="1">
      <alignment horizontal="left" indent="2"/>
    </xf>
    <xf numFmtId="3" fontId="5" fillId="0" borderId="35" xfId="2" applyNumberFormat="1" applyFont="1" applyFill="1" applyBorder="1" applyProtection="1"/>
    <xf numFmtId="1" fontId="5" fillId="2" borderId="12" xfId="2" applyNumberFormat="1" applyFont="1" applyFill="1" applyBorder="1" applyAlignment="1" applyProtection="1">
      <alignment horizontal="right"/>
    </xf>
    <xf numFmtId="1" fontId="5" fillId="2" borderId="39" xfId="2" applyNumberFormat="1" applyFont="1" applyFill="1" applyBorder="1" applyAlignment="1" applyProtection="1">
      <alignment horizontal="right"/>
    </xf>
    <xf numFmtId="0" fontId="5" fillId="2" borderId="20" xfId="2" applyFont="1" applyFill="1" applyBorder="1" applyAlignment="1" applyProtection="1">
      <alignment horizontal="left" indent="1"/>
    </xf>
    <xf numFmtId="1" fontId="2" fillId="2" borderId="22" xfId="2" applyNumberFormat="1" applyFont="1" applyFill="1" applyBorder="1" applyAlignment="1" applyProtection="1">
      <alignment horizontal="left" indent="1"/>
    </xf>
    <xf numFmtId="0" fontId="5" fillId="0" borderId="11" xfId="2" applyFont="1" applyBorder="1" applyAlignment="1">
      <alignment horizontal="left" indent="1"/>
    </xf>
    <xf numFmtId="1" fontId="2" fillId="0" borderId="11" xfId="2" applyNumberFormat="1" applyFont="1" applyBorder="1" applyAlignment="1">
      <alignment horizontal="left" indent="1"/>
    </xf>
    <xf numFmtId="3" fontId="8" fillId="0" borderId="12" xfId="2" applyNumberFormat="1" applyFont="1" applyFill="1" applyBorder="1"/>
    <xf numFmtId="3" fontId="8" fillId="0" borderId="11" xfId="2" applyNumberFormat="1" applyFont="1" applyFill="1" applyBorder="1"/>
    <xf numFmtId="3" fontId="8" fillId="0" borderId="40" xfId="2" applyNumberFormat="1" applyFont="1" applyFill="1" applyBorder="1"/>
    <xf numFmtId="3" fontId="8" fillId="0" borderId="35" xfId="2" applyNumberFormat="1" applyFont="1" applyFill="1" applyBorder="1"/>
    <xf numFmtId="3" fontId="2" fillId="3" borderId="34" xfId="2" applyNumberFormat="1" applyFont="1" applyFill="1" applyBorder="1" applyProtection="1">
      <protection locked="0"/>
    </xf>
    <xf numFmtId="3" fontId="22" fillId="3" borderId="21" xfId="2" applyNumberFormat="1" applyFont="1" applyFill="1" applyBorder="1" applyProtection="1">
      <protection locked="0"/>
    </xf>
    <xf numFmtId="0" fontId="5" fillId="2" borderId="35" xfId="1" quotePrefix="1" applyFont="1" applyFill="1" applyBorder="1"/>
    <xf numFmtId="0" fontId="5" fillId="2" borderId="40" xfId="1" applyFont="1" applyFill="1" applyBorder="1"/>
    <xf numFmtId="3" fontId="5" fillId="2" borderId="35" xfId="1" applyNumberFormat="1" applyFont="1" applyFill="1" applyBorder="1"/>
    <xf numFmtId="3" fontId="23" fillId="2" borderId="35" xfId="1" applyNumberFormat="1" applyFont="1" applyFill="1" applyBorder="1"/>
    <xf numFmtId="3" fontId="23" fillId="2" borderId="31" xfId="1" applyNumberFormat="1" applyFont="1" applyFill="1" applyBorder="1"/>
    <xf numFmtId="0" fontId="5" fillId="2" borderId="12" xfId="1" applyFont="1" applyFill="1" applyBorder="1"/>
    <xf numFmtId="0" fontId="5" fillId="2" borderId="39" xfId="1" applyFont="1" applyFill="1" applyBorder="1"/>
    <xf numFmtId="0" fontId="5" fillId="2" borderId="21" xfId="1" applyFont="1" applyFill="1" applyBorder="1"/>
    <xf numFmtId="0" fontId="2" fillId="2" borderId="21" xfId="1" applyFont="1" applyFill="1" applyBorder="1"/>
    <xf numFmtId="3" fontId="2" fillId="2" borderId="39" xfId="1" applyNumberFormat="1" applyFont="1" applyFill="1" applyBorder="1"/>
    <xf numFmtId="3" fontId="22" fillId="2" borderId="39" xfId="1" applyNumberFormat="1" applyFont="1" applyFill="1" applyBorder="1"/>
    <xf numFmtId="3" fontId="22" fillId="2" borderId="20" xfId="1" applyNumberFormat="1" applyFont="1" applyFill="1" applyBorder="1"/>
    <xf numFmtId="0" fontId="5" fillId="0" borderId="35" xfId="1" quotePrefix="1" applyFont="1" applyFill="1" applyBorder="1" applyAlignment="1">
      <alignment horizontal="center"/>
    </xf>
    <xf numFmtId="0" fontId="5" fillId="0" borderId="40" xfId="1" applyFont="1" applyFill="1" applyBorder="1"/>
    <xf numFmtId="3" fontId="5" fillId="0" borderId="35" xfId="1" applyNumberFormat="1" applyFont="1" applyFill="1" applyBorder="1"/>
    <xf numFmtId="0" fontId="5" fillId="0" borderId="12" xfId="1" applyFont="1" applyFill="1" applyBorder="1" applyAlignment="1">
      <alignment horizontal="right"/>
    </xf>
    <xf numFmtId="0" fontId="5" fillId="0" borderId="39" xfId="1" applyFont="1" applyFill="1" applyBorder="1" applyAlignment="1">
      <alignment horizontal="right"/>
    </xf>
    <xf numFmtId="0" fontId="5" fillId="0" borderId="21" xfId="1" applyFont="1" applyFill="1" applyBorder="1"/>
    <xf numFmtId="1" fontId="2" fillId="0" borderId="22" xfId="3" applyNumberFormat="1" applyFont="1" applyFill="1" applyBorder="1" applyAlignment="1" applyProtection="1">
      <alignment horizontal="left"/>
    </xf>
    <xf numFmtId="3" fontId="2" fillId="0" borderId="39" xfId="1" applyNumberFormat="1" applyFont="1" applyFill="1" applyBorder="1"/>
    <xf numFmtId="3" fontId="2" fillId="0" borderId="20" xfId="1" applyNumberFormat="1" applyFont="1" applyFill="1" applyBorder="1"/>
    <xf numFmtId="0" fontId="5" fillId="2" borderId="35" xfId="1" quotePrefix="1" applyFont="1" applyFill="1" applyBorder="1" applyAlignment="1">
      <alignment horizontal="center"/>
    </xf>
    <xf numFmtId="0" fontId="5" fillId="2" borderId="12" xfId="1" applyFont="1" applyFill="1" applyBorder="1" applyAlignment="1">
      <alignment horizontal="right"/>
    </xf>
    <xf numFmtId="0" fontId="5" fillId="2" borderId="39" xfId="1" applyFont="1" applyFill="1" applyBorder="1" applyAlignment="1">
      <alignment horizontal="right"/>
    </xf>
    <xf numFmtId="3" fontId="5" fillId="2" borderId="31" xfId="1" applyNumberFormat="1" applyFont="1" applyFill="1" applyBorder="1"/>
    <xf numFmtId="3" fontId="2" fillId="2" borderId="20" xfId="1" applyNumberFormat="1" applyFont="1" applyFill="1" applyBorder="1"/>
    <xf numFmtId="0" fontId="5" fillId="2" borderId="34" xfId="1" applyFont="1" applyFill="1" applyBorder="1"/>
    <xf numFmtId="0" fontId="5" fillId="2" borderId="31" xfId="1" applyFont="1" applyFill="1" applyBorder="1"/>
    <xf numFmtId="0" fontId="5" fillId="2" borderId="31" xfId="3" quotePrefix="1" applyFont="1" applyFill="1" applyBorder="1" applyAlignment="1">
      <alignment horizontal="left"/>
    </xf>
    <xf numFmtId="1" fontId="5" fillId="2" borderId="31" xfId="3" applyNumberFormat="1" applyFont="1" applyFill="1" applyBorder="1"/>
    <xf numFmtId="1" fontId="5" fillId="2" borderId="40" xfId="3" applyNumberFormat="1" applyFont="1" applyFill="1" applyBorder="1" applyAlignment="1">
      <alignment horizontal="left" indent="2"/>
    </xf>
    <xf numFmtId="3" fontId="5" fillId="2" borderId="31" xfId="3" applyNumberFormat="1" applyFont="1" applyFill="1" applyBorder="1" applyProtection="1">
      <protection locked="0"/>
    </xf>
    <xf numFmtId="3" fontId="23" fillId="2" borderId="35" xfId="3" applyNumberFormat="1" applyFont="1" applyFill="1" applyBorder="1" applyProtection="1">
      <protection locked="0"/>
    </xf>
    <xf numFmtId="1" fontId="5" fillId="2" borderId="35" xfId="3" applyNumberFormat="1" applyFont="1" applyFill="1" applyBorder="1" applyProtection="1">
      <protection locked="0"/>
    </xf>
    <xf numFmtId="1" fontId="5" fillId="2" borderId="31" xfId="3" applyNumberFormat="1" applyFont="1" applyFill="1" applyBorder="1" applyProtection="1">
      <protection locked="0"/>
    </xf>
    <xf numFmtId="0" fontId="5" fillId="2" borderId="12" xfId="3" applyFont="1" applyFill="1" applyBorder="1" applyAlignment="1">
      <alignment horizontal="right"/>
    </xf>
    <xf numFmtId="1" fontId="5" fillId="2" borderId="0" xfId="3" applyNumberFormat="1" applyFont="1" applyFill="1" applyBorder="1"/>
    <xf numFmtId="0" fontId="5" fillId="2" borderId="39" xfId="3" applyFont="1" applyFill="1" applyBorder="1" applyAlignment="1">
      <alignment horizontal="right"/>
    </xf>
    <xf numFmtId="1" fontId="5" fillId="2" borderId="21" xfId="3" applyNumberFormat="1" applyFont="1" applyFill="1" applyBorder="1"/>
    <xf numFmtId="1" fontId="2" fillId="2" borderId="22" xfId="3" applyNumberFormat="1" applyFont="1" applyFill="1" applyBorder="1" applyAlignment="1">
      <alignment horizontal="left"/>
    </xf>
    <xf numFmtId="3" fontId="2" fillId="2" borderId="20" xfId="3" applyNumberFormat="1" applyFont="1" applyFill="1" applyBorder="1" applyProtection="1">
      <protection locked="0"/>
    </xf>
    <xf numFmtId="3" fontId="22" fillId="2" borderId="39" xfId="3" applyNumberFormat="1" applyFont="1" applyFill="1" applyBorder="1" applyProtection="1">
      <protection locked="0"/>
    </xf>
    <xf numFmtId="1" fontId="2" fillId="2" borderId="39" xfId="3" applyNumberFormat="1" applyFont="1" applyFill="1" applyBorder="1" applyProtection="1">
      <protection locked="0"/>
    </xf>
    <xf numFmtId="1" fontId="2" fillId="2" borderId="20" xfId="3" applyNumberFormat="1" applyFont="1" applyFill="1" applyBorder="1" applyProtection="1">
      <protection locked="0"/>
    </xf>
    <xf numFmtId="0" fontId="5" fillId="2" borderId="35" xfId="3" quotePrefix="1" applyFont="1" applyFill="1" applyBorder="1" applyAlignment="1">
      <alignment horizontal="right"/>
    </xf>
    <xf numFmtId="1" fontId="5" fillId="2" borderId="40" xfId="3" applyNumberFormat="1" applyFont="1" applyFill="1" applyBorder="1" applyAlignment="1">
      <alignment horizontal="left"/>
    </xf>
    <xf numFmtId="1" fontId="5" fillId="2" borderId="34" xfId="3" applyNumberFormat="1" applyFont="1" applyFill="1" applyBorder="1" applyAlignment="1">
      <alignment horizontal="left"/>
    </xf>
    <xf numFmtId="3" fontId="5" fillId="2" borderId="35" xfId="3" applyNumberFormat="1" applyFont="1" applyFill="1" applyBorder="1" applyProtection="1">
      <protection locked="0"/>
    </xf>
    <xf numFmtId="3" fontId="23" fillId="2" borderId="31" xfId="3" applyNumberFormat="1" applyFont="1" applyFill="1" applyBorder="1" applyProtection="1">
      <protection locked="0"/>
    </xf>
    <xf numFmtId="1" fontId="5" fillId="2" borderId="0" xfId="3" applyNumberFormat="1" applyFont="1" applyFill="1" applyBorder="1" applyAlignment="1">
      <alignment horizontal="left"/>
    </xf>
    <xf numFmtId="1" fontId="5" fillId="2" borderId="21" xfId="3" applyNumberFormat="1" applyFont="1" applyFill="1" applyBorder="1" applyAlignment="1">
      <alignment horizontal="left"/>
    </xf>
    <xf numFmtId="3" fontId="22" fillId="2" borderId="20" xfId="3" applyNumberFormat="1" applyFont="1" applyFill="1" applyBorder="1" applyProtection="1">
      <protection locked="0"/>
    </xf>
    <xf numFmtId="0" fontId="5" fillId="2" borderId="35" xfId="3" quotePrefix="1" applyFont="1" applyFill="1" applyBorder="1" applyAlignment="1">
      <alignment horizontal="center"/>
    </xf>
    <xf numFmtId="1" fontId="2" fillId="2" borderId="34" xfId="3" applyNumberFormat="1" applyFont="1" applyFill="1" applyBorder="1" applyAlignment="1">
      <alignment horizontal="left" indent="1"/>
    </xf>
    <xf numFmtId="0" fontId="2" fillId="2" borderId="12" xfId="3" applyFont="1" applyFill="1" applyBorder="1" applyAlignment="1">
      <alignment horizontal="right"/>
    </xf>
    <xf numFmtId="1" fontId="2" fillId="2" borderId="0" xfId="3" applyNumberFormat="1" applyFont="1" applyFill="1" applyBorder="1" applyAlignment="1">
      <alignment horizontal="left"/>
    </xf>
    <xf numFmtId="0" fontId="2" fillId="2" borderId="39" xfId="3" applyFont="1" applyFill="1" applyBorder="1" applyAlignment="1">
      <alignment horizontal="right"/>
    </xf>
    <xf numFmtId="1" fontId="2" fillId="2" borderId="21" xfId="3" applyNumberFormat="1" applyFont="1" applyFill="1" applyBorder="1" applyAlignment="1">
      <alignment horizontal="left"/>
    </xf>
    <xf numFmtId="3" fontId="5" fillId="3" borderId="35" xfId="3" applyNumberFormat="1" applyFont="1" applyFill="1" applyBorder="1" applyProtection="1">
      <protection locked="0"/>
    </xf>
    <xf numFmtId="0" fontId="2" fillId="2" borderId="12" xfId="3" quotePrefix="1" applyFont="1" applyFill="1" applyBorder="1" applyAlignment="1">
      <alignment horizontal="right"/>
    </xf>
    <xf numFmtId="0" fontId="2" fillId="2" borderId="39" xfId="3" quotePrefix="1" applyFont="1" applyFill="1" applyBorder="1" applyAlignment="1">
      <alignment horizontal="right"/>
    </xf>
    <xf numFmtId="3" fontId="2" fillId="3" borderId="39" xfId="3" applyNumberFormat="1" applyFont="1" applyFill="1" applyBorder="1" applyProtection="1">
      <protection locked="0"/>
    </xf>
    <xf numFmtId="3" fontId="2" fillId="2" borderId="39" xfId="3" applyNumberFormat="1" applyFont="1" applyFill="1" applyBorder="1" applyProtection="1">
      <protection locked="0"/>
    </xf>
    <xf numFmtId="1" fontId="5" fillId="0" borderId="40" xfId="3" applyNumberFormat="1" applyFont="1" applyBorder="1" applyAlignment="1">
      <alignment horizontal="left" indent="1"/>
    </xf>
    <xf numFmtId="1" fontId="30" fillId="2" borderId="34" xfId="3" applyNumberFormat="1" applyFont="1" applyFill="1" applyBorder="1" applyAlignment="1">
      <alignment horizontal="left" indent="1"/>
    </xf>
    <xf numFmtId="1" fontId="2" fillId="0" borderId="0" xfId="3" applyNumberFormat="1" applyFont="1" applyBorder="1" applyAlignment="1">
      <alignment horizontal="left" indent="1"/>
    </xf>
    <xf numFmtId="1" fontId="2" fillId="0" borderId="21" xfId="3" applyNumberFormat="1" applyFont="1" applyBorder="1" applyAlignment="1">
      <alignment horizontal="left" indent="1"/>
    </xf>
    <xf numFmtId="1" fontId="2" fillId="2" borderId="22" xfId="3" applyNumberFormat="1" applyFont="1" applyFill="1" applyBorder="1" applyAlignment="1">
      <alignment vertical="center"/>
    </xf>
    <xf numFmtId="1" fontId="5" fillId="0" borderId="0" xfId="3" quotePrefix="1" applyNumberFormat="1" applyFont="1" applyBorder="1" applyAlignment="1">
      <alignment horizontal="right"/>
    </xf>
    <xf numFmtId="1" fontId="2" fillId="0" borderId="0" xfId="3" applyNumberFormat="1" applyFont="1" applyBorder="1" applyAlignment="1">
      <alignment horizontal="right"/>
    </xf>
    <xf numFmtId="0" fontId="2" fillId="0" borderId="0" xfId="3" applyFont="1" applyBorder="1" applyAlignment="1">
      <alignment horizontal="right"/>
    </xf>
    <xf numFmtId="1" fontId="5" fillId="2" borderId="35" xfId="2" quotePrefix="1" applyNumberFormat="1" applyFont="1" applyFill="1" applyBorder="1" applyAlignment="1" applyProtection="1">
      <alignment horizontal="left"/>
    </xf>
    <xf numFmtId="0" fontId="5" fillId="2" borderId="31" xfId="2" applyFont="1" applyFill="1" applyBorder="1" applyProtection="1"/>
    <xf numFmtId="1" fontId="5" fillId="2" borderId="40" xfId="2" applyNumberFormat="1" applyFont="1" applyFill="1" applyBorder="1" applyAlignment="1" applyProtection="1">
      <alignment horizontal="left" indent="2"/>
    </xf>
    <xf numFmtId="3" fontId="23" fillId="2" borderId="31" xfId="2" applyNumberFormat="1" applyFont="1" applyFill="1" applyBorder="1" applyProtection="1"/>
    <xf numFmtId="3" fontId="23" fillId="2" borderId="35" xfId="2" applyNumberFormat="1" applyFont="1" applyFill="1" applyBorder="1" applyProtection="1"/>
    <xf numFmtId="0" fontId="2" fillId="2" borderId="20" xfId="2" applyFont="1" applyFill="1" applyBorder="1" applyProtection="1"/>
    <xf numFmtId="1" fontId="2" fillId="3" borderId="21" xfId="2" applyNumberFormat="1" applyFont="1" applyFill="1" applyBorder="1" applyAlignment="1" applyProtection="1">
      <alignment horizontal="left"/>
    </xf>
    <xf numFmtId="3" fontId="2" fillId="0" borderId="39" xfId="2" applyNumberFormat="1" applyFont="1" applyFill="1" applyBorder="1" applyProtection="1"/>
    <xf numFmtId="3" fontId="22" fillId="2" borderId="20" xfId="2" applyNumberFormat="1" applyFont="1" applyFill="1" applyBorder="1" applyProtection="1"/>
    <xf numFmtId="3" fontId="22" fillId="2" borderId="39" xfId="2" applyNumberFormat="1" applyFont="1" applyFill="1" applyBorder="1" applyProtection="1"/>
    <xf numFmtId="3" fontId="23" fillId="3" borderId="40" xfId="2" applyNumberFormat="1" applyFont="1" applyFill="1" applyBorder="1" applyProtection="1">
      <protection locked="0"/>
    </xf>
    <xf numFmtId="3" fontId="23" fillId="3" borderId="31" xfId="2" applyNumberFormat="1" applyFont="1" applyFill="1" applyBorder="1" applyProtection="1">
      <protection locked="0"/>
    </xf>
    <xf numFmtId="0" fontId="5" fillId="2" borderId="20" xfId="2" applyFont="1" applyFill="1" applyBorder="1" applyAlignment="1" applyProtection="1">
      <alignment horizontal="left" indent="2"/>
    </xf>
    <xf numFmtId="3" fontId="2" fillId="2" borderId="20" xfId="2" applyNumberFormat="1" applyFont="1" applyFill="1" applyBorder="1" applyProtection="1"/>
    <xf numFmtId="3" fontId="2" fillId="2" borderId="39" xfId="2" applyNumberFormat="1" applyFont="1" applyFill="1" applyBorder="1" applyProtection="1"/>
    <xf numFmtId="1" fontId="5" fillId="2" borderId="34" xfId="2" applyNumberFormat="1" applyFont="1" applyFill="1" applyBorder="1" applyAlignment="1" applyProtection="1">
      <alignment horizontal="left" indent="2"/>
    </xf>
    <xf numFmtId="3" fontId="23" fillId="0" borderId="35" xfId="2" applyNumberFormat="1" applyFont="1" applyFill="1" applyBorder="1" applyProtection="1"/>
    <xf numFmtId="3" fontId="23" fillId="3" borderId="35" xfId="2" applyNumberFormat="1" applyFont="1" applyFill="1" applyBorder="1" applyProtection="1">
      <protection locked="0"/>
    </xf>
    <xf numFmtId="3" fontId="22" fillId="0" borderId="39" xfId="2" applyNumberFormat="1" applyFont="1" applyFill="1" applyBorder="1" applyProtection="1"/>
    <xf numFmtId="3" fontId="22" fillId="3" borderId="39" xfId="2" applyNumberFormat="1" applyFont="1" applyFill="1" applyBorder="1" applyProtection="1">
      <protection locked="0"/>
    </xf>
    <xf numFmtId="3" fontId="23" fillId="0" borderId="31" xfId="2" applyNumberFormat="1" applyFont="1" applyFill="1" applyBorder="1" applyProtection="1"/>
    <xf numFmtId="3" fontId="22" fillId="0" borderId="20" xfId="2" applyNumberFormat="1" applyFont="1" applyFill="1" applyBorder="1" applyProtection="1"/>
    <xf numFmtId="3" fontId="22" fillId="3" borderId="20" xfId="2" applyNumberFormat="1" applyFont="1" applyFill="1" applyBorder="1" applyProtection="1">
      <protection locked="0"/>
    </xf>
    <xf numFmtId="165" fontId="2" fillId="2" borderId="34" xfId="2" applyNumberFormat="1" applyFont="1" applyFill="1" applyBorder="1" applyAlignment="1" applyProtection="1">
      <alignment horizontal="left" indent="2"/>
    </xf>
    <xf numFmtId="1" fontId="2" fillId="2" borderId="22" xfId="2" applyNumberFormat="1" applyFont="1" applyFill="1" applyBorder="1" applyAlignment="1" applyProtection="1">
      <alignment horizontal="left" indent="2"/>
    </xf>
    <xf numFmtId="3" fontId="2" fillId="3" borderId="21" xfId="2" applyNumberFormat="1" applyFont="1" applyFill="1" applyBorder="1" applyProtection="1">
      <protection locked="0"/>
    </xf>
    <xf numFmtId="1" fontId="5" fillId="2" borderId="35" xfId="2" quotePrefix="1" applyNumberFormat="1" applyFont="1" applyFill="1" applyBorder="1" applyAlignment="1" applyProtection="1">
      <alignment horizontal="right"/>
    </xf>
    <xf numFmtId="3" fontId="5" fillId="2" borderId="35" xfId="2" applyNumberFormat="1" applyFont="1" applyFill="1" applyBorder="1" applyProtection="1"/>
    <xf numFmtId="3" fontId="5" fillId="2" borderId="31" xfId="2" applyNumberFormat="1" applyFont="1" applyFill="1" applyBorder="1" applyProtection="1"/>
    <xf numFmtId="1" fontId="2" fillId="2" borderId="34" xfId="2" applyNumberFormat="1" applyFont="1" applyFill="1" applyBorder="1" applyAlignment="1" applyProtection="1">
      <alignment horizontal="left" indent="1"/>
    </xf>
    <xf numFmtId="0" fontId="2" fillId="2" borderId="34" xfId="2" applyFont="1" applyFill="1" applyBorder="1" applyAlignment="1" applyProtection="1">
      <alignment horizontal="left" indent="1"/>
    </xf>
    <xf numFmtId="1" fontId="2" fillId="2" borderId="34" xfId="2" applyNumberFormat="1" applyFont="1" applyFill="1" applyBorder="1" applyAlignment="1" applyProtection="1">
      <alignment horizontal="left" indent="2"/>
    </xf>
    <xf numFmtId="0" fontId="5" fillId="2" borderId="31" xfId="2" applyFont="1" applyFill="1" applyBorder="1" applyAlignment="1" applyProtection="1">
      <alignment horizontal="left"/>
    </xf>
    <xf numFmtId="0" fontId="5" fillId="5" borderId="31" xfId="5" applyFont="1" applyFill="1" applyBorder="1"/>
    <xf numFmtId="1" fontId="5" fillId="5" borderId="40" xfId="5" applyNumberFormat="1" applyFont="1" applyFill="1" applyBorder="1" applyAlignment="1" applyProtection="1">
      <alignment horizontal="left" indent="2"/>
    </xf>
    <xf numFmtId="3" fontId="5" fillId="5" borderId="35" xfId="5" applyNumberFormat="1" applyFont="1" applyFill="1" applyBorder="1" applyProtection="1">
      <protection locked="0"/>
    </xf>
    <xf numFmtId="3" fontId="5" fillId="5" borderId="35" xfId="5" applyNumberFormat="1" applyFont="1" applyFill="1" applyBorder="1"/>
    <xf numFmtId="1" fontId="5" fillId="0" borderId="12" xfId="5" applyNumberFormat="1" applyFont="1" applyFill="1" applyBorder="1" applyAlignment="1" applyProtection="1">
      <alignment horizontal="right"/>
      <protection locked="0"/>
    </xf>
    <xf numFmtId="1" fontId="5" fillId="0" borderId="20" xfId="5" applyNumberFormat="1" applyFont="1" applyFill="1" applyBorder="1" applyAlignment="1" applyProtection="1">
      <alignment horizontal="right"/>
      <protection locked="0"/>
    </xf>
    <xf numFmtId="0" fontId="2" fillId="5" borderId="20" xfId="5" applyFont="1" applyFill="1" applyBorder="1"/>
    <xf numFmtId="1" fontId="2" fillId="5" borderId="21" xfId="5" applyNumberFormat="1" applyFont="1" applyFill="1" applyBorder="1" applyAlignment="1" applyProtection="1">
      <alignment horizontal="left"/>
    </xf>
    <xf numFmtId="3" fontId="2" fillId="5" borderId="39" xfId="5" applyNumberFormat="1" applyFont="1" applyFill="1" applyBorder="1" applyProtection="1">
      <protection locked="0"/>
    </xf>
    <xf numFmtId="3" fontId="22" fillId="5" borderId="20" xfId="5" applyNumberFormat="1" applyFont="1" applyFill="1" applyBorder="1"/>
    <xf numFmtId="3" fontId="22" fillId="5" borderId="39" xfId="5" applyNumberFormat="1" applyFont="1" applyFill="1" applyBorder="1"/>
    <xf numFmtId="3" fontId="2" fillId="5" borderId="39" xfId="5" applyNumberFormat="1" applyFont="1" applyFill="1" applyBorder="1"/>
    <xf numFmtId="3" fontId="2" fillId="5" borderId="20" xfId="5" applyNumberFormat="1" applyFont="1" applyFill="1" applyBorder="1"/>
    <xf numFmtId="1" fontId="5" fillId="0" borderId="35" xfId="5" applyNumberFormat="1" applyFont="1" applyFill="1" applyBorder="1" applyAlignment="1" applyProtection="1">
      <alignment horizontal="left"/>
      <protection locked="0"/>
    </xf>
    <xf numFmtId="0" fontId="5" fillId="0" borderId="31" xfId="5" applyFont="1" applyFill="1" applyBorder="1"/>
    <xf numFmtId="1" fontId="5" fillId="0" borderId="40" xfId="5" applyNumberFormat="1" applyFont="1" applyFill="1" applyBorder="1" applyAlignment="1" applyProtection="1">
      <alignment horizontal="left" indent="2"/>
    </xf>
    <xf numFmtId="3" fontId="23" fillId="0" borderId="31" xfId="5" applyNumberFormat="1" applyFont="1" applyFill="1" applyBorder="1" applyProtection="1">
      <protection locked="0"/>
    </xf>
    <xf numFmtId="3" fontId="23" fillId="0" borderId="40" xfId="5" applyNumberFormat="1" applyFont="1" applyFill="1" applyBorder="1"/>
    <xf numFmtId="3" fontId="23" fillId="0" borderId="35" xfId="5" applyNumberFormat="1" applyFont="1" applyFill="1" applyBorder="1"/>
    <xf numFmtId="3" fontId="23" fillId="0" borderId="31" xfId="5" applyNumberFormat="1" applyFont="1" applyFill="1" applyBorder="1"/>
    <xf numFmtId="1" fontId="5" fillId="0" borderId="11" xfId="5" applyNumberFormat="1" applyFont="1" applyFill="1" applyBorder="1" applyAlignment="1" applyProtection="1">
      <alignment horizontal="right"/>
      <protection locked="0"/>
    </xf>
    <xf numFmtId="0" fontId="2" fillId="0" borderId="20" xfId="5" applyFont="1" applyFill="1" applyBorder="1"/>
    <xf numFmtId="1" fontId="2" fillId="0" borderId="21" xfId="5" applyNumberFormat="1" applyFont="1" applyFill="1" applyBorder="1" applyAlignment="1" applyProtection="1">
      <alignment horizontal="left"/>
    </xf>
    <xf numFmtId="3" fontId="23" fillId="0" borderId="39" xfId="5" applyNumberFormat="1" applyFont="1" applyFill="1" applyBorder="1" applyProtection="1">
      <protection locked="0"/>
    </xf>
    <xf numFmtId="0" fontId="5" fillId="0" borderId="40" xfId="5" applyFont="1" applyFill="1" applyBorder="1" applyAlignment="1" applyProtection="1">
      <alignment horizontal="left"/>
    </xf>
    <xf numFmtId="0" fontId="5" fillId="0" borderId="40" xfId="5" applyFont="1" applyFill="1" applyBorder="1" applyAlignment="1">
      <alignment horizontal="left" indent="2"/>
    </xf>
    <xf numFmtId="3" fontId="5" fillId="0" borderId="35" xfId="5" applyNumberFormat="1" applyFont="1" applyFill="1" applyBorder="1" applyProtection="1">
      <protection locked="0"/>
    </xf>
    <xf numFmtId="1" fontId="5" fillId="0" borderId="39" xfId="5" applyNumberFormat="1" applyFont="1" applyFill="1" applyBorder="1" applyAlignment="1" applyProtection="1">
      <alignment horizontal="right"/>
      <protection locked="0"/>
    </xf>
    <xf numFmtId="0" fontId="5" fillId="0" borderId="21" xfId="5" applyFont="1" applyFill="1" applyBorder="1"/>
    <xf numFmtId="0" fontId="2" fillId="0" borderId="21" xfId="5" applyFont="1" applyFill="1" applyBorder="1" applyAlignment="1">
      <alignment horizontal="left"/>
    </xf>
    <xf numFmtId="3" fontId="2" fillId="0" borderId="39" xfId="5" applyNumberFormat="1" applyFont="1" applyFill="1" applyBorder="1"/>
    <xf numFmtId="1" fontId="5" fillId="0" borderId="31" xfId="5" quotePrefix="1" applyNumberFormat="1" applyFont="1" applyFill="1" applyBorder="1" applyAlignment="1" applyProtection="1">
      <alignment horizontal="left"/>
      <protection locked="0"/>
    </xf>
    <xf numFmtId="1" fontId="5" fillId="0" borderId="35" xfId="5" quotePrefix="1" applyNumberFormat="1" applyFont="1" applyFill="1" applyBorder="1" applyAlignment="1" applyProtection="1">
      <alignment horizontal="center"/>
      <protection locked="0"/>
    </xf>
    <xf numFmtId="3" fontId="23" fillId="0" borderId="35" xfId="5" applyNumberFormat="1" applyFont="1" applyFill="1" applyBorder="1" applyProtection="1">
      <protection locked="0"/>
    </xf>
    <xf numFmtId="0" fontId="5" fillId="0" borderId="21" xfId="5" applyFont="1" applyFill="1" applyBorder="1" applyAlignment="1" applyProtection="1">
      <alignment horizontal="left"/>
    </xf>
    <xf numFmtId="3" fontId="2" fillId="0" borderId="39" xfId="5" applyNumberFormat="1" applyFont="1" applyFill="1" applyBorder="1" applyProtection="1">
      <protection locked="0"/>
    </xf>
    <xf numFmtId="0" fontId="5" fillId="0" borderId="31" xfId="5" applyFont="1" applyFill="1" applyBorder="1" applyAlignment="1" applyProtection="1">
      <alignment horizontal="left"/>
    </xf>
    <xf numFmtId="1" fontId="2" fillId="0" borderId="11" xfId="5" applyNumberFormat="1" applyFont="1" applyFill="1" applyBorder="1" applyAlignment="1" applyProtection="1">
      <alignment horizontal="right"/>
      <protection locked="0"/>
    </xf>
    <xf numFmtId="1" fontId="2" fillId="0" borderId="20" xfId="5" applyNumberFormat="1" applyFont="1" applyFill="1" applyBorder="1" applyAlignment="1" applyProtection="1">
      <alignment horizontal="right"/>
      <protection locked="0"/>
    </xf>
    <xf numFmtId="0" fontId="5" fillId="0" borderId="20" xfId="5" applyFont="1" applyFill="1" applyBorder="1" applyAlignment="1" applyProtection="1">
      <alignment horizontal="left"/>
    </xf>
    <xf numFmtId="1" fontId="5" fillId="0" borderId="31" xfId="5" quotePrefix="1" applyNumberFormat="1" applyFont="1" applyFill="1" applyBorder="1" applyAlignment="1" applyProtection="1">
      <alignment horizontal="center"/>
      <protection locked="0"/>
    </xf>
    <xf numFmtId="0" fontId="5" fillId="0" borderId="40" xfId="5" applyFont="1" applyFill="1" applyBorder="1" applyAlignment="1">
      <alignment horizontal="left"/>
    </xf>
    <xf numFmtId="3" fontId="5" fillId="0" borderId="31" xfId="5" applyNumberFormat="1" applyFont="1" applyFill="1" applyBorder="1" applyProtection="1">
      <protection locked="0"/>
    </xf>
    <xf numFmtId="0" fontId="43" fillId="0" borderId="40" xfId="5" applyFont="1" applyFill="1" applyBorder="1" applyAlignment="1" applyProtection="1">
      <alignment horizontal="left"/>
    </xf>
    <xf numFmtId="0" fontId="44" fillId="0" borderId="40" xfId="5" applyFont="1" applyFill="1" applyBorder="1" applyAlignment="1">
      <alignment horizontal="left" indent="2"/>
    </xf>
    <xf numFmtId="3" fontId="5" fillId="0" borderId="35" xfId="4" applyNumberFormat="1" applyFont="1" applyFill="1" applyBorder="1" applyAlignment="1" applyProtection="1">
      <protection locked="0"/>
    </xf>
    <xf numFmtId="3" fontId="22" fillId="0" borderId="11" xfId="5" applyNumberFormat="1" applyFont="1" applyFill="1" applyBorder="1" applyProtection="1">
      <protection locked="0"/>
    </xf>
    <xf numFmtId="3" fontId="22" fillId="0" borderId="39" xfId="5" applyNumberFormat="1" applyFont="1" applyFill="1" applyBorder="1" applyProtection="1">
      <protection locked="0"/>
    </xf>
    <xf numFmtId="3" fontId="22" fillId="0" borderId="0" xfId="5" applyNumberFormat="1" applyFont="1" applyFill="1" applyBorder="1" applyProtection="1">
      <protection locked="0"/>
    </xf>
    <xf numFmtId="3" fontId="22" fillId="0" borderId="21" xfId="5" applyNumberFormat="1" applyFont="1" applyFill="1" applyBorder="1" applyProtection="1">
      <protection locked="0"/>
    </xf>
    <xf numFmtId="3" fontId="22" fillId="0" borderId="20" xfId="5" applyNumberFormat="1" applyFont="1" applyFill="1" applyBorder="1" applyProtection="1">
      <protection locked="0"/>
    </xf>
    <xf numFmtId="3" fontId="2" fillId="0" borderId="0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2" fillId="0" borderId="11" xfId="0" applyFont="1" applyFill="1" applyBorder="1" applyAlignment="1" applyProtection="1">
      <protection locked="0"/>
    </xf>
    <xf numFmtId="0" fontId="2" fillId="0" borderId="12" xfId="0" applyFont="1" applyFill="1" applyBorder="1" applyAlignment="1" applyProtection="1">
      <protection locked="0"/>
    </xf>
    <xf numFmtId="3" fontId="2" fillId="0" borderId="39" xfId="4" applyNumberFormat="1" applyFont="1" applyFill="1" applyBorder="1" applyAlignment="1" applyProtection="1">
      <protection locked="0"/>
    </xf>
    <xf numFmtId="1" fontId="2" fillId="0" borderId="0" xfId="5" applyNumberFormat="1" applyFont="1" applyFill="1" applyBorder="1" applyAlignment="1" applyProtection="1">
      <alignment horizontal="center"/>
      <protection locked="0"/>
    </xf>
    <xf numFmtId="1" fontId="5" fillId="0" borderId="35" xfId="5" applyNumberFormat="1" applyFont="1" applyFill="1" applyBorder="1" applyAlignment="1" applyProtection="1">
      <alignment horizontal="center"/>
      <protection locked="0"/>
    </xf>
    <xf numFmtId="3" fontId="62" fillId="3" borderId="12" xfId="0" applyNumberFormat="1" applyFont="1" applyFill="1" applyBorder="1"/>
    <xf numFmtId="0" fontId="5" fillId="2" borderId="35" xfId="7" applyFont="1" applyFill="1" applyBorder="1" applyAlignment="1">
      <alignment horizontal="right"/>
    </xf>
    <xf numFmtId="0" fontId="5" fillId="2" borderId="40" xfId="7" applyFont="1" applyFill="1" applyBorder="1" applyAlignment="1" applyProtection="1">
      <alignment horizontal="left"/>
    </xf>
    <xf numFmtId="0" fontId="5" fillId="2" borderId="34" xfId="7" applyFont="1" applyFill="1" applyBorder="1" applyAlignment="1">
      <alignment horizontal="left" indent="2"/>
    </xf>
    <xf numFmtId="3" fontId="5" fillId="0" borderId="31" xfId="7" applyNumberFormat="1" applyFont="1" applyBorder="1"/>
    <xf numFmtId="3" fontId="5" fillId="2" borderId="31" xfId="7" applyNumberFormat="1" applyFont="1" applyFill="1" applyBorder="1" applyAlignment="1">
      <alignment horizontal="right"/>
    </xf>
    <xf numFmtId="3" fontId="5" fillId="2" borderId="35" xfId="7" applyNumberFormat="1" applyFont="1" applyFill="1" applyBorder="1" applyAlignment="1">
      <alignment horizontal="right"/>
    </xf>
    <xf numFmtId="0" fontId="5" fillId="2" borderId="12" xfId="7" applyFont="1" applyFill="1" applyBorder="1" applyAlignment="1">
      <alignment horizontal="right"/>
    </xf>
    <xf numFmtId="0" fontId="2" fillId="0" borderId="24" xfId="7" applyFont="1" applyBorder="1"/>
    <xf numFmtId="0" fontId="5" fillId="2" borderId="23" xfId="7" applyFont="1" applyFill="1" applyBorder="1" applyAlignment="1">
      <alignment horizontal="center" vertical="center"/>
    </xf>
    <xf numFmtId="0" fontId="5" fillId="0" borderId="20" xfId="7" applyFont="1" applyBorder="1" applyAlignment="1">
      <alignment horizontal="centerContinuous"/>
    </xf>
    <xf numFmtId="0" fontId="5" fillId="2" borderId="40" xfId="7" applyFont="1" applyFill="1" applyBorder="1"/>
    <xf numFmtId="3" fontId="41" fillId="0" borderId="31" xfId="7" applyNumberFormat="1" applyFont="1" applyBorder="1"/>
    <xf numFmtId="0" fontId="5" fillId="2" borderId="20" xfId="7" applyFont="1" applyFill="1" applyBorder="1" applyAlignment="1">
      <alignment horizontal="right"/>
    </xf>
    <xf numFmtId="0" fontId="5" fillId="2" borderId="20" xfId="7" applyFont="1" applyFill="1" applyBorder="1" applyAlignment="1">
      <alignment horizontal="centerContinuous"/>
    </xf>
    <xf numFmtId="0" fontId="2" fillId="2" borderId="21" xfId="7" applyFont="1" applyFill="1" applyBorder="1" applyAlignment="1">
      <alignment horizontal="left"/>
    </xf>
    <xf numFmtId="3" fontId="31" fillId="0" borderId="39" xfId="7" applyNumberFormat="1" applyFont="1" applyBorder="1"/>
    <xf numFmtId="3" fontId="2" fillId="2" borderId="20" xfId="7" applyNumberFormat="1" applyFont="1" applyFill="1" applyBorder="1" applyAlignment="1">
      <alignment horizontal="right"/>
    </xf>
    <xf numFmtId="3" fontId="2" fillId="2" borderId="39" xfId="7" applyNumberFormat="1" applyFont="1" applyFill="1" applyBorder="1" applyAlignment="1">
      <alignment horizontal="right"/>
    </xf>
    <xf numFmtId="0" fontId="5" fillId="2" borderId="39" xfId="7" applyFont="1" applyFill="1" applyBorder="1" applyAlignment="1">
      <alignment horizontal="right"/>
    </xf>
    <xf numFmtId="0" fontId="5" fillId="2" borderId="21" xfId="7" applyFont="1" applyFill="1" applyBorder="1" applyAlignment="1">
      <alignment horizontal="left" indent="3"/>
    </xf>
    <xf numFmtId="0" fontId="2" fillId="2" borderId="22" xfId="7" applyFont="1" applyFill="1" applyBorder="1" applyAlignment="1">
      <alignment horizontal="left"/>
    </xf>
    <xf numFmtId="3" fontId="2" fillId="0" borderId="20" xfId="7" applyNumberFormat="1" applyFont="1" applyBorder="1"/>
    <xf numFmtId="0" fontId="5" fillId="2" borderId="35" xfId="7" quotePrefix="1" applyFont="1" applyFill="1" applyBorder="1" applyAlignment="1">
      <alignment horizontal="left"/>
    </xf>
    <xf numFmtId="0" fontId="5" fillId="2" borderId="35" xfId="7" quotePrefix="1" applyFont="1" applyFill="1" applyBorder="1" applyAlignment="1">
      <alignment horizontal="center"/>
    </xf>
    <xf numFmtId="0" fontId="5" fillId="2" borderId="34" xfId="7" applyFont="1" applyFill="1" applyBorder="1" applyAlignment="1" applyProtection="1">
      <alignment horizontal="left" indent="2"/>
    </xf>
    <xf numFmtId="1" fontId="41" fillId="0" borderId="40" xfId="7" applyNumberFormat="1" applyFont="1" applyBorder="1"/>
    <xf numFmtId="1" fontId="5" fillId="0" borderId="31" xfId="7" applyNumberFormat="1" applyFont="1" applyBorder="1"/>
    <xf numFmtId="1" fontId="5" fillId="0" borderId="35" xfId="7" applyNumberFormat="1" applyFont="1" applyBorder="1"/>
    <xf numFmtId="0" fontId="5" fillId="2" borderId="21" xfId="7" applyFont="1" applyFill="1" applyBorder="1" applyAlignment="1" applyProtection="1">
      <alignment horizontal="left" indent="2"/>
    </xf>
    <xf numFmtId="1" fontId="2" fillId="0" borderId="39" xfId="7" applyNumberFormat="1" applyFont="1" applyBorder="1"/>
    <xf numFmtId="1" fontId="31" fillId="0" borderId="0" xfId="7" applyNumberFormat="1" applyFont="1" applyBorder="1"/>
    <xf numFmtId="1" fontId="31" fillId="0" borderId="21" xfId="7" applyNumberFormat="1" applyFont="1" applyBorder="1"/>
    <xf numFmtId="1" fontId="2" fillId="0" borderId="20" xfId="7" applyNumberFormat="1" applyFont="1" applyBorder="1"/>
    <xf numFmtId="1" fontId="31" fillId="0" borderId="0" xfId="7" applyNumberFormat="1" applyFont="1"/>
    <xf numFmtId="1" fontId="5" fillId="0" borderId="35" xfId="7" quotePrefix="1" applyNumberFormat="1" applyFont="1" applyBorder="1" applyAlignment="1">
      <alignment horizontal="center"/>
    </xf>
    <xf numFmtId="1" fontId="2" fillId="0" borderId="21" xfId="7" applyNumberFormat="1" applyFont="1" applyBorder="1"/>
    <xf numFmtId="1" fontId="5" fillId="0" borderId="40" xfId="7" applyNumberFormat="1" applyFont="1" applyBorder="1"/>
    <xf numFmtId="1" fontId="22" fillId="0" borderId="0" xfId="7" applyNumberFormat="1" applyFont="1" applyBorder="1"/>
    <xf numFmtId="1" fontId="22" fillId="0" borderId="21" xfId="7" applyNumberFormat="1" applyFont="1" applyBorder="1"/>
    <xf numFmtId="0" fontId="5" fillId="2" borderId="34" xfId="7" applyFont="1" applyFill="1" applyBorder="1" applyAlignment="1" applyProtection="1">
      <alignment horizontal="left" indent="1"/>
    </xf>
    <xf numFmtId="3" fontId="23" fillId="0" borderId="35" xfId="7" applyNumberFormat="1" applyFont="1" applyBorder="1" applyProtection="1">
      <protection locked="0"/>
    </xf>
    <xf numFmtId="3" fontId="5" fillId="2" borderId="35" xfId="7" applyNumberFormat="1" applyFont="1" applyFill="1" applyBorder="1" applyProtection="1">
      <protection locked="0"/>
    </xf>
    <xf numFmtId="3" fontId="2" fillId="2" borderId="12" xfId="7" applyNumberFormat="1" applyFont="1" applyFill="1" applyBorder="1" applyProtection="1">
      <protection locked="0"/>
    </xf>
    <xf numFmtId="0" fontId="2" fillId="2" borderId="22" xfId="7" applyFont="1" applyFill="1" applyBorder="1" applyAlignment="1">
      <alignment horizontal="left" indent="1"/>
    </xf>
    <xf numFmtId="1" fontId="22" fillId="0" borderId="20" xfId="7" applyNumberFormat="1" applyFont="1" applyBorder="1"/>
    <xf numFmtId="3" fontId="2" fillId="2" borderId="39" xfId="7" applyNumberFormat="1" applyFont="1" applyFill="1" applyBorder="1" applyProtection="1">
      <protection locked="0"/>
    </xf>
    <xf numFmtId="3" fontId="22" fillId="2" borderId="12" xfId="7" applyNumberFormat="1" applyFont="1" applyFill="1" applyBorder="1" applyProtection="1">
      <protection locked="0"/>
    </xf>
    <xf numFmtId="3" fontId="5" fillId="0" borderId="35" xfId="7" applyNumberFormat="1" applyFont="1" applyBorder="1" applyProtection="1">
      <protection locked="0"/>
    </xf>
    <xf numFmtId="1" fontId="5" fillId="2" borderId="39" xfId="7" applyNumberFormat="1" applyFont="1" applyFill="1" applyBorder="1" applyAlignment="1" applyProtection="1">
      <alignment horizontal="right"/>
      <protection locked="0"/>
    </xf>
    <xf numFmtId="3" fontId="2" fillId="0" borderId="39" xfId="7" applyNumberFormat="1" applyFont="1" applyBorder="1" applyProtection="1">
      <protection locked="0"/>
    </xf>
    <xf numFmtId="1" fontId="5" fillId="2" borderId="35" xfId="7" quotePrefix="1" applyNumberFormat="1" applyFont="1" applyFill="1" applyBorder="1" applyAlignment="1">
      <alignment horizontal="center"/>
    </xf>
    <xf numFmtId="1" fontId="5" fillId="2" borderId="12" xfId="7" applyNumberFormat="1" applyFont="1" applyFill="1" applyBorder="1" applyAlignment="1">
      <alignment horizontal="right"/>
    </xf>
    <xf numFmtId="0" fontId="5" fillId="2" borderId="21" xfId="8" applyFont="1" applyFill="1" applyBorder="1" applyAlignment="1">
      <alignment horizontal="left" indent="3"/>
    </xf>
    <xf numFmtId="0" fontId="2" fillId="2" borderId="21" xfId="8" applyFont="1" applyFill="1" applyBorder="1" applyAlignment="1">
      <alignment horizontal="left"/>
    </xf>
    <xf numFmtId="1" fontId="2" fillId="0" borderId="39" xfId="8" applyNumberFormat="1" applyFont="1" applyBorder="1"/>
    <xf numFmtId="0" fontId="5" fillId="2" borderId="35" xfId="8" quotePrefix="1" applyFont="1" applyFill="1" applyBorder="1" applyAlignment="1">
      <alignment horizontal="left"/>
    </xf>
    <xf numFmtId="0" fontId="5" fillId="2" borderId="40" xfId="8" applyFont="1" applyFill="1" applyBorder="1" applyAlignment="1">
      <alignment horizontal="left"/>
    </xf>
    <xf numFmtId="0" fontId="5" fillId="2" borderId="40" xfId="8" applyFont="1" applyFill="1" applyBorder="1" applyAlignment="1">
      <alignment horizontal="left" indent="1"/>
    </xf>
    <xf numFmtId="1" fontId="5" fillId="0" borderId="35" xfId="8" applyNumberFormat="1" applyFont="1" applyBorder="1"/>
    <xf numFmtId="0" fontId="5" fillId="2" borderId="12" xfId="8" applyFont="1" applyFill="1" applyBorder="1"/>
    <xf numFmtId="0" fontId="5" fillId="2" borderId="39" xfId="8" applyFont="1" applyFill="1" applyBorder="1"/>
    <xf numFmtId="0" fontId="5" fillId="2" borderId="40" xfId="8" applyFont="1" applyFill="1" applyBorder="1" applyAlignment="1" applyProtection="1">
      <alignment horizontal="left"/>
    </xf>
    <xf numFmtId="0" fontId="5" fillId="2" borderId="34" xfId="8" applyFont="1" applyFill="1" applyBorder="1" applyAlignment="1">
      <alignment horizontal="left" indent="2"/>
    </xf>
    <xf numFmtId="1" fontId="5" fillId="2" borderId="35" xfId="8" applyNumberFormat="1" applyFont="1" applyFill="1" applyBorder="1" applyAlignment="1">
      <alignment horizontal="right"/>
    </xf>
    <xf numFmtId="0" fontId="5" fillId="2" borderId="12" xfId="8" applyFont="1" applyFill="1" applyBorder="1" applyAlignment="1">
      <alignment horizontal="right"/>
    </xf>
    <xf numFmtId="0" fontId="5" fillId="2" borderId="39" xfId="8" applyFont="1" applyFill="1" applyBorder="1" applyAlignment="1">
      <alignment horizontal="right"/>
    </xf>
    <xf numFmtId="0" fontId="2" fillId="2" borderId="22" xfId="8" applyFont="1" applyFill="1" applyBorder="1" applyAlignment="1">
      <alignment horizontal="left" indent="1"/>
    </xf>
    <xf numFmtId="1" fontId="2" fillId="2" borderId="39" xfId="8" applyNumberFormat="1" applyFont="1" applyFill="1" applyBorder="1" applyAlignment="1">
      <alignment horizontal="right"/>
    </xf>
    <xf numFmtId="0" fontId="5" fillId="2" borderId="35" xfId="8" quotePrefix="1" applyFont="1" applyFill="1" applyBorder="1" applyAlignment="1">
      <alignment horizontal="center"/>
    </xf>
    <xf numFmtId="1" fontId="5" fillId="2" borderId="35" xfId="8" applyNumberFormat="1" applyFont="1" applyFill="1" applyBorder="1" applyAlignment="1" applyProtection="1">
      <alignment horizontal="right"/>
      <protection locked="0"/>
    </xf>
    <xf numFmtId="0" fontId="5" fillId="2" borderId="21" xfId="8" applyFont="1" applyFill="1" applyBorder="1" applyAlignment="1" applyProtection="1">
      <alignment horizontal="left" indent="3"/>
    </xf>
    <xf numFmtId="1" fontId="2" fillId="2" borderId="39" xfId="8" applyNumberFormat="1" applyFont="1" applyFill="1" applyBorder="1" applyAlignment="1" applyProtection="1">
      <alignment horizontal="right"/>
      <protection locked="0"/>
    </xf>
    <xf numFmtId="1" fontId="23" fillId="2" borderId="35" xfId="8" applyNumberFormat="1" applyFont="1" applyFill="1" applyBorder="1" applyAlignment="1" applyProtection="1">
      <alignment horizontal="right"/>
      <protection locked="0"/>
    </xf>
    <xf numFmtId="1" fontId="22" fillId="2" borderId="39" xfId="8" applyNumberFormat="1" applyFont="1" applyFill="1" applyBorder="1" applyAlignment="1" applyProtection="1">
      <alignment horizontal="right"/>
      <protection locked="0"/>
    </xf>
    <xf numFmtId="0" fontId="5" fillId="0" borderId="31" xfId="8" applyFont="1" applyBorder="1" applyAlignment="1">
      <alignment horizontal="left"/>
    </xf>
    <xf numFmtId="0" fontId="5" fillId="0" borderId="40" xfId="8" applyFont="1" applyBorder="1" applyAlignment="1">
      <alignment horizontal="left"/>
    </xf>
    <xf numFmtId="0" fontId="38" fillId="0" borderId="34" xfId="8" applyFont="1" applyBorder="1"/>
    <xf numFmtId="0" fontId="5" fillId="0" borderId="23" xfId="8" applyFont="1" applyBorder="1" applyAlignment="1">
      <alignment horizontal="center" vertical="center"/>
    </xf>
    <xf numFmtId="0" fontId="5" fillId="2" borderId="12" xfId="8" applyFont="1" applyFill="1" applyBorder="1" applyAlignment="1">
      <alignment horizontal="left"/>
    </xf>
    <xf numFmtId="0" fontId="5" fillId="2" borderId="39" xfId="8" applyFont="1" applyFill="1" applyBorder="1" applyAlignment="1">
      <alignment horizontal="left"/>
    </xf>
    <xf numFmtId="0" fontId="5" fillId="2" borderId="21" xfId="8" applyFont="1" applyFill="1" applyBorder="1" applyAlignment="1" applyProtection="1">
      <alignment horizontal="left" indent="2"/>
    </xf>
    <xf numFmtId="0" fontId="5" fillId="2" borderId="31" xfId="8" applyFont="1" applyFill="1" applyBorder="1" applyAlignment="1" applyProtection="1">
      <alignment horizontal="left"/>
    </xf>
    <xf numFmtId="3" fontId="5" fillId="0" borderId="35" xfId="7" applyNumberFormat="1" applyFont="1" applyBorder="1"/>
    <xf numFmtId="0" fontId="5" fillId="2" borderId="31" xfId="8" quotePrefix="1" applyFont="1" applyFill="1" applyBorder="1" applyAlignment="1">
      <alignment horizontal="center"/>
    </xf>
    <xf numFmtId="1" fontId="22" fillId="0" borderId="12" xfId="8" applyNumberFormat="1" applyFont="1" applyBorder="1"/>
    <xf numFmtId="1" fontId="22" fillId="0" borderId="11" xfId="8" applyNumberFormat="1" applyFont="1" applyBorder="1"/>
    <xf numFmtId="1" fontId="37" fillId="0" borderId="0" xfId="9" applyNumberFormat="1" applyFont="1" applyBorder="1" applyAlignment="1" applyProtection="1">
      <alignment horizontal="right"/>
      <protection locked="0"/>
    </xf>
    <xf numFmtId="3" fontId="5" fillId="0" borderId="31" xfId="9" applyNumberFormat="1" applyFont="1" applyFill="1" applyBorder="1" applyProtection="1">
      <protection locked="0"/>
    </xf>
    <xf numFmtId="3" fontId="5" fillId="0" borderId="35" xfId="9" applyNumberFormat="1" applyFont="1" applyFill="1" applyBorder="1" applyAlignment="1">
      <alignment horizontal="right"/>
    </xf>
    <xf numFmtId="3" fontId="5" fillId="0" borderId="31" xfId="9" applyNumberFormat="1" applyFont="1" applyFill="1" applyBorder="1" applyAlignment="1">
      <alignment horizontal="right"/>
    </xf>
    <xf numFmtId="0" fontId="38" fillId="0" borderId="11" xfId="9" applyFont="1" applyFill="1" applyBorder="1" applyAlignment="1">
      <alignment horizontal="center" vertical="center"/>
    </xf>
    <xf numFmtId="0" fontId="38" fillId="0" borderId="20" xfId="9" applyFont="1" applyFill="1" applyBorder="1" applyAlignment="1">
      <alignment horizontal="center" vertical="center"/>
    </xf>
    <xf numFmtId="1" fontId="2" fillId="2" borderId="20" xfId="9" applyNumberFormat="1" applyFont="1" applyFill="1" applyBorder="1" applyAlignment="1" applyProtection="1">
      <alignment horizontal="left"/>
    </xf>
    <xf numFmtId="0" fontId="2" fillId="2" borderId="22" xfId="9" applyFont="1" applyFill="1" applyBorder="1" applyAlignment="1">
      <alignment horizontal="center" vertical="center"/>
    </xf>
    <xf numFmtId="3" fontId="2" fillId="0" borderId="20" xfId="9" applyNumberFormat="1" applyFont="1" applyFill="1" applyBorder="1" applyProtection="1">
      <protection locked="0"/>
    </xf>
    <xf numFmtId="3" fontId="2" fillId="0" borderId="39" xfId="9" applyNumberFormat="1" applyFont="1" applyFill="1" applyBorder="1" applyAlignment="1">
      <alignment horizontal="right"/>
    </xf>
    <xf numFmtId="3" fontId="2" fillId="0" borderId="20" xfId="9" applyNumberFormat="1" applyFont="1" applyFill="1" applyBorder="1" applyAlignment="1">
      <alignment horizontal="right"/>
    </xf>
    <xf numFmtId="0" fontId="5" fillId="2" borderId="35" xfId="9" applyFont="1" applyFill="1" applyBorder="1" applyAlignment="1">
      <alignment horizontal="right"/>
    </xf>
    <xf numFmtId="0" fontId="5" fillId="2" borderId="31" xfId="9" applyFont="1" applyFill="1" applyBorder="1" applyAlignment="1">
      <alignment horizontal="left"/>
    </xf>
    <xf numFmtId="0" fontId="2" fillId="2" borderId="40" xfId="9" applyFont="1" applyFill="1" applyBorder="1" applyAlignment="1">
      <alignment horizontal="centerContinuous"/>
    </xf>
    <xf numFmtId="3" fontId="5" fillId="0" borderId="35" xfId="9" applyNumberFormat="1" applyFont="1" applyFill="1" applyBorder="1" applyProtection="1">
      <protection locked="0"/>
    </xf>
    <xf numFmtId="3" fontId="5" fillId="2" borderId="35" xfId="9" applyNumberFormat="1" applyFont="1" applyFill="1" applyBorder="1" applyAlignment="1">
      <alignment horizontal="right"/>
    </xf>
    <xf numFmtId="3" fontId="5" fillId="2" borderId="31" xfId="9" applyNumberFormat="1" applyFont="1" applyFill="1" applyBorder="1" applyAlignment="1">
      <alignment horizontal="right"/>
    </xf>
    <xf numFmtId="1" fontId="5" fillId="2" borderId="12" xfId="9" applyNumberFormat="1" applyFont="1" applyFill="1" applyBorder="1" applyAlignment="1">
      <alignment horizontal="right"/>
    </xf>
    <xf numFmtId="1" fontId="5" fillId="2" borderId="20" xfId="9" applyNumberFormat="1" applyFont="1" applyFill="1" applyBorder="1" applyAlignment="1">
      <alignment horizontal="right"/>
    </xf>
    <xf numFmtId="0" fontId="2" fillId="2" borderId="20" xfId="9" applyFont="1" applyFill="1" applyBorder="1"/>
    <xf numFmtId="1" fontId="2" fillId="2" borderId="21" xfId="9" applyNumberFormat="1" applyFont="1" applyFill="1" applyBorder="1" applyAlignment="1" applyProtection="1">
      <alignment horizontal="left"/>
    </xf>
    <xf numFmtId="3" fontId="2" fillId="0" borderId="39" xfId="9" applyNumberFormat="1" applyFont="1" applyFill="1" applyBorder="1" applyProtection="1">
      <protection locked="0"/>
    </xf>
    <xf numFmtId="3" fontId="2" fillId="2" borderId="39" xfId="9" applyNumberFormat="1" applyFont="1" applyFill="1" applyBorder="1" applyAlignment="1">
      <alignment horizontal="right"/>
    </xf>
    <xf numFmtId="3" fontId="2" fillId="2" borderId="20" xfId="9" applyNumberFormat="1" applyFont="1" applyFill="1" applyBorder="1" applyAlignment="1">
      <alignment horizontal="right"/>
    </xf>
    <xf numFmtId="0" fontId="5" fillId="2" borderId="31" xfId="9" applyFont="1" applyFill="1" applyBorder="1" applyAlignment="1" applyProtection="1">
      <alignment horizontal="left"/>
    </xf>
    <xf numFmtId="1" fontId="37" fillId="0" borderId="40" xfId="9" applyNumberFormat="1" applyFont="1" applyBorder="1" applyAlignment="1" applyProtection="1">
      <alignment horizontal="right"/>
      <protection locked="0"/>
    </xf>
    <xf numFmtId="1" fontId="5" fillId="2" borderId="11" xfId="9" applyNumberFormat="1" applyFont="1" applyFill="1" applyBorder="1" applyAlignment="1">
      <alignment horizontal="right"/>
    </xf>
    <xf numFmtId="0" fontId="23" fillId="2" borderId="31" xfId="9" applyFont="1" applyFill="1" applyBorder="1" applyAlignment="1" applyProtection="1">
      <alignment horizontal="left"/>
    </xf>
    <xf numFmtId="1" fontId="22" fillId="2" borderId="40" xfId="9" applyNumberFormat="1" applyFont="1" applyFill="1" applyBorder="1" applyAlignment="1" applyProtection="1">
      <alignment horizontal="left"/>
    </xf>
    <xf numFmtId="3" fontId="5" fillId="2" borderId="35" xfId="9" applyNumberFormat="1" applyFont="1" applyFill="1" applyBorder="1" applyProtection="1">
      <protection locked="0"/>
    </xf>
    <xf numFmtId="1" fontId="5" fillId="2" borderId="12" xfId="9" applyNumberFormat="1" applyFont="1" applyFill="1" applyBorder="1" applyAlignment="1" applyProtection="1">
      <alignment horizontal="right"/>
      <protection locked="0"/>
    </xf>
    <xf numFmtId="1" fontId="5" fillId="2" borderId="39" xfId="9" applyNumberFormat="1" applyFont="1" applyFill="1" applyBorder="1" applyAlignment="1" applyProtection="1">
      <alignment horizontal="right"/>
      <protection locked="0"/>
    </xf>
    <xf numFmtId="0" fontId="23" fillId="2" borderId="20" xfId="9" applyFont="1" applyFill="1" applyBorder="1" applyAlignment="1" applyProtection="1">
      <alignment horizontal="left"/>
    </xf>
    <xf numFmtId="1" fontId="22" fillId="2" borderId="21" xfId="9" applyNumberFormat="1" applyFont="1" applyFill="1" applyBorder="1" applyAlignment="1" applyProtection="1">
      <alignment horizontal="left"/>
    </xf>
    <xf numFmtId="3" fontId="2" fillId="2" borderId="39" xfId="9" applyNumberFormat="1" applyFont="1" applyFill="1" applyBorder="1" applyProtection="1">
      <protection locked="0"/>
    </xf>
    <xf numFmtId="1" fontId="5" fillId="2" borderId="35" xfId="9" applyNumberFormat="1" applyFont="1" applyFill="1" applyBorder="1" applyAlignment="1" applyProtection="1">
      <alignment horizontal="right"/>
      <protection locked="0"/>
    </xf>
    <xf numFmtId="1" fontId="2" fillId="2" borderId="40" xfId="9" applyNumberFormat="1" applyFont="1" applyFill="1" applyBorder="1" applyAlignment="1" applyProtection="1">
      <alignment horizontal="left"/>
    </xf>
    <xf numFmtId="1" fontId="5" fillId="2" borderId="39" xfId="9" applyNumberFormat="1" applyFont="1" applyFill="1" applyBorder="1" applyAlignment="1">
      <alignment horizontal="right"/>
    </xf>
    <xf numFmtId="0" fontId="5" fillId="2" borderId="20" xfId="9" applyFont="1" applyFill="1" applyBorder="1"/>
    <xf numFmtId="0" fontId="65" fillId="0" borderId="31" xfId="9" quotePrefix="1" applyFont="1" applyFill="1" applyBorder="1" applyAlignment="1">
      <alignment horizontal="left" vertical="center"/>
    </xf>
    <xf numFmtId="1" fontId="5" fillId="2" borderId="31" xfId="9" quotePrefix="1" applyNumberFormat="1" applyFont="1" applyFill="1" applyBorder="1" applyAlignment="1">
      <alignment horizontal="center"/>
    </xf>
    <xf numFmtId="1" fontId="5" fillId="2" borderId="35" xfId="9" quotePrefix="1" applyNumberFormat="1" applyFont="1" applyFill="1" applyBorder="1" applyAlignment="1" applyProtection="1">
      <alignment horizontal="center"/>
      <protection locked="0"/>
    </xf>
    <xf numFmtId="0" fontId="40" fillId="2" borderId="31" xfId="9" applyFont="1" applyFill="1" applyBorder="1"/>
    <xf numFmtId="0" fontId="5" fillId="2" borderId="31" xfId="9" applyFont="1" applyFill="1" applyBorder="1"/>
    <xf numFmtId="0" fontId="40" fillId="2" borderId="11" xfId="9" applyFont="1" applyFill="1" applyBorder="1"/>
    <xf numFmtId="0" fontId="40" fillId="2" borderId="20" xfId="9" applyFont="1" applyFill="1" applyBorder="1"/>
    <xf numFmtId="1" fontId="5" fillId="2" borderId="35" xfId="9" quotePrefix="1" applyNumberFormat="1" applyFont="1" applyFill="1" applyBorder="1" applyAlignment="1" applyProtection="1">
      <alignment horizontal="left"/>
      <protection locked="0"/>
    </xf>
    <xf numFmtId="0" fontId="2" fillId="2" borderId="40" xfId="9" applyFont="1" applyFill="1" applyBorder="1" applyAlignment="1" applyProtection="1">
      <alignment horizontal="left"/>
    </xf>
    <xf numFmtId="0" fontId="5" fillId="2" borderId="20" xfId="9" applyFont="1" applyFill="1" applyBorder="1" applyAlignment="1" applyProtection="1">
      <alignment horizontal="left"/>
    </xf>
    <xf numFmtId="0" fontId="47" fillId="0" borderId="21" xfId="9" applyFont="1" applyFill="1" applyBorder="1"/>
    <xf numFmtId="0" fontId="5" fillId="2" borderId="31" xfId="9" quotePrefix="1" applyFont="1" applyFill="1" applyBorder="1"/>
    <xf numFmtId="3" fontId="23" fillId="2" borderId="31" xfId="9" applyNumberFormat="1" applyFont="1" applyFill="1" applyBorder="1" applyAlignment="1">
      <alignment horizontal="right"/>
    </xf>
    <xf numFmtId="3" fontId="22" fillId="2" borderId="20" xfId="9" applyNumberFormat="1" applyFont="1" applyFill="1" applyBorder="1" applyAlignment="1">
      <alignment horizontal="right"/>
    </xf>
    <xf numFmtId="0" fontId="40" fillId="2" borderId="31" xfId="9" applyFont="1" applyFill="1" applyBorder="1" applyAlignment="1">
      <alignment horizontal="left"/>
    </xf>
    <xf numFmtId="0" fontId="5" fillId="2" borderId="40" xfId="12" applyFont="1" applyFill="1" applyBorder="1" applyAlignment="1">
      <alignment horizontal="left"/>
    </xf>
    <xf numFmtId="0" fontId="5" fillId="2" borderId="40" xfId="12" applyFont="1" applyFill="1" applyBorder="1" applyAlignment="1">
      <alignment horizontal="left" indent="3"/>
    </xf>
    <xf numFmtId="1" fontId="5" fillId="0" borderId="35" xfId="12" applyNumberFormat="1" applyFont="1" applyBorder="1" applyProtection="1">
      <protection locked="0"/>
    </xf>
    <xf numFmtId="1" fontId="23" fillId="2" borderId="35" xfId="12" applyNumberFormat="1" applyFont="1" applyFill="1" applyBorder="1" applyAlignment="1">
      <alignment horizontal="right"/>
    </xf>
    <xf numFmtId="1" fontId="5" fillId="2" borderId="35" xfId="12" applyNumberFormat="1" applyFont="1" applyFill="1" applyBorder="1" applyAlignment="1">
      <alignment horizontal="right"/>
    </xf>
    <xf numFmtId="0" fontId="5" fillId="2" borderId="12" xfId="12" applyFont="1" applyFill="1" applyBorder="1" applyAlignment="1">
      <alignment horizontal="right"/>
    </xf>
    <xf numFmtId="0" fontId="5" fillId="2" borderId="39" xfId="12" applyFont="1" applyFill="1" applyBorder="1" applyAlignment="1">
      <alignment horizontal="right"/>
    </xf>
    <xf numFmtId="0" fontId="5" fillId="2" borderId="21" xfId="12" applyFont="1" applyFill="1" applyBorder="1" applyAlignment="1">
      <alignment horizontal="centerContinuous"/>
    </xf>
    <xf numFmtId="0" fontId="2" fillId="2" borderId="21" xfId="12" applyFont="1" applyFill="1" applyBorder="1" applyAlignment="1">
      <alignment horizontal="left" indent="2"/>
    </xf>
    <xf numFmtId="1" fontId="22" fillId="2" borderId="39" xfId="12" applyNumberFormat="1" applyFont="1" applyFill="1" applyBorder="1" applyAlignment="1">
      <alignment horizontal="right"/>
    </xf>
    <xf numFmtId="1" fontId="2" fillId="2" borderId="39" xfId="12" applyNumberFormat="1" applyFont="1" applyFill="1" applyBorder="1" applyAlignment="1">
      <alignment horizontal="right"/>
    </xf>
    <xf numFmtId="0" fontId="5" fillId="2" borderId="40" xfId="12" applyFont="1" applyFill="1" applyBorder="1" applyAlignment="1" applyProtection="1">
      <alignment horizontal="left"/>
    </xf>
    <xf numFmtId="0" fontId="5" fillId="2" borderId="21" xfId="12" applyFont="1" applyFill="1" applyBorder="1" applyAlignment="1">
      <alignment horizontal="left" indent="3"/>
    </xf>
    <xf numFmtId="0" fontId="2" fillId="2" borderId="21" xfId="12" applyFont="1" applyFill="1" applyBorder="1" applyAlignment="1">
      <alignment horizontal="left" indent="1"/>
    </xf>
    <xf numFmtId="1" fontId="5" fillId="2" borderId="35" xfId="12" applyNumberFormat="1" applyFont="1" applyFill="1" applyBorder="1" applyProtection="1">
      <protection locked="0"/>
    </xf>
    <xf numFmtId="0" fontId="5" fillId="2" borderId="21" xfId="12" applyFont="1" applyFill="1" applyBorder="1" applyAlignment="1" applyProtection="1">
      <alignment horizontal="left" indent="3"/>
    </xf>
    <xf numFmtId="1" fontId="2" fillId="2" borderId="39" xfId="12" applyNumberFormat="1" applyFont="1" applyFill="1" applyBorder="1" applyProtection="1">
      <protection locked="0"/>
    </xf>
    <xf numFmtId="0" fontId="5" fillId="2" borderId="12" xfId="12" applyFont="1" applyFill="1" applyBorder="1" applyAlignment="1">
      <alignment horizontal="left"/>
    </xf>
    <xf numFmtId="0" fontId="5" fillId="2" borderId="39" xfId="12" applyFont="1" applyFill="1" applyBorder="1" applyAlignment="1">
      <alignment horizontal="left"/>
    </xf>
    <xf numFmtId="1" fontId="5" fillId="0" borderId="34" xfId="12" applyNumberFormat="1" applyFont="1" applyBorder="1" applyProtection="1">
      <protection locked="0"/>
    </xf>
    <xf numFmtId="1" fontId="2" fillId="0" borderId="22" xfId="12" applyNumberFormat="1" applyFont="1" applyBorder="1" applyProtection="1">
      <protection locked="0"/>
    </xf>
    <xf numFmtId="0" fontId="5" fillId="2" borderId="40" xfId="12" applyFont="1" applyFill="1" applyBorder="1" applyAlignment="1" applyProtection="1">
      <alignment horizontal="left" indent="1"/>
    </xf>
    <xf numFmtId="1" fontId="5" fillId="2" borderId="31" xfId="12" applyNumberFormat="1" applyFont="1" applyFill="1" applyBorder="1" applyProtection="1">
      <protection locked="0"/>
    </xf>
    <xf numFmtId="1" fontId="2" fillId="2" borderId="20" xfId="12" applyNumberFormat="1" applyFont="1" applyFill="1" applyBorder="1" applyProtection="1">
      <protection locked="0"/>
    </xf>
    <xf numFmtId="1" fontId="22" fillId="2" borderId="20" xfId="12" applyNumberFormat="1" applyFont="1" applyFill="1" applyBorder="1" applyProtection="1">
      <protection locked="0"/>
    </xf>
    <xf numFmtId="1" fontId="5" fillId="0" borderId="31" xfId="12" applyNumberFormat="1" applyFont="1" applyBorder="1" applyProtection="1">
      <protection locked="0"/>
    </xf>
    <xf numFmtId="0" fontId="2" fillId="2" borderId="21" xfId="12" applyFont="1" applyFill="1" applyBorder="1" applyAlignment="1">
      <alignment horizontal="left"/>
    </xf>
    <xf numFmtId="0" fontId="5" fillId="2" borderId="35" xfId="12" quotePrefix="1" applyFont="1" applyFill="1" applyBorder="1" applyAlignment="1">
      <alignment horizontal="left"/>
    </xf>
    <xf numFmtId="0" fontId="5" fillId="2" borderId="35" xfId="12" quotePrefix="1" applyFont="1" applyFill="1" applyBorder="1" applyAlignment="1">
      <alignment horizontal="center"/>
    </xf>
    <xf numFmtId="0" fontId="5" fillId="2" borderId="35" xfId="12" applyFont="1" applyFill="1" applyBorder="1" applyAlignment="1">
      <alignment horizontal="center"/>
    </xf>
    <xf numFmtId="1" fontId="5" fillId="2" borderId="40" xfId="6" applyNumberFormat="1" applyFont="1" applyFill="1" applyBorder="1" applyAlignment="1" applyProtection="1">
      <alignment horizontal="left"/>
    </xf>
    <xf numFmtId="1" fontId="5" fillId="2" borderId="34" xfId="6" applyNumberFormat="1" applyFont="1" applyFill="1" applyBorder="1" applyAlignment="1">
      <alignment horizontal="left" indent="3"/>
    </xf>
    <xf numFmtId="1" fontId="5" fillId="0" borderId="34" xfId="6" applyNumberFormat="1" applyFont="1" applyFill="1" applyBorder="1" applyProtection="1">
      <protection locked="0"/>
    </xf>
    <xf numFmtId="1" fontId="5" fillId="2" borderId="34" xfId="6" applyNumberFormat="1" applyFont="1" applyFill="1" applyBorder="1" applyAlignment="1">
      <alignment horizontal="right"/>
    </xf>
    <xf numFmtId="0" fontId="5" fillId="2" borderId="12" xfId="6" applyFont="1" applyFill="1" applyBorder="1" applyAlignment="1">
      <alignment horizontal="right"/>
    </xf>
    <xf numFmtId="1" fontId="5" fillId="2" borderId="0" xfId="6" applyNumberFormat="1" applyFont="1" applyFill="1" applyBorder="1" applyAlignment="1" applyProtection="1">
      <alignment horizontal="left"/>
    </xf>
    <xf numFmtId="0" fontId="5" fillId="2" borderId="39" xfId="6" applyFont="1" applyFill="1" applyBorder="1" applyAlignment="1">
      <alignment horizontal="right"/>
    </xf>
    <xf numFmtId="1" fontId="1" fillId="2" borderId="21" xfId="6" applyNumberFormat="1" applyFont="1" applyFill="1" applyBorder="1"/>
    <xf numFmtId="1" fontId="2" fillId="2" borderId="22" xfId="6" applyNumberFormat="1" applyFont="1" applyFill="1" applyBorder="1" applyAlignment="1">
      <alignment horizontal="left" indent="1"/>
    </xf>
    <xf numFmtId="1" fontId="2" fillId="0" borderId="22" xfId="6" applyNumberFormat="1" applyFont="1" applyFill="1" applyBorder="1" applyProtection="1">
      <protection locked="0"/>
    </xf>
    <xf numFmtId="1" fontId="2" fillId="2" borderId="22" xfId="6" applyNumberFormat="1" applyFont="1" applyFill="1" applyBorder="1" applyAlignment="1">
      <alignment horizontal="right"/>
    </xf>
    <xf numFmtId="0" fontId="5" fillId="2" borderId="35" xfId="6" applyFont="1" applyFill="1" applyBorder="1" applyAlignment="1">
      <alignment horizontal="left"/>
    </xf>
    <xf numFmtId="0" fontId="5" fillId="2" borderId="31" xfId="14" applyFont="1" applyFill="1" applyBorder="1"/>
    <xf numFmtId="0" fontId="5" fillId="2" borderId="34" xfId="14" applyFont="1" applyFill="1" applyBorder="1"/>
    <xf numFmtId="3" fontId="5" fillId="0" borderId="35" xfId="14" applyNumberFormat="1" applyFont="1" applyBorder="1"/>
    <xf numFmtId="3" fontId="23" fillId="2" borderId="35" xfId="14" applyNumberFormat="1" applyFont="1" applyFill="1" applyBorder="1"/>
    <xf numFmtId="3" fontId="5" fillId="2" borderId="35" xfId="14" applyNumberFormat="1" applyFont="1" applyFill="1" applyBorder="1"/>
    <xf numFmtId="0" fontId="5" fillId="2" borderId="12" xfId="14" applyFont="1" applyFill="1" applyBorder="1"/>
    <xf numFmtId="0" fontId="5" fillId="2" borderId="20" xfId="14" applyFont="1" applyFill="1" applyBorder="1"/>
    <xf numFmtId="0" fontId="2" fillId="2" borderId="21" xfId="14" applyFont="1" applyFill="1" applyBorder="1"/>
    <xf numFmtId="3" fontId="2" fillId="0" borderId="39" xfId="14" applyNumberFormat="1" applyFont="1" applyBorder="1"/>
    <xf numFmtId="3" fontId="22" fillId="2" borderId="39" xfId="14" applyNumberFormat="1" applyFont="1" applyFill="1" applyBorder="1"/>
    <xf numFmtId="3" fontId="2" fillId="2" borderId="39" xfId="14" applyNumberFormat="1" applyFont="1" applyFill="1" applyBorder="1"/>
    <xf numFmtId="0" fontId="5" fillId="0" borderId="40" xfId="14" applyFont="1" applyBorder="1" applyAlignment="1">
      <alignment horizontal="left"/>
    </xf>
    <xf numFmtId="0" fontId="2" fillId="0" borderId="40" xfId="14" applyFont="1" applyBorder="1" applyAlignment="1">
      <alignment horizontal="right"/>
    </xf>
    <xf numFmtId="0" fontId="5" fillId="0" borderId="34" xfId="14" applyFont="1" applyBorder="1" applyAlignment="1">
      <alignment horizontal="right"/>
    </xf>
    <xf numFmtId="0" fontId="2" fillId="0" borderId="39" xfId="14" applyFont="1" applyBorder="1" applyAlignment="1">
      <alignment horizontal="right"/>
    </xf>
    <xf numFmtId="0" fontId="2" fillId="0" borderId="21" xfId="14" applyFont="1" applyBorder="1" applyAlignment="1">
      <alignment horizontal="right"/>
    </xf>
    <xf numFmtId="0" fontId="2" fillId="0" borderId="22" xfId="14" applyFont="1" applyBorder="1"/>
    <xf numFmtId="0" fontId="2" fillId="0" borderId="22" xfId="14" applyFont="1" applyBorder="1" applyAlignment="1">
      <alignment horizontal="right"/>
    </xf>
    <xf numFmtId="0" fontId="5" fillId="0" borderId="35" xfId="14" quotePrefix="1" applyFont="1" applyBorder="1" applyAlignment="1">
      <alignment horizontal="center"/>
    </xf>
    <xf numFmtId="0" fontId="5" fillId="2" borderId="35" xfId="14" applyFont="1" applyFill="1" applyBorder="1" applyAlignment="1">
      <alignment horizontal="left"/>
    </xf>
    <xf numFmtId="0" fontId="2" fillId="0" borderId="0" xfId="14" applyFont="1" applyBorder="1" applyAlignment="1">
      <alignment horizontal="left"/>
    </xf>
    <xf numFmtId="0" fontId="5" fillId="2" borderId="35" xfId="14" quotePrefix="1" applyFont="1" applyFill="1" applyBorder="1" applyAlignment="1">
      <alignment horizontal="center"/>
    </xf>
    <xf numFmtId="3" fontId="5" fillId="2" borderId="31" xfId="14" applyNumberFormat="1" applyFont="1" applyFill="1" applyBorder="1"/>
    <xf numFmtId="0" fontId="5" fillId="2" borderId="39" xfId="14" applyFont="1" applyFill="1" applyBorder="1"/>
    <xf numFmtId="0" fontId="2" fillId="2" borderId="22" xfId="14" applyFont="1" applyFill="1" applyBorder="1"/>
    <xf numFmtId="3" fontId="2" fillId="2" borderId="20" xfId="14" applyNumberFormat="1" applyFont="1" applyFill="1" applyBorder="1"/>
    <xf numFmtId="0" fontId="5" fillId="0" borderId="35" xfId="14" applyFont="1" applyBorder="1" applyAlignment="1">
      <alignment horizontal="center"/>
    </xf>
    <xf numFmtId="0" fontId="5" fillId="0" borderId="40" xfId="14" applyFont="1" applyBorder="1"/>
    <xf numFmtId="0" fontId="2" fillId="0" borderId="40" xfId="14" applyFont="1" applyBorder="1"/>
    <xf numFmtId="0" fontId="2" fillId="0" borderId="39" xfId="14" applyFont="1" applyBorder="1"/>
    <xf numFmtId="0" fontId="2" fillId="0" borderId="21" xfId="14" applyFont="1" applyBorder="1"/>
    <xf numFmtId="0" fontId="5" fillId="2" borderId="31" xfId="14" quotePrefix="1" applyFont="1" applyFill="1" applyBorder="1" applyAlignment="1">
      <alignment horizontal="center"/>
    </xf>
    <xf numFmtId="0" fontId="5" fillId="2" borderId="40" xfId="14" applyFont="1" applyFill="1" applyBorder="1"/>
    <xf numFmtId="0" fontId="5" fillId="2" borderId="39" xfId="14" applyFont="1" applyFill="1" applyBorder="1" applyAlignment="1">
      <alignment horizontal="right"/>
    </xf>
    <xf numFmtId="0" fontId="5" fillId="2" borderId="21" xfId="14" applyFont="1" applyFill="1" applyBorder="1"/>
    <xf numFmtId="0" fontId="37" fillId="2" borderId="40" xfId="12" applyFont="1" applyFill="1" applyBorder="1" applyAlignment="1">
      <alignment horizontal="left" indent="1"/>
    </xf>
    <xf numFmtId="3" fontId="5" fillId="2" borderId="35" xfId="12" applyNumberFormat="1" applyFont="1" applyFill="1" applyBorder="1" applyProtection="1">
      <protection locked="0"/>
    </xf>
    <xf numFmtId="3" fontId="5" fillId="2" borderId="31" xfId="12" applyNumberFormat="1" applyFont="1" applyFill="1" applyBorder="1" applyProtection="1">
      <protection locked="0"/>
    </xf>
    <xf numFmtId="3" fontId="22" fillId="2" borderId="39" xfId="12" applyNumberFormat="1" applyFont="1" applyFill="1" applyBorder="1" applyProtection="1">
      <protection locked="0"/>
    </xf>
    <xf numFmtId="3" fontId="2" fillId="2" borderId="39" xfId="12" applyNumberFormat="1" applyFont="1" applyFill="1" applyBorder="1" applyProtection="1">
      <protection locked="0"/>
    </xf>
    <xf numFmtId="3" fontId="2" fillId="2" borderId="20" xfId="12" applyNumberFormat="1" applyFont="1" applyFill="1" applyBorder="1" applyProtection="1">
      <protection locked="0"/>
    </xf>
    <xf numFmtId="3" fontId="23" fillId="0" borderId="35" xfId="14" applyNumberFormat="1" applyFont="1" applyBorder="1"/>
    <xf numFmtId="0" fontId="2" fillId="0" borderId="21" xfId="14" applyFont="1" applyBorder="1" applyAlignment="1">
      <alignment horizontal="left"/>
    </xf>
    <xf numFmtId="0" fontId="5" fillId="0" borderId="31" xfId="14" applyFont="1" applyBorder="1"/>
    <xf numFmtId="0" fontId="2" fillId="0" borderId="34" xfId="14" applyFont="1" applyBorder="1"/>
    <xf numFmtId="0" fontId="2" fillId="0" borderId="20" xfId="14" applyFont="1" applyBorder="1"/>
    <xf numFmtId="0" fontId="5" fillId="0" borderId="20" xfId="14" applyFont="1" applyBorder="1"/>
    <xf numFmtId="3" fontId="22" fillId="0" borderId="39" xfId="14" applyNumberFormat="1" applyFont="1" applyBorder="1"/>
    <xf numFmtId="3" fontId="22" fillId="0" borderId="20" xfId="14" applyNumberFormat="1" applyFont="1" applyBorder="1"/>
    <xf numFmtId="0" fontId="5" fillId="0" borderId="31" xfId="14" quotePrefix="1" applyFont="1" applyBorder="1" applyAlignment="1">
      <alignment horizontal="right"/>
    </xf>
    <xf numFmtId="0" fontId="5" fillId="0" borderId="31" xfId="14" quotePrefix="1" applyFont="1" applyBorder="1" applyAlignment="1">
      <alignment horizontal="center"/>
    </xf>
    <xf numFmtId="0" fontId="5" fillId="2" borderId="31" xfId="0" applyFont="1" applyFill="1" applyBorder="1"/>
    <xf numFmtId="0" fontId="4" fillId="0" borderId="34" xfId="14" applyFont="1" applyBorder="1"/>
    <xf numFmtId="0" fontId="20" fillId="0" borderId="22" xfId="14" applyFont="1" applyBorder="1"/>
    <xf numFmtId="3" fontId="23" fillId="0" borderId="35" xfId="9" applyNumberFormat="1" applyFont="1" applyFill="1" applyBorder="1" applyProtection="1">
      <protection locked="0"/>
    </xf>
    <xf numFmtId="1" fontId="8" fillId="0" borderId="12" xfId="1" applyNumberFormat="1" applyFont="1" applyFill="1" applyBorder="1"/>
    <xf numFmtId="1" fontId="10" fillId="0" borderId="12" xfId="1" applyNumberFormat="1" applyFont="1" applyFill="1" applyBorder="1"/>
    <xf numFmtId="0" fontId="3" fillId="0" borderId="0" xfId="2" applyFont="1"/>
    <xf numFmtId="3" fontId="62" fillId="3" borderId="11" xfId="0" applyNumberFormat="1" applyFont="1" applyFill="1" applyBorder="1"/>
    <xf numFmtId="3" fontId="66" fillId="7" borderId="11" xfId="0" applyNumberFormat="1" applyFont="1" applyFill="1" applyBorder="1"/>
    <xf numFmtId="3" fontId="66" fillId="7" borderId="20" xfId="0" applyNumberFormat="1" applyFont="1" applyFill="1" applyBorder="1"/>
    <xf numFmtId="3" fontId="0" fillId="3" borderId="12" xfId="0" applyNumberFormat="1" applyFill="1" applyBorder="1"/>
    <xf numFmtId="3" fontId="0" fillId="3" borderId="39" xfId="0" applyNumberFormat="1" applyFill="1" applyBorder="1"/>
    <xf numFmtId="0" fontId="0" fillId="0" borderId="0" xfId="0" applyAlignment="1">
      <alignment vertical="center" wrapText="1"/>
    </xf>
    <xf numFmtId="0" fontId="14" fillId="0" borderId="0" xfId="3" applyFont="1" applyAlignment="1">
      <alignment horizontal="left"/>
    </xf>
    <xf numFmtId="14" fontId="68" fillId="0" borderId="0" xfId="0" applyNumberFormat="1" applyFont="1" applyAlignment="1">
      <alignment vertical="center" wrapText="1"/>
    </xf>
    <xf numFmtId="0" fontId="67" fillId="0" borderId="0" xfId="18" quotePrefix="1" applyFont="1" applyAlignment="1">
      <alignment vertical="center" wrapText="1"/>
    </xf>
    <xf numFmtId="3" fontId="1" fillId="3" borderId="12" xfId="4" applyNumberFormat="1" applyFont="1" applyFill="1" applyBorder="1"/>
    <xf numFmtId="0" fontId="14" fillId="0" borderId="0" xfId="3" applyFont="1" applyAlignment="1">
      <alignment horizontal="left"/>
    </xf>
    <xf numFmtId="3" fontId="22" fillId="0" borderId="20" xfId="7" applyNumberFormat="1" applyFont="1" applyBorder="1"/>
    <xf numFmtId="0" fontId="48" fillId="0" borderId="0" xfId="2" applyFont="1" applyBorder="1"/>
    <xf numFmtId="3" fontId="29" fillId="0" borderId="16" xfId="0" applyNumberFormat="1" applyFont="1" applyBorder="1" applyAlignment="1">
      <alignment horizontal="right" wrapText="1"/>
    </xf>
    <xf numFmtId="3" fontId="29" fillId="0" borderId="17" xfId="0" applyNumberFormat="1" applyFont="1" applyBorder="1" applyAlignment="1">
      <alignment horizontal="right" wrapText="1"/>
    </xf>
    <xf numFmtId="1" fontId="48" fillId="0" borderId="0" xfId="6" applyNumberFormat="1" applyFont="1" applyBorder="1"/>
    <xf numFmtId="1" fontId="2" fillId="0" borderId="21" xfId="9" applyNumberFormat="1" applyFont="1" applyBorder="1" applyAlignment="1" applyProtection="1">
      <alignment horizontal="right"/>
      <protection locked="0"/>
    </xf>
    <xf numFmtId="0" fontId="2" fillId="0" borderId="20" xfId="9" applyFont="1" applyFill="1" applyBorder="1" applyAlignment="1" applyProtection="1">
      <alignment horizontal="left"/>
    </xf>
    <xf numFmtId="1" fontId="2" fillId="0" borderId="21" xfId="9" applyNumberFormat="1" applyFont="1" applyFill="1" applyBorder="1" applyAlignment="1" applyProtection="1">
      <alignment horizontal="left"/>
    </xf>
    <xf numFmtId="0" fontId="0" fillId="0" borderId="0" xfId="0" applyBorder="1" applyAlignment="1">
      <alignment vertical="center" wrapText="1"/>
    </xf>
    <xf numFmtId="0" fontId="47" fillId="0" borderId="0" xfId="8" applyFont="1"/>
    <xf numFmtId="3" fontId="0" fillId="3" borderId="11" xfId="0" applyNumberFormat="1" applyFill="1" applyBorder="1"/>
    <xf numFmtId="3" fontId="0" fillId="3" borderId="20" xfId="0" applyNumberFormat="1" applyFill="1" applyBorder="1"/>
    <xf numFmtId="3" fontId="42" fillId="0" borderId="0" xfId="9" applyNumberFormat="1" applyFont="1" applyFill="1"/>
    <xf numFmtId="1" fontId="3" fillId="0" borderId="0" xfId="0" applyNumberFormat="1" applyFont="1" applyAlignment="1">
      <alignment vertical="center"/>
    </xf>
    <xf numFmtId="1" fontId="14" fillId="0" borderId="0" xfId="2" applyNumberFormat="1" applyFont="1" applyAlignment="1" applyProtection="1">
      <alignment vertical="center"/>
    </xf>
    <xf numFmtId="0" fontId="5" fillId="0" borderId="13" xfId="14" quotePrefix="1" applyFont="1" applyBorder="1" applyAlignment="1">
      <alignment horizontal="right" vertical="center"/>
    </xf>
    <xf numFmtId="0" fontId="2" fillId="8" borderId="12" xfId="14" applyFont="1" applyFill="1" applyBorder="1" applyAlignment="1">
      <alignment horizontal="right"/>
    </xf>
    <xf numFmtId="3" fontId="48" fillId="0" borderId="0" xfId="14" applyNumberFormat="1" applyFont="1"/>
    <xf numFmtId="1" fontId="50" fillId="0" borderId="0" xfId="6" quotePrefix="1" applyNumberFormat="1" applyFont="1" applyBorder="1"/>
    <xf numFmtId="1" fontId="14" fillId="0" borderId="0" xfId="19" applyNumberFormat="1" applyFont="1" applyAlignment="1">
      <alignment horizontal="left" vertical="center" wrapText="1"/>
    </xf>
    <xf numFmtId="0" fontId="14" fillId="0" borderId="19" xfId="3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0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horizontal="center" vertical="center"/>
    </xf>
    <xf numFmtId="0" fontId="14" fillId="0" borderId="0" xfId="3" applyFont="1" applyAlignment="1">
      <alignment horizontal="left"/>
    </xf>
    <xf numFmtId="0" fontId="5" fillId="0" borderId="0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14" fillId="0" borderId="0" xfId="19" applyFont="1" applyAlignment="1">
      <alignment vertical="center" wrapText="1"/>
    </xf>
    <xf numFmtId="0" fontId="6" fillId="0" borderId="0" xfId="18" applyAlignment="1">
      <alignment vertical="center" wrapText="1"/>
    </xf>
    <xf numFmtId="0" fontId="5" fillId="2" borderId="19" xfId="3" applyFont="1" applyFill="1" applyBorder="1" applyAlignment="1">
      <alignment horizontal="center" vertical="center" wrapText="1"/>
    </xf>
    <xf numFmtId="0" fontId="2" fillId="2" borderId="21" xfId="3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1" fontId="16" fillId="0" borderId="0" xfId="19" applyNumberFormat="1" applyFont="1" applyAlignment="1">
      <alignment horizontal="left" vertical="center" wrapText="1"/>
    </xf>
    <xf numFmtId="0" fontId="16" fillId="0" borderId="0" xfId="3" applyFont="1" applyAlignment="1">
      <alignment horizontal="left"/>
    </xf>
    <xf numFmtId="0" fontId="17" fillId="2" borderId="4" xfId="2" applyFont="1" applyFill="1" applyBorder="1" applyAlignment="1">
      <alignment horizontal="center" vertical="center" wrapText="1"/>
    </xf>
    <xf numFmtId="0" fontId="18" fillId="2" borderId="2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 applyProtection="1">
      <alignment horizontal="left"/>
    </xf>
    <xf numFmtId="0" fontId="5" fillId="2" borderId="40" xfId="2" applyFont="1" applyFill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2" fillId="2" borderId="0" xfId="2" applyFont="1" applyFill="1" applyBorder="1" applyAlignment="1">
      <alignment horizontal="center" vertical="center"/>
    </xf>
    <xf numFmtId="0" fontId="5" fillId="2" borderId="11" xfId="2" applyFont="1" applyFill="1" applyBorder="1" applyAlignment="1" applyProtection="1">
      <alignment horizontal="center" vertical="center"/>
    </xf>
    <xf numFmtId="0" fontId="5" fillId="2" borderId="13" xfId="2" applyFont="1" applyFill="1" applyBorder="1" applyAlignment="1" applyProtection="1">
      <alignment horizontal="center" vertical="center"/>
    </xf>
    <xf numFmtId="0" fontId="5" fillId="2" borderId="26" xfId="2" applyFont="1" applyFill="1" applyBorder="1" applyAlignment="1" applyProtection="1">
      <alignment horizontal="center" vertical="center"/>
    </xf>
    <xf numFmtId="0" fontId="5" fillId="2" borderId="25" xfId="2" applyFont="1" applyFill="1" applyBorder="1" applyAlignment="1" applyProtection="1">
      <alignment horizontal="center" vertical="center"/>
    </xf>
    <xf numFmtId="0" fontId="55" fillId="0" borderId="0" xfId="5" quotePrefix="1" applyFont="1" applyFill="1" applyAlignment="1">
      <alignment horizontal="left"/>
    </xf>
    <xf numFmtId="0" fontId="27" fillId="0" borderId="13" xfId="5" applyFont="1" applyFill="1" applyBorder="1" applyAlignment="1">
      <alignment horizontal="center" vertical="center" wrapText="1"/>
    </xf>
    <xf numFmtId="0" fontId="39" fillId="0" borderId="14" xfId="5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/>
    </xf>
    <xf numFmtId="0" fontId="5" fillId="0" borderId="13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 wrapText="1"/>
    </xf>
    <xf numFmtId="0" fontId="38" fillId="0" borderId="16" xfId="5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center" vertical="center"/>
    </xf>
    <xf numFmtId="0" fontId="5" fillId="0" borderId="21" xfId="5" applyFont="1" applyFill="1" applyBorder="1" applyAlignment="1">
      <alignment horizontal="center" vertical="center"/>
    </xf>
    <xf numFmtId="0" fontId="5" fillId="0" borderId="17" xfId="5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center" vertical="center"/>
    </xf>
    <xf numFmtId="0" fontId="17" fillId="2" borderId="35" xfId="7" applyFont="1" applyFill="1" applyBorder="1" applyAlignment="1">
      <alignment horizontal="center" vertical="center" wrapText="1"/>
    </xf>
    <xf numFmtId="0" fontId="4" fillId="2" borderId="39" xfId="7" applyFont="1" applyFill="1" applyBorder="1" applyAlignment="1">
      <alignment horizontal="center" vertical="center" wrapText="1"/>
    </xf>
    <xf numFmtId="0" fontId="27" fillId="2" borderId="31" xfId="7" applyFont="1" applyFill="1" applyBorder="1" applyAlignment="1">
      <alignment horizontal="center" vertical="center" wrapText="1"/>
    </xf>
    <xf numFmtId="0" fontId="39" fillId="2" borderId="34" xfId="7" applyFont="1" applyFill="1" applyBorder="1" applyAlignment="1">
      <alignment horizontal="center" vertical="center" wrapText="1"/>
    </xf>
    <xf numFmtId="0" fontId="27" fillId="2" borderId="34" xfId="7" applyFont="1" applyFill="1" applyBorder="1" applyAlignment="1">
      <alignment horizontal="center" vertical="center" wrapText="1"/>
    </xf>
    <xf numFmtId="0" fontId="20" fillId="2" borderId="22" xfId="7" applyFont="1" applyFill="1" applyBorder="1" applyAlignment="1">
      <alignment horizontal="center" vertical="center" wrapText="1"/>
    </xf>
    <xf numFmtId="0" fontId="17" fillId="2" borderId="26" xfId="7" applyFont="1" applyFill="1" applyBorder="1" applyAlignment="1">
      <alignment horizontal="center" vertical="center"/>
    </xf>
    <xf numFmtId="0" fontId="17" fillId="2" borderId="25" xfId="7" applyFont="1" applyFill="1" applyBorder="1" applyAlignment="1">
      <alignment horizontal="center" vertical="center"/>
    </xf>
    <xf numFmtId="0" fontId="27" fillId="2" borderId="20" xfId="7" applyFont="1" applyFill="1" applyBorder="1" applyAlignment="1">
      <alignment horizontal="center" vertical="center" wrapText="1"/>
    </xf>
    <xf numFmtId="0" fontId="27" fillId="2" borderId="22" xfId="7" applyFont="1" applyFill="1" applyBorder="1" applyAlignment="1">
      <alignment horizontal="center" vertical="center" wrapText="1"/>
    </xf>
    <xf numFmtId="1" fontId="16" fillId="0" borderId="0" xfId="19" applyNumberFormat="1" applyFont="1" applyBorder="1" applyAlignment="1">
      <alignment horizontal="left" vertical="center" wrapText="1"/>
    </xf>
    <xf numFmtId="0" fontId="3" fillId="2" borderId="12" xfId="8" applyFont="1" applyFill="1" applyBorder="1" applyAlignment="1">
      <alignment horizontal="center" vertical="center" wrapText="1"/>
    </xf>
    <xf numFmtId="0" fontId="42" fillId="2" borderId="39" xfId="8" applyFont="1" applyFill="1" applyBorder="1" applyAlignment="1">
      <alignment horizontal="center" vertical="center" wrapText="1"/>
    </xf>
    <xf numFmtId="0" fontId="27" fillId="2" borderId="11" xfId="8" applyFont="1" applyFill="1" applyBorder="1" applyAlignment="1">
      <alignment horizontal="center" vertical="center" wrapText="1"/>
    </xf>
    <xf numFmtId="0" fontId="39" fillId="2" borderId="13" xfId="8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2" borderId="11" xfId="8" applyFont="1" applyFill="1" applyBorder="1" applyAlignment="1">
      <alignment horizontal="center" vertical="center" wrapText="1"/>
    </xf>
    <xf numFmtId="0" fontId="38" fillId="2" borderId="20" xfId="8" applyFont="1" applyFill="1" applyBorder="1" applyAlignment="1">
      <alignment horizontal="center" vertical="center" wrapText="1"/>
    </xf>
    <xf numFmtId="1" fontId="38" fillId="0" borderId="21" xfId="8" applyNumberFormat="1" applyFont="1" applyBorder="1" applyAlignment="1">
      <alignment horizontal="center"/>
    </xf>
    <xf numFmtId="1" fontId="38" fillId="0" borderId="22" xfId="8" applyNumberFormat="1" applyFont="1" applyBorder="1" applyAlignment="1">
      <alignment horizontal="center"/>
    </xf>
    <xf numFmtId="0" fontId="16" fillId="0" borderId="0" xfId="3" applyFont="1" applyBorder="1" applyAlignment="1">
      <alignment horizontal="left"/>
    </xf>
    <xf numFmtId="0" fontId="5" fillId="2" borderId="31" xfId="9" applyFont="1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5" fillId="0" borderId="0" xfId="9" applyFont="1" applyFill="1" applyBorder="1" applyAlignment="1">
      <alignment horizontal="center"/>
    </xf>
    <xf numFmtId="0" fontId="3" fillId="2" borderId="40" xfId="9" applyFont="1" applyFill="1" applyBorder="1" applyAlignment="1">
      <alignment horizontal="center" vertical="center" wrapText="1"/>
    </xf>
    <xf numFmtId="0" fontId="3" fillId="2" borderId="0" xfId="9" applyFont="1" applyFill="1" applyBorder="1" applyAlignment="1">
      <alignment horizontal="center" vertical="center" wrapText="1"/>
    </xf>
    <xf numFmtId="0" fontId="27" fillId="2" borderId="31" xfId="9" applyFont="1" applyFill="1" applyBorder="1" applyAlignment="1">
      <alignment horizontal="center" vertical="center" wrapText="1"/>
    </xf>
    <xf numFmtId="0" fontId="27" fillId="2" borderId="34" xfId="9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2" borderId="35" xfId="9" applyFont="1" applyFill="1" applyBorder="1" applyAlignment="1">
      <alignment horizontal="center" vertical="center"/>
    </xf>
    <xf numFmtId="0" fontId="5" fillId="2" borderId="11" xfId="9" applyFont="1" applyFill="1" applyBorder="1" applyAlignment="1">
      <alignment horizontal="center" vertical="center"/>
    </xf>
    <xf numFmtId="0" fontId="5" fillId="2" borderId="26" xfId="9" applyFont="1" applyFill="1" applyBorder="1" applyAlignment="1">
      <alignment horizontal="center" vertical="center"/>
    </xf>
    <xf numFmtId="0" fontId="5" fillId="2" borderId="25" xfId="9" applyFont="1" applyFill="1" applyBorder="1" applyAlignment="1">
      <alignment horizontal="center" vertical="center"/>
    </xf>
    <xf numFmtId="0" fontId="17" fillId="2" borderId="13" xfId="9" applyFont="1" applyFill="1" applyBorder="1" applyAlignment="1">
      <alignment horizontal="center" vertical="center" wrapText="1"/>
    </xf>
    <xf numFmtId="0" fontId="17" fillId="2" borderId="5" xfId="9" applyFont="1" applyFill="1" applyBorder="1" applyAlignment="1">
      <alignment horizontal="center" vertical="center" wrapText="1"/>
    </xf>
    <xf numFmtId="0" fontId="5" fillId="2" borderId="13" xfId="9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5" fillId="2" borderId="36" xfId="9" applyFont="1" applyFill="1" applyBorder="1" applyAlignment="1">
      <alignment horizontal="center" vertical="center"/>
    </xf>
    <xf numFmtId="0" fontId="5" fillId="2" borderId="20" xfId="9" applyFont="1" applyFill="1" applyBorder="1" applyAlignment="1">
      <alignment horizontal="center" vertical="center"/>
    </xf>
    <xf numFmtId="0" fontId="5" fillId="2" borderId="21" xfId="9" applyFont="1" applyFill="1" applyBorder="1" applyAlignment="1">
      <alignment horizontal="center" vertical="center"/>
    </xf>
    <xf numFmtId="0" fontId="5" fillId="2" borderId="6" xfId="9" applyFont="1" applyFill="1" applyBorder="1" applyAlignment="1">
      <alignment horizontal="center" vertical="center"/>
    </xf>
    <xf numFmtId="0" fontId="5" fillId="2" borderId="5" xfId="9" applyFont="1" applyFill="1" applyBorder="1" applyAlignment="1">
      <alignment horizontal="center" vertical="center"/>
    </xf>
    <xf numFmtId="1" fontId="14" fillId="0" borderId="0" xfId="19" applyNumberFormat="1" applyFont="1" applyBorder="1" applyAlignment="1">
      <alignment horizontal="left" vertical="center" wrapText="1"/>
    </xf>
    <xf numFmtId="0" fontId="5" fillId="0" borderId="0" xfId="9" applyFont="1" applyFill="1" applyBorder="1" applyAlignment="1">
      <alignment horizontal="center" vertical="center" wrapText="1"/>
    </xf>
    <xf numFmtId="0" fontId="54" fillId="2" borderId="34" xfId="9" applyFont="1" applyFill="1" applyBorder="1" applyAlignment="1">
      <alignment horizontal="center" vertical="center" wrapText="1"/>
    </xf>
    <xf numFmtId="0" fontId="54" fillId="2" borderId="5" xfId="9" applyFont="1" applyFill="1" applyBorder="1" applyAlignment="1">
      <alignment horizontal="center" vertical="center" wrapText="1"/>
    </xf>
    <xf numFmtId="0" fontId="5" fillId="2" borderId="31" xfId="9" applyFont="1" applyFill="1" applyBorder="1" applyAlignment="1">
      <alignment horizontal="center" vertical="center"/>
    </xf>
    <xf numFmtId="0" fontId="5" fillId="2" borderId="34" xfId="9" applyFont="1" applyFill="1" applyBorder="1" applyAlignment="1">
      <alignment horizontal="center" vertical="center"/>
    </xf>
    <xf numFmtId="0" fontId="14" fillId="0" borderId="0" xfId="3" applyFont="1" applyFill="1" applyAlignment="1">
      <alignment vertical="center" wrapText="1"/>
    </xf>
    <xf numFmtId="0" fontId="69" fillId="0" borderId="0" xfId="0" applyFont="1" applyAlignment="1">
      <alignment vertical="center" wrapText="1"/>
    </xf>
    <xf numFmtId="1" fontId="3" fillId="0" borderId="0" xfId="6" applyNumberFormat="1" applyFont="1" applyBorder="1" applyAlignment="1">
      <alignment vertical="center" wrapText="1"/>
    </xf>
    <xf numFmtId="0" fontId="60" fillId="0" borderId="0" xfId="0" applyFont="1" applyBorder="1" applyAlignment="1">
      <alignment vertical="center" wrapText="1"/>
    </xf>
    <xf numFmtId="0" fontId="14" fillId="0" borderId="0" xfId="3" applyFont="1" applyBorder="1" applyAlignment="1">
      <alignment horizontal="left"/>
    </xf>
    <xf numFmtId="0" fontId="4" fillId="0" borderId="0" xfId="3" applyFont="1" applyBorder="1" applyAlignment="1">
      <alignment horizontal="left"/>
    </xf>
    <xf numFmtId="1" fontId="4" fillId="0" borderId="0" xfId="19" applyNumberFormat="1" applyFont="1" applyBorder="1" applyAlignment="1">
      <alignment horizontal="left" vertical="center" wrapText="1"/>
    </xf>
    <xf numFmtId="0" fontId="17" fillId="0" borderId="0" xfId="3" applyFont="1" applyFill="1" applyAlignment="1">
      <alignment vertical="center" wrapText="1"/>
    </xf>
    <xf numFmtId="0" fontId="63" fillId="0" borderId="0" xfId="0" applyFont="1" applyAlignment="1">
      <alignment vertical="center" wrapText="1"/>
    </xf>
    <xf numFmtId="0" fontId="3" fillId="2" borderId="13" xfId="9" applyFont="1" applyFill="1" applyBorder="1" applyAlignment="1">
      <alignment horizontal="center" vertical="center" wrapText="1"/>
    </xf>
    <xf numFmtId="0" fontId="3" fillId="2" borderId="5" xfId="9" applyFont="1" applyFill="1" applyBorder="1" applyAlignment="1">
      <alignment horizontal="center" vertical="center" wrapText="1"/>
    </xf>
    <xf numFmtId="0" fontId="54" fillId="2" borderId="35" xfId="12" applyFont="1" applyFill="1" applyBorder="1" applyAlignment="1">
      <alignment horizontal="center" vertical="center" wrapText="1"/>
    </xf>
    <xf numFmtId="0" fontId="52" fillId="2" borderId="39" xfId="12" applyFont="1" applyFill="1" applyBorder="1" applyAlignment="1">
      <alignment horizontal="center" vertical="center" wrapText="1"/>
    </xf>
    <xf numFmtId="0" fontId="5" fillId="2" borderId="31" xfId="12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5" fillId="2" borderId="35" xfId="12" applyFont="1" applyFill="1" applyBorder="1" applyAlignment="1">
      <alignment horizontal="center" vertical="center" wrapText="1"/>
    </xf>
    <xf numFmtId="0" fontId="40" fillId="2" borderId="39" xfId="12" applyFont="1" applyFill="1" applyBorder="1" applyAlignment="1">
      <alignment horizontal="center" vertical="center"/>
    </xf>
    <xf numFmtId="0" fontId="5" fillId="2" borderId="26" xfId="1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2" borderId="20" xfId="12" applyFont="1" applyFill="1" applyBorder="1" applyAlignment="1">
      <alignment horizontal="center" vertical="center" wrapText="1"/>
    </xf>
    <xf numFmtId="0" fontId="5" fillId="0" borderId="11" xfId="12" applyFont="1" applyBorder="1" applyAlignment="1" applyProtection="1">
      <alignment horizontal="left" vertical="center" wrapText="1"/>
    </xf>
    <xf numFmtId="0" fontId="60" fillId="0" borderId="13" xfId="0" applyFont="1" applyBorder="1" applyAlignment="1">
      <alignment horizontal="left" vertical="center" wrapText="1"/>
    </xf>
    <xf numFmtId="0" fontId="27" fillId="0" borderId="11" xfId="12" applyFont="1" applyBorder="1" applyAlignment="1" applyProtection="1">
      <alignment vertical="center" wrapText="1"/>
    </xf>
    <xf numFmtId="0" fontId="27" fillId="0" borderId="13" xfId="12" applyFont="1" applyBorder="1" applyAlignment="1" applyProtection="1">
      <alignment vertical="center" wrapText="1"/>
    </xf>
    <xf numFmtId="1" fontId="14" fillId="0" borderId="0" xfId="0" applyNumberFormat="1" applyFont="1" applyAlignment="1">
      <alignment horizontal="left"/>
    </xf>
    <xf numFmtId="1" fontId="54" fillId="2" borderId="1" xfId="6" applyNumberFormat="1" applyFont="1" applyFill="1" applyBorder="1" applyAlignment="1">
      <alignment horizontal="center" vertical="center" wrapText="1"/>
    </xf>
    <xf numFmtId="0" fontId="53" fillId="2" borderId="14" xfId="6" applyFont="1" applyFill="1" applyBorder="1" applyAlignment="1">
      <alignment horizontal="center" vertical="center" wrapText="1"/>
    </xf>
    <xf numFmtId="1" fontId="5" fillId="2" borderId="2" xfId="6" applyNumberFormat="1" applyFont="1" applyFill="1" applyBorder="1" applyAlignment="1">
      <alignment horizontal="center" vertical="center" wrapText="1"/>
    </xf>
    <xf numFmtId="1" fontId="5" fillId="2" borderId="1" xfId="6" applyNumberFormat="1" applyFont="1" applyFill="1" applyBorder="1" applyAlignment="1">
      <alignment horizontal="center" vertical="center" wrapText="1"/>
    </xf>
    <xf numFmtId="0" fontId="1" fillId="2" borderId="14" xfId="6" applyFont="1" applyFill="1" applyBorder="1" applyAlignment="1">
      <alignment horizontal="center" vertical="center" wrapText="1"/>
    </xf>
    <xf numFmtId="1" fontId="5" fillId="2" borderId="3" xfId="6" applyNumberFormat="1" applyFont="1" applyFill="1" applyBorder="1" applyAlignment="1">
      <alignment horizontal="center" vertical="center" wrapText="1"/>
    </xf>
    <xf numFmtId="1" fontId="5" fillId="2" borderId="4" xfId="6" applyNumberFormat="1" applyFont="1" applyFill="1" applyBorder="1" applyAlignment="1">
      <alignment horizontal="center" vertical="center" wrapText="1"/>
    </xf>
    <xf numFmtId="1" fontId="5" fillId="2" borderId="17" xfId="6" applyNumberFormat="1" applyFont="1" applyFill="1" applyBorder="1" applyAlignment="1">
      <alignment horizontal="center" vertical="center" wrapText="1"/>
    </xf>
    <xf numFmtId="1" fontId="5" fillId="2" borderId="14" xfId="6" applyNumberFormat="1" applyFont="1" applyFill="1" applyBorder="1" applyAlignment="1">
      <alignment horizontal="center" vertical="center" wrapText="1"/>
    </xf>
    <xf numFmtId="0" fontId="5" fillId="3" borderId="11" xfId="14" applyFont="1" applyFill="1" applyBorder="1" applyAlignment="1">
      <alignment vertical="center" wrapText="1"/>
    </xf>
    <xf numFmtId="0" fontId="62" fillId="3" borderId="13" xfId="0" applyFont="1" applyFill="1" applyBorder="1" applyAlignment="1">
      <alignment vertical="center" wrapText="1"/>
    </xf>
    <xf numFmtId="0" fontId="61" fillId="2" borderId="41" xfId="14" applyFont="1" applyFill="1" applyBorder="1" applyAlignment="1">
      <alignment horizontal="center" vertical="center" wrapText="1"/>
    </xf>
    <xf numFmtId="0" fontId="61" fillId="2" borderId="42" xfId="14" applyFont="1" applyFill="1" applyBorder="1" applyAlignment="1">
      <alignment horizontal="center" vertical="center" wrapText="1"/>
    </xf>
    <xf numFmtId="0" fontId="5" fillId="2" borderId="2" xfId="14" applyFont="1" applyFill="1" applyBorder="1" applyAlignment="1">
      <alignment horizontal="center" vertical="center" wrapText="1"/>
    </xf>
    <xf numFmtId="0" fontId="5" fillId="2" borderId="1" xfId="14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" fillId="2" borderId="3" xfId="14" applyNumberFormat="1" applyFont="1" applyFill="1" applyBorder="1" applyAlignment="1">
      <alignment vertical="center"/>
    </xf>
    <xf numFmtId="3" fontId="5" fillId="2" borderId="4" xfId="14" applyNumberFormat="1" applyFont="1" applyFill="1" applyBorder="1" applyAlignment="1">
      <alignment vertical="center"/>
    </xf>
    <xf numFmtId="0" fontId="5" fillId="0" borderId="31" xfId="14" applyFont="1" applyBorder="1" applyAlignment="1">
      <alignment horizontal="left"/>
    </xf>
    <xf numFmtId="0" fontId="5" fillId="0" borderId="40" xfId="14" applyFont="1" applyBorder="1" applyAlignment="1">
      <alignment horizontal="left"/>
    </xf>
    <xf numFmtId="0" fontId="14" fillId="0" borderId="19" xfId="14" applyFont="1" applyBorder="1" applyAlignment="1">
      <alignment horizontal="left"/>
    </xf>
    <xf numFmtId="0" fontId="14" fillId="0" borderId="0" xfId="14" applyFont="1" applyAlignment="1">
      <alignment horizontal="left"/>
    </xf>
  </cellXfs>
  <cellStyles count="20">
    <cellStyle name="Euro" xfId="15" xr:uid="{00000000-0005-0000-0000-000000000000}"/>
    <cellStyle name="Euro 2" xfId="16" xr:uid="{00000000-0005-0000-0000-000001000000}"/>
    <cellStyle name="Normal" xfId="0" builtinId="0"/>
    <cellStyle name="Normal 2" xfId="2" xr:uid="{00000000-0005-0000-0000-000003000000}"/>
    <cellStyle name="Normal 2 2" xfId="19" xr:uid="{05F9B8F4-0AFE-48F4-B7FC-650A1A718A9A}"/>
    <cellStyle name="Normal 3" xfId="17" xr:uid="{00000000-0005-0000-0000-000004000000}"/>
    <cellStyle name="Normal 4" xfId="18" xr:uid="{44A516DD-3968-4935-981D-69FB22639206}"/>
    <cellStyle name="Normal_Bocas1" xfId="1" xr:uid="{00000000-0005-0000-0000-000005000000}"/>
    <cellStyle name="Normal_CALOBREPROYECT 2018" xfId="13" xr:uid="{00000000-0005-0000-0000-000006000000}"/>
    <cellStyle name="Normal_COC1" xfId="3" xr:uid="{00000000-0005-0000-0000-000007000000}"/>
    <cellStyle name="Normal_DARIEN1" xfId="5" xr:uid="{00000000-0005-0000-0000-000008000000}"/>
    <cellStyle name="Normal_HERRERA1" xfId="7" xr:uid="{00000000-0005-0000-0000-000009000000}"/>
    <cellStyle name="Normal_Hoja1" xfId="4" xr:uid="{00000000-0005-0000-0000-00000A000000}"/>
    <cellStyle name="Normal_LAS TABLAS 2010" xfId="11" xr:uid="{00000000-0005-0000-0000-00000B000000}"/>
    <cellStyle name="Normal_LOS SANTOS1" xfId="8" xr:uid="{00000000-0005-0000-0000-00000C000000}"/>
    <cellStyle name="Normal_NGOBEBUGLE" xfId="14" xr:uid="{00000000-0005-0000-0000-00000D000000}"/>
    <cellStyle name="Normal_PANAMA1" xfId="9" xr:uid="{00000000-0005-0000-0000-00000E000000}"/>
    <cellStyle name="Normal_PROYCOCLEDISTR" xfId="10" xr:uid="{00000000-0005-0000-0000-00000F000000}"/>
    <cellStyle name="Normal_SAN BLAS1" xfId="6" xr:uid="{00000000-0005-0000-0000-000010000000}"/>
    <cellStyle name="Normal_VERAGUAS1" xfId="1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452437</xdr:colOff>
      <xdr:row>108</xdr:row>
      <xdr:rowOff>142875</xdr:rowOff>
    </xdr:from>
    <xdr:to>
      <xdr:col>28</xdr:col>
      <xdr:colOff>595312</xdr:colOff>
      <xdr:row>109</xdr:row>
      <xdr:rowOff>47624</xdr:rowOff>
    </xdr:to>
    <xdr:sp macro="" textlink="">
      <xdr:nvSpPr>
        <xdr:cNvPr id="6" name="Rectangle 13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>
          <a:spLocks noChangeArrowheads="1"/>
        </xdr:cNvSpPr>
      </xdr:nvSpPr>
      <xdr:spPr bwMode="auto">
        <a:xfrm flipV="1">
          <a:off x="6500812" y="25729406"/>
          <a:ext cx="13227844" cy="5953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21</xdr:col>
      <xdr:colOff>514350</xdr:colOff>
      <xdr:row>7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197643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22</xdr:col>
      <xdr:colOff>0</xdr:colOff>
      <xdr:row>7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201739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11</xdr:row>
      <xdr:rowOff>42333</xdr:rowOff>
    </xdr:from>
    <xdr:to>
      <xdr:col>22</xdr:col>
      <xdr:colOff>23813</xdr:colOff>
      <xdr:row>14</xdr:row>
      <xdr:rowOff>154780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47625" y="2574396"/>
          <a:ext cx="20089813" cy="85063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63500</xdr:colOff>
      <xdr:row>7</xdr:row>
      <xdr:rowOff>21166</xdr:rowOff>
    </xdr:from>
    <xdr:to>
      <xdr:col>22</xdr:col>
      <xdr:colOff>1</xdr:colOff>
      <xdr:row>10</xdr:row>
      <xdr:rowOff>29309</xdr:rowOff>
    </xdr:to>
    <xdr:sp macro="" textlink="">
      <xdr:nvSpPr>
        <xdr:cNvPr id="18" name="Rectangle 14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63500" y="1568979"/>
          <a:ext cx="20050126" cy="74633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3133725" y="542925"/>
          <a:ext cx="12696825" cy="542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0</xdr:rowOff>
    </xdr:from>
    <xdr:to>
      <xdr:col>22</xdr:col>
      <xdr:colOff>57150</xdr:colOff>
      <xdr:row>10</xdr:row>
      <xdr:rowOff>47625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38100" y="1257300"/>
          <a:ext cx="149256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40</xdr:row>
      <xdr:rowOff>19050</xdr:rowOff>
    </xdr:from>
    <xdr:to>
      <xdr:col>22</xdr:col>
      <xdr:colOff>0</xdr:colOff>
      <xdr:row>44</xdr:row>
      <xdr:rowOff>9525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8100" y="9401175"/>
          <a:ext cx="14868525" cy="781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84</xdr:row>
      <xdr:rowOff>0</xdr:rowOff>
    </xdr:from>
    <xdr:to>
      <xdr:col>22</xdr:col>
      <xdr:colOff>9525</xdr:colOff>
      <xdr:row>87</xdr:row>
      <xdr:rowOff>57150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19050" y="20288250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187</xdr:row>
      <xdr:rowOff>57150</xdr:rowOff>
    </xdr:from>
    <xdr:to>
      <xdr:col>22</xdr:col>
      <xdr:colOff>47625</xdr:colOff>
      <xdr:row>191</xdr:row>
      <xdr:rowOff>28575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38100" y="46224825"/>
          <a:ext cx="1491615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120</xdr:row>
      <xdr:rowOff>104775</xdr:rowOff>
    </xdr:from>
    <xdr:to>
      <xdr:col>22</xdr:col>
      <xdr:colOff>19050</xdr:colOff>
      <xdr:row>124</xdr:row>
      <xdr:rowOff>38100</xdr:rowOff>
    </xdr:to>
    <xdr:sp macro="" textlink="">
      <xdr:nvSpPr>
        <xdr:cNvPr id="6" name="Rectangle 1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19050" y="29527500"/>
          <a:ext cx="14906625" cy="9048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135</xdr:row>
      <xdr:rowOff>9525</xdr:rowOff>
    </xdr:from>
    <xdr:to>
      <xdr:col>22</xdr:col>
      <xdr:colOff>28575</xdr:colOff>
      <xdr:row>138</xdr:row>
      <xdr:rowOff>9525</xdr:rowOff>
    </xdr:to>
    <xdr:sp macro="" textlink="">
      <xdr:nvSpPr>
        <xdr:cNvPr id="7" name="Rectangle 19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8100" y="32966025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11</xdr:row>
      <xdr:rowOff>0</xdr:rowOff>
    </xdr:from>
    <xdr:to>
      <xdr:col>22</xdr:col>
      <xdr:colOff>28575</xdr:colOff>
      <xdr:row>14</xdr:row>
      <xdr:rowOff>133350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47625" y="2219325"/>
          <a:ext cx="148875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0.26.22\Users\enavalo\Documents\Estimacion_2018\POB2018\COCLE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RLM07"/>
      <sheetName val="COCLE"/>
    </sheetNames>
    <sheetDataSet>
      <sheetData sheetId="0"/>
      <sheetData sheetId="1" refreshError="1">
        <row r="96">
          <cell r="C96" t="str">
            <v xml:space="preserve">     HOMBRE........................................</v>
          </cell>
        </row>
        <row r="97">
          <cell r="C97" t="str">
            <v xml:space="preserve">     MUJER..............................................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80"/>
  <sheetViews>
    <sheetView tabSelected="1" zoomScale="80" zoomScaleNormal="80" zoomScaleSheetLayoutView="100" workbookViewId="0">
      <pane xSplit="3" ySplit="5" topLeftCell="D15" activePane="bottomRight" state="frozen"/>
      <selection pane="topRight" activeCell="D1" sqref="D1"/>
      <selection pane="bottomLeft" activeCell="A6" sqref="A6"/>
      <selection pane="bottomRight" activeCell="F21" sqref="F21"/>
    </sheetView>
  </sheetViews>
  <sheetFormatPr baseColWidth="10" defaultColWidth="10" defaultRowHeight="12.75"/>
  <cols>
    <col min="1" max="1" width="7" style="18" customWidth="1"/>
    <col min="2" max="2" width="6.5" style="56" customWidth="1"/>
    <col min="3" max="3" width="15.25" style="53" customWidth="1"/>
    <col min="4" max="4" width="10.125" style="60" customWidth="1"/>
    <col min="5" max="20" width="10.125" style="61" customWidth="1"/>
    <col min="21" max="21" width="9.75" style="61" customWidth="1"/>
    <col min="22" max="22" width="9.75" style="62" customWidth="1"/>
    <col min="23" max="62" width="10" style="63" customWidth="1"/>
    <col min="63" max="16384" width="10" style="18"/>
  </cols>
  <sheetData>
    <row r="1" spans="1:62" s="2" customFormat="1" ht="20.25" customHeight="1">
      <c r="A1" s="1634" t="s">
        <v>887</v>
      </c>
      <c r="B1" s="1634"/>
      <c r="C1" s="1634"/>
      <c r="D1" s="1634"/>
      <c r="E1" s="1634"/>
      <c r="F1" s="1634"/>
      <c r="G1" s="1634"/>
      <c r="H1" s="1634"/>
      <c r="I1" s="1634"/>
      <c r="J1" s="1634"/>
      <c r="K1" s="1634"/>
      <c r="L1" s="1634"/>
      <c r="M1" s="1634"/>
      <c r="N1" s="1634"/>
      <c r="O1" s="1634"/>
      <c r="P1" s="1634"/>
      <c r="Q1" s="1634"/>
      <c r="R1" s="1634"/>
      <c r="S1" s="1634"/>
      <c r="T1" s="1634"/>
      <c r="U1" s="1634"/>
      <c r="V1" s="1634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s="2" customFormat="1" ht="19.5" customHeight="1">
      <c r="A2" s="1634" t="s">
        <v>886</v>
      </c>
      <c r="B2" s="1634"/>
      <c r="C2" s="1634"/>
      <c r="D2" s="1634"/>
      <c r="E2" s="1634"/>
      <c r="F2" s="1634"/>
      <c r="G2" s="1634"/>
      <c r="H2" s="1634"/>
      <c r="I2" s="1634"/>
      <c r="J2" s="1634"/>
      <c r="K2" s="1634"/>
      <c r="L2" s="1634"/>
      <c r="M2" s="1634"/>
      <c r="N2" s="1634"/>
      <c r="O2" s="1634"/>
      <c r="P2" s="1634"/>
      <c r="Q2" s="1634"/>
      <c r="R2" s="1634"/>
      <c r="S2" s="1634"/>
      <c r="T2" s="1634"/>
      <c r="U2" s="1634"/>
      <c r="V2" s="1634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s="2" customFormat="1" ht="16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s="5" customFormat="1" ht="21" customHeight="1">
      <c r="A4" s="1635" t="s">
        <v>0</v>
      </c>
      <c r="B4" s="1637" t="s">
        <v>1</v>
      </c>
      <c r="C4" s="1638"/>
      <c r="D4" s="1641" t="s">
        <v>2</v>
      </c>
      <c r="E4" s="1642"/>
      <c r="F4" s="1642"/>
      <c r="G4" s="1642"/>
      <c r="H4" s="1642"/>
      <c r="I4" s="1642"/>
      <c r="J4" s="1642"/>
      <c r="K4" s="1642"/>
      <c r="L4" s="1642"/>
      <c r="M4" s="1642"/>
      <c r="N4" s="1642"/>
      <c r="O4" s="1642"/>
      <c r="P4" s="1642"/>
      <c r="Q4" s="1642"/>
      <c r="R4" s="1642"/>
      <c r="S4" s="1642"/>
      <c r="T4" s="1642"/>
      <c r="U4" s="1642"/>
      <c r="V4" s="1642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s="5" customFormat="1" ht="27.75" customHeight="1" thickBot="1">
      <c r="A5" s="1636"/>
      <c r="B5" s="1639"/>
      <c r="C5" s="1640"/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  <c r="P5" s="6" t="s">
        <v>15</v>
      </c>
      <c r="Q5" s="6" t="s">
        <v>16</v>
      </c>
      <c r="R5" s="6" t="s">
        <v>17</v>
      </c>
      <c r="S5" s="6" t="s">
        <v>18</v>
      </c>
      <c r="T5" s="6" t="s">
        <v>19</v>
      </c>
      <c r="U5" s="7" t="s">
        <v>20</v>
      </c>
      <c r="V5" s="8" t="s">
        <v>21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s="14" customFormat="1" ht="14.25" customHeight="1" thickTop="1">
      <c r="A6" s="9"/>
      <c r="B6" s="10"/>
      <c r="C6" s="9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12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</row>
    <row r="7" spans="1:62" ht="20.25" customHeight="1">
      <c r="A7" s="9"/>
      <c r="B7" s="85" t="s">
        <v>22</v>
      </c>
      <c r="C7" s="9"/>
      <c r="D7" s="15">
        <f>SUM(E7:V7)</f>
        <v>4457963</v>
      </c>
      <c r="E7" s="22">
        <f>SUM(E10+E13+E16+E19+E22+E25+E28+E34+E37+E40+E43+E46+E49+E52+E55)</f>
        <v>73658</v>
      </c>
      <c r="F7" s="1598">
        <f t="shared" ref="F7:V7" si="0">SUM(F10+F13+F16+F19+F22+F25+F28+F34+F37+F40+F43+F46+F49+F52+F55)</f>
        <v>294318</v>
      </c>
      <c r="G7" s="16">
        <f t="shared" si="0"/>
        <v>369076</v>
      </c>
      <c r="H7" s="16">
        <f t="shared" si="0"/>
        <v>368000</v>
      </c>
      <c r="I7" s="16">
        <f t="shared" si="0"/>
        <v>365860</v>
      </c>
      <c r="J7" s="16">
        <f t="shared" si="0"/>
        <v>359184</v>
      </c>
      <c r="K7" s="16">
        <f t="shared" si="0"/>
        <v>341054</v>
      </c>
      <c r="L7" s="16">
        <f t="shared" si="0"/>
        <v>322075</v>
      </c>
      <c r="M7" s="16">
        <f t="shared" si="0"/>
        <v>309354</v>
      </c>
      <c r="N7" s="16">
        <f t="shared" si="0"/>
        <v>296527</v>
      </c>
      <c r="O7" s="16">
        <f t="shared" si="0"/>
        <v>281510</v>
      </c>
      <c r="P7" s="16">
        <f t="shared" si="0"/>
        <v>256161</v>
      </c>
      <c r="Q7" s="16">
        <f t="shared" si="0"/>
        <v>219141</v>
      </c>
      <c r="R7" s="16">
        <f t="shared" si="0"/>
        <v>182082</v>
      </c>
      <c r="S7" s="16">
        <f t="shared" si="0"/>
        <v>140175</v>
      </c>
      <c r="T7" s="16">
        <f t="shared" si="0"/>
        <v>104455</v>
      </c>
      <c r="U7" s="16">
        <f t="shared" si="0"/>
        <v>75230</v>
      </c>
      <c r="V7" s="928">
        <f t="shared" si="0"/>
        <v>100103</v>
      </c>
      <c r="W7" s="1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</row>
    <row r="8" spans="1:62" ht="20.25" customHeight="1">
      <c r="A8" s="9"/>
      <c r="B8" s="19"/>
      <c r="C8" s="63" t="s">
        <v>23</v>
      </c>
      <c r="D8" s="19">
        <f>SUM(E8:V8)</f>
        <v>2232533</v>
      </c>
      <c r="E8" s="38">
        <f>SUM(E11+E14+E17+E20+E23+E26+E29+E35+E38+E41+E44+E47+E50+E53+E56)</f>
        <v>37505</v>
      </c>
      <c r="F8" s="1599">
        <f t="shared" ref="F8:V8" si="1">SUM(F11+F14+F17+F20+F23+F26+F29+F35+F38+F41+F44+F47+F50+F53+F56)</f>
        <v>150521</v>
      </c>
      <c r="G8" s="20">
        <f t="shared" si="1"/>
        <v>188506</v>
      </c>
      <c r="H8" s="20">
        <f t="shared" si="1"/>
        <v>187862</v>
      </c>
      <c r="I8" s="20">
        <f t="shared" si="1"/>
        <v>186511</v>
      </c>
      <c r="J8" s="20">
        <f t="shared" si="1"/>
        <v>182547</v>
      </c>
      <c r="K8" s="20">
        <f t="shared" si="1"/>
        <v>172205</v>
      </c>
      <c r="L8" s="20">
        <f t="shared" si="1"/>
        <v>162313</v>
      </c>
      <c r="M8" s="20">
        <f t="shared" si="1"/>
        <v>155265</v>
      </c>
      <c r="N8" s="20">
        <f t="shared" si="1"/>
        <v>148911</v>
      </c>
      <c r="O8" s="20">
        <f t="shared" si="1"/>
        <v>141061</v>
      </c>
      <c r="P8" s="20">
        <f t="shared" si="1"/>
        <v>127501</v>
      </c>
      <c r="Q8" s="20">
        <f t="shared" si="1"/>
        <v>108135</v>
      </c>
      <c r="R8" s="20">
        <f t="shared" si="1"/>
        <v>88879</v>
      </c>
      <c r="S8" s="20">
        <f t="shared" si="1"/>
        <v>67261</v>
      </c>
      <c r="T8" s="20">
        <f t="shared" si="1"/>
        <v>49187</v>
      </c>
      <c r="U8" s="20">
        <f t="shared" si="1"/>
        <v>34626</v>
      </c>
      <c r="V8" s="929">
        <f t="shared" si="1"/>
        <v>43737</v>
      </c>
      <c r="W8" s="1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20.25" customHeight="1">
      <c r="A9" s="9"/>
      <c r="B9" s="19"/>
      <c r="C9" s="63" t="s">
        <v>24</v>
      </c>
      <c r="D9" s="19">
        <f>SUM(E9:V9)</f>
        <v>2225430</v>
      </c>
      <c r="E9" s="38">
        <f>SUM(E12+E15+E18+E21+E24+E27+E30+E36+E39+E42+E45+E48+E51+E54+E57)</f>
        <v>36153</v>
      </c>
      <c r="F9" s="1004">
        <f t="shared" ref="F9:V9" si="2">SUM(F12+F15+F18+F21+F24+F27+F30+F36+F39+F42+F45+F48+F51+F54+F57)</f>
        <v>143797</v>
      </c>
      <c r="G9" s="20">
        <f t="shared" si="2"/>
        <v>180570</v>
      </c>
      <c r="H9" s="20">
        <f t="shared" si="2"/>
        <v>180138</v>
      </c>
      <c r="I9" s="20">
        <f t="shared" si="2"/>
        <v>179349</v>
      </c>
      <c r="J9" s="20">
        <f t="shared" si="2"/>
        <v>176637</v>
      </c>
      <c r="K9" s="20">
        <f t="shared" si="2"/>
        <v>168849</v>
      </c>
      <c r="L9" s="20">
        <f t="shared" si="2"/>
        <v>159762</v>
      </c>
      <c r="M9" s="20">
        <f t="shared" si="2"/>
        <v>154089</v>
      </c>
      <c r="N9" s="20">
        <f t="shared" si="2"/>
        <v>147616</v>
      </c>
      <c r="O9" s="20">
        <f t="shared" si="2"/>
        <v>140449</v>
      </c>
      <c r="P9" s="20">
        <f t="shared" si="2"/>
        <v>128660</v>
      </c>
      <c r="Q9" s="20">
        <f t="shared" si="2"/>
        <v>111006</v>
      </c>
      <c r="R9" s="20">
        <f t="shared" si="2"/>
        <v>93203</v>
      </c>
      <c r="S9" s="20">
        <f t="shared" si="2"/>
        <v>72914</v>
      </c>
      <c r="T9" s="20">
        <f t="shared" si="2"/>
        <v>55268</v>
      </c>
      <c r="U9" s="20">
        <f t="shared" si="2"/>
        <v>40604</v>
      </c>
      <c r="V9" s="929">
        <f t="shared" si="2"/>
        <v>56366</v>
      </c>
      <c r="W9" s="1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s="14" customFormat="1" ht="20.25" customHeight="1">
      <c r="A10" s="21" t="s">
        <v>25</v>
      </c>
      <c r="B10" s="85" t="s">
        <v>26</v>
      </c>
      <c r="C10" s="9"/>
      <c r="D10" s="15">
        <f t="shared" ref="D10:D57" si="3">SUM(E10:V10)</f>
        <v>194971</v>
      </c>
      <c r="E10" s="23">
        <f t="shared" ref="E10:V10" si="4">+E11+E12</f>
        <v>5086</v>
      </c>
      <c r="F10" s="23">
        <f t="shared" si="4"/>
        <v>19299</v>
      </c>
      <c r="G10" s="22">
        <f t="shared" si="4"/>
        <v>22639</v>
      </c>
      <c r="H10" s="22">
        <f t="shared" si="4"/>
        <v>21523</v>
      </c>
      <c r="I10" s="22">
        <f t="shared" si="4"/>
        <v>19857</v>
      </c>
      <c r="J10" s="22">
        <f t="shared" si="4"/>
        <v>18121</v>
      </c>
      <c r="K10" s="22">
        <f t="shared" si="4"/>
        <v>15951</v>
      </c>
      <c r="L10" s="22">
        <f t="shared" si="4"/>
        <v>13376</v>
      </c>
      <c r="M10" s="22">
        <f t="shared" si="4"/>
        <v>12304</v>
      </c>
      <c r="N10" s="22">
        <f t="shared" si="4"/>
        <v>10311</v>
      </c>
      <c r="O10" s="22">
        <f t="shared" si="4"/>
        <v>9182</v>
      </c>
      <c r="P10" s="22">
        <f t="shared" si="4"/>
        <v>7777</v>
      </c>
      <c r="Q10" s="22">
        <f t="shared" si="4"/>
        <v>6189</v>
      </c>
      <c r="R10" s="22">
        <f t="shared" si="4"/>
        <v>4908</v>
      </c>
      <c r="S10" s="22">
        <f t="shared" si="4"/>
        <v>3353</v>
      </c>
      <c r="T10" s="22">
        <f t="shared" si="4"/>
        <v>2215</v>
      </c>
      <c r="U10" s="22">
        <f t="shared" si="4"/>
        <v>1448</v>
      </c>
      <c r="V10" s="15">
        <f t="shared" si="4"/>
        <v>1432</v>
      </c>
      <c r="W10" s="24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</row>
    <row r="11" spans="1:62" s="14" customFormat="1" ht="20.25" customHeight="1">
      <c r="A11" s="26"/>
      <c r="B11" s="27"/>
      <c r="C11" s="18" t="s">
        <v>23</v>
      </c>
      <c r="D11" s="28">
        <f t="shared" si="3"/>
        <v>98923</v>
      </c>
      <c r="E11" s="29">
        <f>'BT '!E7</f>
        <v>2603</v>
      </c>
      <c r="F11" s="29">
        <f>'BT '!F7</f>
        <v>9877</v>
      </c>
      <c r="G11" s="29">
        <f>'BT '!G7</f>
        <v>11591</v>
      </c>
      <c r="H11" s="29">
        <f>'BT '!H7</f>
        <v>10999</v>
      </c>
      <c r="I11" s="29">
        <f>'BT '!I7</f>
        <v>10057</v>
      </c>
      <c r="J11" s="29">
        <f>'BT '!J7</f>
        <v>9081</v>
      </c>
      <c r="K11" s="29">
        <f>'BT '!K7</f>
        <v>7959</v>
      </c>
      <c r="L11" s="29">
        <f>'BT '!L7</f>
        <v>6514</v>
      </c>
      <c r="M11" s="29">
        <f>'BT '!M7</f>
        <v>6117</v>
      </c>
      <c r="N11" s="29">
        <f>'BT '!N7</f>
        <v>5135</v>
      </c>
      <c r="O11" s="29">
        <f>'BT '!O7</f>
        <v>4533</v>
      </c>
      <c r="P11" s="29">
        <f>'BT '!P7</f>
        <v>3857</v>
      </c>
      <c r="Q11" s="29">
        <f>'BT '!Q7</f>
        <v>3233</v>
      </c>
      <c r="R11" s="29">
        <f>'BT '!R7</f>
        <v>2632</v>
      </c>
      <c r="S11" s="29">
        <f>'BT '!S7</f>
        <v>1831</v>
      </c>
      <c r="T11" s="29">
        <f>'BT '!T7</f>
        <v>1267</v>
      </c>
      <c r="U11" s="29">
        <f>'BT '!U7</f>
        <v>861</v>
      </c>
      <c r="V11" s="44">
        <f>'BT '!V7</f>
        <v>776</v>
      </c>
      <c r="W11" s="24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</row>
    <row r="12" spans="1:62" s="14" customFormat="1" ht="20.25" customHeight="1">
      <c r="A12" s="30"/>
      <c r="B12" s="26"/>
      <c r="C12" s="18" t="s">
        <v>24</v>
      </c>
      <c r="D12" s="28">
        <f t="shared" si="3"/>
        <v>96048</v>
      </c>
      <c r="E12" s="29">
        <f>'BT '!E8</f>
        <v>2483</v>
      </c>
      <c r="F12" s="29">
        <f>'BT '!F8</f>
        <v>9422</v>
      </c>
      <c r="G12" s="29">
        <f>'BT '!G8</f>
        <v>11048</v>
      </c>
      <c r="H12" s="29">
        <f>'BT '!H8</f>
        <v>10524</v>
      </c>
      <c r="I12" s="29">
        <f>'BT '!I8</f>
        <v>9800</v>
      </c>
      <c r="J12" s="29">
        <f>'BT '!J8</f>
        <v>9040</v>
      </c>
      <c r="K12" s="29">
        <f>'BT '!K8</f>
        <v>7992</v>
      </c>
      <c r="L12" s="29">
        <f>'BT '!L8</f>
        <v>6862</v>
      </c>
      <c r="M12" s="29">
        <f>'BT '!M8</f>
        <v>6187</v>
      </c>
      <c r="N12" s="29">
        <f>'BT '!N8</f>
        <v>5176</v>
      </c>
      <c r="O12" s="29">
        <f>'BT '!O8</f>
        <v>4649</v>
      </c>
      <c r="P12" s="29">
        <f>'BT '!P8</f>
        <v>3920</v>
      </c>
      <c r="Q12" s="29">
        <f>'BT '!Q8</f>
        <v>2956</v>
      </c>
      <c r="R12" s="29">
        <f>'BT '!R8</f>
        <v>2276</v>
      </c>
      <c r="S12" s="29">
        <f>'BT '!S8</f>
        <v>1522</v>
      </c>
      <c r="T12" s="29">
        <f>'BT '!T8</f>
        <v>948</v>
      </c>
      <c r="U12" s="29">
        <f>'BT '!U8</f>
        <v>587</v>
      </c>
      <c r="V12" s="44">
        <f>'BT '!V8</f>
        <v>656</v>
      </c>
      <c r="W12" s="24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</row>
    <row r="13" spans="1:62" s="14" customFormat="1" ht="20.25" customHeight="1">
      <c r="A13" s="31" t="s">
        <v>27</v>
      </c>
      <c r="B13" s="32" t="s">
        <v>28</v>
      </c>
      <c r="C13" s="30"/>
      <c r="D13" s="33">
        <f t="shared" si="3"/>
        <v>271958</v>
      </c>
      <c r="E13" s="22">
        <f t="shared" ref="E13:V13" si="5">+E14+E15</f>
        <v>4356</v>
      </c>
      <c r="F13" s="22">
        <f t="shared" si="5"/>
        <v>18297</v>
      </c>
      <c r="G13" s="22">
        <f>+G14+G15</f>
        <v>23307</v>
      </c>
      <c r="H13" s="22">
        <f t="shared" si="5"/>
        <v>22709</v>
      </c>
      <c r="I13" s="22">
        <f t="shared" si="5"/>
        <v>22634</v>
      </c>
      <c r="J13" s="22">
        <f t="shared" si="5"/>
        <v>23262</v>
      </c>
      <c r="K13" s="22">
        <f t="shared" si="5"/>
        <v>22965</v>
      </c>
      <c r="L13" s="22">
        <f t="shared" si="5"/>
        <v>21161</v>
      </c>
      <c r="M13" s="22">
        <f t="shared" si="5"/>
        <v>18581</v>
      </c>
      <c r="N13" s="22">
        <f t="shared" si="5"/>
        <v>14853</v>
      </c>
      <c r="O13" s="22">
        <f t="shared" si="5"/>
        <v>13948</v>
      </c>
      <c r="P13" s="22">
        <f t="shared" si="5"/>
        <v>13970</v>
      </c>
      <c r="Q13" s="22">
        <f t="shared" si="5"/>
        <v>12577</v>
      </c>
      <c r="R13" s="22">
        <f t="shared" si="5"/>
        <v>10996</v>
      </c>
      <c r="S13" s="22">
        <f t="shared" si="5"/>
        <v>8727</v>
      </c>
      <c r="T13" s="22">
        <f t="shared" si="5"/>
        <v>6813</v>
      </c>
      <c r="U13" s="22">
        <f t="shared" si="5"/>
        <v>5483</v>
      </c>
      <c r="V13" s="15">
        <f t="shared" si="5"/>
        <v>7319</v>
      </c>
      <c r="W13" s="24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</row>
    <row r="14" spans="1:62" s="14" customFormat="1" ht="20.25" customHeight="1">
      <c r="A14" s="30"/>
      <c r="B14" s="34"/>
      <c r="C14" s="18" t="s">
        <v>23</v>
      </c>
      <c r="D14" s="28">
        <f t="shared" si="3"/>
        <v>139195</v>
      </c>
      <c r="E14" s="29">
        <f>COCLE!E7</f>
        <v>2230</v>
      </c>
      <c r="F14" s="29">
        <f>COCLE!F7</f>
        <v>9356</v>
      </c>
      <c r="G14" s="29">
        <f>COCLE!G7</f>
        <v>11928</v>
      </c>
      <c r="H14" s="28">
        <f>COCLE!H7</f>
        <v>11662</v>
      </c>
      <c r="I14" s="28">
        <f>COCLE!I7</f>
        <v>11688</v>
      </c>
      <c r="J14" s="28">
        <f>COCLE!J7</f>
        <v>12001</v>
      </c>
      <c r="K14" s="28">
        <f>COCLE!K7</f>
        <v>11694</v>
      </c>
      <c r="L14" s="28">
        <f>COCLE!L7</f>
        <v>10845</v>
      </c>
      <c r="M14" s="28">
        <f>COCLE!M7</f>
        <v>9851</v>
      </c>
      <c r="N14" s="28">
        <f>COCLE!N7</f>
        <v>8023</v>
      </c>
      <c r="O14" s="28">
        <f>COCLE!O7</f>
        <v>7188</v>
      </c>
      <c r="P14" s="28">
        <f>COCLE!P7</f>
        <v>7041</v>
      </c>
      <c r="Q14" s="28">
        <f>COCLE!Q7</f>
        <v>6372</v>
      </c>
      <c r="R14" s="28">
        <f>COCLE!R7</f>
        <v>5528</v>
      </c>
      <c r="S14" s="28">
        <f>COCLE!S7</f>
        <v>4356</v>
      </c>
      <c r="T14" s="28">
        <f>COCLE!T7</f>
        <v>3281</v>
      </c>
      <c r="U14" s="28">
        <f>COCLE!U7</f>
        <v>2588</v>
      </c>
      <c r="V14" s="19">
        <f>COCLE!V7</f>
        <v>3563</v>
      </c>
      <c r="W14" s="24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</row>
    <row r="15" spans="1:62" s="14" customFormat="1" ht="20.25" customHeight="1">
      <c r="A15" s="30"/>
      <c r="B15" s="34"/>
      <c r="C15" s="18" t="s">
        <v>24</v>
      </c>
      <c r="D15" s="28">
        <f t="shared" si="3"/>
        <v>132763</v>
      </c>
      <c r="E15" s="28">
        <f>COCLE!E8</f>
        <v>2126</v>
      </c>
      <c r="F15" s="28">
        <f>COCLE!F8</f>
        <v>8941</v>
      </c>
      <c r="G15" s="28">
        <f>COCLE!G8</f>
        <v>11379</v>
      </c>
      <c r="H15" s="28">
        <f>COCLE!H8</f>
        <v>11047</v>
      </c>
      <c r="I15" s="28">
        <f>COCLE!I8</f>
        <v>10946</v>
      </c>
      <c r="J15" s="28">
        <f>COCLE!J8</f>
        <v>11261</v>
      </c>
      <c r="K15" s="28">
        <f>COCLE!K8</f>
        <v>11271</v>
      </c>
      <c r="L15" s="28">
        <f>COCLE!L8</f>
        <v>10316</v>
      </c>
      <c r="M15" s="28">
        <f>COCLE!M8</f>
        <v>8730</v>
      </c>
      <c r="N15" s="28">
        <f>COCLE!N8</f>
        <v>6830</v>
      </c>
      <c r="O15" s="28">
        <f>COCLE!O8</f>
        <v>6760</v>
      </c>
      <c r="P15" s="28">
        <f>COCLE!P8</f>
        <v>6929</v>
      </c>
      <c r="Q15" s="28">
        <f>COCLE!Q8</f>
        <v>6205</v>
      </c>
      <c r="R15" s="28">
        <f>COCLE!R8</f>
        <v>5468</v>
      </c>
      <c r="S15" s="28">
        <f>COCLE!S8</f>
        <v>4371</v>
      </c>
      <c r="T15" s="28">
        <f>COCLE!T8</f>
        <v>3532</v>
      </c>
      <c r="U15" s="28">
        <f>COCLE!U8</f>
        <v>2895</v>
      </c>
      <c r="V15" s="19">
        <f>COCLE!V8</f>
        <v>3756</v>
      </c>
      <c r="W15" s="24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</row>
    <row r="16" spans="1:62" s="14" customFormat="1" ht="20.25" customHeight="1">
      <c r="A16" s="31" t="s">
        <v>29</v>
      </c>
      <c r="B16" s="32" t="s">
        <v>30</v>
      </c>
      <c r="C16" s="26"/>
      <c r="D16" s="22">
        <f t="shared" si="3"/>
        <v>310778</v>
      </c>
      <c r="E16" s="23">
        <f t="shared" ref="E16:V16" si="6">+E17+E18</f>
        <v>6232</v>
      </c>
      <c r="F16" s="22">
        <f t="shared" si="6"/>
        <v>24799</v>
      </c>
      <c r="G16" s="22">
        <f t="shared" si="6"/>
        <v>30534</v>
      </c>
      <c r="H16" s="22">
        <f t="shared" si="6"/>
        <v>29620</v>
      </c>
      <c r="I16" s="22">
        <f t="shared" si="6"/>
        <v>28144</v>
      </c>
      <c r="J16" s="22">
        <f t="shared" si="6"/>
        <v>26219</v>
      </c>
      <c r="K16" s="22">
        <f t="shared" si="6"/>
        <v>23079</v>
      </c>
      <c r="L16" s="22">
        <f t="shared" si="6"/>
        <v>21687</v>
      </c>
      <c r="M16" s="22">
        <f t="shared" si="6"/>
        <v>20083</v>
      </c>
      <c r="N16" s="22">
        <f t="shared" si="6"/>
        <v>18235</v>
      </c>
      <c r="O16" s="22">
        <f t="shared" si="6"/>
        <v>17353</v>
      </c>
      <c r="P16" s="22">
        <f t="shared" si="6"/>
        <v>16108</v>
      </c>
      <c r="Q16" s="22">
        <f t="shared" si="6"/>
        <v>13920</v>
      </c>
      <c r="R16" s="22">
        <f t="shared" si="6"/>
        <v>11260</v>
      </c>
      <c r="S16" s="22">
        <f t="shared" si="6"/>
        <v>8371</v>
      </c>
      <c r="T16" s="22">
        <f t="shared" si="6"/>
        <v>6070</v>
      </c>
      <c r="U16" s="22">
        <f t="shared" si="6"/>
        <v>4106</v>
      </c>
      <c r="V16" s="15">
        <f t="shared" si="6"/>
        <v>4958</v>
      </c>
      <c r="W16" s="24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</row>
    <row r="17" spans="1:62" s="14" customFormat="1" ht="20.25" customHeight="1">
      <c r="A17" s="30"/>
      <c r="B17" s="34"/>
      <c r="C17" s="18" t="s">
        <v>23</v>
      </c>
      <c r="D17" s="28">
        <f t="shared" si="3"/>
        <v>157406</v>
      </c>
      <c r="E17" s="29">
        <f>COLON!E8</f>
        <v>3190</v>
      </c>
      <c r="F17" s="28">
        <f>COLON!F8</f>
        <v>12692</v>
      </c>
      <c r="G17" s="28">
        <f>COLON!G8</f>
        <v>15634</v>
      </c>
      <c r="H17" s="29">
        <f>COLON!H8</f>
        <v>15187</v>
      </c>
      <c r="I17" s="28">
        <f>COLON!I8</f>
        <v>14439</v>
      </c>
      <c r="J17" s="28">
        <f>COLON!J8</f>
        <v>13401</v>
      </c>
      <c r="K17" s="28">
        <f>COLON!K8</f>
        <v>11689</v>
      </c>
      <c r="L17" s="29">
        <f>COLON!L8</f>
        <v>10962</v>
      </c>
      <c r="M17" s="28">
        <f>COLON!M8</f>
        <v>10210</v>
      </c>
      <c r="N17" s="28">
        <f>COLON!N8</f>
        <v>9224</v>
      </c>
      <c r="O17" s="28">
        <f>COLON!O8</f>
        <v>8766</v>
      </c>
      <c r="P17" s="28">
        <f>COLON!P8</f>
        <v>8046</v>
      </c>
      <c r="Q17" s="28">
        <f>COLON!Q8</f>
        <v>7001</v>
      </c>
      <c r="R17" s="28">
        <f>COLON!R8</f>
        <v>5521</v>
      </c>
      <c r="S17" s="28">
        <f>COLON!S8</f>
        <v>4164</v>
      </c>
      <c r="T17" s="28">
        <f>COLON!T8</f>
        <v>2900</v>
      </c>
      <c r="U17" s="28">
        <f>COLON!U8</f>
        <v>1974</v>
      </c>
      <c r="V17" s="19">
        <f>COLON!V8</f>
        <v>2406</v>
      </c>
      <c r="W17" s="24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</row>
    <row r="18" spans="1:62" s="14" customFormat="1" ht="20.25" customHeight="1">
      <c r="A18" s="30"/>
      <c r="B18" s="34"/>
      <c r="C18" s="18" t="s">
        <v>24</v>
      </c>
      <c r="D18" s="28">
        <f t="shared" si="3"/>
        <v>153372</v>
      </c>
      <c r="E18" s="28">
        <f>COLON!E9</f>
        <v>3042</v>
      </c>
      <c r="F18" s="28">
        <f>COLON!F9</f>
        <v>12107</v>
      </c>
      <c r="G18" s="28">
        <f>COLON!G9</f>
        <v>14900</v>
      </c>
      <c r="H18" s="28">
        <f>COLON!H9</f>
        <v>14433</v>
      </c>
      <c r="I18" s="28">
        <f>COLON!I9</f>
        <v>13705</v>
      </c>
      <c r="J18" s="28">
        <f>COLON!J9</f>
        <v>12818</v>
      </c>
      <c r="K18" s="28">
        <f>COLON!K9</f>
        <v>11390</v>
      </c>
      <c r="L18" s="28">
        <f>COLON!L9</f>
        <v>10725</v>
      </c>
      <c r="M18" s="28">
        <f>COLON!M9</f>
        <v>9873</v>
      </c>
      <c r="N18" s="28">
        <f>COLON!N9</f>
        <v>9011</v>
      </c>
      <c r="O18" s="28">
        <f>COLON!O9</f>
        <v>8587</v>
      </c>
      <c r="P18" s="28">
        <f>COLON!P9</f>
        <v>8062</v>
      </c>
      <c r="Q18" s="28">
        <f>COLON!Q9</f>
        <v>6919</v>
      </c>
      <c r="R18" s="28">
        <f>COLON!R9</f>
        <v>5739</v>
      </c>
      <c r="S18" s="28">
        <f>COLON!S9</f>
        <v>4207</v>
      </c>
      <c r="T18" s="28">
        <f>COLON!T9</f>
        <v>3170</v>
      </c>
      <c r="U18" s="28">
        <f>COLON!U9</f>
        <v>2132</v>
      </c>
      <c r="V18" s="19">
        <f>COLON!V9</f>
        <v>2552</v>
      </c>
      <c r="W18" s="24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</row>
    <row r="19" spans="1:62" s="14" customFormat="1" ht="20.25" customHeight="1">
      <c r="A19" s="31" t="s">
        <v>31</v>
      </c>
      <c r="B19" s="32" t="s">
        <v>32</v>
      </c>
      <c r="C19" s="35"/>
      <c r="D19" s="22">
        <f t="shared" si="3"/>
        <v>470864</v>
      </c>
      <c r="E19" s="33">
        <f t="shared" ref="E19:V19" si="7">+E20+E21</f>
        <v>8578</v>
      </c>
      <c r="F19" s="22">
        <f t="shared" si="7"/>
        <v>34499</v>
      </c>
      <c r="G19" s="22">
        <f t="shared" si="7"/>
        <v>43020</v>
      </c>
      <c r="H19" s="22">
        <f t="shared" si="7"/>
        <v>42154</v>
      </c>
      <c r="I19" s="22">
        <f t="shared" si="7"/>
        <v>40413</v>
      </c>
      <c r="J19" s="22">
        <f t="shared" si="7"/>
        <v>38219</v>
      </c>
      <c r="K19" s="22">
        <f t="shared" si="7"/>
        <v>34010</v>
      </c>
      <c r="L19" s="22">
        <f>+L20+L21</f>
        <v>29839</v>
      </c>
      <c r="M19" s="22">
        <f t="shared" si="7"/>
        <v>26273</v>
      </c>
      <c r="N19" s="22">
        <f t="shared" si="7"/>
        <v>24443</v>
      </c>
      <c r="O19" s="22">
        <f t="shared" si="7"/>
        <v>23555</v>
      </c>
      <c r="P19" s="22">
        <f t="shared" si="7"/>
        <v>24595</v>
      </c>
      <c r="Q19" s="22">
        <f t="shared" si="7"/>
        <v>24394</v>
      </c>
      <c r="R19" s="22">
        <f t="shared" si="7"/>
        <v>21856</v>
      </c>
      <c r="S19" s="22">
        <f t="shared" si="7"/>
        <v>17317</v>
      </c>
      <c r="T19" s="22">
        <f t="shared" si="7"/>
        <v>13369</v>
      </c>
      <c r="U19" s="22">
        <f t="shared" si="7"/>
        <v>9679</v>
      </c>
      <c r="V19" s="15">
        <f t="shared" si="7"/>
        <v>14651</v>
      </c>
      <c r="W19" s="24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</row>
    <row r="20" spans="1:62" s="14" customFormat="1" ht="20.25" customHeight="1">
      <c r="A20" s="30"/>
      <c r="B20" s="34"/>
      <c r="C20" s="18" t="s">
        <v>23</v>
      </c>
      <c r="D20" s="28">
        <f t="shared" si="3"/>
        <v>236030</v>
      </c>
      <c r="E20" s="36">
        <f>CHIRIQUI!E9</f>
        <v>4386</v>
      </c>
      <c r="F20" s="28">
        <f>CHIRIQUI!F9</f>
        <v>17634</v>
      </c>
      <c r="G20" s="28">
        <f>CHIRIQUI!G9</f>
        <v>21988</v>
      </c>
      <c r="H20" s="28">
        <f>CHIRIQUI!H9</f>
        <v>21545</v>
      </c>
      <c r="I20" s="28">
        <f>CHIRIQUI!I9</f>
        <v>20647</v>
      </c>
      <c r="J20" s="28">
        <f>CHIRIQUI!J9</f>
        <v>19546</v>
      </c>
      <c r="K20" s="28">
        <f>CHIRIQUI!K9</f>
        <v>17403</v>
      </c>
      <c r="L20" s="28">
        <f>CHIRIQUI!L9</f>
        <v>15167</v>
      </c>
      <c r="M20" s="28">
        <f>CHIRIQUI!M9</f>
        <v>13340</v>
      </c>
      <c r="N20" s="28">
        <f>CHIRIQUI!N9</f>
        <v>12260</v>
      </c>
      <c r="O20" s="28">
        <f>CHIRIQUI!O9</f>
        <v>11469</v>
      </c>
      <c r="P20" s="28">
        <f>CHIRIQUI!P9</f>
        <v>11944</v>
      </c>
      <c r="Q20" s="28">
        <f>CHIRIQUI!Q9</f>
        <v>12017</v>
      </c>
      <c r="R20" s="28">
        <f>CHIRIQUI!R9</f>
        <v>10944</v>
      </c>
      <c r="S20" s="28">
        <f>CHIRIQUI!S9</f>
        <v>8573</v>
      </c>
      <c r="T20" s="28">
        <f>CHIRIQUI!T9</f>
        <v>6528</v>
      </c>
      <c r="U20" s="28">
        <f>CHIRIQUI!U9</f>
        <v>4570</v>
      </c>
      <c r="V20" s="19">
        <f>CHIRIQUI!V9</f>
        <v>6069</v>
      </c>
      <c r="W20" s="24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</row>
    <row r="21" spans="1:62" s="14" customFormat="1" ht="20.25" customHeight="1">
      <c r="A21" s="30"/>
      <c r="B21" s="34"/>
      <c r="C21" s="18" t="s">
        <v>24</v>
      </c>
      <c r="D21" s="28">
        <f t="shared" si="3"/>
        <v>234834</v>
      </c>
      <c r="E21" s="37">
        <f>CHIRIQUI!E10</f>
        <v>4192</v>
      </c>
      <c r="F21" s="28">
        <f>CHIRIQUI!F10</f>
        <v>16865</v>
      </c>
      <c r="G21" s="28">
        <f>CHIRIQUI!G10</f>
        <v>21032</v>
      </c>
      <c r="H21" s="28">
        <f>CHIRIQUI!H10</f>
        <v>20609</v>
      </c>
      <c r="I21" s="28">
        <f>CHIRIQUI!I10</f>
        <v>19766</v>
      </c>
      <c r="J21" s="28">
        <f>CHIRIQUI!J10</f>
        <v>18673</v>
      </c>
      <c r="K21" s="28">
        <f>CHIRIQUI!K10</f>
        <v>16607</v>
      </c>
      <c r="L21" s="28">
        <f>CHIRIQUI!L10</f>
        <v>14672</v>
      </c>
      <c r="M21" s="28">
        <f>CHIRIQUI!M10</f>
        <v>12933</v>
      </c>
      <c r="N21" s="28">
        <f>CHIRIQUI!N10</f>
        <v>12183</v>
      </c>
      <c r="O21" s="28">
        <f>CHIRIQUI!O10</f>
        <v>12086</v>
      </c>
      <c r="P21" s="28">
        <f>CHIRIQUI!P10</f>
        <v>12651</v>
      </c>
      <c r="Q21" s="28">
        <f>CHIRIQUI!Q10</f>
        <v>12377</v>
      </c>
      <c r="R21" s="28">
        <f>CHIRIQUI!R10</f>
        <v>10912</v>
      </c>
      <c r="S21" s="28">
        <f>CHIRIQUI!S10</f>
        <v>8744</v>
      </c>
      <c r="T21" s="28">
        <f>CHIRIQUI!T10</f>
        <v>6841</v>
      </c>
      <c r="U21" s="28">
        <f>CHIRIQUI!U10</f>
        <v>5109</v>
      </c>
      <c r="V21" s="19">
        <f>CHIRIQUI!V10</f>
        <v>8582</v>
      </c>
      <c r="W21" s="24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</row>
    <row r="22" spans="1:62" s="14" customFormat="1" ht="20.25" customHeight="1">
      <c r="A22" s="31" t="s">
        <v>904</v>
      </c>
      <c r="B22" s="32" t="s">
        <v>34</v>
      </c>
      <c r="C22" s="26"/>
      <c r="D22" s="22">
        <f t="shared" si="3"/>
        <v>73580</v>
      </c>
      <c r="E22" s="23">
        <f t="shared" ref="E22:V22" si="8">+E23+E24</f>
        <v>1633</v>
      </c>
      <c r="F22" s="22">
        <f t="shared" si="8"/>
        <v>6649</v>
      </c>
      <c r="G22" s="22">
        <f t="shared" si="8"/>
        <v>7921</v>
      </c>
      <c r="H22" s="22">
        <f t="shared" si="8"/>
        <v>7191</v>
      </c>
      <c r="I22" s="22">
        <f t="shared" si="8"/>
        <v>6999</v>
      </c>
      <c r="J22" s="22">
        <f t="shared" si="8"/>
        <v>7060</v>
      </c>
      <c r="K22" s="22">
        <f t="shared" si="8"/>
        <v>6822</v>
      </c>
      <c r="L22" s="22">
        <f t="shared" si="8"/>
        <v>5974</v>
      </c>
      <c r="M22" s="22">
        <f t="shared" si="8"/>
        <v>4312</v>
      </c>
      <c r="N22" s="22">
        <f t="shared" si="8"/>
        <v>3152</v>
      </c>
      <c r="O22" s="22">
        <f t="shared" si="8"/>
        <v>2791</v>
      </c>
      <c r="P22" s="22">
        <f t="shared" si="8"/>
        <v>2679</v>
      </c>
      <c r="Q22" s="22">
        <f t="shared" si="8"/>
        <v>2357</v>
      </c>
      <c r="R22" s="22">
        <f t="shared" si="8"/>
        <v>2211</v>
      </c>
      <c r="S22" s="22">
        <f t="shared" si="8"/>
        <v>1828</v>
      </c>
      <c r="T22" s="22">
        <f t="shared" si="8"/>
        <v>1514</v>
      </c>
      <c r="U22" s="22">
        <f t="shared" si="8"/>
        <v>1036</v>
      </c>
      <c r="V22" s="15">
        <f t="shared" si="8"/>
        <v>1451</v>
      </c>
      <c r="W22" s="24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</row>
    <row r="23" spans="1:62" s="14" customFormat="1" ht="20.25" customHeight="1">
      <c r="A23" s="30"/>
      <c r="B23" s="26"/>
      <c r="C23" s="18" t="s">
        <v>23</v>
      </c>
      <c r="D23" s="28">
        <f t="shared" si="3"/>
        <v>39138</v>
      </c>
      <c r="E23" s="36">
        <f>DARIEN!E8</f>
        <v>833</v>
      </c>
      <c r="F23" s="38">
        <f>DARIEN!F8</f>
        <v>3395</v>
      </c>
      <c r="G23" s="28">
        <f>DARIEN!G8</f>
        <v>4039</v>
      </c>
      <c r="H23" s="28">
        <f>DARIEN!H8</f>
        <v>3663</v>
      </c>
      <c r="I23" s="28">
        <f>DARIEN!I8</f>
        <v>3559</v>
      </c>
      <c r="J23" s="28">
        <f>DARIEN!J8</f>
        <v>3627</v>
      </c>
      <c r="K23" s="28">
        <f>DARIEN!K8</f>
        <v>3524</v>
      </c>
      <c r="L23" s="28">
        <f>DARIEN!L8</f>
        <v>3093</v>
      </c>
      <c r="M23" s="28">
        <f>DARIEN!M8</f>
        <v>2399</v>
      </c>
      <c r="N23" s="28">
        <f>DARIEN!N8</f>
        <v>1833</v>
      </c>
      <c r="O23" s="28">
        <f>DARIEN!O8</f>
        <v>1636</v>
      </c>
      <c r="P23" s="28">
        <f>DARIEN!P8</f>
        <v>1509</v>
      </c>
      <c r="Q23" s="28">
        <f>DARIEN!Q8</f>
        <v>1350</v>
      </c>
      <c r="R23" s="28">
        <f>DARIEN!R8</f>
        <v>1271</v>
      </c>
      <c r="S23" s="28">
        <f>DARIEN!S8</f>
        <v>1061</v>
      </c>
      <c r="T23" s="28">
        <f>DARIEN!T8</f>
        <v>865</v>
      </c>
      <c r="U23" s="28">
        <f>DARIEN!U8</f>
        <v>593</v>
      </c>
      <c r="V23" s="19">
        <f>DARIEN!V8</f>
        <v>888</v>
      </c>
      <c r="W23" s="24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</row>
    <row r="24" spans="1:62" s="14" customFormat="1" ht="20.25" customHeight="1">
      <c r="A24" s="30"/>
      <c r="B24" s="26"/>
      <c r="C24" s="18" t="s">
        <v>24</v>
      </c>
      <c r="D24" s="28">
        <f t="shared" si="3"/>
        <v>34442</v>
      </c>
      <c r="E24" s="28">
        <f>DARIEN!E9</f>
        <v>800</v>
      </c>
      <c r="F24" s="28">
        <f>DARIEN!F9</f>
        <v>3254</v>
      </c>
      <c r="G24" s="28">
        <f>DARIEN!G9</f>
        <v>3882</v>
      </c>
      <c r="H24" s="28">
        <f>DARIEN!H9</f>
        <v>3528</v>
      </c>
      <c r="I24" s="28">
        <f>DARIEN!I9</f>
        <v>3440</v>
      </c>
      <c r="J24" s="28">
        <f>DARIEN!J9</f>
        <v>3433</v>
      </c>
      <c r="K24" s="28">
        <f>DARIEN!K9</f>
        <v>3298</v>
      </c>
      <c r="L24" s="28">
        <f>DARIEN!L9</f>
        <v>2881</v>
      </c>
      <c r="M24" s="28">
        <f>DARIEN!M9</f>
        <v>1913</v>
      </c>
      <c r="N24" s="28">
        <f>DARIEN!N9</f>
        <v>1319</v>
      </c>
      <c r="O24" s="28">
        <f>DARIEN!O9</f>
        <v>1155</v>
      </c>
      <c r="P24" s="28">
        <f>DARIEN!P9</f>
        <v>1170</v>
      </c>
      <c r="Q24" s="28">
        <f>DARIEN!Q9</f>
        <v>1007</v>
      </c>
      <c r="R24" s="28">
        <f>DARIEN!R9</f>
        <v>940</v>
      </c>
      <c r="S24" s="28">
        <f>DARIEN!S9</f>
        <v>767</v>
      </c>
      <c r="T24" s="28">
        <f>DARIEN!T9</f>
        <v>649</v>
      </c>
      <c r="U24" s="28">
        <f>DARIEN!U9</f>
        <v>443</v>
      </c>
      <c r="V24" s="19">
        <f>DARIEN!V9</f>
        <v>563</v>
      </c>
      <c r="W24" s="24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</row>
    <row r="25" spans="1:62" s="14" customFormat="1" ht="20.25" customHeight="1">
      <c r="A25" s="31" t="s">
        <v>35</v>
      </c>
      <c r="B25" s="32" t="s">
        <v>36</v>
      </c>
      <c r="C25" s="26"/>
      <c r="D25" s="22">
        <f t="shared" si="3"/>
        <v>119857</v>
      </c>
      <c r="E25" s="23">
        <f t="shared" ref="E25:V25" si="9">+E26+E27</f>
        <v>1373</v>
      </c>
      <c r="F25" s="22">
        <f t="shared" si="9"/>
        <v>5851</v>
      </c>
      <c r="G25" s="22">
        <f t="shared" si="9"/>
        <v>7697</v>
      </c>
      <c r="H25" s="22">
        <f t="shared" si="9"/>
        <v>8044</v>
      </c>
      <c r="I25" s="22">
        <f t="shared" si="9"/>
        <v>8997</v>
      </c>
      <c r="J25" s="22">
        <f t="shared" si="9"/>
        <v>9538</v>
      </c>
      <c r="K25" s="22">
        <f t="shared" si="9"/>
        <v>9306</v>
      </c>
      <c r="L25" s="22">
        <f t="shared" si="9"/>
        <v>8591</v>
      </c>
      <c r="M25" s="22">
        <f t="shared" si="9"/>
        <v>8578</v>
      </c>
      <c r="N25" s="22">
        <f t="shared" si="9"/>
        <v>7146</v>
      </c>
      <c r="O25" s="22">
        <f t="shared" si="9"/>
        <v>6558</v>
      </c>
      <c r="P25" s="22">
        <f t="shared" si="9"/>
        <v>7205</v>
      </c>
      <c r="Q25" s="22">
        <f t="shared" si="9"/>
        <v>6732</v>
      </c>
      <c r="R25" s="22">
        <f t="shared" si="9"/>
        <v>6340</v>
      </c>
      <c r="S25" s="22">
        <f t="shared" si="9"/>
        <v>5452</v>
      </c>
      <c r="T25" s="22">
        <f t="shared" si="9"/>
        <v>4356</v>
      </c>
      <c r="U25" s="22">
        <f t="shared" si="9"/>
        <v>3449</v>
      </c>
      <c r="V25" s="15">
        <f t="shared" si="9"/>
        <v>4644</v>
      </c>
      <c r="W25" s="24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</row>
    <row r="26" spans="1:62" s="14" customFormat="1" ht="20.25" customHeight="1">
      <c r="A26" s="39"/>
      <c r="B26" s="34"/>
      <c r="C26" s="18" t="s">
        <v>23</v>
      </c>
      <c r="D26" s="28">
        <f t="shared" si="3"/>
        <v>60285</v>
      </c>
      <c r="E26" s="28">
        <f>HERRERA!E7</f>
        <v>701</v>
      </c>
      <c r="F26" s="28">
        <f>HERRERA!F7</f>
        <v>2985</v>
      </c>
      <c r="G26" s="28">
        <f>HERRERA!G7</f>
        <v>3929</v>
      </c>
      <c r="H26" s="28">
        <f>HERRERA!H7</f>
        <v>4121</v>
      </c>
      <c r="I26" s="28">
        <f>HERRERA!I7</f>
        <v>4638</v>
      </c>
      <c r="J26" s="28">
        <f>HERRERA!J7</f>
        <v>4909</v>
      </c>
      <c r="K26" s="28">
        <f>HERRERA!K7</f>
        <v>4856</v>
      </c>
      <c r="L26" s="28">
        <f>HERRERA!L7</f>
        <v>4541</v>
      </c>
      <c r="M26" s="28">
        <f>HERRERA!M7</f>
        <v>4465</v>
      </c>
      <c r="N26" s="28">
        <f>HERRERA!N7</f>
        <v>3765</v>
      </c>
      <c r="O26" s="28">
        <f>HERRERA!O7</f>
        <v>3348</v>
      </c>
      <c r="P26" s="28">
        <f>HERRERA!P7</f>
        <v>3520</v>
      </c>
      <c r="Q26" s="28">
        <f>HERRERA!Q7</f>
        <v>3301</v>
      </c>
      <c r="R26" s="28">
        <f>HERRERA!R7</f>
        <v>3082</v>
      </c>
      <c r="S26" s="28">
        <f>HERRERA!S7</f>
        <v>2640</v>
      </c>
      <c r="T26" s="28">
        <f>HERRERA!T7</f>
        <v>2094</v>
      </c>
      <c r="U26" s="28">
        <f>HERRERA!U7</f>
        <v>1596</v>
      </c>
      <c r="V26" s="19">
        <f>HERRERA!V7</f>
        <v>1794</v>
      </c>
      <c r="W26" s="24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</row>
    <row r="27" spans="1:62" s="42" customFormat="1" ht="20.25" customHeight="1">
      <c r="A27" s="39"/>
      <c r="B27" s="40"/>
      <c r="C27" s="41" t="s">
        <v>24</v>
      </c>
      <c r="D27" s="28">
        <f t="shared" si="3"/>
        <v>59572</v>
      </c>
      <c r="E27" s="28">
        <f>HERRERA!E8</f>
        <v>672</v>
      </c>
      <c r="F27" s="28">
        <f>HERRERA!F8</f>
        <v>2866</v>
      </c>
      <c r="G27" s="28">
        <f>HERRERA!G8</f>
        <v>3768</v>
      </c>
      <c r="H27" s="28">
        <f>HERRERA!H8</f>
        <v>3923</v>
      </c>
      <c r="I27" s="28">
        <f>HERRERA!I8</f>
        <v>4359</v>
      </c>
      <c r="J27" s="28">
        <f>HERRERA!J8</f>
        <v>4629</v>
      </c>
      <c r="K27" s="28">
        <f>HERRERA!K8</f>
        <v>4450</v>
      </c>
      <c r="L27" s="28">
        <f>HERRERA!L8</f>
        <v>4050</v>
      </c>
      <c r="M27" s="28">
        <f>HERRERA!M8</f>
        <v>4113</v>
      </c>
      <c r="N27" s="28">
        <f>HERRERA!N8</f>
        <v>3381</v>
      </c>
      <c r="O27" s="28">
        <f>HERRERA!O8</f>
        <v>3210</v>
      </c>
      <c r="P27" s="28">
        <f>HERRERA!P8</f>
        <v>3685</v>
      </c>
      <c r="Q27" s="28">
        <f>HERRERA!Q8</f>
        <v>3431</v>
      </c>
      <c r="R27" s="28">
        <f>HERRERA!R8</f>
        <v>3258</v>
      </c>
      <c r="S27" s="28">
        <f>HERRERA!S8</f>
        <v>2812</v>
      </c>
      <c r="T27" s="28">
        <f>HERRERA!T8</f>
        <v>2262</v>
      </c>
      <c r="U27" s="28">
        <f>HERRERA!U8</f>
        <v>1853</v>
      </c>
      <c r="V27" s="19">
        <f>HERRERA!V8</f>
        <v>2850</v>
      </c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</row>
    <row r="28" spans="1:62" s="14" customFormat="1" ht="20.25" customHeight="1">
      <c r="A28" s="31" t="s">
        <v>37</v>
      </c>
      <c r="B28" s="32" t="s">
        <v>38</v>
      </c>
      <c r="C28" s="26"/>
      <c r="D28" s="22">
        <f t="shared" si="3"/>
        <v>95471</v>
      </c>
      <c r="E28" s="23">
        <f t="shared" ref="E28:V28" si="10">+E29+E30</f>
        <v>957</v>
      </c>
      <c r="F28" s="22">
        <f t="shared" si="10"/>
        <v>4026</v>
      </c>
      <c r="G28" s="22">
        <f t="shared" si="10"/>
        <v>5360</v>
      </c>
      <c r="H28" s="22">
        <f t="shared" si="10"/>
        <v>5683</v>
      </c>
      <c r="I28" s="22">
        <f t="shared" si="10"/>
        <v>6254</v>
      </c>
      <c r="J28" s="22">
        <f t="shared" si="10"/>
        <v>6738</v>
      </c>
      <c r="K28" s="22">
        <f t="shared" si="10"/>
        <v>6795</v>
      </c>
      <c r="L28" s="22">
        <f t="shared" si="10"/>
        <v>6500</v>
      </c>
      <c r="M28" s="22">
        <f t="shared" si="10"/>
        <v>6632</v>
      </c>
      <c r="N28" s="22">
        <f t="shared" si="10"/>
        <v>5864</v>
      </c>
      <c r="O28" s="22">
        <f t="shared" si="10"/>
        <v>5553</v>
      </c>
      <c r="P28" s="22">
        <f t="shared" si="10"/>
        <v>6407</v>
      </c>
      <c r="Q28" s="22">
        <f t="shared" si="10"/>
        <v>5971</v>
      </c>
      <c r="R28" s="22">
        <f t="shared" si="10"/>
        <v>5589</v>
      </c>
      <c r="S28" s="22">
        <f t="shared" si="10"/>
        <v>4825</v>
      </c>
      <c r="T28" s="22">
        <f t="shared" si="10"/>
        <v>4172</v>
      </c>
      <c r="U28" s="22">
        <f t="shared" si="10"/>
        <v>3244</v>
      </c>
      <c r="V28" s="15">
        <f t="shared" si="10"/>
        <v>4901</v>
      </c>
      <c r="W28" s="24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</row>
    <row r="29" spans="1:62" s="14" customFormat="1" ht="20.25" customHeight="1">
      <c r="A29" s="30"/>
      <c r="B29" s="34"/>
      <c r="C29" s="18" t="s">
        <v>23</v>
      </c>
      <c r="D29" s="28">
        <f t="shared" si="3"/>
        <v>47737</v>
      </c>
      <c r="E29" s="28">
        <f>LOSSANTOS!E8</f>
        <v>490</v>
      </c>
      <c r="F29" s="28">
        <f>LOSSANTOS!F8</f>
        <v>2060</v>
      </c>
      <c r="G29" s="28">
        <f>LOSSANTOS!G8</f>
        <v>2745</v>
      </c>
      <c r="H29" s="28">
        <f>LOSSANTOS!H8</f>
        <v>2912</v>
      </c>
      <c r="I29" s="28">
        <f>LOSSANTOS!I8</f>
        <v>3200</v>
      </c>
      <c r="J29" s="28">
        <f>LOSSANTOS!J8</f>
        <v>3439</v>
      </c>
      <c r="K29" s="28">
        <f>LOSSANTOS!K8</f>
        <v>3551</v>
      </c>
      <c r="L29" s="28">
        <f>LOSSANTOS!L8</f>
        <v>3266</v>
      </c>
      <c r="M29" s="28">
        <f>LOSSANTOS!M8</f>
        <v>3370</v>
      </c>
      <c r="N29" s="28">
        <f>LOSSANTOS!N8</f>
        <v>2994</v>
      </c>
      <c r="O29" s="28">
        <f>LOSSANTOS!O8</f>
        <v>2878</v>
      </c>
      <c r="P29" s="28">
        <f>LOSSANTOS!P8</f>
        <v>3271</v>
      </c>
      <c r="Q29" s="28">
        <f>LOSSANTOS!Q8</f>
        <v>2975</v>
      </c>
      <c r="R29" s="28">
        <f>LOSSANTOS!R8</f>
        <v>2825</v>
      </c>
      <c r="S29" s="28">
        <f>LOSSANTOS!S8</f>
        <v>2353</v>
      </c>
      <c r="T29" s="28">
        <f>LOSSANTOS!T8</f>
        <v>2019</v>
      </c>
      <c r="U29" s="28">
        <f>LOSSANTOS!U8</f>
        <v>1521</v>
      </c>
      <c r="V29" s="19">
        <f>LOSSANTOS!V8</f>
        <v>1868</v>
      </c>
      <c r="W29" s="43"/>
      <c r="X29" s="24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</row>
    <row r="30" spans="1:62" s="14" customFormat="1" ht="20.25" customHeight="1">
      <c r="A30" s="30"/>
      <c r="B30" s="34"/>
      <c r="C30" s="18" t="s">
        <v>24</v>
      </c>
      <c r="D30" s="28">
        <f t="shared" si="3"/>
        <v>47734</v>
      </c>
      <c r="E30" s="28">
        <f>LOSSANTOS!E9</f>
        <v>467</v>
      </c>
      <c r="F30" s="28">
        <f>LOSSANTOS!F9</f>
        <v>1966</v>
      </c>
      <c r="G30" s="28">
        <f>LOSSANTOS!G9</f>
        <v>2615</v>
      </c>
      <c r="H30" s="28">
        <f>LOSSANTOS!H9</f>
        <v>2771</v>
      </c>
      <c r="I30" s="28">
        <f>LOSSANTOS!I9</f>
        <v>3054</v>
      </c>
      <c r="J30" s="28">
        <f>LOSSANTOS!J9</f>
        <v>3299</v>
      </c>
      <c r="K30" s="28">
        <f>LOSSANTOS!K9</f>
        <v>3244</v>
      </c>
      <c r="L30" s="28">
        <f>LOSSANTOS!L9</f>
        <v>3234</v>
      </c>
      <c r="M30" s="28">
        <f>LOSSANTOS!M9</f>
        <v>3262</v>
      </c>
      <c r="N30" s="28">
        <f>LOSSANTOS!N9</f>
        <v>2870</v>
      </c>
      <c r="O30" s="28">
        <f>LOSSANTOS!O9</f>
        <v>2675</v>
      </c>
      <c r="P30" s="28">
        <f>LOSSANTOS!P9</f>
        <v>3136</v>
      </c>
      <c r="Q30" s="28">
        <f>LOSSANTOS!Q9</f>
        <v>2996</v>
      </c>
      <c r="R30" s="28">
        <f>LOSSANTOS!R9</f>
        <v>2764</v>
      </c>
      <c r="S30" s="28">
        <f>LOSSANTOS!S9</f>
        <v>2472</v>
      </c>
      <c r="T30" s="28">
        <f>LOSSANTOS!T9</f>
        <v>2153</v>
      </c>
      <c r="U30" s="28">
        <f>LOSSANTOS!U9</f>
        <v>1723</v>
      </c>
      <c r="V30" s="19">
        <f>LOSSANTOS!V9</f>
        <v>3033</v>
      </c>
      <c r="W30" s="43"/>
      <c r="X30" s="24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</row>
    <row r="31" spans="1:62" s="14" customFormat="1" ht="20.25" customHeight="1">
      <c r="A31" s="31" t="s">
        <v>39</v>
      </c>
      <c r="B31" s="32" t="s">
        <v>40</v>
      </c>
      <c r="C31" s="26"/>
      <c r="D31" s="22">
        <f t="shared" si="3"/>
        <v>1714294</v>
      </c>
      <c r="E31" s="16">
        <f>+E32+E33</f>
        <v>22821</v>
      </c>
      <c r="F31" s="22">
        <f t="shared" ref="F31:V31" si="11">+F32+F33</f>
        <v>93631</v>
      </c>
      <c r="G31" s="22">
        <f t="shared" si="11"/>
        <v>118312</v>
      </c>
      <c r="H31" s="22">
        <f t="shared" si="11"/>
        <v>118523</v>
      </c>
      <c r="I31" s="22">
        <f t="shared" si="11"/>
        <v>124269</v>
      </c>
      <c r="J31" s="22">
        <f t="shared" si="11"/>
        <v>126049</v>
      </c>
      <c r="K31" s="22">
        <f t="shared" si="11"/>
        <v>126428</v>
      </c>
      <c r="L31" s="22">
        <f t="shared" si="11"/>
        <v>129852</v>
      </c>
      <c r="M31" s="22">
        <f t="shared" si="11"/>
        <v>132781</v>
      </c>
      <c r="N31" s="22">
        <f t="shared" si="11"/>
        <v>134278</v>
      </c>
      <c r="O31" s="22">
        <f t="shared" si="11"/>
        <v>128487</v>
      </c>
      <c r="P31" s="22">
        <f t="shared" si="11"/>
        <v>114764</v>
      </c>
      <c r="Q31" s="22">
        <f t="shared" si="11"/>
        <v>96899</v>
      </c>
      <c r="R31" s="22">
        <f t="shared" si="11"/>
        <v>77313</v>
      </c>
      <c r="S31" s="22">
        <f t="shared" si="11"/>
        <v>58733</v>
      </c>
      <c r="T31" s="22">
        <f t="shared" si="11"/>
        <v>42745</v>
      </c>
      <c r="U31" s="22">
        <f t="shared" si="11"/>
        <v>29489</v>
      </c>
      <c r="V31" s="15">
        <f t="shared" si="11"/>
        <v>38920</v>
      </c>
      <c r="W31" s="24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</row>
    <row r="32" spans="1:62" s="14" customFormat="1" ht="20.25" customHeight="1">
      <c r="A32" s="30"/>
      <c r="B32" s="34"/>
      <c r="C32" s="18" t="s">
        <v>23</v>
      </c>
      <c r="D32" s="38">
        <f t="shared" si="3"/>
        <v>845463</v>
      </c>
      <c r="E32" s="20">
        <f>ESTE!E7</f>
        <v>11617</v>
      </c>
      <c r="F32" s="28">
        <f>ESTE!F7</f>
        <v>47714</v>
      </c>
      <c r="G32" s="38">
        <f>ESTE!G7</f>
        <v>60225</v>
      </c>
      <c r="H32" s="38">
        <f>ESTE!H7</f>
        <v>60147</v>
      </c>
      <c r="I32" s="38">
        <f>ESTE!I7</f>
        <v>63067</v>
      </c>
      <c r="J32" s="28">
        <f>ESTE!J7</f>
        <v>63497</v>
      </c>
      <c r="K32" s="28">
        <f>ESTE!K7</f>
        <v>63582</v>
      </c>
      <c r="L32" s="28">
        <f>ESTE!L7</f>
        <v>64357</v>
      </c>
      <c r="M32" s="28">
        <f>ESTE!M7</f>
        <v>65841</v>
      </c>
      <c r="N32" s="28">
        <f>ESTE!N7</f>
        <v>66677</v>
      </c>
      <c r="O32" s="28">
        <f>ESTE!O7</f>
        <v>63901</v>
      </c>
      <c r="P32" s="28">
        <f>ESTE!P7</f>
        <v>56452</v>
      </c>
      <c r="Q32" s="28">
        <f>ESTE!Q7</f>
        <v>47052</v>
      </c>
      <c r="R32" s="28">
        <f>ESTE!R7</f>
        <v>36520</v>
      </c>
      <c r="S32" s="28">
        <f>ESTE!S7</f>
        <v>27046</v>
      </c>
      <c r="T32" s="28">
        <f>ESTE!T7</f>
        <v>18992</v>
      </c>
      <c r="U32" s="28">
        <f>ESTE!U7</f>
        <v>12818</v>
      </c>
      <c r="V32" s="44">
        <f>ESTE!V7</f>
        <v>15958</v>
      </c>
      <c r="W32" s="24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</row>
    <row r="33" spans="1:62" s="14" customFormat="1" ht="20.25" customHeight="1">
      <c r="A33" s="30"/>
      <c r="B33" s="34"/>
      <c r="C33" s="18" t="s">
        <v>24</v>
      </c>
      <c r="D33" s="28">
        <f t="shared" si="3"/>
        <v>868831</v>
      </c>
      <c r="E33" s="28">
        <f>ESTE!E8</f>
        <v>11204</v>
      </c>
      <c r="F33" s="28">
        <f>ESTE!F8</f>
        <v>45917</v>
      </c>
      <c r="G33" s="38">
        <f>ESTE!G8</f>
        <v>58087</v>
      </c>
      <c r="H33" s="38">
        <f>ESTE!H8</f>
        <v>58376</v>
      </c>
      <c r="I33" s="38">
        <f>ESTE!I8</f>
        <v>61202</v>
      </c>
      <c r="J33" s="28">
        <f>ESTE!J8</f>
        <v>62552</v>
      </c>
      <c r="K33" s="28">
        <f>ESTE!K8</f>
        <v>62846</v>
      </c>
      <c r="L33" s="28">
        <f>ESTE!L8</f>
        <v>65495</v>
      </c>
      <c r="M33" s="28">
        <f>ESTE!M8</f>
        <v>66940</v>
      </c>
      <c r="N33" s="28">
        <f>ESTE!N8</f>
        <v>67601</v>
      </c>
      <c r="O33" s="28">
        <f>ESTE!O8</f>
        <v>64586</v>
      </c>
      <c r="P33" s="28">
        <f>ESTE!P8</f>
        <v>58312</v>
      </c>
      <c r="Q33" s="28">
        <f>ESTE!Q8</f>
        <v>49847</v>
      </c>
      <c r="R33" s="28">
        <f>ESTE!R8</f>
        <v>40793</v>
      </c>
      <c r="S33" s="28">
        <f>ESTE!S8</f>
        <v>31687</v>
      </c>
      <c r="T33" s="28">
        <f>ESTE!T8</f>
        <v>23753</v>
      </c>
      <c r="U33" s="28">
        <f>ESTE!U8</f>
        <v>16671</v>
      </c>
      <c r="V33" s="19">
        <f>ESTE!V8</f>
        <v>22962</v>
      </c>
      <c r="W33" s="24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</row>
    <row r="34" spans="1:62" s="14" customFormat="1" ht="20.25" customHeight="1">
      <c r="A34" s="31">
        <v>85</v>
      </c>
      <c r="B34" s="32" t="s">
        <v>41</v>
      </c>
      <c r="C34" s="26"/>
      <c r="D34" s="22">
        <f t="shared" si="3"/>
        <v>132203</v>
      </c>
      <c r="E34" s="22">
        <f t="shared" ref="E34:V34" si="12">+E35+E36</f>
        <v>2107</v>
      </c>
      <c r="F34" s="22">
        <f t="shared" si="12"/>
        <v>8654</v>
      </c>
      <c r="G34" s="22">
        <f t="shared" si="12"/>
        <v>10952</v>
      </c>
      <c r="H34" s="22">
        <f t="shared" si="12"/>
        <v>10605</v>
      </c>
      <c r="I34" s="22">
        <f t="shared" si="12"/>
        <v>9923</v>
      </c>
      <c r="J34" s="22">
        <f t="shared" si="12"/>
        <v>10515</v>
      </c>
      <c r="K34" s="22">
        <f t="shared" si="12"/>
        <v>10679</v>
      </c>
      <c r="L34" s="22">
        <f t="shared" si="12"/>
        <v>11352</v>
      </c>
      <c r="M34" s="22">
        <f t="shared" si="12"/>
        <v>11180</v>
      </c>
      <c r="N34" s="22">
        <f t="shared" si="12"/>
        <v>10631</v>
      </c>
      <c r="O34" s="22">
        <f t="shared" si="12"/>
        <v>9021</v>
      </c>
      <c r="P34" s="22">
        <f t="shared" si="12"/>
        <v>7444</v>
      </c>
      <c r="Q34" s="22">
        <f t="shared" si="12"/>
        <v>5660</v>
      </c>
      <c r="R34" s="22">
        <f t="shared" si="12"/>
        <v>4312</v>
      </c>
      <c r="S34" s="22">
        <f t="shared" si="12"/>
        <v>3344</v>
      </c>
      <c r="T34" s="22">
        <f t="shared" si="12"/>
        <v>2379</v>
      </c>
      <c r="U34" s="22">
        <f t="shared" si="12"/>
        <v>1615</v>
      </c>
      <c r="V34" s="15">
        <f t="shared" si="12"/>
        <v>1830</v>
      </c>
      <c r="W34" s="24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</row>
    <row r="35" spans="1:62" s="14" customFormat="1" ht="20.25" customHeight="1">
      <c r="A35" s="30"/>
      <c r="B35" s="34"/>
      <c r="C35" s="18" t="s">
        <v>23</v>
      </c>
      <c r="D35" s="28">
        <f t="shared" si="3"/>
        <v>71067</v>
      </c>
      <c r="E35" s="28">
        <f>ESTE!E11</f>
        <v>1065</v>
      </c>
      <c r="F35" s="28">
        <f>ESTE!F11</f>
        <v>4402</v>
      </c>
      <c r="G35" s="28">
        <f>ESTE!G11</f>
        <v>5565</v>
      </c>
      <c r="H35" s="28">
        <f>ESTE!H11</f>
        <v>5378</v>
      </c>
      <c r="I35" s="28">
        <f>ESTE!I11</f>
        <v>5175</v>
      </c>
      <c r="J35" s="28">
        <f>ESTE!J11</f>
        <v>5704</v>
      </c>
      <c r="K35" s="28">
        <f>ESTE!K11</f>
        <v>5792</v>
      </c>
      <c r="L35" s="28">
        <f>ESTE!L11</f>
        <v>6225</v>
      </c>
      <c r="M35" s="28">
        <f>ESTE!M11</f>
        <v>6080</v>
      </c>
      <c r="N35" s="28">
        <f>ESTE!N11</f>
        <v>5857</v>
      </c>
      <c r="O35" s="28">
        <f>ESTE!O11</f>
        <v>5016</v>
      </c>
      <c r="P35" s="28">
        <f>ESTE!P11</f>
        <v>4164</v>
      </c>
      <c r="Q35" s="28">
        <f>ESTE!Q11</f>
        <v>3207</v>
      </c>
      <c r="R35" s="28">
        <f>ESTE!R11</f>
        <v>2385</v>
      </c>
      <c r="S35" s="28">
        <f>ESTE!S11</f>
        <v>1870</v>
      </c>
      <c r="T35" s="28">
        <f>ESTE!T11</f>
        <v>1285</v>
      </c>
      <c r="U35" s="28">
        <f>ESTE!U11</f>
        <v>894</v>
      </c>
      <c r="V35" s="19">
        <f>ESTE!V11</f>
        <v>1003</v>
      </c>
      <c r="W35" s="24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</row>
    <row r="36" spans="1:62" s="14" customFormat="1" ht="20.25" customHeight="1">
      <c r="A36" s="30"/>
      <c r="B36" s="34"/>
      <c r="C36" s="18" t="s">
        <v>24</v>
      </c>
      <c r="D36" s="28">
        <f t="shared" si="3"/>
        <v>61136</v>
      </c>
      <c r="E36" s="28">
        <f>ESTE!E12</f>
        <v>1042</v>
      </c>
      <c r="F36" s="28">
        <f>ESTE!F12</f>
        <v>4252</v>
      </c>
      <c r="G36" s="28">
        <f>ESTE!G12</f>
        <v>5387</v>
      </c>
      <c r="H36" s="28">
        <f>ESTE!H12</f>
        <v>5227</v>
      </c>
      <c r="I36" s="28">
        <f>ESTE!I12</f>
        <v>4748</v>
      </c>
      <c r="J36" s="28">
        <f>ESTE!J12</f>
        <v>4811</v>
      </c>
      <c r="K36" s="28">
        <f>ESTE!K12</f>
        <v>4887</v>
      </c>
      <c r="L36" s="28">
        <f>ESTE!L12</f>
        <v>5127</v>
      </c>
      <c r="M36" s="28">
        <f>ESTE!M12</f>
        <v>5100</v>
      </c>
      <c r="N36" s="28">
        <f>ESTE!N12</f>
        <v>4774</v>
      </c>
      <c r="O36" s="28">
        <f>ESTE!O12</f>
        <v>4005</v>
      </c>
      <c r="P36" s="28">
        <f>ESTE!P12</f>
        <v>3280</v>
      </c>
      <c r="Q36" s="28">
        <f>ESTE!Q12</f>
        <v>2453</v>
      </c>
      <c r="R36" s="28">
        <f>ESTE!R12</f>
        <v>1927</v>
      </c>
      <c r="S36" s="28">
        <f>ESTE!S12</f>
        <v>1474</v>
      </c>
      <c r="T36" s="28">
        <f>ESTE!T12</f>
        <v>1094</v>
      </c>
      <c r="U36" s="28">
        <f>ESTE!U12</f>
        <v>721</v>
      </c>
      <c r="V36" s="19">
        <f>ESTE!V12</f>
        <v>827</v>
      </c>
      <c r="W36" s="24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</row>
    <row r="37" spans="1:62" s="14" customFormat="1" ht="20.25" customHeight="1">
      <c r="A37" s="31">
        <v>88</v>
      </c>
      <c r="B37" s="32" t="s">
        <v>42</v>
      </c>
      <c r="C37" s="26"/>
      <c r="D37" s="33">
        <f t="shared" si="3"/>
        <v>890352</v>
      </c>
      <c r="E37" s="22">
        <f t="shared" ref="E37:V37" si="13">+E38+E39</f>
        <v>11055</v>
      </c>
      <c r="F37" s="22">
        <f t="shared" si="13"/>
        <v>45690</v>
      </c>
      <c r="G37" s="22">
        <f t="shared" si="13"/>
        <v>57456</v>
      </c>
      <c r="H37" s="22">
        <f t="shared" si="13"/>
        <v>57288</v>
      </c>
      <c r="I37" s="22">
        <f t="shared" si="13"/>
        <v>62021</v>
      </c>
      <c r="J37" s="22">
        <f t="shared" si="13"/>
        <v>64879</v>
      </c>
      <c r="K37" s="22">
        <f t="shared" si="13"/>
        <v>65695</v>
      </c>
      <c r="L37" s="22">
        <f t="shared" si="13"/>
        <v>66830</v>
      </c>
      <c r="M37" s="22">
        <f t="shared" si="13"/>
        <v>68127</v>
      </c>
      <c r="N37" s="22">
        <f t="shared" si="13"/>
        <v>69396</v>
      </c>
      <c r="O37" s="22">
        <f t="shared" si="13"/>
        <v>68520</v>
      </c>
      <c r="P37" s="22">
        <f t="shared" si="13"/>
        <v>61526</v>
      </c>
      <c r="Q37" s="22">
        <f t="shared" si="13"/>
        <v>52241</v>
      </c>
      <c r="R37" s="22">
        <f t="shared" si="13"/>
        <v>42400</v>
      </c>
      <c r="S37" s="22">
        <f t="shared" si="13"/>
        <v>32814</v>
      </c>
      <c r="T37" s="22">
        <f t="shared" si="13"/>
        <v>24050</v>
      </c>
      <c r="U37" s="22">
        <f t="shared" si="13"/>
        <v>16862</v>
      </c>
      <c r="V37" s="15">
        <f t="shared" si="13"/>
        <v>23502</v>
      </c>
      <c r="W37" s="24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</row>
    <row r="38" spans="1:62" s="14" customFormat="1" ht="20.25" customHeight="1">
      <c r="A38" s="30"/>
      <c r="B38" s="34"/>
      <c r="C38" s="18" t="s">
        <v>23</v>
      </c>
      <c r="D38" s="28">
        <f t="shared" si="3"/>
        <v>433862</v>
      </c>
      <c r="E38" s="28">
        <f>METRO!E9</f>
        <v>5649</v>
      </c>
      <c r="F38" s="28">
        <f>METRO!F9</f>
        <v>23094</v>
      </c>
      <c r="G38" s="28">
        <f>METRO!G9</f>
        <v>28933</v>
      </c>
      <c r="H38" s="28">
        <f>METRO!H9</f>
        <v>29040</v>
      </c>
      <c r="I38" s="28">
        <f>METRO!I9</f>
        <v>31482</v>
      </c>
      <c r="J38" s="28">
        <f>METRO!J9</f>
        <v>32378</v>
      </c>
      <c r="K38" s="28">
        <f>METRO!K9</f>
        <v>32889</v>
      </c>
      <c r="L38" s="28">
        <f>METRO!L9</f>
        <v>32508</v>
      </c>
      <c r="M38" s="28">
        <f>METRO!M9</f>
        <v>33318</v>
      </c>
      <c r="N38" s="28">
        <f>METRO!N9</f>
        <v>33894</v>
      </c>
      <c r="O38" s="28">
        <f>METRO!O9</f>
        <v>33960</v>
      </c>
      <c r="P38" s="28">
        <f>METRO!P9</f>
        <v>30018</v>
      </c>
      <c r="Q38" s="28">
        <f>METRO!Q9</f>
        <v>24943</v>
      </c>
      <c r="R38" s="28">
        <f>METRO!R9</f>
        <v>19677</v>
      </c>
      <c r="S38" s="28">
        <f>METRO!S9</f>
        <v>14960</v>
      </c>
      <c r="T38" s="28">
        <f>METRO!T9</f>
        <v>10575</v>
      </c>
      <c r="U38" s="28">
        <f>METRO!U9</f>
        <v>7205</v>
      </c>
      <c r="V38" s="19">
        <f>METRO!V9</f>
        <v>9339</v>
      </c>
      <c r="W38" s="24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</row>
    <row r="39" spans="1:62" s="14" customFormat="1" ht="20.25" customHeight="1">
      <c r="A39" s="30"/>
      <c r="B39" s="34"/>
      <c r="C39" s="18" t="s">
        <v>24</v>
      </c>
      <c r="D39" s="28">
        <f t="shared" si="3"/>
        <v>456490</v>
      </c>
      <c r="E39" s="28">
        <f>METRO!E10</f>
        <v>5406</v>
      </c>
      <c r="F39" s="28">
        <f>METRO!F10</f>
        <v>22596</v>
      </c>
      <c r="G39" s="28">
        <f>METRO!G10</f>
        <v>28523</v>
      </c>
      <c r="H39" s="28">
        <f>METRO!H10</f>
        <v>28248</v>
      </c>
      <c r="I39" s="28">
        <f>METRO!I10</f>
        <v>30539</v>
      </c>
      <c r="J39" s="28">
        <f>METRO!J10</f>
        <v>32501</v>
      </c>
      <c r="K39" s="28">
        <f>METRO!K10</f>
        <v>32806</v>
      </c>
      <c r="L39" s="28">
        <f>METRO!L10</f>
        <v>34322</v>
      </c>
      <c r="M39" s="28">
        <f>METRO!M10</f>
        <v>34809</v>
      </c>
      <c r="N39" s="28">
        <f>METRO!N10</f>
        <v>35502</v>
      </c>
      <c r="O39" s="28">
        <f>METRO!O10</f>
        <v>34560</v>
      </c>
      <c r="P39" s="28">
        <f>METRO!P10</f>
        <v>31508</v>
      </c>
      <c r="Q39" s="28">
        <f>METRO!Q10</f>
        <v>27298</v>
      </c>
      <c r="R39" s="28">
        <f>METRO!R10</f>
        <v>22723</v>
      </c>
      <c r="S39" s="28">
        <f>METRO!S10</f>
        <v>17854</v>
      </c>
      <c r="T39" s="28">
        <f>METRO!T10</f>
        <v>13475</v>
      </c>
      <c r="U39" s="28">
        <f>METRO!U10</f>
        <v>9657</v>
      </c>
      <c r="V39" s="19">
        <f>METRO!V10</f>
        <v>14163</v>
      </c>
      <c r="W39" s="24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</row>
    <row r="40" spans="1:62" s="14" customFormat="1" ht="20.25" customHeight="1">
      <c r="A40" s="31" t="s">
        <v>43</v>
      </c>
      <c r="B40" s="32" t="s">
        <v>44</v>
      </c>
      <c r="C40" s="26"/>
      <c r="D40" s="22">
        <f t="shared" si="3"/>
        <v>392581</v>
      </c>
      <c r="E40" s="22">
        <f t="shared" ref="E40:V40" si="14">+E41+E42</f>
        <v>5396</v>
      </c>
      <c r="F40" s="22">
        <f t="shared" si="14"/>
        <v>22066</v>
      </c>
      <c r="G40" s="22">
        <f t="shared" si="14"/>
        <v>27783</v>
      </c>
      <c r="H40" s="22">
        <f t="shared" si="14"/>
        <v>27449</v>
      </c>
      <c r="I40" s="22">
        <f t="shared" si="14"/>
        <v>27601</v>
      </c>
      <c r="J40" s="22">
        <f t="shared" si="14"/>
        <v>27025</v>
      </c>
      <c r="K40" s="22">
        <f t="shared" si="14"/>
        <v>27047</v>
      </c>
      <c r="L40" s="22">
        <f t="shared" si="14"/>
        <v>28718</v>
      </c>
      <c r="M40" s="22">
        <f t="shared" si="14"/>
        <v>29685</v>
      </c>
      <c r="N40" s="22">
        <f t="shared" si="14"/>
        <v>30216</v>
      </c>
      <c r="O40" s="22">
        <f t="shared" si="14"/>
        <v>28236</v>
      </c>
      <c r="P40" s="22">
        <f t="shared" si="14"/>
        <v>26358</v>
      </c>
      <c r="Q40" s="22">
        <f t="shared" si="14"/>
        <v>23241</v>
      </c>
      <c r="R40" s="22">
        <f t="shared" si="14"/>
        <v>19183</v>
      </c>
      <c r="S40" s="22">
        <f t="shared" si="14"/>
        <v>14566</v>
      </c>
      <c r="T40" s="22">
        <f t="shared" si="14"/>
        <v>10829</v>
      </c>
      <c r="U40" s="22">
        <f t="shared" si="14"/>
        <v>7592</v>
      </c>
      <c r="V40" s="15">
        <f t="shared" si="14"/>
        <v>9590</v>
      </c>
      <c r="W40" s="24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</row>
    <row r="41" spans="1:62" s="14" customFormat="1" ht="20.25" customHeight="1">
      <c r="A41" s="30"/>
      <c r="B41" s="34"/>
      <c r="C41" s="18" t="s">
        <v>23</v>
      </c>
      <c r="D41" s="28">
        <f t="shared" si="3"/>
        <v>192247</v>
      </c>
      <c r="E41" s="28">
        <f>SMGTO!E9</f>
        <v>2747</v>
      </c>
      <c r="F41" s="28">
        <f>SMGTO!F9</f>
        <v>11479</v>
      </c>
      <c r="G41" s="28">
        <f>SMGTO!G9</f>
        <v>14494</v>
      </c>
      <c r="H41" s="28">
        <f>SMGTO!H9</f>
        <v>13983</v>
      </c>
      <c r="I41" s="28">
        <f>SMGTO!I9</f>
        <v>13857</v>
      </c>
      <c r="J41" s="28">
        <f>SMGTO!J9</f>
        <v>13492</v>
      </c>
      <c r="K41" s="28">
        <f>SMGTO!K9</f>
        <v>13418</v>
      </c>
      <c r="L41" s="28">
        <f>SMGTO!L9</f>
        <v>14590</v>
      </c>
      <c r="M41" s="28">
        <f>SMGTO!M9</f>
        <v>15037</v>
      </c>
      <c r="N41" s="28">
        <f>SMGTO!N9</f>
        <v>15191</v>
      </c>
      <c r="O41" s="28">
        <f>SMGTO!O9</f>
        <v>13562</v>
      </c>
      <c r="P41" s="28">
        <f>SMGTO!P9</f>
        <v>12597</v>
      </c>
      <c r="Q41" s="28">
        <f>SMGTO!Q9</f>
        <v>10996</v>
      </c>
      <c r="R41" s="28">
        <f>SMGTO!R9</f>
        <v>8860</v>
      </c>
      <c r="S41" s="28">
        <f>SMGTO!S9</f>
        <v>6368</v>
      </c>
      <c r="T41" s="28">
        <f>SMGTO!T9</f>
        <v>4569</v>
      </c>
      <c r="U41" s="28">
        <f>SMGTO!U9</f>
        <v>3189</v>
      </c>
      <c r="V41" s="19">
        <f>SMGTO!V9</f>
        <v>3818</v>
      </c>
      <c r="W41" s="24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</row>
    <row r="42" spans="1:62" s="14" customFormat="1" ht="20.25" customHeight="1">
      <c r="A42" s="30"/>
      <c r="B42" s="34"/>
      <c r="C42" s="18" t="s">
        <v>24</v>
      </c>
      <c r="D42" s="28">
        <f t="shared" si="3"/>
        <v>200334</v>
      </c>
      <c r="E42" s="28">
        <f>SMGTO!E10</f>
        <v>2649</v>
      </c>
      <c r="F42" s="28">
        <f>SMGTO!F10</f>
        <v>10587</v>
      </c>
      <c r="G42" s="28">
        <f>SMGTO!G10</f>
        <v>13289</v>
      </c>
      <c r="H42" s="28">
        <f>SMGTO!H10</f>
        <v>13466</v>
      </c>
      <c r="I42" s="28">
        <f>SMGTO!I10</f>
        <v>13744</v>
      </c>
      <c r="J42" s="28">
        <f>SMGTO!J10</f>
        <v>13533</v>
      </c>
      <c r="K42" s="28">
        <f>SMGTO!K10</f>
        <v>13629</v>
      </c>
      <c r="L42" s="28">
        <f>SMGTO!L10</f>
        <v>14128</v>
      </c>
      <c r="M42" s="28">
        <f>SMGTO!M10</f>
        <v>14648</v>
      </c>
      <c r="N42" s="28">
        <f>SMGTO!N10</f>
        <v>15025</v>
      </c>
      <c r="O42" s="28">
        <f>SMGTO!O10</f>
        <v>14674</v>
      </c>
      <c r="P42" s="28">
        <f>SMGTO!P10</f>
        <v>13761</v>
      </c>
      <c r="Q42" s="28">
        <f>SMGTO!Q10</f>
        <v>12245</v>
      </c>
      <c r="R42" s="28">
        <f>SMGTO!R10</f>
        <v>10323</v>
      </c>
      <c r="S42" s="28">
        <f>SMGTO!S10</f>
        <v>8198</v>
      </c>
      <c r="T42" s="28">
        <f>SMGTO!T10</f>
        <v>6260</v>
      </c>
      <c r="U42" s="28">
        <f>SMGTO!U10</f>
        <v>4403</v>
      </c>
      <c r="V42" s="19">
        <f>SMGTO!V10</f>
        <v>5772</v>
      </c>
      <c r="W42" s="24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</row>
    <row r="43" spans="1:62" s="14" customFormat="1" ht="20.25" customHeight="1">
      <c r="A43" s="45">
        <v>15</v>
      </c>
      <c r="B43" s="32" t="s">
        <v>45</v>
      </c>
      <c r="C43" s="26"/>
      <c r="D43" s="22">
        <f>SUM(E43:V43)</f>
        <v>299158</v>
      </c>
      <c r="E43" s="22">
        <f t="shared" ref="E43:V43" si="15">+E44+E45</f>
        <v>4263</v>
      </c>
      <c r="F43" s="22">
        <f t="shared" si="15"/>
        <v>17221</v>
      </c>
      <c r="G43" s="22">
        <f t="shared" si="15"/>
        <v>22121</v>
      </c>
      <c r="H43" s="22">
        <f t="shared" si="15"/>
        <v>23181</v>
      </c>
      <c r="I43" s="22">
        <f t="shared" si="15"/>
        <v>24724</v>
      </c>
      <c r="J43" s="22">
        <f t="shared" si="15"/>
        <v>23630</v>
      </c>
      <c r="K43" s="22">
        <f t="shared" si="15"/>
        <v>23007</v>
      </c>
      <c r="L43" s="22">
        <f t="shared" si="15"/>
        <v>22952</v>
      </c>
      <c r="M43" s="22">
        <f t="shared" si="15"/>
        <v>23789</v>
      </c>
      <c r="N43" s="22">
        <f t="shared" si="15"/>
        <v>24035</v>
      </c>
      <c r="O43" s="22">
        <f t="shared" si="15"/>
        <v>22710</v>
      </c>
      <c r="P43" s="22">
        <f t="shared" si="15"/>
        <v>19436</v>
      </c>
      <c r="Q43" s="22">
        <f t="shared" si="15"/>
        <v>15757</v>
      </c>
      <c r="R43" s="22">
        <f t="shared" si="15"/>
        <v>11418</v>
      </c>
      <c r="S43" s="22">
        <f t="shared" si="15"/>
        <v>8009</v>
      </c>
      <c r="T43" s="22">
        <f t="shared" si="15"/>
        <v>5487</v>
      </c>
      <c r="U43" s="22">
        <f t="shared" si="15"/>
        <v>3420</v>
      </c>
      <c r="V43" s="15">
        <f t="shared" si="15"/>
        <v>3998</v>
      </c>
      <c r="W43" s="24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</row>
    <row r="44" spans="1:62" s="14" customFormat="1" ht="20.25" customHeight="1">
      <c r="A44" s="30"/>
      <c r="B44" s="34"/>
      <c r="C44" s="18" t="s">
        <v>23</v>
      </c>
      <c r="D44" s="28">
        <f>SUM(E44:V44)</f>
        <v>148287</v>
      </c>
      <c r="E44" s="28">
        <f>PMANORTE!E9</f>
        <v>2156</v>
      </c>
      <c r="F44" s="28">
        <f>PMANORTE!F9</f>
        <v>8739</v>
      </c>
      <c r="G44" s="28">
        <f>PMANORTE!G9</f>
        <v>11233</v>
      </c>
      <c r="H44" s="28">
        <f>PMANORTE!H9</f>
        <v>11746</v>
      </c>
      <c r="I44" s="28">
        <f>PMANORTE!I9</f>
        <v>12553</v>
      </c>
      <c r="J44" s="28">
        <f>PMANORTE!J9</f>
        <v>11923</v>
      </c>
      <c r="K44" s="28">
        <f>PMANORTE!K9</f>
        <v>11483</v>
      </c>
      <c r="L44" s="28">
        <f>PMANORTE!L9</f>
        <v>11034</v>
      </c>
      <c r="M44" s="28">
        <f>PMANORTE!M9</f>
        <v>11406</v>
      </c>
      <c r="N44" s="28">
        <f>PMANORTE!N9</f>
        <v>11735</v>
      </c>
      <c r="O44" s="28">
        <f>PMANORTE!O9</f>
        <v>11363</v>
      </c>
      <c r="P44" s="28">
        <f>PMANORTE!P9</f>
        <v>9673</v>
      </c>
      <c r="Q44" s="28">
        <f>PMANORTE!Q9</f>
        <v>7906</v>
      </c>
      <c r="R44" s="28">
        <f>PMANORTE!R9</f>
        <v>5598</v>
      </c>
      <c r="S44" s="28">
        <f>PMANORTE!S9</f>
        <v>3848</v>
      </c>
      <c r="T44" s="28">
        <f>PMANORTE!T9</f>
        <v>2563</v>
      </c>
      <c r="U44" s="28">
        <f>PMANORTE!U9</f>
        <v>1530</v>
      </c>
      <c r="V44" s="19">
        <f>PMANORTE!V9</f>
        <v>1798</v>
      </c>
      <c r="W44" s="24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</row>
    <row r="45" spans="1:62" s="14" customFormat="1" ht="20.25" customHeight="1">
      <c r="A45" s="30"/>
      <c r="B45" s="34"/>
      <c r="C45" s="18" t="s">
        <v>24</v>
      </c>
      <c r="D45" s="28">
        <f>SUM(E45:V45)</f>
        <v>150871</v>
      </c>
      <c r="E45" s="28">
        <f>PMANORTE!E10</f>
        <v>2107</v>
      </c>
      <c r="F45" s="28">
        <f>PMANORTE!F10</f>
        <v>8482</v>
      </c>
      <c r="G45" s="28">
        <f>PMANORTE!G10</f>
        <v>10888</v>
      </c>
      <c r="H45" s="28">
        <f>PMANORTE!H10</f>
        <v>11435</v>
      </c>
      <c r="I45" s="28">
        <f>PMANORTE!I10</f>
        <v>12171</v>
      </c>
      <c r="J45" s="28">
        <f>PMANORTE!J10</f>
        <v>11707</v>
      </c>
      <c r="K45" s="28">
        <f>PMANORTE!K10</f>
        <v>11524</v>
      </c>
      <c r="L45" s="28">
        <f>PMANORTE!L10</f>
        <v>11918</v>
      </c>
      <c r="M45" s="28">
        <f>PMANORTE!M10</f>
        <v>12383</v>
      </c>
      <c r="N45" s="28">
        <f>PMANORTE!N10</f>
        <v>12300</v>
      </c>
      <c r="O45" s="28">
        <f>PMANORTE!O10</f>
        <v>11347</v>
      </c>
      <c r="P45" s="28">
        <f>PMANORTE!P10</f>
        <v>9763</v>
      </c>
      <c r="Q45" s="28">
        <f>PMANORTE!Q10</f>
        <v>7851</v>
      </c>
      <c r="R45" s="28">
        <f>PMANORTE!R10</f>
        <v>5820</v>
      </c>
      <c r="S45" s="28">
        <f>PMANORTE!S10</f>
        <v>4161</v>
      </c>
      <c r="T45" s="28">
        <f>PMANORTE!T10</f>
        <v>2924</v>
      </c>
      <c r="U45" s="28">
        <f>PMANORTE!U10</f>
        <v>1890</v>
      </c>
      <c r="V45" s="19">
        <f>PMANORTE!V10</f>
        <v>2200</v>
      </c>
      <c r="W45" s="24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</row>
    <row r="46" spans="1:62" s="14" customFormat="1" ht="20.25" customHeight="1">
      <c r="A46" s="31" t="s">
        <v>46</v>
      </c>
      <c r="B46" s="32" t="s">
        <v>47</v>
      </c>
      <c r="C46" s="26"/>
      <c r="D46" s="22">
        <f>SUM(E46:V46)</f>
        <v>254344</v>
      </c>
      <c r="E46" s="16">
        <f t="shared" ref="E46:V46" si="16">+E47+E48</f>
        <v>4446</v>
      </c>
      <c r="F46" s="22">
        <f t="shared" si="16"/>
        <v>17795</v>
      </c>
      <c r="G46" s="22">
        <f t="shared" si="16"/>
        <v>22430</v>
      </c>
      <c r="H46" s="22">
        <f t="shared" si="16"/>
        <v>22671</v>
      </c>
      <c r="I46" s="22">
        <f t="shared" si="16"/>
        <v>22782</v>
      </c>
      <c r="J46" s="22">
        <f t="shared" si="16"/>
        <v>21875</v>
      </c>
      <c r="K46" s="22">
        <f t="shared" si="16"/>
        <v>20717</v>
      </c>
      <c r="L46" s="22">
        <f t="shared" si="16"/>
        <v>19278</v>
      </c>
      <c r="M46" s="22">
        <f t="shared" si="16"/>
        <v>16178</v>
      </c>
      <c r="N46" s="22">
        <f t="shared" si="16"/>
        <v>13217</v>
      </c>
      <c r="O46" s="22">
        <f t="shared" si="16"/>
        <v>11592</v>
      </c>
      <c r="P46" s="22">
        <f t="shared" si="16"/>
        <v>10600</v>
      </c>
      <c r="Q46" s="22">
        <f t="shared" si="16"/>
        <v>10735</v>
      </c>
      <c r="R46" s="22">
        <f t="shared" si="16"/>
        <v>10097</v>
      </c>
      <c r="S46" s="22">
        <f t="shared" si="16"/>
        <v>8958</v>
      </c>
      <c r="T46" s="22">
        <f t="shared" si="16"/>
        <v>7190</v>
      </c>
      <c r="U46" s="22">
        <f t="shared" si="16"/>
        <v>5781</v>
      </c>
      <c r="V46" s="15">
        <f t="shared" si="16"/>
        <v>8002</v>
      </c>
      <c r="W46" s="24"/>
      <c r="X46" s="24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</row>
    <row r="47" spans="1:62" s="14" customFormat="1" ht="20.25" customHeight="1">
      <c r="A47" s="39"/>
      <c r="B47" s="35"/>
      <c r="C47" s="41" t="s">
        <v>23</v>
      </c>
      <c r="D47" s="28">
        <f t="shared" si="3"/>
        <v>131443</v>
      </c>
      <c r="E47" s="28">
        <f>VERAGUAS!E8</f>
        <v>2274</v>
      </c>
      <c r="F47" s="28">
        <f>VERAGUAS!F8</f>
        <v>9076</v>
      </c>
      <c r="G47" s="28">
        <f>VERAGUAS!G8</f>
        <v>11435</v>
      </c>
      <c r="H47" s="28">
        <f>VERAGUAS!H8</f>
        <v>11558</v>
      </c>
      <c r="I47" s="28">
        <f>VERAGUAS!I8</f>
        <v>11624</v>
      </c>
      <c r="J47" s="28">
        <f>VERAGUAS!J8</f>
        <v>11246</v>
      </c>
      <c r="K47" s="28">
        <f>VERAGUAS!K8</f>
        <v>10498</v>
      </c>
      <c r="L47" s="28">
        <f>VERAGUAS!L8</f>
        <v>10001</v>
      </c>
      <c r="M47" s="28">
        <f>VERAGUAS!M8</f>
        <v>8612</v>
      </c>
      <c r="N47" s="28">
        <f>VERAGUAS!N8</f>
        <v>7048</v>
      </c>
      <c r="O47" s="28">
        <f>VERAGUAS!O8</f>
        <v>6271</v>
      </c>
      <c r="P47" s="28">
        <f>VERAGUAS!P8</f>
        <v>5705</v>
      </c>
      <c r="Q47" s="28">
        <f>VERAGUAS!Q8</f>
        <v>5693</v>
      </c>
      <c r="R47" s="28">
        <f>VERAGUAS!R8</f>
        <v>5365</v>
      </c>
      <c r="S47" s="28">
        <f>VERAGUAS!S8</f>
        <v>4705</v>
      </c>
      <c r="T47" s="28">
        <f>VERAGUAS!T8</f>
        <v>3735</v>
      </c>
      <c r="U47" s="28">
        <f>VERAGUAS!U8</f>
        <v>2859</v>
      </c>
      <c r="V47" s="19">
        <f>VERAGUAS!V8</f>
        <v>3738</v>
      </c>
      <c r="W47" s="24"/>
      <c r="X47" s="24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</row>
    <row r="48" spans="1:62" s="14" customFormat="1" ht="20.25" customHeight="1">
      <c r="A48" s="39"/>
      <c r="B48" s="35"/>
      <c r="C48" s="41" t="s">
        <v>24</v>
      </c>
      <c r="D48" s="28">
        <f t="shared" si="3"/>
        <v>122901</v>
      </c>
      <c r="E48" s="28">
        <f>VERAGUAS!E9</f>
        <v>2172</v>
      </c>
      <c r="F48" s="28">
        <f>VERAGUAS!F9</f>
        <v>8719</v>
      </c>
      <c r="G48" s="28">
        <f>VERAGUAS!G9</f>
        <v>10995</v>
      </c>
      <c r="H48" s="28">
        <f>VERAGUAS!H9</f>
        <v>11113</v>
      </c>
      <c r="I48" s="28">
        <f>VERAGUAS!I9</f>
        <v>11158</v>
      </c>
      <c r="J48" s="28">
        <f>VERAGUAS!J9</f>
        <v>10629</v>
      </c>
      <c r="K48" s="28">
        <f>VERAGUAS!K9</f>
        <v>10219</v>
      </c>
      <c r="L48" s="28">
        <f>VERAGUAS!L9</f>
        <v>9277</v>
      </c>
      <c r="M48" s="28">
        <f>VERAGUAS!M9</f>
        <v>7566</v>
      </c>
      <c r="N48" s="28">
        <f>VERAGUAS!N9</f>
        <v>6169</v>
      </c>
      <c r="O48" s="28">
        <f>VERAGUAS!O9</f>
        <v>5321</v>
      </c>
      <c r="P48" s="28">
        <f>VERAGUAS!P9</f>
        <v>4895</v>
      </c>
      <c r="Q48" s="28">
        <f>VERAGUAS!Q9</f>
        <v>5042</v>
      </c>
      <c r="R48" s="28">
        <f>VERAGUAS!R9</f>
        <v>4732</v>
      </c>
      <c r="S48" s="28">
        <f>VERAGUAS!S9</f>
        <v>4253</v>
      </c>
      <c r="T48" s="28">
        <f>VERAGUAS!T9</f>
        <v>3455</v>
      </c>
      <c r="U48" s="28">
        <f>VERAGUAS!U9</f>
        <v>2922</v>
      </c>
      <c r="V48" s="19">
        <f>VERAGUAS!V9</f>
        <v>4264</v>
      </c>
      <c r="W48" s="24"/>
      <c r="X48" s="24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</row>
    <row r="49" spans="1:62" s="14" customFormat="1" ht="20.25" customHeight="1">
      <c r="A49" s="31" t="s">
        <v>48</v>
      </c>
      <c r="B49" s="46" t="s">
        <v>820</v>
      </c>
      <c r="C49" s="35"/>
      <c r="D49" s="22">
        <f t="shared" si="3"/>
        <v>50734</v>
      </c>
      <c r="E49" s="22">
        <f t="shared" ref="E49:V49" si="17">+E50+E51</f>
        <v>1550</v>
      </c>
      <c r="F49" s="22">
        <f t="shared" si="17"/>
        <v>5796</v>
      </c>
      <c r="G49" s="22">
        <f t="shared" si="17"/>
        <v>6306</v>
      </c>
      <c r="H49" s="22">
        <f t="shared" si="17"/>
        <v>5479</v>
      </c>
      <c r="I49" s="22">
        <f t="shared" si="17"/>
        <v>5237</v>
      </c>
      <c r="J49" s="22">
        <f t="shared" si="17"/>
        <v>5175</v>
      </c>
      <c r="K49" s="22">
        <f t="shared" si="17"/>
        <v>4558</v>
      </c>
      <c r="L49" s="22">
        <f t="shared" si="17"/>
        <v>3674</v>
      </c>
      <c r="M49" s="22">
        <f t="shared" si="17"/>
        <v>2370</v>
      </c>
      <c r="N49" s="22">
        <f t="shared" si="17"/>
        <v>1281</v>
      </c>
      <c r="O49" s="22">
        <f t="shared" si="17"/>
        <v>1175</v>
      </c>
      <c r="P49" s="22">
        <f t="shared" si="17"/>
        <v>1223</v>
      </c>
      <c r="Q49" s="22">
        <f t="shared" si="17"/>
        <v>1207</v>
      </c>
      <c r="R49" s="22">
        <f t="shared" si="17"/>
        <v>1327</v>
      </c>
      <c r="S49" s="22">
        <f t="shared" si="17"/>
        <v>1154</v>
      </c>
      <c r="T49" s="22">
        <f t="shared" si="17"/>
        <v>1165</v>
      </c>
      <c r="U49" s="22">
        <f t="shared" si="17"/>
        <v>938</v>
      </c>
      <c r="V49" s="15">
        <f t="shared" si="17"/>
        <v>1119</v>
      </c>
      <c r="W49" s="24"/>
      <c r="X49" s="24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</row>
    <row r="50" spans="1:62" s="14" customFormat="1" ht="20.25" customHeight="1">
      <c r="A50" s="30"/>
      <c r="B50" s="40"/>
      <c r="C50" s="41" t="s">
        <v>23</v>
      </c>
      <c r="D50" s="28">
        <f t="shared" si="3"/>
        <v>24718</v>
      </c>
      <c r="E50" s="28">
        <f>KUNA_YALA!E8</f>
        <v>790</v>
      </c>
      <c r="F50" s="28">
        <f>KUNA_YALA!F8</f>
        <v>2949</v>
      </c>
      <c r="G50" s="28">
        <f>KUNA_YALA!G8</f>
        <v>3202</v>
      </c>
      <c r="H50" s="28">
        <f>KUNA_YALA!H8</f>
        <v>2783</v>
      </c>
      <c r="I50" s="28">
        <f>KUNA_YALA!I8</f>
        <v>2679</v>
      </c>
      <c r="J50" s="28">
        <f>KUNA_YALA!J8</f>
        <v>2648</v>
      </c>
      <c r="K50" s="28">
        <f>KUNA_YALA!K8</f>
        <v>2382</v>
      </c>
      <c r="L50" s="28">
        <f>KUNA_YALA!L8</f>
        <v>1929</v>
      </c>
      <c r="M50" s="28">
        <f>KUNA_YALA!M8</f>
        <v>1153</v>
      </c>
      <c r="N50" s="28">
        <f>KUNA_YALA!N8</f>
        <v>455</v>
      </c>
      <c r="O50" s="28">
        <f>KUNA_YALA!O8</f>
        <v>389</v>
      </c>
      <c r="P50" s="28">
        <f>KUNA_YALA!P8</f>
        <v>473</v>
      </c>
      <c r="Q50" s="28">
        <f>KUNA_YALA!Q8</f>
        <v>467</v>
      </c>
      <c r="R50" s="28">
        <f>KUNA_YALA!R8</f>
        <v>558</v>
      </c>
      <c r="S50" s="28">
        <f>KUNA_YALA!S8</f>
        <v>486</v>
      </c>
      <c r="T50" s="28">
        <f>KUNA_YALA!T8</f>
        <v>502</v>
      </c>
      <c r="U50" s="28">
        <f>KUNA_YALA!U8</f>
        <v>373</v>
      </c>
      <c r="V50" s="19">
        <f>KUNA_YALA!V8</f>
        <v>500</v>
      </c>
      <c r="W50" s="24"/>
      <c r="X50" s="24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</row>
    <row r="51" spans="1:62" s="14" customFormat="1" ht="20.25" customHeight="1">
      <c r="A51" s="30"/>
      <c r="B51" s="34"/>
      <c r="C51" s="18" t="s">
        <v>24</v>
      </c>
      <c r="D51" s="28">
        <f t="shared" si="3"/>
        <v>26016</v>
      </c>
      <c r="E51" s="28">
        <f>KUNA_YALA!E9</f>
        <v>760</v>
      </c>
      <c r="F51" s="28">
        <f>KUNA_YALA!F9</f>
        <v>2847</v>
      </c>
      <c r="G51" s="28">
        <f>KUNA_YALA!G9</f>
        <v>3104</v>
      </c>
      <c r="H51" s="28">
        <f>KUNA_YALA!H9</f>
        <v>2696</v>
      </c>
      <c r="I51" s="28">
        <f>KUNA_YALA!I9</f>
        <v>2558</v>
      </c>
      <c r="J51" s="28">
        <f>KUNA_YALA!J9</f>
        <v>2527</v>
      </c>
      <c r="K51" s="28">
        <f>KUNA_YALA!K9</f>
        <v>2176</v>
      </c>
      <c r="L51" s="28">
        <f>KUNA_YALA!L9</f>
        <v>1745</v>
      </c>
      <c r="M51" s="28">
        <f>KUNA_YALA!M9</f>
        <v>1217</v>
      </c>
      <c r="N51" s="28">
        <f>KUNA_YALA!N9</f>
        <v>826</v>
      </c>
      <c r="O51" s="28">
        <f>KUNA_YALA!O9</f>
        <v>786</v>
      </c>
      <c r="P51" s="28">
        <f>KUNA_YALA!P9</f>
        <v>750</v>
      </c>
      <c r="Q51" s="28">
        <f>KUNA_YALA!Q9</f>
        <v>740</v>
      </c>
      <c r="R51" s="28">
        <f>KUNA_YALA!R9</f>
        <v>769</v>
      </c>
      <c r="S51" s="28">
        <f>KUNA_YALA!S9</f>
        <v>668</v>
      </c>
      <c r="T51" s="28">
        <f>KUNA_YALA!T9</f>
        <v>663</v>
      </c>
      <c r="U51" s="28">
        <f>KUNA_YALA!U9</f>
        <v>565</v>
      </c>
      <c r="V51" s="19">
        <f>KUNA_YALA!V9</f>
        <v>619</v>
      </c>
      <c r="W51" s="24"/>
      <c r="X51" s="24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</row>
    <row r="52" spans="1:62" s="14" customFormat="1" ht="20.25" customHeight="1">
      <c r="A52" s="31">
        <v>12</v>
      </c>
      <c r="B52" s="32" t="s">
        <v>49</v>
      </c>
      <c r="C52" s="26"/>
      <c r="D52" s="22">
        <f t="shared" si="3"/>
        <v>241683</v>
      </c>
      <c r="E52" s="16">
        <f t="shared" ref="E52:V52" si="18">+E53+E54</f>
        <v>7525</v>
      </c>
      <c r="F52" s="22">
        <f t="shared" si="18"/>
        <v>27725</v>
      </c>
      <c r="G52" s="22">
        <f t="shared" si="18"/>
        <v>32610</v>
      </c>
      <c r="H52" s="22">
        <f t="shared" si="18"/>
        <v>29898</v>
      </c>
      <c r="I52" s="22">
        <f t="shared" si="18"/>
        <v>27841</v>
      </c>
      <c r="J52" s="22">
        <f t="shared" si="18"/>
        <v>24156</v>
      </c>
      <c r="K52" s="22">
        <f t="shared" si="18"/>
        <v>20595</v>
      </c>
      <c r="L52" s="22">
        <f t="shared" si="18"/>
        <v>17873</v>
      </c>
      <c r="M52" s="22">
        <f t="shared" si="18"/>
        <v>13016</v>
      </c>
      <c r="N52" s="22">
        <f t="shared" si="18"/>
        <v>8763</v>
      </c>
      <c r="O52" s="22">
        <f t="shared" si="18"/>
        <v>7064</v>
      </c>
      <c r="P52" s="22">
        <f t="shared" si="18"/>
        <v>5765</v>
      </c>
      <c r="Q52" s="22">
        <f t="shared" si="18"/>
        <v>4662</v>
      </c>
      <c r="R52" s="22">
        <f t="shared" si="18"/>
        <v>4406</v>
      </c>
      <c r="S52" s="22">
        <f t="shared" si="18"/>
        <v>3366</v>
      </c>
      <c r="T52" s="22">
        <f t="shared" si="18"/>
        <v>2729</v>
      </c>
      <c r="U52" s="22">
        <f t="shared" si="18"/>
        <v>1703</v>
      </c>
      <c r="V52" s="15">
        <f t="shared" si="18"/>
        <v>1986</v>
      </c>
      <c r="W52" s="24"/>
      <c r="X52" s="24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</row>
    <row r="53" spans="1:62" s="14" customFormat="1" ht="20.25" customHeight="1">
      <c r="A53" s="30"/>
      <c r="B53" s="34"/>
      <c r="C53" s="18" t="s">
        <v>23</v>
      </c>
      <c r="D53" s="28">
        <f t="shared" si="3"/>
        <v>119305</v>
      </c>
      <c r="E53" s="28">
        <f>NGABE_BUGLE!E9</f>
        <v>3690</v>
      </c>
      <c r="F53" s="28">
        <f>NGABE_BUGLE!F9</f>
        <v>14283</v>
      </c>
      <c r="G53" s="28">
        <f>NGABE_BUGLE!G9</f>
        <v>16597</v>
      </c>
      <c r="H53" s="28">
        <f>NGABE_BUGLE!H9</f>
        <v>15203</v>
      </c>
      <c r="I53" s="28">
        <f>NGABE_BUGLE!I9</f>
        <v>14151</v>
      </c>
      <c r="J53" s="28">
        <f>NGABE_BUGLE!J9</f>
        <v>12257</v>
      </c>
      <c r="K53" s="28">
        <f>NGABE_BUGLE!K9</f>
        <v>10257</v>
      </c>
      <c r="L53" s="28">
        <f>NGABE_BUGLE!L9</f>
        <v>8729</v>
      </c>
      <c r="M53" s="28">
        <f>NGABE_BUGLE!M9</f>
        <v>6199</v>
      </c>
      <c r="N53" s="28">
        <f>NGABE_BUGLE!N9</f>
        <v>3804</v>
      </c>
      <c r="O53" s="28">
        <f>NGABE_BUGLE!O9</f>
        <v>2998</v>
      </c>
      <c r="P53" s="28">
        <f>NGABE_BUGLE!P9</f>
        <v>2526</v>
      </c>
      <c r="Q53" s="28">
        <f>NGABE_BUGLE!Q9</f>
        <v>2075</v>
      </c>
      <c r="R53" s="28">
        <f>NGABE_BUGLE!R9</f>
        <v>1968</v>
      </c>
      <c r="S53" s="28">
        <f>NGABE_BUGLE!S9</f>
        <v>1534</v>
      </c>
      <c r="T53" s="28">
        <f>NGABE_BUGLE!T9</f>
        <v>1236</v>
      </c>
      <c r="U53" s="28">
        <f>NGABE_BUGLE!U9</f>
        <v>834</v>
      </c>
      <c r="V53" s="19">
        <f>NGABE_BUGLE!V9</f>
        <v>964</v>
      </c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</row>
    <row r="54" spans="1:62" s="14" customFormat="1" ht="20.25" customHeight="1">
      <c r="A54" s="30"/>
      <c r="B54" s="34"/>
      <c r="C54" s="18" t="s">
        <v>24</v>
      </c>
      <c r="D54" s="28">
        <f t="shared" si="3"/>
        <v>122378</v>
      </c>
      <c r="E54" s="28">
        <f>NGABE_BUGLE!E10</f>
        <v>3835</v>
      </c>
      <c r="F54" s="28">
        <f>NGABE_BUGLE!F10</f>
        <v>13442</v>
      </c>
      <c r="G54" s="28">
        <f>NGABE_BUGLE!G10</f>
        <v>16013</v>
      </c>
      <c r="H54" s="28">
        <f>NGABE_BUGLE!H10</f>
        <v>14695</v>
      </c>
      <c r="I54" s="28">
        <f>NGABE_BUGLE!I10</f>
        <v>13690</v>
      </c>
      <c r="J54" s="28">
        <f>NGABE_BUGLE!J10</f>
        <v>11899</v>
      </c>
      <c r="K54" s="28">
        <f>NGABE_BUGLE!K10</f>
        <v>10338</v>
      </c>
      <c r="L54" s="28">
        <f>NGABE_BUGLE!L10</f>
        <v>9144</v>
      </c>
      <c r="M54" s="28">
        <f>NGABE_BUGLE!M10</f>
        <v>6817</v>
      </c>
      <c r="N54" s="28">
        <f>NGABE_BUGLE!N10</f>
        <v>4959</v>
      </c>
      <c r="O54" s="28">
        <f>NGABE_BUGLE!O10</f>
        <v>4066</v>
      </c>
      <c r="P54" s="28">
        <f>NGABE_BUGLE!P10</f>
        <v>3239</v>
      </c>
      <c r="Q54" s="28">
        <f>NGABE_BUGLE!Q10</f>
        <v>2587</v>
      </c>
      <c r="R54" s="28">
        <f>NGABE_BUGLE!R10</f>
        <v>2438</v>
      </c>
      <c r="S54" s="28">
        <f>NGABE_BUGLE!S10</f>
        <v>1832</v>
      </c>
      <c r="T54" s="28">
        <f>NGABE_BUGLE!T10</f>
        <v>1493</v>
      </c>
      <c r="U54" s="28">
        <f>NGABE_BUGLE!U10</f>
        <v>869</v>
      </c>
      <c r="V54" s="19">
        <f>NGABE_BUGLE!V10</f>
        <v>1022</v>
      </c>
      <c r="W54" s="24"/>
      <c r="X54" s="24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</row>
    <row r="55" spans="1:62" s="14" customFormat="1" ht="20.25" customHeight="1">
      <c r="A55" s="31" t="s">
        <v>50</v>
      </c>
      <c r="B55" s="47" t="s">
        <v>51</v>
      </c>
      <c r="C55" s="18"/>
      <c r="D55" s="22">
        <f t="shared" si="3"/>
        <v>659429</v>
      </c>
      <c r="E55" s="22">
        <f>SUM(E56:E57)</f>
        <v>9101</v>
      </c>
      <c r="F55" s="22">
        <f t="shared" ref="F55:V55" si="19">SUM(F56:F57)</f>
        <v>35951</v>
      </c>
      <c r="G55" s="22">
        <f t="shared" si="19"/>
        <v>48940</v>
      </c>
      <c r="H55" s="22">
        <f t="shared" si="19"/>
        <v>54505</v>
      </c>
      <c r="I55" s="22">
        <f t="shared" si="19"/>
        <v>52433</v>
      </c>
      <c r="J55" s="22">
        <f t="shared" si="19"/>
        <v>52772</v>
      </c>
      <c r="K55" s="22">
        <f t="shared" si="19"/>
        <v>49828</v>
      </c>
      <c r="L55" s="22">
        <f t="shared" si="19"/>
        <v>44270</v>
      </c>
      <c r="M55" s="22">
        <f t="shared" si="19"/>
        <v>48246</v>
      </c>
      <c r="N55" s="22">
        <f t="shared" si="19"/>
        <v>54984</v>
      </c>
      <c r="O55" s="22">
        <f t="shared" si="19"/>
        <v>54252</v>
      </c>
      <c r="P55" s="22">
        <f t="shared" si="19"/>
        <v>45068</v>
      </c>
      <c r="Q55" s="22">
        <f t="shared" si="19"/>
        <v>33498</v>
      </c>
      <c r="R55" s="22">
        <f t="shared" si="19"/>
        <v>25779</v>
      </c>
      <c r="S55" s="22">
        <f t="shared" si="19"/>
        <v>18091</v>
      </c>
      <c r="T55" s="22">
        <f t="shared" si="19"/>
        <v>12117</v>
      </c>
      <c r="U55" s="22">
        <f t="shared" si="19"/>
        <v>8874</v>
      </c>
      <c r="V55" s="15">
        <f t="shared" si="19"/>
        <v>10720</v>
      </c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</row>
    <row r="56" spans="1:62" s="14" customFormat="1" ht="20.25" customHeight="1">
      <c r="A56" s="30"/>
      <c r="B56" s="34"/>
      <c r="C56" s="18" t="s">
        <v>23</v>
      </c>
      <c r="D56" s="28">
        <f t="shared" si="3"/>
        <v>332890</v>
      </c>
      <c r="E56" s="28">
        <f>'P OESTE '!E9</f>
        <v>4701</v>
      </c>
      <c r="F56" s="28">
        <f>'P OESTE '!F9</f>
        <v>18500</v>
      </c>
      <c r="G56" s="28">
        <f>'P OESTE '!G9</f>
        <v>25193</v>
      </c>
      <c r="H56" s="28">
        <f>'P OESTE '!H9</f>
        <v>28082</v>
      </c>
      <c r="I56" s="28">
        <f>'P OESTE '!I9</f>
        <v>26762</v>
      </c>
      <c r="J56" s="28">
        <f>'P OESTE '!J9</f>
        <v>26895</v>
      </c>
      <c r="K56" s="28">
        <f>'P OESTE '!K9</f>
        <v>24810</v>
      </c>
      <c r="L56" s="28">
        <f>'P OESTE '!L9</f>
        <v>22909</v>
      </c>
      <c r="M56" s="28">
        <f>'P OESTE '!M9</f>
        <v>23708</v>
      </c>
      <c r="N56" s="28">
        <f>'P OESTE '!N9</f>
        <v>27693</v>
      </c>
      <c r="O56" s="28">
        <f>'P OESTE '!O9</f>
        <v>27684</v>
      </c>
      <c r="P56" s="28">
        <f>'P OESTE '!P9</f>
        <v>23157</v>
      </c>
      <c r="Q56" s="28">
        <f>'P OESTE '!Q9</f>
        <v>16599</v>
      </c>
      <c r="R56" s="28">
        <f>'P OESTE '!R9</f>
        <v>12665</v>
      </c>
      <c r="S56" s="28">
        <f>'P OESTE '!S9</f>
        <v>8512</v>
      </c>
      <c r="T56" s="28">
        <f>'P OESTE '!T9</f>
        <v>5768</v>
      </c>
      <c r="U56" s="28">
        <f>'P OESTE '!U9</f>
        <v>4039</v>
      </c>
      <c r="V56" s="19">
        <f>'P OESTE '!V9</f>
        <v>5213</v>
      </c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</row>
    <row r="57" spans="1:62" s="14" customFormat="1" ht="20.25" customHeight="1">
      <c r="A57" s="30"/>
      <c r="B57" s="34"/>
      <c r="C57" s="18" t="s">
        <v>24</v>
      </c>
      <c r="D57" s="28">
        <f t="shared" si="3"/>
        <v>326539</v>
      </c>
      <c r="E57" s="28">
        <f>'P OESTE '!E10</f>
        <v>4400</v>
      </c>
      <c r="F57" s="28">
        <f>'P OESTE '!F10</f>
        <v>17451</v>
      </c>
      <c r="G57" s="28">
        <f>'P OESTE '!G10</f>
        <v>23747</v>
      </c>
      <c r="H57" s="28">
        <f>'P OESTE '!H10</f>
        <v>26423</v>
      </c>
      <c r="I57" s="28">
        <f>'P OESTE '!I10</f>
        <v>25671</v>
      </c>
      <c r="J57" s="28">
        <f>'P OESTE '!J10</f>
        <v>25877</v>
      </c>
      <c r="K57" s="28">
        <f>'P OESTE '!K10</f>
        <v>25018</v>
      </c>
      <c r="L57" s="28">
        <f>'P OESTE '!L10</f>
        <v>21361</v>
      </c>
      <c r="M57" s="28">
        <f>'P OESTE '!M10</f>
        <v>24538</v>
      </c>
      <c r="N57" s="28">
        <f>'P OESTE '!N10</f>
        <v>27291</v>
      </c>
      <c r="O57" s="28">
        <f>'P OESTE '!O10</f>
        <v>26568</v>
      </c>
      <c r="P57" s="28">
        <f>'P OESTE '!P10</f>
        <v>21911</v>
      </c>
      <c r="Q57" s="28">
        <f>'P OESTE '!Q10</f>
        <v>16899</v>
      </c>
      <c r="R57" s="28">
        <f>'P OESTE '!R10</f>
        <v>13114</v>
      </c>
      <c r="S57" s="28">
        <f>'P OESTE '!S10</f>
        <v>9579</v>
      </c>
      <c r="T57" s="28">
        <f>'P OESTE '!T10</f>
        <v>6349</v>
      </c>
      <c r="U57" s="28">
        <f>'P OESTE '!U10</f>
        <v>4835</v>
      </c>
      <c r="V57" s="19">
        <f>'P OESTE '!V10</f>
        <v>5507</v>
      </c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</row>
    <row r="58" spans="1:62" ht="18" customHeight="1" thickBot="1">
      <c r="A58" s="48"/>
      <c r="B58" s="49"/>
      <c r="C58" s="49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1"/>
      <c r="V58" s="51"/>
      <c r="W58" s="17"/>
      <c r="X58" s="17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1:62" ht="15.75">
      <c r="A59" s="1632" t="s">
        <v>873</v>
      </c>
      <c r="B59" s="1632"/>
      <c r="C59" s="1632"/>
      <c r="D59" s="1632"/>
      <c r="E59" s="1633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43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1:62" ht="15">
      <c r="A60" s="1631" t="s">
        <v>884</v>
      </c>
      <c r="B60" s="1631"/>
      <c r="C60" s="1631"/>
      <c r="D60" s="1631"/>
      <c r="E60" s="1631"/>
      <c r="F60" s="54"/>
      <c r="G60" s="54"/>
      <c r="H60" s="54"/>
      <c r="I60" s="54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43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spans="1:62">
      <c r="D61" s="57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spans="1:62">
      <c r="D62" s="57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spans="1:62">
      <c r="D63" s="57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spans="1:62">
      <c r="D64" s="57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spans="4:62">
      <c r="D65" s="57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spans="4:62"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4:62"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spans="4:62">
      <c r="D68" s="57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</row>
    <row r="69" spans="4:62">
      <c r="D69" s="57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</row>
    <row r="70" spans="4:62">
      <c r="D70" s="57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</row>
    <row r="71" spans="4:62">
      <c r="D71" s="57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</row>
    <row r="72" spans="4:62">
      <c r="D72" s="57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spans="4:62">
      <c r="D73" s="57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</row>
    <row r="74" spans="4:62">
      <c r="D74" s="57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</row>
    <row r="75" spans="4:62">
      <c r="D75" s="57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</row>
    <row r="76" spans="4:62">
      <c r="D76" s="57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</row>
    <row r="77" spans="4:62">
      <c r="D77" s="57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</row>
    <row r="78" spans="4:62">
      <c r="D78" s="57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</row>
    <row r="79" spans="4:62">
      <c r="D79" s="57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</row>
    <row r="80" spans="4:62">
      <c r="D80" s="57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</row>
    <row r="81" spans="4:62">
      <c r="D81" s="57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</row>
    <row r="82" spans="4:62">
      <c r="D82" s="57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</row>
    <row r="83" spans="4:62">
      <c r="D83" s="57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</row>
    <row r="84" spans="4:62">
      <c r="D84" s="57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</row>
    <row r="85" spans="4:62">
      <c r="D85" s="57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</row>
    <row r="86" spans="4:62">
      <c r="D86" s="57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spans="4:62">
      <c r="D87" s="57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spans="4:62">
      <c r="D88" s="57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spans="4:62">
      <c r="D89" s="57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spans="4:62">
      <c r="D90" s="57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spans="4:62"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spans="4:62">
      <c r="D92" s="57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spans="4:62">
      <c r="D93" s="57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spans="4:62">
      <c r="D94" s="57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spans="4:62">
      <c r="D95" s="57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</row>
    <row r="96" spans="4:62">
      <c r="D96" s="57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</row>
    <row r="97" spans="4:62">
      <c r="D97" s="57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</row>
    <row r="98" spans="4:62">
      <c r="D98" s="57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</row>
    <row r="99" spans="4:62">
      <c r="D99" s="57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</row>
    <row r="100" spans="4:62">
      <c r="D100" s="57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</row>
    <row r="101" spans="4:62">
      <c r="D101" s="57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</row>
    <row r="102" spans="4:62">
      <c r="D102" s="57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</row>
    <row r="103" spans="4:62">
      <c r="D103" s="57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</row>
    <row r="104" spans="4:62">
      <c r="D104" s="57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</row>
    <row r="105" spans="4:62">
      <c r="D105" s="57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</row>
    <row r="106" spans="4:62">
      <c r="D106" s="57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</row>
    <row r="107" spans="4:62">
      <c r="D107" s="57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</row>
    <row r="108" spans="4:62">
      <c r="D108" s="57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</row>
    <row r="109" spans="4:62">
      <c r="D109" s="57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</row>
    <row r="110" spans="4:62">
      <c r="D110" s="57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</row>
    <row r="111" spans="4:62">
      <c r="D111" s="57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4:62">
      <c r="D112" s="57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</row>
    <row r="113" spans="4:62">
      <c r="D113" s="57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</row>
    <row r="114" spans="4:62">
      <c r="D114" s="57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</row>
    <row r="115" spans="4:62">
      <c r="D115" s="57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</row>
    <row r="116" spans="4:62">
      <c r="D116" s="57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</row>
    <row r="117" spans="4:62">
      <c r="D117" s="57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</row>
    <row r="118" spans="4:62">
      <c r="D118" s="57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</row>
    <row r="119" spans="4:62">
      <c r="D119" s="57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</row>
    <row r="120" spans="4:62">
      <c r="D120" s="57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</row>
    <row r="121" spans="4:62">
      <c r="D121" s="57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</row>
    <row r="122" spans="4:62">
      <c r="D122" s="57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</row>
    <row r="123" spans="4:62">
      <c r="D123" s="57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</row>
    <row r="124" spans="4:62">
      <c r="D124" s="57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</row>
    <row r="125" spans="4:62">
      <c r="D125" s="57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</row>
    <row r="126" spans="4:62">
      <c r="D126" s="57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</row>
    <row r="127" spans="4:62">
      <c r="D127" s="57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</row>
    <row r="128" spans="4:62">
      <c r="D128" s="57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</row>
    <row r="129" spans="4:62">
      <c r="D129" s="57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</row>
    <row r="130" spans="4:62">
      <c r="D130" s="57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</row>
    <row r="131" spans="4:62">
      <c r="D131" s="57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</row>
    <row r="132" spans="4:62">
      <c r="D132" s="57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</row>
    <row r="133" spans="4:62">
      <c r="D133" s="57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</row>
    <row r="134" spans="4:62">
      <c r="D134" s="57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</row>
    <row r="135" spans="4:62">
      <c r="D135" s="57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</row>
    <row r="136" spans="4:62">
      <c r="D136" s="57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</row>
    <row r="137" spans="4:62">
      <c r="D137" s="57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</row>
    <row r="138" spans="4:62">
      <c r="D138" s="57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</row>
    <row r="139" spans="4:62">
      <c r="D139" s="57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</row>
    <row r="140" spans="4:62">
      <c r="D140" s="57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</row>
    <row r="141" spans="4:62">
      <c r="D141" s="57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</row>
    <row r="142" spans="4:62">
      <c r="D142" s="57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</row>
    <row r="143" spans="4:62">
      <c r="D143" s="57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</row>
    <row r="144" spans="4:62">
      <c r="D144" s="57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</row>
    <row r="145" spans="4:62">
      <c r="D145" s="57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</row>
    <row r="146" spans="4:62">
      <c r="D146" s="57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</row>
    <row r="147" spans="4:62">
      <c r="D147" s="57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</row>
    <row r="148" spans="4:62">
      <c r="D148" s="57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</row>
    <row r="149" spans="4:62">
      <c r="D149" s="57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</row>
    <row r="150" spans="4:62">
      <c r="D150" s="57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</row>
    <row r="151" spans="4:62">
      <c r="D151" s="57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</row>
    <row r="152" spans="4:62">
      <c r="D152" s="57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</row>
    <row r="153" spans="4:62">
      <c r="D153" s="57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</row>
    <row r="154" spans="4:62">
      <c r="D154" s="57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</row>
    <row r="155" spans="4:62">
      <c r="D155" s="57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</row>
    <row r="156" spans="4:62">
      <c r="D156" s="57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</row>
    <row r="157" spans="4:62">
      <c r="D157" s="57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</row>
    <row r="158" spans="4:62">
      <c r="D158" s="57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</row>
    <row r="159" spans="4:62">
      <c r="D159" s="57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</row>
    <row r="160" spans="4:62">
      <c r="D160" s="57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</row>
    <row r="161" spans="4:62">
      <c r="D161" s="57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</row>
    <row r="162" spans="4:62">
      <c r="D162" s="57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</row>
    <row r="163" spans="4:62">
      <c r="D163" s="57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</row>
    <row r="164" spans="4:62">
      <c r="D164" s="57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</row>
    <row r="165" spans="4:62">
      <c r="D165" s="57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</row>
    <row r="166" spans="4:62">
      <c r="D166" s="57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</row>
    <row r="167" spans="4:62"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</row>
    <row r="168" spans="4:62"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</row>
    <row r="169" spans="4:62">
      <c r="D169" s="57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</row>
    <row r="170" spans="4:62">
      <c r="D170" s="57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</row>
    <row r="171" spans="4:62">
      <c r="D171" s="57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</row>
    <row r="172" spans="4:62">
      <c r="D172" s="57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</row>
    <row r="173" spans="4:62">
      <c r="D173" s="57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</row>
    <row r="174" spans="4:62">
      <c r="D174" s="57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</row>
    <row r="175" spans="4:62">
      <c r="D175" s="57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</row>
    <row r="176" spans="4:62">
      <c r="D176" s="57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</row>
    <row r="177" spans="4:62">
      <c r="D177" s="57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</row>
    <row r="178" spans="4:62">
      <c r="D178" s="57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</row>
    <row r="179" spans="4:62">
      <c r="D179" s="57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</row>
    <row r="180" spans="4:62">
      <c r="D180" s="57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</row>
    <row r="181" spans="4:62"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</row>
    <row r="182" spans="4:62">
      <c r="D182" s="57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</row>
    <row r="183" spans="4:62">
      <c r="D183" s="57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</row>
    <row r="184" spans="4:62">
      <c r="D184" s="57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</row>
    <row r="185" spans="4:62">
      <c r="D185" s="57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</row>
    <row r="186" spans="4:62">
      <c r="D186" s="57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</row>
    <row r="187" spans="4:62">
      <c r="D187" s="57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</row>
    <row r="188" spans="4:62">
      <c r="D188" s="57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</row>
    <row r="189" spans="4:62">
      <c r="D189" s="57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</row>
    <row r="190" spans="4:62">
      <c r="D190" s="57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</row>
    <row r="191" spans="4:62">
      <c r="D191" s="57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</row>
    <row r="192" spans="4:62">
      <c r="D192" s="57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</row>
    <row r="193" spans="4:62">
      <c r="D193" s="57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</row>
    <row r="194" spans="4:62">
      <c r="D194" s="57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</row>
    <row r="195" spans="4:62">
      <c r="D195" s="57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</row>
    <row r="196" spans="4:62">
      <c r="D196" s="57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</row>
    <row r="197" spans="4:62">
      <c r="D197" s="57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</row>
    <row r="198" spans="4:62">
      <c r="D198" s="57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</row>
    <row r="199" spans="4:62">
      <c r="D199" s="57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</row>
    <row r="200" spans="4:62">
      <c r="D200" s="57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</row>
    <row r="201" spans="4:62">
      <c r="D201" s="57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</row>
    <row r="202" spans="4:62">
      <c r="D202" s="57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</row>
    <row r="203" spans="4:62">
      <c r="D203" s="57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</row>
    <row r="204" spans="4:62">
      <c r="D204" s="57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</row>
    <row r="205" spans="4:62">
      <c r="D205" s="57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</row>
    <row r="206" spans="4:62">
      <c r="D206" s="57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</row>
    <row r="207" spans="4:62">
      <c r="D207" s="57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</row>
    <row r="208" spans="4:62">
      <c r="D208" s="57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</row>
    <row r="209" spans="4:62">
      <c r="D209" s="57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</row>
    <row r="210" spans="4:62">
      <c r="D210" s="57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</row>
    <row r="211" spans="4:62">
      <c r="D211" s="57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</row>
    <row r="212" spans="4:62">
      <c r="D212" s="57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</row>
    <row r="213" spans="4:62">
      <c r="D213" s="57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</row>
    <row r="214" spans="4:62">
      <c r="D214" s="57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</row>
    <row r="215" spans="4:62">
      <c r="D215" s="57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</row>
    <row r="216" spans="4:62">
      <c r="D216" s="57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</row>
    <row r="217" spans="4:62">
      <c r="D217" s="57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</row>
    <row r="218" spans="4:62">
      <c r="D218" s="57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</row>
    <row r="219" spans="4:62">
      <c r="D219" s="57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</row>
    <row r="220" spans="4:62">
      <c r="D220" s="57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</row>
    <row r="221" spans="4:62">
      <c r="D221" s="57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</row>
    <row r="222" spans="4:62">
      <c r="D222" s="57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</row>
    <row r="223" spans="4:62">
      <c r="D223" s="57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</row>
    <row r="224" spans="4:62">
      <c r="D224" s="57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</row>
    <row r="225" spans="4:62">
      <c r="D225" s="57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</row>
    <row r="226" spans="4:62">
      <c r="D226" s="57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</row>
    <row r="227" spans="4:62">
      <c r="D227" s="57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</row>
    <row r="228" spans="4:62">
      <c r="D228" s="57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</row>
    <row r="229" spans="4:62">
      <c r="D229" s="57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</row>
    <row r="230" spans="4:62">
      <c r="D230" s="57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</row>
    <row r="231" spans="4:62">
      <c r="D231" s="57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</row>
    <row r="232" spans="4:62">
      <c r="D232" s="57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</row>
    <row r="233" spans="4:62">
      <c r="D233" s="57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</row>
    <row r="234" spans="4:62">
      <c r="D234" s="57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</row>
    <row r="235" spans="4:62">
      <c r="D235" s="57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</row>
    <row r="236" spans="4:62">
      <c r="D236" s="57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</row>
    <row r="237" spans="4:62">
      <c r="D237" s="57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</row>
    <row r="238" spans="4:62">
      <c r="D238" s="57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</row>
    <row r="239" spans="4:62">
      <c r="D239" s="57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</row>
    <row r="240" spans="4:62">
      <c r="D240" s="57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</row>
    <row r="241" spans="4:62">
      <c r="D241" s="57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</row>
    <row r="242" spans="4:62">
      <c r="D242" s="57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</row>
    <row r="243" spans="4:62">
      <c r="D243" s="57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</row>
    <row r="244" spans="4:62">
      <c r="D244" s="57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</row>
    <row r="245" spans="4:62">
      <c r="D245" s="57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</row>
    <row r="246" spans="4:62">
      <c r="D246" s="57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</row>
    <row r="247" spans="4:62">
      <c r="D247" s="57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</row>
    <row r="248" spans="4:62">
      <c r="D248" s="57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</row>
    <row r="249" spans="4:62">
      <c r="D249" s="57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</row>
    <row r="250" spans="4:62">
      <c r="D250" s="57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</row>
    <row r="251" spans="4:62">
      <c r="D251" s="57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</row>
    <row r="252" spans="4:62">
      <c r="D252" s="57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</row>
    <row r="253" spans="4:62">
      <c r="D253" s="57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</row>
    <row r="254" spans="4:62">
      <c r="D254" s="57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</row>
    <row r="255" spans="4:62">
      <c r="D255" s="57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</row>
    <row r="256" spans="4:62">
      <c r="D256" s="57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</row>
    <row r="257" spans="4:62">
      <c r="D257" s="57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</row>
    <row r="258" spans="4:62">
      <c r="D258" s="57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</row>
    <row r="259" spans="4:62">
      <c r="D259" s="57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</row>
    <row r="260" spans="4:62">
      <c r="D260" s="57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</row>
    <row r="261" spans="4:62">
      <c r="D261" s="57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</row>
    <row r="262" spans="4:62">
      <c r="D262" s="57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</row>
    <row r="263" spans="4:62">
      <c r="D263" s="57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</row>
    <row r="264" spans="4:62">
      <c r="D264" s="57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</row>
    <row r="265" spans="4:62">
      <c r="D265" s="57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</row>
    <row r="266" spans="4:62">
      <c r="D266" s="57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</row>
    <row r="267" spans="4:62">
      <c r="D267" s="57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</row>
    <row r="268" spans="4:62">
      <c r="D268" s="57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</row>
    <row r="269" spans="4:62">
      <c r="D269" s="57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</row>
    <row r="270" spans="4:62">
      <c r="D270" s="57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</row>
    <row r="271" spans="4:62">
      <c r="D271" s="57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</row>
    <row r="272" spans="4:62">
      <c r="D272" s="57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</row>
    <row r="273" spans="4:62">
      <c r="D273" s="57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</row>
    <row r="274" spans="4:62">
      <c r="D274" s="57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</row>
    <row r="275" spans="4:62">
      <c r="D275" s="57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</row>
    <row r="276" spans="4:62">
      <c r="D276" s="57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</row>
    <row r="277" spans="4:62">
      <c r="D277" s="57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</row>
    <row r="278" spans="4:62">
      <c r="D278" s="57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</row>
    <row r="279" spans="4:62">
      <c r="D279" s="57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</row>
    <row r="280" spans="4:62">
      <c r="D280" s="57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</row>
  </sheetData>
  <mergeCells count="7">
    <mergeCell ref="A60:E60"/>
    <mergeCell ref="A59:E59"/>
    <mergeCell ref="A1:V1"/>
    <mergeCell ref="A2:V2"/>
    <mergeCell ref="A4:A5"/>
    <mergeCell ref="B4:C5"/>
    <mergeCell ref="D4:V4"/>
  </mergeCells>
  <printOptions horizontalCentered="1" verticalCentered="1"/>
  <pageMargins left="0.19685039370078741" right="0.23622047244094491" top="0.51181102362204722" bottom="0.51181102362204722" header="0.23622047244094491" footer="0.51181102362204722"/>
  <pageSetup paperSize="5" scale="69" orientation="landscape" r:id="rId1"/>
  <headerFooter alignWithMargins="0">
    <oddFooter>&amp;LPreparado por: Registros Médicos y Estadísticas de Salud, Ministerio de Salud.</oddFooter>
  </headerFooter>
  <rowBreaks count="1" manualBreakCount="1">
    <brk id="33" max="16383" man="1"/>
  </rowBreaks>
  <ignoredErrors>
    <ignoredError sqref="A10:A21 A58 A61:A64 A23:A5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292"/>
  <sheetViews>
    <sheetView zoomScaleNormal="10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O16" sqref="O16"/>
    </sheetView>
  </sheetViews>
  <sheetFormatPr baseColWidth="10" defaultColWidth="11.25" defaultRowHeight="12"/>
  <cols>
    <col min="1" max="1" width="7.125" style="539" customWidth="1"/>
    <col min="2" max="2" width="2.625" style="539" customWidth="1"/>
    <col min="3" max="3" width="25.625" style="539" customWidth="1"/>
    <col min="4" max="4" width="9.5" style="610" bestFit="1" customWidth="1"/>
    <col min="5" max="5" width="7.625" style="610" bestFit="1" customWidth="1"/>
    <col min="6" max="6" width="7.25" style="610" customWidth="1"/>
    <col min="7" max="7" width="8.125" style="610" bestFit="1" customWidth="1"/>
    <col min="8" max="12" width="8.25" style="610" bestFit="1" customWidth="1"/>
    <col min="13" max="13" width="8.75" style="610" bestFit="1" customWidth="1"/>
    <col min="14" max="14" width="8.25" style="610" bestFit="1" customWidth="1"/>
    <col min="15" max="15" width="7.875" style="610" bestFit="1" customWidth="1"/>
    <col min="16" max="20" width="7.75" style="610" bestFit="1" customWidth="1"/>
    <col min="21" max="21" width="8.25" style="603" bestFit="1" customWidth="1"/>
    <col min="22" max="22" width="8" style="538" bestFit="1" customWidth="1"/>
    <col min="23" max="16384" width="11.25" style="539"/>
  </cols>
  <sheetData>
    <row r="1" spans="1:45" ht="9" customHeight="1">
      <c r="A1" s="1720"/>
      <c r="B1" s="1720"/>
      <c r="C1" s="1720"/>
      <c r="D1" s="1720"/>
      <c r="E1" s="1720"/>
      <c r="F1" s="1720"/>
      <c r="G1" s="1720"/>
      <c r="H1" s="1720"/>
      <c r="I1" s="1720"/>
      <c r="J1" s="1720"/>
      <c r="K1" s="1720"/>
      <c r="L1" s="1720"/>
      <c r="M1" s="1720"/>
      <c r="N1" s="1720"/>
      <c r="O1" s="1720"/>
      <c r="P1" s="1720"/>
      <c r="Q1" s="1720"/>
      <c r="R1" s="1720"/>
      <c r="S1" s="1720"/>
      <c r="T1" s="1720"/>
      <c r="U1" s="1720"/>
    </row>
    <row r="2" spans="1:45" ht="16.149999999999999" customHeight="1">
      <c r="A2" s="1720" t="s">
        <v>900</v>
      </c>
      <c r="B2" s="1720"/>
      <c r="C2" s="1720"/>
      <c r="D2" s="1720"/>
      <c r="E2" s="1720"/>
      <c r="F2" s="1720"/>
      <c r="G2" s="1720"/>
      <c r="H2" s="1720"/>
      <c r="I2" s="1720"/>
      <c r="J2" s="1720"/>
      <c r="K2" s="1720"/>
      <c r="L2" s="1720"/>
      <c r="M2" s="1720"/>
      <c r="N2" s="1720"/>
      <c r="O2" s="1720"/>
      <c r="P2" s="1720"/>
      <c r="Q2" s="1720"/>
      <c r="R2" s="1720"/>
      <c r="S2" s="1720"/>
      <c r="T2" s="1720"/>
      <c r="U2" s="1720"/>
    </row>
    <row r="3" spans="1:45" ht="15.6" customHeight="1">
      <c r="A3" s="1677" t="s">
        <v>888</v>
      </c>
      <c r="B3" s="1678"/>
      <c r="C3" s="1678"/>
      <c r="D3" s="1678"/>
      <c r="E3" s="1678"/>
      <c r="F3" s="1678"/>
      <c r="G3" s="1678"/>
      <c r="H3" s="1678"/>
      <c r="I3" s="1678"/>
      <c r="J3" s="1678"/>
      <c r="K3" s="1678"/>
      <c r="L3" s="1678"/>
      <c r="M3" s="1678"/>
      <c r="N3" s="1678"/>
      <c r="O3" s="1678"/>
      <c r="P3" s="1678"/>
      <c r="Q3" s="1678"/>
      <c r="R3" s="1678"/>
      <c r="S3" s="1678"/>
      <c r="T3" s="1678"/>
      <c r="U3" s="1678"/>
      <c r="V3" s="1678"/>
      <c r="W3" s="1678"/>
    </row>
    <row r="4" spans="1:45" ht="14.25" customHeight="1">
      <c r="A4" s="662"/>
      <c r="B4" s="663"/>
      <c r="C4" s="662"/>
      <c r="D4" s="1496"/>
      <c r="E4" s="663"/>
      <c r="F4" s="663"/>
      <c r="G4" s="664"/>
      <c r="H4" s="664"/>
      <c r="I4" s="664"/>
      <c r="J4" s="664"/>
      <c r="K4" s="664"/>
      <c r="L4" s="664"/>
      <c r="M4" s="664"/>
      <c r="N4" s="664"/>
      <c r="O4" s="664"/>
      <c r="P4" s="664"/>
      <c r="Q4" s="664"/>
      <c r="R4" s="664"/>
      <c r="S4" s="664"/>
      <c r="T4" s="664"/>
      <c r="U4" s="664"/>
      <c r="V4" s="665"/>
    </row>
    <row r="5" spans="1:45" s="543" customFormat="1" ht="14.25" customHeight="1">
      <c r="A5" s="1731" t="s">
        <v>0</v>
      </c>
      <c r="B5" s="1728" t="s">
        <v>543</v>
      </c>
      <c r="C5" s="1733"/>
      <c r="D5" s="1734" t="s">
        <v>3</v>
      </c>
      <c r="E5" s="1736" t="s">
        <v>183</v>
      </c>
      <c r="F5" s="1737"/>
      <c r="G5" s="1737"/>
      <c r="H5" s="1737"/>
      <c r="I5" s="1737"/>
      <c r="J5" s="1737"/>
      <c r="K5" s="1737"/>
      <c r="L5" s="1737"/>
      <c r="M5" s="1737"/>
      <c r="N5" s="1737"/>
      <c r="O5" s="1737"/>
      <c r="P5" s="1737"/>
      <c r="Q5" s="1737"/>
      <c r="R5" s="1737"/>
      <c r="S5" s="1737"/>
      <c r="T5" s="1737"/>
      <c r="U5" s="1737"/>
      <c r="V5" s="542"/>
    </row>
    <row r="6" spans="1:45" s="543" customFormat="1" ht="13.5" thickBot="1">
      <c r="A6" s="1732"/>
      <c r="B6" s="1738" t="s">
        <v>86</v>
      </c>
      <c r="C6" s="1739"/>
      <c r="D6" s="1735"/>
      <c r="E6" s="544" t="s">
        <v>4</v>
      </c>
      <c r="F6" s="545" t="s">
        <v>5</v>
      </c>
      <c r="G6" s="546" t="s">
        <v>6</v>
      </c>
      <c r="H6" s="545" t="s">
        <v>7</v>
      </c>
      <c r="I6" s="545" t="s">
        <v>8</v>
      </c>
      <c r="J6" s="545" t="s">
        <v>9</v>
      </c>
      <c r="K6" s="545" t="s">
        <v>10</v>
      </c>
      <c r="L6" s="545" t="s">
        <v>11</v>
      </c>
      <c r="M6" s="545" t="s">
        <v>12</v>
      </c>
      <c r="N6" s="545" t="s">
        <v>13</v>
      </c>
      <c r="O6" s="545" t="s">
        <v>14</v>
      </c>
      <c r="P6" s="545" t="s">
        <v>15</v>
      </c>
      <c r="Q6" s="545" t="s">
        <v>16</v>
      </c>
      <c r="R6" s="545" t="s">
        <v>17</v>
      </c>
      <c r="S6" s="545" t="s">
        <v>18</v>
      </c>
      <c r="T6" s="545" t="s">
        <v>19</v>
      </c>
      <c r="U6" s="547" t="s">
        <v>456</v>
      </c>
      <c r="V6" s="547" t="s">
        <v>134</v>
      </c>
    </row>
    <row r="7" spans="1:45" s="578" customFormat="1" ht="19.5" customHeight="1" thickTop="1">
      <c r="A7" s="668"/>
      <c r="B7" s="669"/>
      <c r="C7" s="580"/>
      <c r="D7" s="567"/>
      <c r="E7" s="553"/>
      <c r="F7" s="553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  <c r="W7" s="562"/>
      <c r="X7" s="563"/>
      <c r="Y7" s="563"/>
      <c r="Z7" s="563"/>
      <c r="AA7" s="563"/>
      <c r="AB7" s="563"/>
      <c r="AC7" s="563"/>
      <c r="AD7" s="563"/>
      <c r="AE7" s="563"/>
      <c r="AF7" s="563"/>
      <c r="AG7" s="563"/>
      <c r="AH7" s="563"/>
      <c r="AI7" s="563"/>
      <c r="AJ7" s="563"/>
      <c r="AK7" s="563"/>
      <c r="AL7" s="563"/>
      <c r="AM7" s="563"/>
      <c r="AN7" s="563"/>
      <c r="AO7" s="563"/>
      <c r="AP7" s="563"/>
      <c r="AQ7" s="563"/>
      <c r="AR7" s="563"/>
      <c r="AS7" s="563"/>
    </row>
    <row r="8" spans="1:45" s="672" customFormat="1" ht="20.25" customHeight="1">
      <c r="A8" s="1500">
        <v>15</v>
      </c>
      <c r="B8" s="1497" t="s">
        <v>818</v>
      </c>
      <c r="C8" s="1483"/>
      <c r="D8" s="1498">
        <f>SUM(E8:V8)</f>
        <v>299158</v>
      </c>
      <c r="E8" s="1476">
        <f>SUM(E12+E15+E18+E21+E24)</f>
        <v>4263</v>
      </c>
      <c r="F8" s="1476">
        <f t="shared" ref="F8:V8" si="0">SUM(F12+F15+F18+F21+F24)</f>
        <v>17221</v>
      </c>
      <c r="G8" s="1476">
        <f t="shared" si="0"/>
        <v>22121</v>
      </c>
      <c r="H8" s="1476">
        <f t="shared" si="0"/>
        <v>23181</v>
      </c>
      <c r="I8" s="1476">
        <f t="shared" si="0"/>
        <v>24724</v>
      </c>
      <c r="J8" s="1476">
        <f t="shared" si="0"/>
        <v>23630</v>
      </c>
      <c r="K8" s="1476">
        <f t="shared" si="0"/>
        <v>23007</v>
      </c>
      <c r="L8" s="1476">
        <f t="shared" si="0"/>
        <v>22952</v>
      </c>
      <c r="M8" s="1476">
        <f t="shared" si="0"/>
        <v>23789</v>
      </c>
      <c r="N8" s="1476">
        <f t="shared" si="0"/>
        <v>24035</v>
      </c>
      <c r="O8" s="1476">
        <f t="shared" si="0"/>
        <v>22710</v>
      </c>
      <c r="P8" s="1476">
        <f t="shared" si="0"/>
        <v>19436</v>
      </c>
      <c r="Q8" s="1476">
        <f t="shared" si="0"/>
        <v>15757</v>
      </c>
      <c r="R8" s="1476">
        <f t="shared" si="0"/>
        <v>11418</v>
      </c>
      <c r="S8" s="1476">
        <f t="shared" si="0"/>
        <v>8009</v>
      </c>
      <c r="T8" s="1476">
        <f t="shared" si="0"/>
        <v>5487</v>
      </c>
      <c r="U8" s="1476">
        <f t="shared" si="0"/>
        <v>3420</v>
      </c>
      <c r="V8" s="1476">
        <f t="shared" si="0"/>
        <v>3998</v>
      </c>
      <c r="W8" s="644"/>
      <c r="X8" s="671"/>
      <c r="Y8" s="671"/>
      <c r="Z8" s="671"/>
      <c r="AA8" s="671"/>
      <c r="AB8" s="671"/>
      <c r="AC8" s="671"/>
      <c r="AD8" s="671"/>
      <c r="AE8" s="671"/>
      <c r="AF8" s="671"/>
      <c r="AG8" s="671"/>
      <c r="AH8" s="671"/>
      <c r="AI8" s="671"/>
      <c r="AJ8" s="671"/>
      <c r="AK8" s="671"/>
      <c r="AL8" s="671"/>
      <c r="AM8" s="671"/>
      <c r="AN8" s="671"/>
      <c r="AO8" s="671"/>
      <c r="AP8" s="671"/>
      <c r="AQ8" s="671"/>
      <c r="AR8" s="671"/>
      <c r="AS8" s="671"/>
    </row>
    <row r="9" spans="1:45" s="672" customFormat="1" ht="19.5" customHeight="1">
      <c r="A9" s="1477"/>
      <c r="B9" s="591"/>
      <c r="C9" s="566" t="s">
        <v>88</v>
      </c>
      <c r="D9" s="673">
        <f>SUM(E9:V9)</f>
        <v>148287</v>
      </c>
      <c r="E9" s="590">
        <f>SUM(E13+E16+E19+E22+E25)</f>
        <v>2156</v>
      </c>
      <c r="F9" s="590">
        <f t="shared" ref="F9:V9" si="1">SUM(F13+F16+F19+F22+F25)</f>
        <v>8739</v>
      </c>
      <c r="G9" s="590">
        <f t="shared" si="1"/>
        <v>11233</v>
      </c>
      <c r="H9" s="590">
        <f t="shared" si="1"/>
        <v>11746</v>
      </c>
      <c r="I9" s="590">
        <f t="shared" si="1"/>
        <v>12553</v>
      </c>
      <c r="J9" s="590">
        <f t="shared" si="1"/>
        <v>11923</v>
      </c>
      <c r="K9" s="590">
        <f t="shared" si="1"/>
        <v>11483</v>
      </c>
      <c r="L9" s="590">
        <f t="shared" si="1"/>
        <v>11034</v>
      </c>
      <c r="M9" s="590">
        <f t="shared" si="1"/>
        <v>11406</v>
      </c>
      <c r="N9" s="590">
        <f t="shared" si="1"/>
        <v>11735</v>
      </c>
      <c r="O9" s="590">
        <f t="shared" si="1"/>
        <v>11363</v>
      </c>
      <c r="P9" s="590">
        <f t="shared" si="1"/>
        <v>9673</v>
      </c>
      <c r="Q9" s="590">
        <f t="shared" si="1"/>
        <v>7906</v>
      </c>
      <c r="R9" s="590">
        <f t="shared" si="1"/>
        <v>5598</v>
      </c>
      <c r="S9" s="590">
        <f t="shared" si="1"/>
        <v>3848</v>
      </c>
      <c r="T9" s="590">
        <f t="shared" si="1"/>
        <v>2563</v>
      </c>
      <c r="U9" s="590">
        <f t="shared" si="1"/>
        <v>1530</v>
      </c>
      <c r="V9" s="590">
        <f t="shared" si="1"/>
        <v>1798</v>
      </c>
      <c r="W9" s="644"/>
      <c r="X9" s="671"/>
      <c r="Y9" s="671"/>
      <c r="Z9" s="671"/>
      <c r="AA9" s="671"/>
      <c r="AB9" s="671"/>
      <c r="AC9" s="671"/>
      <c r="AD9" s="671"/>
      <c r="AE9" s="671"/>
      <c r="AF9" s="671"/>
      <c r="AG9" s="671"/>
      <c r="AH9" s="671"/>
      <c r="AI9" s="671"/>
      <c r="AJ9" s="671"/>
      <c r="AK9" s="671"/>
      <c r="AL9" s="671"/>
      <c r="AM9" s="671"/>
      <c r="AN9" s="671"/>
      <c r="AO9" s="671"/>
      <c r="AP9" s="671"/>
      <c r="AQ9" s="671"/>
      <c r="AR9" s="671"/>
      <c r="AS9" s="671"/>
    </row>
    <row r="10" spans="1:45" s="672" customFormat="1" ht="19.5" customHeight="1">
      <c r="A10" s="1492"/>
      <c r="B10" s="1485"/>
      <c r="C10" s="1467" t="s">
        <v>89</v>
      </c>
      <c r="D10" s="1499">
        <f>SUM(E10:V10)</f>
        <v>150871</v>
      </c>
      <c r="E10" s="1481">
        <f>SUM(E14+E17+E20+E23+E26)</f>
        <v>2107</v>
      </c>
      <c r="F10" s="1481">
        <f t="shared" ref="F10:V10" si="2">SUM(F14+F17+F20+F23+F26)</f>
        <v>8482</v>
      </c>
      <c r="G10" s="1481">
        <f t="shared" si="2"/>
        <v>10888</v>
      </c>
      <c r="H10" s="1481">
        <f t="shared" si="2"/>
        <v>11435</v>
      </c>
      <c r="I10" s="1481">
        <f t="shared" si="2"/>
        <v>12171</v>
      </c>
      <c r="J10" s="1481">
        <f t="shared" si="2"/>
        <v>11707</v>
      </c>
      <c r="K10" s="1481">
        <f t="shared" si="2"/>
        <v>11524</v>
      </c>
      <c r="L10" s="1481">
        <f t="shared" si="2"/>
        <v>11918</v>
      </c>
      <c r="M10" s="1481">
        <f t="shared" si="2"/>
        <v>12383</v>
      </c>
      <c r="N10" s="1481">
        <f t="shared" si="2"/>
        <v>12300</v>
      </c>
      <c r="O10" s="1481">
        <f t="shared" si="2"/>
        <v>11347</v>
      </c>
      <c r="P10" s="1481">
        <f t="shared" si="2"/>
        <v>9763</v>
      </c>
      <c r="Q10" s="1481">
        <f t="shared" si="2"/>
        <v>7851</v>
      </c>
      <c r="R10" s="1481">
        <f t="shared" si="2"/>
        <v>5820</v>
      </c>
      <c r="S10" s="1481">
        <f t="shared" si="2"/>
        <v>4161</v>
      </c>
      <c r="T10" s="1481">
        <f t="shared" si="2"/>
        <v>2924</v>
      </c>
      <c r="U10" s="1481">
        <f t="shared" si="2"/>
        <v>1890</v>
      </c>
      <c r="V10" s="1481">
        <f t="shared" si="2"/>
        <v>2200</v>
      </c>
      <c r="W10" s="644"/>
      <c r="X10" s="671"/>
      <c r="Y10" s="671"/>
      <c r="Z10" s="671"/>
      <c r="AA10" s="671"/>
      <c r="AB10" s="671"/>
      <c r="AC10" s="671"/>
      <c r="AD10" s="671"/>
      <c r="AE10" s="671"/>
      <c r="AF10" s="671"/>
      <c r="AG10" s="671"/>
      <c r="AH10" s="671"/>
      <c r="AI10" s="671"/>
      <c r="AJ10" s="671"/>
      <c r="AK10" s="671"/>
      <c r="AL10" s="671"/>
      <c r="AM10" s="671"/>
      <c r="AN10" s="671"/>
      <c r="AO10" s="671"/>
      <c r="AP10" s="671"/>
      <c r="AQ10" s="671"/>
      <c r="AR10" s="671"/>
      <c r="AS10" s="671"/>
    </row>
    <row r="11" spans="1:45" s="672" customFormat="1" ht="13.5" customHeight="1">
      <c r="A11" s="675"/>
      <c r="B11" s="676"/>
      <c r="C11" s="677"/>
      <c r="D11" s="678"/>
      <c r="E11" s="679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1"/>
      <c r="V11" s="682"/>
      <c r="W11" s="644"/>
      <c r="X11" s="671"/>
      <c r="Y11" s="671"/>
      <c r="Z11" s="671"/>
      <c r="AA11" s="671"/>
      <c r="AB11" s="671"/>
      <c r="AC11" s="671"/>
      <c r="AD11" s="671"/>
      <c r="AE11" s="671"/>
      <c r="AF11" s="671"/>
      <c r="AG11" s="671"/>
      <c r="AH11" s="671"/>
      <c r="AI11" s="671"/>
      <c r="AJ11" s="671"/>
      <c r="AK11" s="671"/>
      <c r="AL11" s="671"/>
      <c r="AM11" s="671"/>
      <c r="AN11" s="671"/>
      <c r="AO11" s="671"/>
      <c r="AP11" s="671"/>
      <c r="AQ11" s="671"/>
      <c r="AR11" s="671"/>
      <c r="AS11" s="671"/>
    </row>
    <row r="12" spans="1:45" s="683" customFormat="1" ht="19.5" customHeight="1">
      <c r="A12" s="579" t="s">
        <v>544</v>
      </c>
      <c r="B12" s="573" t="s">
        <v>545</v>
      </c>
      <c r="C12" s="583"/>
      <c r="D12" s="670">
        <f t="shared" ref="D12:D23" si="3">SUM(E12:V12)</f>
        <v>60179</v>
      </c>
      <c r="E12" s="575">
        <f>SUM(E13:E14)</f>
        <v>868</v>
      </c>
      <c r="F12" s="575">
        <f t="shared" ref="F12:V12" si="4">SUM(F13:F14)</f>
        <v>3465</v>
      </c>
      <c r="G12" s="575">
        <f t="shared" si="4"/>
        <v>4508</v>
      </c>
      <c r="H12" s="548">
        <f t="shared" si="4"/>
        <v>4843</v>
      </c>
      <c r="I12" s="575">
        <f t="shared" si="4"/>
        <v>5101</v>
      </c>
      <c r="J12" s="548">
        <f t="shared" si="4"/>
        <v>4847</v>
      </c>
      <c r="K12" s="575">
        <f t="shared" si="4"/>
        <v>4631</v>
      </c>
      <c r="L12" s="548">
        <f t="shared" si="4"/>
        <v>4427</v>
      </c>
      <c r="M12" s="575">
        <f t="shared" si="4"/>
        <v>4712</v>
      </c>
      <c r="N12" s="575">
        <f t="shared" si="4"/>
        <v>4686</v>
      </c>
      <c r="O12" s="575">
        <f t="shared" si="4"/>
        <v>4518</v>
      </c>
      <c r="P12" s="575">
        <f t="shared" si="4"/>
        <v>3868</v>
      </c>
      <c r="Q12" s="575">
        <f t="shared" si="4"/>
        <v>3056</v>
      </c>
      <c r="R12" s="575">
        <f t="shared" si="4"/>
        <v>2303</v>
      </c>
      <c r="S12" s="575">
        <f t="shared" si="4"/>
        <v>1624</v>
      </c>
      <c r="T12" s="548">
        <f t="shared" si="4"/>
        <v>1135</v>
      </c>
      <c r="U12" s="575">
        <f t="shared" si="4"/>
        <v>709</v>
      </c>
      <c r="V12" s="575">
        <f t="shared" si="4"/>
        <v>878</v>
      </c>
      <c r="W12" s="644"/>
      <c r="X12" s="644"/>
      <c r="Y12" s="671"/>
      <c r="Z12" s="671"/>
      <c r="AA12" s="671"/>
      <c r="AB12" s="671"/>
      <c r="AC12" s="671"/>
      <c r="AD12" s="671"/>
      <c r="AE12" s="671"/>
      <c r="AF12" s="671"/>
      <c r="AG12" s="671"/>
      <c r="AH12" s="671"/>
      <c r="AI12" s="671"/>
      <c r="AJ12" s="671"/>
      <c r="AK12" s="671"/>
      <c r="AL12" s="671"/>
      <c r="AM12" s="671"/>
      <c r="AN12" s="671"/>
      <c r="AO12" s="671"/>
      <c r="AP12" s="671"/>
      <c r="AQ12" s="671"/>
      <c r="AR12" s="671"/>
      <c r="AS12" s="671"/>
    </row>
    <row r="13" spans="1:45" s="683" customFormat="1" ht="19.5" customHeight="1">
      <c r="A13" s="579"/>
      <c r="B13" s="573"/>
      <c r="C13" s="684" t="s">
        <v>88</v>
      </c>
      <c r="D13" s="673">
        <f t="shared" si="3"/>
        <v>30300</v>
      </c>
      <c r="E13" s="581">
        <v>421</v>
      </c>
      <c r="F13" s="581">
        <v>1751</v>
      </c>
      <c r="G13" s="83">
        <v>2316</v>
      </c>
      <c r="H13" s="82">
        <v>2459</v>
      </c>
      <c r="I13" s="83">
        <v>2653</v>
      </c>
      <c r="J13" s="83">
        <v>2478</v>
      </c>
      <c r="K13" s="83">
        <v>2320</v>
      </c>
      <c r="L13" s="82">
        <v>2162</v>
      </c>
      <c r="M13" s="83">
        <v>2269</v>
      </c>
      <c r="N13" s="83">
        <v>2351</v>
      </c>
      <c r="O13" s="83">
        <v>2297</v>
      </c>
      <c r="P13" s="83">
        <v>1943</v>
      </c>
      <c r="Q13" s="83">
        <v>1580</v>
      </c>
      <c r="R13" s="83">
        <v>1175</v>
      </c>
      <c r="S13" s="83">
        <v>803</v>
      </c>
      <c r="T13" s="82">
        <v>561</v>
      </c>
      <c r="U13" s="83">
        <v>346</v>
      </c>
      <c r="V13" s="83">
        <v>415</v>
      </c>
      <c r="W13" s="644"/>
      <c r="X13" s="644"/>
      <c r="Y13" s="671"/>
      <c r="Z13" s="671"/>
      <c r="AA13" s="671"/>
      <c r="AB13" s="671"/>
      <c r="AC13" s="671"/>
      <c r="AD13" s="671"/>
      <c r="AE13" s="671"/>
      <c r="AF13" s="671"/>
      <c r="AG13" s="671"/>
      <c r="AH13" s="671"/>
      <c r="AI13" s="671"/>
      <c r="AJ13" s="671"/>
      <c r="AK13" s="671"/>
      <c r="AL13" s="671"/>
      <c r="AM13" s="671"/>
      <c r="AN13" s="671"/>
      <c r="AO13" s="671"/>
      <c r="AP13" s="671"/>
      <c r="AQ13" s="671"/>
      <c r="AR13" s="671"/>
      <c r="AS13" s="671"/>
    </row>
    <row r="14" spans="1:45" ht="19.5" customHeight="1">
      <c r="A14" s="668"/>
      <c r="B14" s="669"/>
      <c r="C14" s="685" t="s">
        <v>89</v>
      </c>
      <c r="D14" s="673">
        <f t="shared" si="3"/>
        <v>29879</v>
      </c>
      <c r="E14" s="581">
        <v>447</v>
      </c>
      <c r="F14" s="581">
        <v>1714</v>
      </c>
      <c r="G14" s="83">
        <v>2192</v>
      </c>
      <c r="H14" s="82">
        <v>2384</v>
      </c>
      <c r="I14" s="83">
        <v>2448</v>
      </c>
      <c r="J14" s="83">
        <v>2369</v>
      </c>
      <c r="K14" s="83">
        <v>2311</v>
      </c>
      <c r="L14" s="82">
        <v>2265</v>
      </c>
      <c r="M14" s="83">
        <v>2443</v>
      </c>
      <c r="N14" s="83">
        <v>2335</v>
      </c>
      <c r="O14" s="83">
        <v>2221</v>
      </c>
      <c r="P14" s="83">
        <v>1925</v>
      </c>
      <c r="Q14" s="83">
        <v>1476</v>
      </c>
      <c r="R14" s="83">
        <v>1128</v>
      </c>
      <c r="S14" s="83">
        <v>821</v>
      </c>
      <c r="T14" s="82">
        <v>574</v>
      </c>
      <c r="U14" s="83">
        <v>363</v>
      </c>
      <c r="V14" s="83">
        <v>463</v>
      </c>
      <c r="W14" s="562"/>
      <c r="X14" s="562"/>
      <c r="Y14" s="563"/>
      <c r="Z14" s="563"/>
      <c r="AA14" s="563"/>
      <c r="AB14" s="563"/>
      <c r="AC14" s="563"/>
      <c r="AD14" s="563"/>
      <c r="AE14" s="563"/>
      <c r="AF14" s="563"/>
      <c r="AG14" s="563"/>
      <c r="AH14" s="563"/>
      <c r="AI14" s="563"/>
      <c r="AJ14" s="563"/>
      <c r="AK14" s="563"/>
      <c r="AL14" s="563"/>
      <c r="AM14" s="563"/>
      <c r="AN14" s="563"/>
      <c r="AO14" s="563"/>
      <c r="AP14" s="563"/>
      <c r="AQ14" s="563"/>
      <c r="AR14" s="563"/>
      <c r="AS14" s="563"/>
    </row>
    <row r="15" spans="1:45" ht="19.5" customHeight="1">
      <c r="A15" s="572" t="s">
        <v>546</v>
      </c>
      <c r="B15" s="573" t="s">
        <v>547</v>
      </c>
      <c r="C15" s="686"/>
      <c r="D15" s="670">
        <f t="shared" si="3"/>
        <v>53430</v>
      </c>
      <c r="E15" s="548">
        <f t="shared" ref="E15:V15" si="5">SUM(E16:E17)</f>
        <v>804</v>
      </c>
      <c r="F15" s="548">
        <f t="shared" si="5"/>
        <v>3144</v>
      </c>
      <c r="G15" s="548">
        <f t="shared" si="5"/>
        <v>3960</v>
      </c>
      <c r="H15" s="548">
        <f t="shared" si="5"/>
        <v>4195</v>
      </c>
      <c r="I15" s="548">
        <f t="shared" si="5"/>
        <v>4497</v>
      </c>
      <c r="J15" s="548">
        <f t="shared" si="5"/>
        <v>4334</v>
      </c>
      <c r="K15" s="548">
        <f t="shared" si="5"/>
        <v>4192</v>
      </c>
      <c r="L15" s="548">
        <f t="shared" si="5"/>
        <v>3926</v>
      </c>
      <c r="M15" s="548">
        <f t="shared" si="5"/>
        <v>4062</v>
      </c>
      <c r="N15" s="548">
        <f t="shared" si="5"/>
        <v>4304</v>
      </c>
      <c r="O15" s="548">
        <f t="shared" si="5"/>
        <v>4015</v>
      </c>
      <c r="P15" s="548">
        <f t="shared" si="5"/>
        <v>3522</v>
      </c>
      <c r="Q15" s="548">
        <f t="shared" si="5"/>
        <v>2811</v>
      </c>
      <c r="R15" s="548">
        <f t="shared" si="5"/>
        <v>1982</v>
      </c>
      <c r="S15" s="548">
        <f t="shared" si="5"/>
        <v>1416</v>
      </c>
      <c r="T15" s="548">
        <f t="shared" si="5"/>
        <v>968</v>
      </c>
      <c r="U15" s="548">
        <f t="shared" si="5"/>
        <v>617</v>
      </c>
      <c r="V15" s="575">
        <f t="shared" si="5"/>
        <v>681</v>
      </c>
      <c r="W15" s="562"/>
      <c r="X15" s="562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63"/>
      <c r="AJ15" s="563"/>
      <c r="AK15" s="563"/>
      <c r="AL15" s="563"/>
      <c r="AM15" s="563"/>
      <c r="AN15" s="563"/>
      <c r="AO15" s="563"/>
      <c r="AP15" s="563"/>
      <c r="AQ15" s="563"/>
      <c r="AR15" s="563"/>
      <c r="AS15" s="563"/>
    </row>
    <row r="16" spans="1:45" ht="19.5" customHeight="1">
      <c r="A16" s="538"/>
      <c r="B16" s="669"/>
      <c r="C16" s="580" t="s">
        <v>88</v>
      </c>
      <c r="D16" s="673">
        <f t="shared" si="3"/>
        <v>26629</v>
      </c>
      <c r="E16" s="553">
        <v>407</v>
      </c>
      <c r="F16" s="553">
        <v>1591</v>
      </c>
      <c r="G16" s="82">
        <v>2002</v>
      </c>
      <c r="H16" s="82">
        <v>2115</v>
      </c>
      <c r="I16" s="82">
        <v>2253</v>
      </c>
      <c r="J16" s="82">
        <v>2158</v>
      </c>
      <c r="K16" s="82">
        <v>2146</v>
      </c>
      <c r="L16" s="82">
        <v>1910</v>
      </c>
      <c r="M16" s="82">
        <v>2012</v>
      </c>
      <c r="N16" s="82">
        <v>2117</v>
      </c>
      <c r="O16" s="82">
        <v>2024</v>
      </c>
      <c r="P16" s="82">
        <v>1755</v>
      </c>
      <c r="Q16" s="82">
        <v>1396</v>
      </c>
      <c r="R16" s="82">
        <v>989</v>
      </c>
      <c r="S16" s="82">
        <v>690</v>
      </c>
      <c r="T16" s="82">
        <v>468</v>
      </c>
      <c r="U16" s="82">
        <v>276</v>
      </c>
      <c r="V16" s="83">
        <v>320</v>
      </c>
      <c r="W16" s="562"/>
      <c r="X16" s="562"/>
      <c r="Y16" s="563"/>
      <c r="Z16" s="563"/>
      <c r="AA16" s="563"/>
      <c r="AB16" s="563"/>
      <c r="AC16" s="563"/>
      <c r="AD16" s="563"/>
      <c r="AE16" s="563"/>
      <c r="AF16" s="563"/>
      <c r="AG16" s="563"/>
      <c r="AH16" s="563"/>
      <c r="AI16" s="563"/>
      <c r="AJ16" s="563"/>
      <c r="AK16" s="563"/>
      <c r="AL16" s="563"/>
      <c r="AM16" s="563"/>
      <c r="AN16" s="563"/>
      <c r="AO16" s="563"/>
      <c r="AP16" s="563"/>
      <c r="AQ16" s="563"/>
      <c r="AR16" s="563"/>
      <c r="AS16" s="563"/>
    </row>
    <row r="17" spans="1:45" ht="19.5" customHeight="1">
      <c r="B17" s="669"/>
      <c r="C17" s="574" t="s">
        <v>89</v>
      </c>
      <c r="D17" s="673">
        <f t="shared" si="3"/>
        <v>26801</v>
      </c>
      <c r="E17" s="553">
        <v>397</v>
      </c>
      <c r="F17" s="553">
        <v>1553</v>
      </c>
      <c r="G17" s="82">
        <v>1958</v>
      </c>
      <c r="H17" s="82">
        <v>2080</v>
      </c>
      <c r="I17" s="82">
        <v>2244</v>
      </c>
      <c r="J17" s="82">
        <v>2176</v>
      </c>
      <c r="K17" s="82">
        <v>2046</v>
      </c>
      <c r="L17" s="82">
        <v>2016</v>
      </c>
      <c r="M17" s="82">
        <v>2050</v>
      </c>
      <c r="N17" s="82">
        <v>2187</v>
      </c>
      <c r="O17" s="82">
        <v>1991</v>
      </c>
      <c r="P17" s="82">
        <v>1767</v>
      </c>
      <c r="Q17" s="82">
        <v>1415</v>
      </c>
      <c r="R17" s="82">
        <v>993</v>
      </c>
      <c r="S17" s="82">
        <v>726</v>
      </c>
      <c r="T17" s="82">
        <v>500</v>
      </c>
      <c r="U17" s="82">
        <v>341</v>
      </c>
      <c r="V17" s="83">
        <v>361</v>
      </c>
      <c r="W17" s="562"/>
      <c r="X17" s="562"/>
      <c r="Y17" s="563"/>
      <c r="Z17" s="563"/>
      <c r="AA17" s="563"/>
      <c r="AB17" s="563"/>
      <c r="AC17" s="563"/>
      <c r="AD17" s="563"/>
      <c r="AE17" s="563"/>
      <c r="AF17" s="563"/>
      <c r="AG17" s="563"/>
      <c r="AH17" s="563"/>
      <c r="AI17" s="563"/>
      <c r="AJ17" s="563"/>
      <c r="AK17" s="563"/>
      <c r="AL17" s="563"/>
      <c r="AM17" s="563"/>
      <c r="AN17" s="563"/>
      <c r="AO17" s="563"/>
      <c r="AP17" s="563"/>
      <c r="AQ17" s="563"/>
      <c r="AR17" s="563"/>
      <c r="AS17" s="563"/>
    </row>
    <row r="18" spans="1:45" ht="19.5" customHeight="1">
      <c r="A18" s="572" t="s">
        <v>548</v>
      </c>
      <c r="B18" s="573" t="s">
        <v>549</v>
      </c>
      <c r="C18" s="583"/>
      <c r="D18" s="670">
        <f t="shared" si="3"/>
        <v>67792</v>
      </c>
      <c r="E18" s="548">
        <f t="shared" ref="E18:V18" si="6">SUM(E19:E20)</f>
        <v>895</v>
      </c>
      <c r="F18" s="548">
        <f t="shared" si="6"/>
        <v>3573</v>
      </c>
      <c r="G18" s="548">
        <f t="shared" si="6"/>
        <v>4564</v>
      </c>
      <c r="H18" s="548">
        <f t="shared" si="6"/>
        <v>4819</v>
      </c>
      <c r="I18" s="548">
        <f t="shared" si="6"/>
        <v>5189</v>
      </c>
      <c r="J18" s="548">
        <f t="shared" si="6"/>
        <v>5186</v>
      </c>
      <c r="K18" s="548">
        <f t="shared" si="6"/>
        <v>5112</v>
      </c>
      <c r="L18" s="548">
        <f t="shared" si="6"/>
        <v>5054</v>
      </c>
      <c r="M18" s="548">
        <f t="shared" si="6"/>
        <v>5330</v>
      </c>
      <c r="N18" s="548">
        <f t="shared" si="6"/>
        <v>5334</v>
      </c>
      <c r="O18" s="548">
        <f t="shared" si="6"/>
        <v>5256</v>
      </c>
      <c r="P18" s="548">
        <f t="shared" si="6"/>
        <v>4657</v>
      </c>
      <c r="Q18" s="548">
        <f t="shared" si="6"/>
        <v>4071</v>
      </c>
      <c r="R18" s="548">
        <f t="shared" si="6"/>
        <v>2970</v>
      </c>
      <c r="S18" s="548">
        <f t="shared" si="6"/>
        <v>2193</v>
      </c>
      <c r="T18" s="548">
        <f t="shared" si="6"/>
        <v>1485</v>
      </c>
      <c r="U18" s="548">
        <f t="shared" si="6"/>
        <v>996</v>
      </c>
      <c r="V18" s="575">
        <f t="shared" si="6"/>
        <v>1108</v>
      </c>
      <c r="W18" s="562"/>
      <c r="X18" s="563"/>
      <c r="Y18" s="563"/>
      <c r="Z18" s="563"/>
      <c r="AA18" s="563"/>
      <c r="AB18" s="563"/>
      <c r="AC18" s="563"/>
      <c r="AD18" s="563"/>
      <c r="AE18" s="563"/>
      <c r="AF18" s="563"/>
      <c r="AG18" s="563"/>
      <c r="AH18" s="563"/>
      <c r="AI18" s="563"/>
      <c r="AJ18" s="563"/>
      <c r="AK18" s="563"/>
      <c r="AL18" s="563"/>
      <c r="AM18" s="563"/>
      <c r="AN18" s="563"/>
      <c r="AO18" s="563"/>
      <c r="AP18" s="563"/>
      <c r="AQ18" s="563"/>
      <c r="AR18" s="563"/>
      <c r="AS18" s="563"/>
    </row>
    <row r="19" spans="1:45" ht="19.5" customHeight="1">
      <c r="A19" s="668"/>
      <c r="B19" s="669"/>
      <c r="C19" s="580" t="s">
        <v>88</v>
      </c>
      <c r="D19" s="673">
        <f t="shared" si="3"/>
        <v>33280</v>
      </c>
      <c r="E19" s="553">
        <v>467</v>
      </c>
      <c r="F19" s="553">
        <v>1829</v>
      </c>
      <c r="G19" s="82">
        <v>2301</v>
      </c>
      <c r="H19" s="82">
        <v>2436</v>
      </c>
      <c r="I19" s="82">
        <v>2637</v>
      </c>
      <c r="J19" s="82">
        <v>2594</v>
      </c>
      <c r="K19" s="82">
        <v>2590</v>
      </c>
      <c r="L19" s="82">
        <v>2469</v>
      </c>
      <c r="M19" s="82">
        <v>2525</v>
      </c>
      <c r="N19" s="82">
        <v>2541</v>
      </c>
      <c r="O19" s="82">
        <v>2590</v>
      </c>
      <c r="P19" s="82">
        <v>2303</v>
      </c>
      <c r="Q19" s="82">
        <v>1996</v>
      </c>
      <c r="R19" s="82">
        <v>1406</v>
      </c>
      <c r="S19" s="82">
        <v>1022</v>
      </c>
      <c r="T19" s="82">
        <v>663</v>
      </c>
      <c r="U19" s="82">
        <v>428</v>
      </c>
      <c r="V19" s="83">
        <v>483</v>
      </c>
      <c r="W19" s="562"/>
      <c r="X19" s="563"/>
      <c r="Y19" s="563"/>
      <c r="Z19" s="563"/>
      <c r="AA19" s="563"/>
      <c r="AB19" s="563"/>
      <c r="AC19" s="563"/>
      <c r="AD19" s="563"/>
      <c r="AE19" s="563"/>
      <c r="AF19" s="563"/>
      <c r="AG19" s="563"/>
      <c r="AH19" s="563"/>
      <c r="AI19" s="563"/>
      <c r="AJ19" s="563"/>
      <c r="AK19" s="563"/>
      <c r="AL19" s="563"/>
      <c r="AM19" s="563"/>
      <c r="AN19" s="563"/>
      <c r="AO19" s="563"/>
      <c r="AP19" s="563"/>
      <c r="AQ19" s="563"/>
      <c r="AR19" s="563"/>
      <c r="AS19" s="563"/>
    </row>
    <row r="20" spans="1:45" ht="19.5" customHeight="1">
      <c r="A20" s="668"/>
      <c r="B20" s="669"/>
      <c r="C20" s="574" t="s">
        <v>89</v>
      </c>
      <c r="D20" s="673">
        <f t="shared" si="3"/>
        <v>34512</v>
      </c>
      <c r="E20" s="553">
        <v>428</v>
      </c>
      <c r="F20" s="553">
        <v>1744</v>
      </c>
      <c r="G20" s="82">
        <v>2263</v>
      </c>
      <c r="H20" s="82">
        <v>2383</v>
      </c>
      <c r="I20" s="82">
        <v>2552</v>
      </c>
      <c r="J20" s="82">
        <v>2592</v>
      </c>
      <c r="K20" s="82">
        <v>2522</v>
      </c>
      <c r="L20" s="82">
        <v>2585</v>
      </c>
      <c r="M20" s="82">
        <v>2805</v>
      </c>
      <c r="N20" s="82">
        <v>2793</v>
      </c>
      <c r="O20" s="82">
        <v>2666</v>
      </c>
      <c r="P20" s="82">
        <v>2354</v>
      </c>
      <c r="Q20" s="82">
        <v>2075</v>
      </c>
      <c r="R20" s="82">
        <v>1564</v>
      </c>
      <c r="S20" s="82">
        <v>1171</v>
      </c>
      <c r="T20" s="82">
        <v>822</v>
      </c>
      <c r="U20" s="82">
        <v>568</v>
      </c>
      <c r="V20" s="83">
        <v>625</v>
      </c>
      <c r="W20" s="562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3"/>
      <c r="AL20" s="563"/>
      <c r="AM20" s="563"/>
      <c r="AN20" s="563"/>
      <c r="AO20" s="563"/>
      <c r="AP20" s="563"/>
      <c r="AQ20" s="563"/>
      <c r="AR20" s="563"/>
      <c r="AS20" s="563"/>
    </row>
    <row r="21" spans="1:45" ht="19.5" customHeight="1">
      <c r="A21" s="572" t="s">
        <v>550</v>
      </c>
      <c r="B21" s="573" t="s">
        <v>551</v>
      </c>
      <c r="C21" s="583"/>
      <c r="D21" s="670">
        <f t="shared" si="3"/>
        <v>90162</v>
      </c>
      <c r="E21" s="548">
        <f t="shared" ref="E21:V21" si="7">SUM(E22:E23)</f>
        <v>1298</v>
      </c>
      <c r="F21" s="548">
        <f t="shared" si="7"/>
        <v>5451</v>
      </c>
      <c r="G21" s="548">
        <f t="shared" si="7"/>
        <v>7022</v>
      </c>
      <c r="H21" s="548">
        <f t="shared" si="7"/>
        <v>7103</v>
      </c>
      <c r="I21" s="548">
        <f t="shared" si="7"/>
        <v>7598</v>
      </c>
      <c r="J21" s="548">
        <f t="shared" si="7"/>
        <v>7041</v>
      </c>
      <c r="K21" s="548">
        <f t="shared" si="7"/>
        <v>6948</v>
      </c>
      <c r="L21" s="548">
        <f t="shared" si="7"/>
        <v>7515</v>
      </c>
      <c r="M21" s="548">
        <f t="shared" si="7"/>
        <v>7525</v>
      </c>
      <c r="N21" s="548">
        <f t="shared" si="7"/>
        <v>7563</v>
      </c>
      <c r="O21" s="548">
        <f t="shared" si="7"/>
        <v>6848</v>
      </c>
      <c r="P21" s="548">
        <f t="shared" si="7"/>
        <v>5615</v>
      </c>
      <c r="Q21" s="548">
        <f t="shared" si="7"/>
        <v>4418</v>
      </c>
      <c r="R21" s="548">
        <f t="shared" si="7"/>
        <v>3107</v>
      </c>
      <c r="S21" s="548">
        <f t="shared" si="7"/>
        <v>2032</v>
      </c>
      <c r="T21" s="548">
        <f t="shared" si="7"/>
        <v>1379</v>
      </c>
      <c r="U21" s="548">
        <f t="shared" si="7"/>
        <v>772</v>
      </c>
      <c r="V21" s="575">
        <f t="shared" si="7"/>
        <v>927</v>
      </c>
      <c r="W21" s="562"/>
      <c r="X21" s="563"/>
      <c r="Y21" s="563"/>
      <c r="Z21" s="563"/>
      <c r="AA21" s="563"/>
      <c r="AB21" s="563"/>
      <c r="AC21" s="563"/>
      <c r="AD21" s="563"/>
      <c r="AE21" s="563"/>
      <c r="AF21" s="563"/>
      <c r="AG21" s="563"/>
      <c r="AH21" s="563"/>
      <c r="AI21" s="563"/>
      <c r="AJ21" s="563"/>
      <c r="AK21" s="563"/>
      <c r="AL21" s="563"/>
      <c r="AM21" s="563"/>
      <c r="AN21" s="563"/>
      <c r="AO21" s="563"/>
      <c r="AP21" s="563"/>
      <c r="AQ21" s="563"/>
      <c r="AR21" s="563"/>
      <c r="AS21" s="563"/>
    </row>
    <row r="22" spans="1:45" ht="19.5" customHeight="1">
      <c r="A22" s="668"/>
      <c r="B22" s="669"/>
      <c r="C22" s="580" t="s">
        <v>88</v>
      </c>
      <c r="D22" s="673">
        <f t="shared" si="3"/>
        <v>44185</v>
      </c>
      <c r="E22" s="553">
        <v>668</v>
      </c>
      <c r="F22" s="553">
        <v>2766</v>
      </c>
      <c r="G22" s="82">
        <v>3552</v>
      </c>
      <c r="H22" s="82">
        <v>3608</v>
      </c>
      <c r="I22" s="82">
        <v>3794</v>
      </c>
      <c r="J22" s="82">
        <v>3557</v>
      </c>
      <c r="K22" s="82">
        <v>3363</v>
      </c>
      <c r="L22" s="82">
        <v>3502</v>
      </c>
      <c r="M22" s="82">
        <v>3560</v>
      </c>
      <c r="N22" s="82">
        <v>3649</v>
      </c>
      <c r="O22" s="82">
        <v>3398</v>
      </c>
      <c r="P22" s="82">
        <v>2781</v>
      </c>
      <c r="Q22" s="82">
        <v>2210</v>
      </c>
      <c r="R22" s="82">
        <v>1489</v>
      </c>
      <c r="S22" s="82">
        <v>965</v>
      </c>
      <c r="T22" s="82">
        <v>614</v>
      </c>
      <c r="U22" s="82">
        <v>321</v>
      </c>
      <c r="V22" s="83">
        <v>388</v>
      </c>
      <c r="W22" s="562"/>
      <c r="X22" s="563"/>
      <c r="Y22" s="563"/>
      <c r="Z22" s="563"/>
      <c r="AA22" s="563"/>
      <c r="AB22" s="563"/>
      <c r="AC22" s="563"/>
      <c r="AD22" s="563"/>
      <c r="AE22" s="563"/>
      <c r="AF22" s="563"/>
      <c r="AG22" s="563"/>
      <c r="AH22" s="563"/>
      <c r="AI22" s="563"/>
      <c r="AJ22" s="563"/>
      <c r="AK22" s="563"/>
      <c r="AL22" s="563"/>
      <c r="AM22" s="563"/>
      <c r="AN22" s="563"/>
      <c r="AO22" s="563"/>
      <c r="AP22" s="563"/>
      <c r="AQ22" s="563"/>
      <c r="AR22" s="563"/>
      <c r="AS22" s="563"/>
    </row>
    <row r="23" spans="1:45" ht="19.5" customHeight="1">
      <c r="A23" s="668"/>
      <c r="B23" s="669"/>
      <c r="C23" s="574" t="s">
        <v>89</v>
      </c>
      <c r="D23" s="673">
        <f t="shared" si="3"/>
        <v>45977</v>
      </c>
      <c r="E23" s="553">
        <v>630</v>
      </c>
      <c r="F23" s="553">
        <v>2685</v>
      </c>
      <c r="G23" s="82">
        <v>3470</v>
      </c>
      <c r="H23" s="82">
        <v>3495</v>
      </c>
      <c r="I23" s="82">
        <v>3804</v>
      </c>
      <c r="J23" s="82">
        <v>3484</v>
      </c>
      <c r="K23" s="82">
        <v>3585</v>
      </c>
      <c r="L23" s="82">
        <v>4013</v>
      </c>
      <c r="M23" s="82">
        <v>3965</v>
      </c>
      <c r="N23" s="82">
        <v>3914</v>
      </c>
      <c r="O23" s="82">
        <v>3450</v>
      </c>
      <c r="P23" s="82">
        <v>2834</v>
      </c>
      <c r="Q23" s="82">
        <v>2208</v>
      </c>
      <c r="R23" s="82">
        <v>1618</v>
      </c>
      <c r="S23" s="82">
        <v>1067</v>
      </c>
      <c r="T23" s="82">
        <v>765</v>
      </c>
      <c r="U23" s="82">
        <v>451</v>
      </c>
      <c r="V23" s="83">
        <v>539</v>
      </c>
      <c r="W23" s="562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3"/>
      <c r="AI23" s="563"/>
      <c r="AJ23" s="563"/>
      <c r="AK23" s="563"/>
      <c r="AL23" s="563"/>
      <c r="AM23" s="563"/>
      <c r="AN23" s="563"/>
      <c r="AO23" s="563"/>
      <c r="AP23" s="563"/>
      <c r="AQ23" s="563"/>
      <c r="AR23" s="563"/>
      <c r="AS23" s="563"/>
    </row>
    <row r="24" spans="1:45" ht="19.5" customHeight="1">
      <c r="A24" s="579" t="s">
        <v>811</v>
      </c>
      <c r="B24" s="573" t="s">
        <v>817</v>
      </c>
      <c r="C24" s="686"/>
      <c r="D24" s="84">
        <f>SUM(E24:V24)</f>
        <v>27595</v>
      </c>
      <c r="E24" s="548">
        <f t="shared" ref="E24:V24" si="8">SUM(E25:E26)</f>
        <v>398</v>
      </c>
      <c r="F24" s="548">
        <f t="shared" si="8"/>
        <v>1588</v>
      </c>
      <c r="G24" s="548">
        <f t="shared" si="8"/>
        <v>2067</v>
      </c>
      <c r="H24" s="548">
        <f t="shared" si="8"/>
        <v>2221</v>
      </c>
      <c r="I24" s="548">
        <f t="shared" si="8"/>
        <v>2339</v>
      </c>
      <c r="J24" s="548">
        <f t="shared" si="8"/>
        <v>2222</v>
      </c>
      <c r="K24" s="548">
        <f t="shared" si="8"/>
        <v>2124</v>
      </c>
      <c r="L24" s="548">
        <f t="shared" si="8"/>
        <v>2030</v>
      </c>
      <c r="M24" s="548">
        <f t="shared" si="8"/>
        <v>2160</v>
      </c>
      <c r="N24" s="548">
        <f t="shared" si="8"/>
        <v>2148</v>
      </c>
      <c r="O24" s="548">
        <f t="shared" si="8"/>
        <v>2073</v>
      </c>
      <c r="P24" s="548">
        <f t="shared" si="8"/>
        <v>1774</v>
      </c>
      <c r="Q24" s="548">
        <f t="shared" si="8"/>
        <v>1401</v>
      </c>
      <c r="R24" s="548">
        <f t="shared" si="8"/>
        <v>1056</v>
      </c>
      <c r="S24" s="548">
        <f t="shared" si="8"/>
        <v>744</v>
      </c>
      <c r="T24" s="548">
        <f t="shared" si="8"/>
        <v>520</v>
      </c>
      <c r="U24" s="548">
        <f t="shared" si="8"/>
        <v>326</v>
      </c>
      <c r="V24" s="575">
        <f t="shared" si="8"/>
        <v>404</v>
      </c>
      <c r="W24" s="562"/>
      <c r="X24" s="563"/>
      <c r="Y24" s="563"/>
      <c r="Z24" s="563"/>
      <c r="AA24" s="563"/>
      <c r="AB24" s="563"/>
      <c r="AC24" s="563"/>
      <c r="AD24" s="563"/>
      <c r="AE24" s="563"/>
      <c r="AF24" s="563"/>
      <c r="AG24" s="563"/>
      <c r="AH24" s="563"/>
      <c r="AI24" s="563"/>
      <c r="AJ24" s="563"/>
      <c r="AK24" s="563"/>
      <c r="AL24" s="563"/>
      <c r="AM24" s="563"/>
      <c r="AN24" s="563"/>
      <c r="AO24" s="563"/>
      <c r="AP24" s="563"/>
      <c r="AQ24" s="563"/>
      <c r="AR24" s="563"/>
      <c r="AS24" s="563"/>
    </row>
    <row r="25" spans="1:45" ht="19.5" customHeight="1">
      <c r="A25" s="668"/>
      <c r="B25" s="669"/>
      <c r="C25" s="580" t="s">
        <v>88</v>
      </c>
      <c r="D25" s="82">
        <f>SUM(E25:V25)</f>
        <v>13893</v>
      </c>
      <c r="E25" s="553">
        <v>193</v>
      </c>
      <c r="F25" s="553">
        <v>802</v>
      </c>
      <c r="G25" s="82">
        <v>1062</v>
      </c>
      <c r="H25" s="82">
        <v>1128</v>
      </c>
      <c r="I25" s="82">
        <v>1216</v>
      </c>
      <c r="J25" s="82">
        <v>1136</v>
      </c>
      <c r="K25" s="82">
        <v>1064</v>
      </c>
      <c r="L25" s="82">
        <v>991</v>
      </c>
      <c r="M25" s="82">
        <v>1040</v>
      </c>
      <c r="N25" s="82">
        <v>1077</v>
      </c>
      <c r="O25" s="82">
        <v>1054</v>
      </c>
      <c r="P25" s="82">
        <v>891</v>
      </c>
      <c r="Q25" s="82">
        <v>724</v>
      </c>
      <c r="R25" s="82">
        <v>539</v>
      </c>
      <c r="S25" s="82">
        <v>368</v>
      </c>
      <c r="T25" s="82">
        <v>257</v>
      </c>
      <c r="U25" s="83">
        <v>159</v>
      </c>
      <c r="V25" s="83">
        <v>192</v>
      </c>
      <c r="W25" s="562"/>
      <c r="X25" s="563"/>
      <c r="Y25" s="563"/>
      <c r="Z25" s="563"/>
      <c r="AA25" s="563"/>
      <c r="AB25" s="563"/>
      <c r="AC25" s="563"/>
      <c r="AD25" s="563"/>
      <c r="AE25" s="563"/>
      <c r="AF25" s="563"/>
      <c r="AG25" s="563"/>
      <c r="AH25" s="563"/>
      <c r="AI25" s="563"/>
      <c r="AJ25" s="563"/>
      <c r="AK25" s="563"/>
      <c r="AL25" s="563"/>
      <c r="AM25" s="563"/>
      <c r="AN25" s="563"/>
      <c r="AO25" s="563"/>
      <c r="AP25" s="563"/>
      <c r="AQ25" s="563"/>
      <c r="AR25" s="563"/>
      <c r="AS25" s="563"/>
    </row>
    <row r="26" spans="1:45" ht="19.5" customHeight="1">
      <c r="A26" s="668"/>
      <c r="B26" s="669"/>
      <c r="C26" s="574" t="s">
        <v>89</v>
      </c>
      <c r="D26" s="82">
        <f>SUM(E26:V26)</f>
        <v>13702</v>
      </c>
      <c r="E26" s="553">
        <v>205</v>
      </c>
      <c r="F26" s="553">
        <v>786</v>
      </c>
      <c r="G26" s="82">
        <v>1005</v>
      </c>
      <c r="H26" s="82">
        <v>1093</v>
      </c>
      <c r="I26" s="82">
        <v>1123</v>
      </c>
      <c r="J26" s="82">
        <v>1086</v>
      </c>
      <c r="K26" s="82">
        <v>1060</v>
      </c>
      <c r="L26" s="82">
        <v>1039</v>
      </c>
      <c r="M26" s="82">
        <v>1120</v>
      </c>
      <c r="N26" s="82">
        <v>1071</v>
      </c>
      <c r="O26" s="82">
        <v>1019</v>
      </c>
      <c r="P26" s="82">
        <v>883</v>
      </c>
      <c r="Q26" s="82">
        <v>677</v>
      </c>
      <c r="R26" s="82">
        <v>517</v>
      </c>
      <c r="S26" s="82">
        <v>376</v>
      </c>
      <c r="T26" s="82">
        <v>263</v>
      </c>
      <c r="U26" s="83">
        <v>167</v>
      </c>
      <c r="V26" s="83">
        <v>212</v>
      </c>
      <c r="W26" s="562"/>
      <c r="X26" s="563"/>
      <c r="Y26" s="563"/>
      <c r="Z26" s="563"/>
      <c r="AA26" s="563"/>
      <c r="AB26" s="563"/>
      <c r="AC26" s="563"/>
      <c r="AD26" s="563"/>
      <c r="AE26" s="563"/>
      <c r="AF26" s="563"/>
      <c r="AG26" s="563"/>
      <c r="AH26" s="563"/>
      <c r="AI26" s="563"/>
      <c r="AJ26" s="563"/>
      <c r="AK26" s="563"/>
      <c r="AL26" s="563"/>
      <c r="AM26" s="563"/>
      <c r="AN26" s="563"/>
      <c r="AO26" s="563"/>
      <c r="AP26" s="563"/>
      <c r="AQ26" s="563"/>
      <c r="AR26" s="563"/>
      <c r="AS26" s="563"/>
    </row>
    <row r="27" spans="1:45" ht="15.6" customHeight="1" thickBot="1">
      <c r="A27" s="687"/>
      <c r="B27" s="688"/>
      <c r="C27" s="689"/>
      <c r="D27" s="690"/>
      <c r="E27" s="690"/>
      <c r="F27" s="691"/>
      <c r="G27" s="691"/>
      <c r="H27" s="691"/>
      <c r="I27" s="691"/>
      <c r="J27" s="691"/>
      <c r="K27" s="691"/>
      <c r="L27" s="691"/>
      <c r="M27" s="691"/>
      <c r="N27" s="690"/>
      <c r="O27" s="691"/>
      <c r="P27" s="691"/>
      <c r="Q27" s="691"/>
      <c r="R27" s="691"/>
      <c r="S27" s="691"/>
      <c r="T27" s="691"/>
      <c r="U27" s="690"/>
      <c r="V27" s="690"/>
      <c r="W27" s="562"/>
      <c r="X27" s="563"/>
      <c r="Y27" s="563"/>
      <c r="Z27" s="563"/>
      <c r="AA27" s="563"/>
      <c r="AB27" s="563"/>
      <c r="AC27" s="563"/>
      <c r="AD27" s="563"/>
      <c r="AE27" s="563"/>
      <c r="AF27" s="563"/>
      <c r="AG27" s="563"/>
      <c r="AH27" s="563"/>
      <c r="AI27" s="563"/>
      <c r="AJ27" s="563"/>
      <c r="AK27" s="563"/>
      <c r="AL27" s="563"/>
      <c r="AM27" s="563"/>
      <c r="AN27" s="563"/>
      <c r="AO27" s="563"/>
      <c r="AP27" s="563"/>
      <c r="AQ27" s="563"/>
      <c r="AR27" s="563"/>
      <c r="AS27" s="563"/>
    </row>
    <row r="28" spans="1:45">
      <c r="A28" s="1600"/>
      <c r="D28" s="605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2"/>
      <c r="V28" s="562"/>
      <c r="W28" s="562"/>
      <c r="X28" s="563"/>
      <c r="Y28" s="563"/>
      <c r="Z28" s="563"/>
      <c r="AA28" s="563"/>
      <c r="AB28" s="563"/>
      <c r="AC28" s="563"/>
      <c r="AD28" s="563"/>
      <c r="AE28" s="563"/>
      <c r="AF28" s="563"/>
      <c r="AG28" s="563"/>
      <c r="AH28" s="563"/>
      <c r="AI28" s="563"/>
      <c r="AJ28" s="563"/>
      <c r="AK28" s="563"/>
      <c r="AL28" s="563"/>
      <c r="AM28" s="563"/>
      <c r="AN28" s="563"/>
      <c r="AO28" s="563"/>
      <c r="AP28" s="563"/>
      <c r="AQ28" s="563"/>
      <c r="AR28" s="563"/>
      <c r="AS28" s="563"/>
    </row>
    <row r="29" spans="1:45">
      <c r="A29" s="1010" t="s">
        <v>552</v>
      </c>
      <c r="B29" s="1011"/>
      <c r="C29" s="1011"/>
      <c r="D29" s="1012"/>
      <c r="E29" s="1013"/>
      <c r="F29" s="1013"/>
      <c r="G29" s="1013"/>
      <c r="H29" s="1013"/>
      <c r="I29" s="1013"/>
      <c r="J29" s="1013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92" t="s">
        <v>880</v>
      </c>
      <c r="V29" s="562"/>
      <c r="W29" s="562"/>
      <c r="X29" s="563"/>
      <c r="Y29" s="563"/>
      <c r="Z29" s="563"/>
      <c r="AA29" s="563"/>
      <c r="AB29" s="563"/>
      <c r="AC29" s="563"/>
      <c r="AD29" s="563"/>
      <c r="AE29" s="563"/>
      <c r="AF29" s="563"/>
      <c r="AG29" s="563"/>
      <c r="AH29" s="563"/>
      <c r="AI29" s="563"/>
      <c r="AJ29" s="563"/>
      <c r="AK29" s="563"/>
      <c r="AL29" s="563"/>
      <c r="AM29" s="563"/>
      <c r="AN29" s="563"/>
      <c r="AO29" s="563"/>
      <c r="AP29" s="563"/>
      <c r="AQ29" s="563"/>
      <c r="AR29" s="563"/>
      <c r="AS29" s="563"/>
    </row>
    <row r="30" spans="1:45">
      <c r="A30" s="1010" t="s">
        <v>553</v>
      </c>
      <c r="B30" s="1011"/>
      <c r="C30" s="1011"/>
      <c r="D30" s="1012"/>
      <c r="E30" s="1013"/>
      <c r="F30" s="1013"/>
      <c r="G30" s="1013"/>
      <c r="H30" s="1013"/>
      <c r="I30" s="1013"/>
      <c r="J30" s="1013"/>
      <c r="K30" s="606"/>
      <c r="L30" s="606"/>
      <c r="M30" s="606"/>
      <c r="N30" s="606"/>
      <c r="O30" s="606"/>
      <c r="P30" s="606"/>
      <c r="Q30" s="606"/>
      <c r="R30" s="606"/>
      <c r="S30" s="606"/>
      <c r="T30" s="606"/>
      <c r="U30" s="602"/>
      <c r="V30" s="562"/>
      <c r="W30" s="562"/>
      <c r="X30" s="563"/>
      <c r="Y30" s="563"/>
      <c r="Z30" s="563"/>
      <c r="AA30" s="563"/>
      <c r="AB30" s="563"/>
      <c r="AC30" s="563"/>
      <c r="AD30" s="563"/>
      <c r="AE30" s="563"/>
      <c r="AF30" s="563"/>
      <c r="AG30" s="563"/>
      <c r="AH30" s="563"/>
      <c r="AI30" s="563"/>
      <c r="AJ30" s="563"/>
      <c r="AK30" s="563"/>
      <c r="AL30" s="563"/>
      <c r="AM30" s="563"/>
      <c r="AN30" s="563"/>
      <c r="AO30" s="563"/>
      <c r="AP30" s="563"/>
      <c r="AQ30" s="563"/>
      <c r="AR30" s="563"/>
      <c r="AS30" s="563"/>
    </row>
    <row r="31" spans="1:45">
      <c r="A31" s="1010" t="s">
        <v>819</v>
      </c>
      <c r="B31" s="1011"/>
      <c r="C31" s="1011"/>
      <c r="D31" s="1012"/>
      <c r="E31" s="1013"/>
      <c r="F31" s="1013"/>
      <c r="G31" s="1013"/>
      <c r="H31" s="1013"/>
      <c r="I31" s="1013"/>
      <c r="J31" s="1013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2"/>
      <c r="V31" s="562"/>
      <c r="W31" s="562"/>
      <c r="X31" s="563"/>
      <c r="Y31" s="563"/>
      <c r="Z31" s="563"/>
      <c r="AA31" s="563"/>
      <c r="AB31" s="563"/>
      <c r="AC31" s="563"/>
      <c r="AD31" s="563"/>
      <c r="AE31" s="563"/>
      <c r="AF31" s="563"/>
      <c r="AG31" s="563"/>
      <c r="AH31" s="563"/>
      <c r="AI31" s="563"/>
      <c r="AJ31" s="563"/>
      <c r="AK31" s="563"/>
      <c r="AL31" s="563"/>
      <c r="AM31" s="563"/>
      <c r="AN31" s="563"/>
      <c r="AO31" s="563"/>
      <c r="AP31" s="563"/>
      <c r="AQ31" s="563"/>
      <c r="AR31" s="563"/>
      <c r="AS31" s="563"/>
    </row>
    <row r="32" spans="1:45">
      <c r="A32" s="1717" t="s">
        <v>873</v>
      </c>
      <c r="B32" s="1717"/>
      <c r="C32" s="1717"/>
      <c r="D32" s="1717"/>
      <c r="E32" s="466"/>
      <c r="F32" s="1013"/>
      <c r="G32" s="1013"/>
      <c r="H32" s="1013"/>
      <c r="I32" s="1013"/>
      <c r="J32" s="1013"/>
      <c r="K32" s="606"/>
      <c r="L32" s="606"/>
      <c r="M32" s="606"/>
      <c r="N32" s="606"/>
      <c r="O32" s="606"/>
      <c r="P32" s="606"/>
      <c r="Q32" s="606"/>
      <c r="R32" s="606"/>
      <c r="S32" s="606"/>
      <c r="T32" s="606"/>
      <c r="U32" s="602"/>
      <c r="V32" s="562"/>
      <c r="W32" s="562"/>
      <c r="X32" s="563"/>
      <c r="Y32" s="563"/>
      <c r="Z32" s="563"/>
      <c r="AA32" s="563"/>
      <c r="AB32" s="563"/>
      <c r="AC32" s="563"/>
      <c r="AD32" s="563"/>
      <c r="AE32" s="563"/>
      <c r="AF32" s="563"/>
      <c r="AG32" s="563"/>
      <c r="AH32" s="563"/>
      <c r="AI32" s="563"/>
      <c r="AJ32" s="563"/>
      <c r="AK32" s="563"/>
      <c r="AL32" s="563"/>
      <c r="AM32" s="563"/>
      <c r="AN32" s="563"/>
      <c r="AO32" s="563"/>
      <c r="AP32" s="563"/>
      <c r="AQ32" s="563"/>
      <c r="AR32" s="563"/>
      <c r="AS32" s="563"/>
    </row>
    <row r="33" spans="1:45">
      <c r="A33" s="1706" t="s">
        <v>872</v>
      </c>
      <c r="B33" s="1706"/>
      <c r="C33" s="1706"/>
      <c r="D33" s="1706"/>
      <c r="E33" s="1706"/>
      <c r="F33" s="606"/>
      <c r="G33" s="606"/>
      <c r="H33" s="606"/>
      <c r="I33" s="606"/>
      <c r="J33" s="606"/>
      <c r="K33" s="606"/>
      <c r="L33" s="606"/>
      <c r="M33" s="606"/>
      <c r="N33" s="606"/>
      <c r="O33" s="606"/>
      <c r="P33" s="606"/>
      <c r="Q33" s="606"/>
      <c r="R33" s="606"/>
      <c r="S33" s="606"/>
      <c r="T33" s="606"/>
      <c r="U33" s="602"/>
      <c r="V33" s="562"/>
      <c r="W33" s="562"/>
      <c r="X33" s="563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  <c r="AI33" s="563"/>
      <c r="AJ33" s="563"/>
      <c r="AK33" s="563"/>
      <c r="AL33" s="563"/>
      <c r="AM33" s="563"/>
      <c r="AN33" s="563"/>
      <c r="AO33" s="563"/>
      <c r="AP33" s="563"/>
      <c r="AQ33" s="563"/>
      <c r="AR33" s="563"/>
      <c r="AS33" s="563"/>
    </row>
    <row r="34" spans="1:45">
      <c r="D34" s="605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606"/>
      <c r="Q34" s="606"/>
      <c r="R34" s="606"/>
      <c r="S34" s="606"/>
      <c r="T34" s="606"/>
      <c r="U34" s="602"/>
      <c r="V34" s="562"/>
      <c r="W34" s="562"/>
      <c r="X34" s="563"/>
      <c r="Y34" s="563"/>
      <c r="Z34" s="563"/>
      <c r="AA34" s="563"/>
      <c r="AB34" s="563"/>
      <c r="AC34" s="563"/>
      <c r="AD34" s="563"/>
      <c r="AE34" s="563"/>
      <c r="AF34" s="563"/>
      <c r="AG34" s="563"/>
      <c r="AH34" s="563"/>
      <c r="AI34" s="563"/>
      <c r="AJ34" s="563"/>
      <c r="AK34" s="563"/>
      <c r="AL34" s="563"/>
      <c r="AM34" s="563"/>
      <c r="AN34" s="563"/>
      <c r="AO34" s="563"/>
      <c r="AP34" s="563"/>
      <c r="AQ34" s="563"/>
      <c r="AR34" s="563"/>
      <c r="AS34" s="563"/>
    </row>
    <row r="35" spans="1:45">
      <c r="D35" s="605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2"/>
      <c r="V35" s="562"/>
      <c r="W35" s="562"/>
      <c r="X35" s="563"/>
      <c r="Y35" s="563"/>
      <c r="Z35" s="563"/>
      <c r="AA35" s="563"/>
      <c r="AB35" s="563"/>
      <c r="AC35" s="563"/>
      <c r="AD35" s="563"/>
      <c r="AE35" s="563"/>
      <c r="AF35" s="563"/>
      <c r="AG35" s="563"/>
      <c r="AH35" s="563"/>
      <c r="AI35" s="563"/>
      <c r="AJ35" s="563"/>
      <c r="AK35" s="563"/>
      <c r="AL35" s="563"/>
      <c r="AM35" s="563"/>
      <c r="AN35" s="563"/>
      <c r="AO35" s="563"/>
      <c r="AP35" s="563"/>
      <c r="AQ35" s="563"/>
      <c r="AR35" s="563"/>
      <c r="AS35" s="563"/>
    </row>
    <row r="36" spans="1:45">
      <c r="D36" s="605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/>
      <c r="S36" s="606"/>
      <c r="T36" s="606"/>
      <c r="U36" s="602"/>
      <c r="V36" s="562"/>
      <c r="W36" s="562"/>
      <c r="X36" s="563"/>
      <c r="Y36" s="563"/>
      <c r="Z36" s="563"/>
      <c r="AA36" s="563"/>
      <c r="AB36" s="563"/>
      <c r="AC36" s="563"/>
      <c r="AD36" s="563"/>
      <c r="AE36" s="563"/>
      <c r="AF36" s="563"/>
      <c r="AG36" s="563"/>
      <c r="AH36" s="563"/>
      <c r="AI36" s="563"/>
      <c r="AJ36" s="563"/>
      <c r="AK36" s="563"/>
      <c r="AL36" s="563"/>
      <c r="AM36" s="563"/>
      <c r="AN36" s="563"/>
      <c r="AO36" s="563"/>
      <c r="AP36" s="563"/>
      <c r="AQ36" s="563"/>
      <c r="AR36" s="563"/>
      <c r="AS36" s="563"/>
    </row>
    <row r="37" spans="1:45">
      <c r="D37" s="605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2"/>
      <c r="V37" s="562"/>
      <c r="W37" s="562"/>
      <c r="X37" s="563"/>
      <c r="Y37" s="563"/>
      <c r="Z37" s="563"/>
      <c r="AA37" s="563"/>
      <c r="AB37" s="563"/>
      <c r="AC37" s="563"/>
      <c r="AD37" s="563"/>
      <c r="AE37" s="563"/>
      <c r="AF37" s="563"/>
      <c r="AG37" s="563"/>
      <c r="AH37" s="563"/>
      <c r="AI37" s="563"/>
      <c r="AJ37" s="563"/>
      <c r="AK37" s="563"/>
      <c r="AL37" s="563"/>
      <c r="AM37" s="563"/>
      <c r="AN37" s="563"/>
      <c r="AO37" s="563"/>
      <c r="AP37" s="563"/>
      <c r="AQ37" s="563"/>
      <c r="AR37" s="563"/>
      <c r="AS37" s="563"/>
    </row>
    <row r="38" spans="1:45">
      <c r="D38" s="605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06"/>
      <c r="P38" s="606"/>
      <c r="Q38" s="606"/>
      <c r="R38" s="606"/>
      <c r="S38" s="606"/>
      <c r="T38" s="606"/>
      <c r="U38" s="602"/>
      <c r="V38" s="562"/>
      <c r="W38" s="563"/>
      <c r="X38" s="563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</row>
    <row r="39" spans="1:45">
      <c r="D39" s="605"/>
      <c r="E39" s="606"/>
      <c r="F39" s="606"/>
      <c r="G39" s="606"/>
      <c r="H39" s="606"/>
      <c r="I39" s="606"/>
      <c r="J39" s="606"/>
      <c r="K39" s="606"/>
      <c r="L39" s="606"/>
      <c r="M39" s="606"/>
      <c r="N39" s="606"/>
      <c r="O39" s="606"/>
      <c r="P39" s="606"/>
      <c r="Q39" s="606"/>
      <c r="R39" s="606"/>
      <c r="S39" s="606"/>
      <c r="T39" s="606"/>
      <c r="U39" s="602"/>
      <c r="V39" s="562"/>
      <c r="W39" s="563"/>
      <c r="X39" s="563"/>
      <c r="Y39" s="563"/>
      <c r="Z39" s="563"/>
      <c r="AA39" s="563"/>
      <c r="AB39" s="563"/>
      <c r="AC39" s="563"/>
      <c r="AD39" s="563"/>
      <c r="AE39" s="563"/>
      <c r="AF39" s="563"/>
      <c r="AG39" s="563"/>
      <c r="AH39" s="563"/>
      <c r="AI39" s="563"/>
      <c r="AJ39" s="563"/>
      <c r="AK39" s="563"/>
      <c r="AL39" s="563"/>
      <c r="AM39" s="563"/>
      <c r="AN39" s="563"/>
      <c r="AO39" s="563"/>
      <c r="AP39" s="563"/>
      <c r="AQ39" s="563"/>
      <c r="AR39" s="563"/>
      <c r="AS39" s="563"/>
    </row>
    <row r="40" spans="1:45">
      <c r="D40" s="605"/>
      <c r="E40" s="606"/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2"/>
      <c r="V40" s="562"/>
      <c r="W40" s="563"/>
      <c r="X40" s="563"/>
      <c r="Y40" s="563"/>
      <c r="Z40" s="563"/>
      <c r="AA40" s="563"/>
      <c r="AB40" s="563"/>
      <c r="AC40" s="563"/>
      <c r="AD40" s="563"/>
      <c r="AE40" s="563"/>
      <c r="AF40" s="563"/>
      <c r="AG40" s="563"/>
      <c r="AH40" s="563"/>
      <c r="AI40" s="563"/>
      <c r="AJ40" s="563"/>
      <c r="AK40" s="563"/>
      <c r="AL40" s="563"/>
      <c r="AM40" s="563"/>
      <c r="AN40" s="563"/>
      <c r="AO40" s="563"/>
      <c r="AP40" s="563"/>
      <c r="AQ40" s="563"/>
      <c r="AR40" s="563"/>
      <c r="AS40" s="563"/>
    </row>
    <row r="41" spans="1:45">
      <c r="D41" s="605"/>
      <c r="E41" s="606"/>
      <c r="F41" s="606"/>
      <c r="G41" s="606"/>
      <c r="H41" s="606"/>
      <c r="I41" s="606"/>
      <c r="J41" s="606"/>
      <c r="K41" s="606"/>
      <c r="L41" s="606"/>
      <c r="M41" s="606"/>
      <c r="N41" s="606"/>
      <c r="O41" s="606"/>
      <c r="P41" s="606"/>
      <c r="Q41" s="606"/>
      <c r="R41" s="606"/>
      <c r="S41" s="606"/>
      <c r="T41" s="606"/>
      <c r="U41" s="602"/>
      <c r="V41" s="562"/>
      <c r="W41" s="563"/>
      <c r="X41" s="563"/>
      <c r="Y41" s="563"/>
      <c r="Z41" s="563"/>
      <c r="AA41" s="563"/>
      <c r="AB41" s="563"/>
      <c r="AC41" s="563"/>
      <c r="AD41" s="563"/>
      <c r="AE41" s="563"/>
      <c r="AF41" s="563"/>
      <c r="AG41" s="563"/>
      <c r="AH41" s="563"/>
      <c r="AI41" s="563"/>
      <c r="AJ41" s="563"/>
      <c r="AK41" s="563"/>
      <c r="AL41" s="563"/>
      <c r="AM41" s="563"/>
      <c r="AN41" s="563"/>
      <c r="AO41" s="563"/>
      <c r="AP41" s="563"/>
      <c r="AQ41" s="563"/>
      <c r="AR41" s="563"/>
      <c r="AS41" s="563"/>
    </row>
    <row r="42" spans="1:45">
      <c r="D42" s="605"/>
      <c r="E42" s="606"/>
      <c r="F42" s="606"/>
      <c r="G42" s="606"/>
      <c r="H42" s="606"/>
      <c r="I42" s="606"/>
      <c r="J42" s="606"/>
      <c r="K42" s="606"/>
      <c r="L42" s="606"/>
      <c r="M42" s="606"/>
      <c r="N42" s="606"/>
      <c r="O42" s="606"/>
      <c r="P42" s="606"/>
      <c r="Q42" s="606"/>
      <c r="R42" s="606"/>
      <c r="S42" s="606"/>
      <c r="T42" s="606"/>
      <c r="U42" s="602"/>
      <c r="V42" s="562"/>
      <c r="W42" s="563"/>
      <c r="X42" s="563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</row>
    <row r="43" spans="1:45">
      <c r="D43" s="605"/>
      <c r="E43" s="606"/>
      <c r="F43" s="606"/>
      <c r="G43" s="606"/>
      <c r="H43" s="606"/>
      <c r="I43" s="606"/>
      <c r="J43" s="606"/>
      <c r="K43" s="606"/>
      <c r="L43" s="606"/>
      <c r="M43" s="606"/>
      <c r="N43" s="606"/>
      <c r="O43" s="606"/>
      <c r="P43" s="606"/>
      <c r="Q43" s="606"/>
      <c r="R43" s="606"/>
      <c r="S43" s="606"/>
      <c r="T43" s="606"/>
      <c r="U43" s="602"/>
      <c r="V43" s="562"/>
      <c r="W43" s="563"/>
      <c r="X43" s="563"/>
      <c r="Y43" s="563"/>
      <c r="Z43" s="563"/>
      <c r="AA43" s="563"/>
      <c r="AB43" s="563"/>
      <c r="AC43" s="563"/>
      <c r="AD43" s="563"/>
      <c r="AE43" s="563"/>
      <c r="AF43" s="563"/>
      <c r="AG43" s="563"/>
      <c r="AH43" s="563"/>
      <c r="AI43" s="563"/>
      <c r="AJ43" s="563"/>
      <c r="AK43" s="563"/>
      <c r="AL43" s="563"/>
      <c r="AM43" s="563"/>
      <c r="AN43" s="563"/>
      <c r="AO43" s="563"/>
      <c r="AP43" s="563"/>
      <c r="AQ43" s="563"/>
      <c r="AR43" s="563"/>
      <c r="AS43" s="563"/>
    </row>
    <row r="44" spans="1:45">
      <c r="D44" s="605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606"/>
      <c r="Q44" s="606"/>
      <c r="R44" s="606"/>
      <c r="S44" s="606"/>
      <c r="T44" s="606"/>
      <c r="U44" s="602"/>
      <c r="V44" s="562"/>
      <c r="W44" s="563"/>
      <c r="X44" s="563"/>
      <c r="Y44" s="563"/>
      <c r="Z44" s="563"/>
      <c r="AA44" s="563"/>
      <c r="AB44" s="563"/>
      <c r="AC44" s="563"/>
      <c r="AD44" s="563"/>
      <c r="AE44" s="563"/>
      <c r="AF44" s="563"/>
      <c r="AG44" s="563"/>
      <c r="AH44" s="563"/>
      <c r="AI44" s="563"/>
      <c r="AJ44" s="563"/>
      <c r="AK44" s="563"/>
      <c r="AL44" s="563"/>
      <c r="AM44" s="563"/>
      <c r="AN44" s="563"/>
      <c r="AO44" s="563"/>
      <c r="AP44" s="563"/>
      <c r="AQ44" s="563"/>
      <c r="AR44" s="563"/>
      <c r="AS44" s="563"/>
    </row>
    <row r="45" spans="1:45">
      <c r="D45" s="605"/>
      <c r="E45" s="606"/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2"/>
      <c r="V45" s="562"/>
      <c r="W45" s="563"/>
      <c r="X45" s="563"/>
      <c r="Y45" s="563"/>
      <c r="Z45" s="563"/>
      <c r="AA45" s="563"/>
      <c r="AB45" s="563"/>
      <c r="AC45" s="563"/>
      <c r="AD45" s="563"/>
      <c r="AE45" s="563"/>
      <c r="AF45" s="563"/>
      <c r="AG45" s="563"/>
      <c r="AH45" s="563"/>
      <c r="AI45" s="563"/>
      <c r="AJ45" s="563"/>
      <c r="AK45" s="563"/>
      <c r="AL45" s="563"/>
      <c r="AM45" s="563"/>
      <c r="AN45" s="563"/>
      <c r="AO45" s="563"/>
      <c r="AP45" s="563"/>
      <c r="AQ45" s="563"/>
      <c r="AR45" s="563"/>
      <c r="AS45" s="563"/>
    </row>
    <row r="46" spans="1:45">
      <c r="D46" s="605"/>
      <c r="E46" s="606"/>
      <c r="F46" s="606"/>
      <c r="G46" s="606"/>
      <c r="H46" s="606"/>
      <c r="I46" s="606"/>
      <c r="J46" s="606"/>
      <c r="K46" s="606"/>
      <c r="L46" s="606"/>
      <c r="M46" s="606"/>
      <c r="N46" s="606"/>
      <c r="O46" s="606"/>
      <c r="P46" s="606"/>
      <c r="Q46" s="606"/>
      <c r="R46" s="606"/>
      <c r="S46" s="606"/>
      <c r="T46" s="606"/>
      <c r="U46" s="602"/>
      <c r="V46" s="562"/>
      <c r="W46" s="563"/>
      <c r="X46" s="563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3"/>
      <c r="AP46" s="563"/>
      <c r="AQ46" s="563"/>
      <c r="AR46" s="563"/>
      <c r="AS46" s="563"/>
    </row>
    <row r="47" spans="1:45">
      <c r="D47" s="605"/>
      <c r="E47" s="606"/>
      <c r="F47" s="606"/>
      <c r="G47" s="606"/>
      <c r="H47" s="606"/>
      <c r="I47" s="606"/>
      <c r="J47" s="606"/>
      <c r="K47" s="606"/>
      <c r="L47" s="606"/>
      <c r="M47" s="606"/>
      <c r="N47" s="606"/>
      <c r="O47" s="606"/>
      <c r="P47" s="606"/>
      <c r="Q47" s="606"/>
      <c r="R47" s="606"/>
      <c r="S47" s="606"/>
      <c r="T47" s="606"/>
      <c r="U47" s="602"/>
      <c r="V47" s="562"/>
      <c r="W47" s="563"/>
      <c r="X47" s="563"/>
      <c r="Y47" s="563"/>
      <c r="Z47" s="563"/>
      <c r="AA47" s="563"/>
      <c r="AB47" s="563"/>
      <c r="AC47" s="563"/>
      <c r="AD47" s="563"/>
      <c r="AE47" s="563"/>
      <c r="AF47" s="563"/>
      <c r="AG47" s="563"/>
      <c r="AH47" s="563"/>
      <c r="AI47" s="563"/>
      <c r="AJ47" s="563"/>
      <c r="AK47" s="563"/>
      <c r="AL47" s="563"/>
      <c r="AM47" s="563"/>
      <c r="AN47" s="563"/>
      <c r="AO47" s="563"/>
      <c r="AP47" s="563"/>
      <c r="AQ47" s="563"/>
      <c r="AR47" s="563"/>
      <c r="AS47" s="563"/>
    </row>
    <row r="48" spans="1:45">
      <c r="D48" s="605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06"/>
      <c r="P48" s="606"/>
      <c r="Q48" s="606"/>
      <c r="R48" s="606"/>
      <c r="S48" s="606"/>
      <c r="T48" s="606"/>
      <c r="U48" s="602"/>
      <c r="V48" s="562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</row>
    <row r="49" spans="4:45">
      <c r="D49" s="605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06"/>
      <c r="P49" s="606"/>
      <c r="Q49" s="606"/>
      <c r="R49" s="606"/>
      <c r="S49" s="606"/>
      <c r="T49" s="606"/>
      <c r="U49" s="602"/>
      <c r="V49" s="562"/>
      <c r="W49" s="563"/>
      <c r="X49" s="563"/>
      <c r="Y49" s="563"/>
      <c r="Z49" s="563"/>
      <c r="AA49" s="563"/>
      <c r="AB49" s="563"/>
      <c r="AC49" s="563"/>
      <c r="AD49" s="563"/>
      <c r="AE49" s="563"/>
      <c r="AF49" s="563"/>
      <c r="AG49" s="563"/>
      <c r="AH49" s="563"/>
      <c r="AI49" s="563"/>
      <c r="AJ49" s="563"/>
      <c r="AK49" s="563"/>
      <c r="AL49" s="563"/>
      <c r="AM49" s="563"/>
      <c r="AN49" s="563"/>
      <c r="AO49" s="563"/>
      <c r="AP49" s="563"/>
      <c r="AQ49" s="563"/>
      <c r="AR49" s="563"/>
      <c r="AS49" s="563"/>
    </row>
    <row r="50" spans="4:45">
      <c r="D50" s="605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06"/>
      <c r="P50" s="606"/>
      <c r="Q50" s="606"/>
      <c r="R50" s="606"/>
      <c r="S50" s="606"/>
      <c r="T50" s="606"/>
      <c r="U50" s="602"/>
      <c r="V50" s="562"/>
      <c r="W50" s="563"/>
      <c r="X50" s="563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563"/>
      <c r="AK50" s="563"/>
      <c r="AL50" s="563"/>
      <c r="AM50" s="563"/>
      <c r="AN50" s="563"/>
      <c r="AO50" s="563"/>
      <c r="AP50" s="563"/>
      <c r="AQ50" s="563"/>
      <c r="AR50" s="563"/>
      <c r="AS50" s="563"/>
    </row>
    <row r="51" spans="4:45">
      <c r="D51" s="605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606"/>
      <c r="P51" s="606"/>
      <c r="Q51" s="606"/>
      <c r="R51" s="606"/>
      <c r="S51" s="606"/>
      <c r="T51" s="606"/>
      <c r="U51" s="602"/>
      <c r="V51" s="562"/>
      <c r="W51" s="563"/>
      <c r="X51" s="563"/>
      <c r="Y51" s="563"/>
      <c r="Z51" s="563"/>
      <c r="AA51" s="563"/>
      <c r="AB51" s="563"/>
      <c r="AC51" s="563"/>
      <c r="AD51" s="563"/>
      <c r="AE51" s="563"/>
      <c r="AF51" s="563"/>
      <c r="AG51" s="563"/>
      <c r="AH51" s="563"/>
      <c r="AI51" s="563"/>
      <c r="AJ51" s="563"/>
      <c r="AK51" s="563"/>
      <c r="AL51" s="563"/>
      <c r="AM51" s="563"/>
      <c r="AN51" s="563"/>
      <c r="AO51" s="563"/>
      <c r="AP51" s="563"/>
      <c r="AQ51" s="563"/>
      <c r="AR51" s="563"/>
      <c r="AS51" s="563"/>
    </row>
    <row r="52" spans="4:45">
      <c r="D52" s="605"/>
      <c r="E52" s="606"/>
      <c r="F52" s="606"/>
      <c r="G52" s="606"/>
      <c r="H52" s="606"/>
      <c r="I52" s="606"/>
      <c r="J52" s="606"/>
      <c r="K52" s="606"/>
      <c r="L52" s="606"/>
      <c r="M52" s="606"/>
      <c r="N52" s="606"/>
      <c r="O52" s="606"/>
      <c r="P52" s="606"/>
      <c r="Q52" s="606"/>
      <c r="R52" s="606"/>
      <c r="S52" s="606"/>
      <c r="T52" s="606"/>
      <c r="U52" s="602"/>
      <c r="V52" s="562"/>
      <c r="W52" s="563"/>
      <c r="X52" s="563"/>
      <c r="Y52" s="563"/>
      <c r="Z52" s="563"/>
      <c r="AA52" s="563"/>
      <c r="AB52" s="563"/>
      <c r="AC52" s="563"/>
      <c r="AD52" s="563"/>
      <c r="AE52" s="563"/>
      <c r="AF52" s="563"/>
      <c r="AG52" s="563"/>
      <c r="AH52" s="563"/>
      <c r="AI52" s="563"/>
      <c r="AJ52" s="563"/>
      <c r="AK52" s="563"/>
      <c r="AL52" s="563"/>
      <c r="AM52" s="563"/>
      <c r="AN52" s="563"/>
      <c r="AO52" s="563"/>
      <c r="AP52" s="563"/>
      <c r="AQ52" s="563"/>
      <c r="AR52" s="563"/>
      <c r="AS52" s="563"/>
    </row>
    <row r="53" spans="4:45">
      <c r="D53" s="605"/>
      <c r="E53" s="606"/>
      <c r="F53" s="606"/>
      <c r="G53" s="606"/>
      <c r="H53" s="606"/>
      <c r="I53" s="606"/>
      <c r="J53" s="606"/>
      <c r="K53" s="606"/>
      <c r="L53" s="606"/>
      <c r="M53" s="606"/>
      <c r="N53" s="606"/>
      <c r="O53" s="606"/>
      <c r="P53" s="606"/>
      <c r="Q53" s="606"/>
      <c r="R53" s="606"/>
      <c r="S53" s="606"/>
      <c r="T53" s="606"/>
      <c r="U53" s="602"/>
      <c r="V53" s="562"/>
      <c r="W53" s="563"/>
      <c r="X53" s="563"/>
      <c r="Y53" s="563"/>
      <c r="Z53" s="563"/>
      <c r="AA53" s="563"/>
      <c r="AB53" s="563"/>
      <c r="AC53" s="563"/>
      <c r="AD53" s="563"/>
      <c r="AE53" s="563"/>
      <c r="AF53" s="563"/>
      <c r="AG53" s="563"/>
      <c r="AH53" s="563"/>
      <c r="AI53" s="563"/>
      <c r="AJ53" s="563"/>
      <c r="AK53" s="563"/>
      <c r="AL53" s="563"/>
      <c r="AM53" s="563"/>
      <c r="AN53" s="563"/>
      <c r="AO53" s="563"/>
      <c r="AP53" s="563"/>
      <c r="AQ53" s="563"/>
      <c r="AR53" s="563"/>
      <c r="AS53" s="563"/>
    </row>
    <row r="54" spans="4:45">
      <c r="D54" s="605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06"/>
      <c r="P54" s="606"/>
      <c r="Q54" s="606"/>
      <c r="R54" s="606"/>
      <c r="S54" s="606"/>
      <c r="T54" s="606"/>
      <c r="U54" s="602"/>
      <c r="V54" s="562"/>
      <c r="W54" s="563"/>
      <c r="X54" s="563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</row>
    <row r="55" spans="4:45">
      <c r="D55" s="605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06"/>
      <c r="P55" s="606"/>
      <c r="Q55" s="606"/>
      <c r="R55" s="606"/>
      <c r="S55" s="606"/>
      <c r="T55" s="606"/>
      <c r="U55" s="602"/>
      <c r="V55" s="562"/>
      <c r="W55" s="563"/>
      <c r="X55" s="563"/>
      <c r="Y55" s="563"/>
      <c r="Z55" s="563"/>
      <c r="AA55" s="563"/>
      <c r="AB55" s="563"/>
      <c r="AC55" s="563"/>
      <c r="AD55" s="563"/>
      <c r="AE55" s="563"/>
      <c r="AF55" s="563"/>
      <c r="AG55" s="563"/>
      <c r="AH55" s="563"/>
      <c r="AI55" s="563"/>
      <c r="AJ55" s="563"/>
      <c r="AK55" s="563"/>
      <c r="AL55" s="563"/>
      <c r="AM55" s="563"/>
      <c r="AN55" s="563"/>
      <c r="AO55" s="563"/>
      <c r="AP55" s="563"/>
      <c r="AQ55" s="563"/>
      <c r="AR55" s="563"/>
      <c r="AS55" s="563"/>
    </row>
    <row r="56" spans="4:45">
      <c r="D56" s="605"/>
      <c r="E56" s="606"/>
      <c r="F56" s="606"/>
      <c r="G56" s="606"/>
      <c r="H56" s="606"/>
      <c r="I56" s="606"/>
      <c r="J56" s="606"/>
      <c r="K56" s="606"/>
      <c r="L56" s="606"/>
      <c r="M56" s="606"/>
      <c r="N56" s="606"/>
      <c r="O56" s="606"/>
      <c r="P56" s="606"/>
      <c r="Q56" s="606"/>
      <c r="R56" s="606"/>
      <c r="S56" s="606"/>
      <c r="T56" s="606"/>
      <c r="U56" s="602"/>
      <c r="V56" s="562"/>
      <c r="W56" s="563"/>
      <c r="X56" s="563"/>
      <c r="Y56" s="563"/>
      <c r="Z56" s="563"/>
      <c r="AA56" s="563"/>
      <c r="AB56" s="563"/>
      <c r="AC56" s="563"/>
      <c r="AD56" s="563"/>
      <c r="AE56" s="563"/>
      <c r="AF56" s="563"/>
      <c r="AG56" s="563"/>
      <c r="AH56" s="563"/>
      <c r="AI56" s="563"/>
      <c r="AJ56" s="563"/>
      <c r="AK56" s="563"/>
      <c r="AL56" s="563"/>
      <c r="AM56" s="563"/>
      <c r="AN56" s="563"/>
      <c r="AO56" s="563"/>
      <c r="AP56" s="563"/>
      <c r="AQ56" s="563"/>
      <c r="AR56" s="563"/>
      <c r="AS56" s="563"/>
    </row>
    <row r="57" spans="4:45">
      <c r="D57" s="605"/>
      <c r="E57" s="606"/>
      <c r="F57" s="606"/>
      <c r="G57" s="606"/>
      <c r="H57" s="606"/>
      <c r="I57" s="606"/>
      <c r="J57" s="606"/>
      <c r="K57" s="606"/>
      <c r="L57" s="606"/>
      <c r="M57" s="606"/>
      <c r="N57" s="606"/>
      <c r="O57" s="606"/>
      <c r="P57" s="606"/>
      <c r="Q57" s="606"/>
      <c r="R57" s="606"/>
      <c r="S57" s="606"/>
      <c r="T57" s="606"/>
      <c r="U57" s="602"/>
      <c r="V57" s="562"/>
      <c r="W57" s="563"/>
      <c r="X57" s="563"/>
      <c r="Y57" s="563"/>
      <c r="Z57" s="563"/>
      <c r="AA57" s="563"/>
      <c r="AB57" s="563"/>
      <c r="AC57" s="563"/>
      <c r="AD57" s="563"/>
      <c r="AE57" s="563"/>
      <c r="AF57" s="563"/>
      <c r="AG57" s="563"/>
      <c r="AH57" s="563"/>
      <c r="AI57" s="563"/>
      <c r="AJ57" s="563"/>
      <c r="AK57" s="563"/>
      <c r="AL57" s="563"/>
      <c r="AM57" s="563"/>
      <c r="AN57" s="563"/>
      <c r="AO57" s="563"/>
      <c r="AP57" s="563"/>
      <c r="AQ57" s="563"/>
      <c r="AR57" s="563"/>
      <c r="AS57" s="563"/>
    </row>
    <row r="58" spans="4:45">
      <c r="D58" s="605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  <c r="T58" s="606"/>
      <c r="U58" s="602"/>
      <c r="V58" s="562"/>
      <c r="W58" s="563"/>
      <c r="X58" s="563"/>
      <c r="Y58" s="563"/>
      <c r="Z58" s="563"/>
      <c r="AA58" s="563"/>
      <c r="AB58" s="563"/>
      <c r="AC58" s="563"/>
      <c r="AD58" s="563"/>
      <c r="AE58" s="563"/>
      <c r="AF58" s="563"/>
      <c r="AG58" s="563"/>
      <c r="AH58" s="563"/>
      <c r="AI58" s="563"/>
      <c r="AJ58" s="563"/>
      <c r="AK58" s="563"/>
      <c r="AL58" s="563"/>
      <c r="AM58" s="563"/>
      <c r="AN58" s="563"/>
      <c r="AO58" s="563"/>
      <c r="AP58" s="563"/>
      <c r="AQ58" s="563"/>
      <c r="AR58" s="563"/>
      <c r="AS58" s="563"/>
    </row>
    <row r="59" spans="4:45">
      <c r="D59" s="605"/>
      <c r="E59" s="606"/>
      <c r="F59" s="606"/>
      <c r="G59" s="606"/>
      <c r="H59" s="606"/>
      <c r="I59" s="606"/>
      <c r="J59" s="606"/>
      <c r="K59" s="606"/>
      <c r="L59" s="606"/>
      <c r="M59" s="606"/>
      <c r="N59" s="606"/>
      <c r="O59" s="606"/>
      <c r="P59" s="606"/>
      <c r="Q59" s="606"/>
      <c r="R59" s="606"/>
      <c r="S59" s="606"/>
      <c r="T59" s="606"/>
      <c r="U59" s="602"/>
      <c r="V59" s="562"/>
      <c r="W59" s="563"/>
      <c r="X59" s="563"/>
      <c r="Y59" s="563"/>
      <c r="Z59" s="563"/>
      <c r="AA59" s="563"/>
      <c r="AB59" s="563"/>
      <c r="AC59" s="563"/>
      <c r="AD59" s="563"/>
      <c r="AE59" s="563"/>
      <c r="AF59" s="563"/>
      <c r="AG59" s="563"/>
      <c r="AH59" s="563"/>
      <c r="AI59" s="563"/>
      <c r="AJ59" s="563"/>
      <c r="AK59" s="563"/>
      <c r="AL59" s="563"/>
      <c r="AM59" s="563"/>
      <c r="AN59" s="563"/>
      <c r="AO59" s="563"/>
      <c r="AP59" s="563"/>
      <c r="AQ59" s="563"/>
      <c r="AR59" s="563"/>
      <c r="AS59" s="563"/>
    </row>
    <row r="60" spans="4:45">
      <c r="D60" s="605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  <c r="Q60" s="606"/>
      <c r="R60" s="606"/>
      <c r="S60" s="606"/>
      <c r="T60" s="606"/>
      <c r="U60" s="602"/>
      <c r="V60" s="562"/>
      <c r="W60" s="563"/>
      <c r="X60" s="563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</row>
    <row r="61" spans="4:45">
      <c r="D61" s="605"/>
      <c r="E61" s="606"/>
      <c r="F61" s="606"/>
      <c r="G61" s="606"/>
      <c r="H61" s="606"/>
      <c r="I61" s="606"/>
      <c r="J61" s="606"/>
      <c r="K61" s="606"/>
      <c r="L61" s="606"/>
      <c r="M61" s="606"/>
      <c r="N61" s="606"/>
      <c r="O61" s="606"/>
      <c r="P61" s="606"/>
      <c r="Q61" s="606"/>
      <c r="R61" s="606"/>
      <c r="S61" s="606"/>
      <c r="T61" s="606"/>
      <c r="U61" s="602"/>
      <c r="V61" s="562"/>
      <c r="W61" s="563"/>
      <c r="X61" s="563"/>
      <c r="Y61" s="563"/>
      <c r="Z61" s="563"/>
      <c r="AA61" s="563"/>
      <c r="AB61" s="563"/>
      <c r="AC61" s="563"/>
      <c r="AD61" s="563"/>
      <c r="AE61" s="563"/>
      <c r="AF61" s="563"/>
      <c r="AG61" s="563"/>
      <c r="AH61" s="563"/>
      <c r="AI61" s="563"/>
      <c r="AJ61" s="563"/>
      <c r="AK61" s="563"/>
      <c r="AL61" s="563"/>
      <c r="AM61" s="563"/>
      <c r="AN61" s="563"/>
      <c r="AO61" s="563"/>
      <c r="AP61" s="563"/>
      <c r="AQ61" s="563"/>
      <c r="AR61" s="563"/>
      <c r="AS61" s="563"/>
    </row>
    <row r="62" spans="4:45">
      <c r="D62" s="605"/>
      <c r="E62" s="606"/>
      <c r="F62" s="606"/>
      <c r="G62" s="606"/>
      <c r="H62" s="606"/>
      <c r="I62" s="606"/>
      <c r="J62" s="606"/>
      <c r="K62" s="606"/>
      <c r="L62" s="606"/>
      <c r="M62" s="606"/>
      <c r="N62" s="606"/>
      <c r="O62" s="606"/>
      <c r="P62" s="606"/>
      <c r="Q62" s="606"/>
      <c r="R62" s="606"/>
      <c r="S62" s="606"/>
      <c r="T62" s="606"/>
      <c r="U62" s="602"/>
      <c r="V62" s="562"/>
      <c r="W62" s="563"/>
      <c r="X62" s="563"/>
      <c r="Y62" s="563"/>
      <c r="Z62" s="563"/>
      <c r="AA62" s="563"/>
      <c r="AB62" s="563"/>
      <c r="AC62" s="563"/>
      <c r="AD62" s="563"/>
      <c r="AE62" s="563"/>
      <c r="AF62" s="563"/>
      <c r="AG62" s="563"/>
      <c r="AH62" s="563"/>
      <c r="AI62" s="563"/>
      <c r="AJ62" s="563"/>
      <c r="AK62" s="563"/>
      <c r="AL62" s="563"/>
      <c r="AM62" s="563"/>
      <c r="AN62" s="563"/>
      <c r="AO62" s="563"/>
      <c r="AP62" s="563"/>
      <c r="AQ62" s="563"/>
      <c r="AR62" s="563"/>
      <c r="AS62" s="563"/>
    </row>
    <row r="63" spans="4:45">
      <c r="D63" s="605"/>
      <c r="E63" s="606"/>
      <c r="F63" s="606"/>
      <c r="G63" s="606"/>
      <c r="H63" s="606"/>
      <c r="I63" s="606"/>
      <c r="J63" s="606"/>
      <c r="K63" s="606"/>
      <c r="L63" s="606"/>
      <c r="M63" s="606"/>
      <c r="N63" s="606"/>
      <c r="O63" s="606"/>
      <c r="P63" s="606"/>
      <c r="Q63" s="606"/>
      <c r="R63" s="606"/>
      <c r="S63" s="606"/>
      <c r="T63" s="606"/>
      <c r="U63" s="602"/>
      <c r="V63" s="562"/>
      <c r="W63" s="563"/>
      <c r="X63" s="563"/>
      <c r="Y63" s="563"/>
      <c r="Z63" s="563"/>
      <c r="AA63" s="563"/>
      <c r="AB63" s="563"/>
      <c r="AC63" s="563"/>
      <c r="AD63" s="563"/>
      <c r="AE63" s="563"/>
      <c r="AF63" s="563"/>
      <c r="AG63" s="563"/>
      <c r="AH63" s="563"/>
      <c r="AI63" s="563"/>
      <c r="AJ63" s="563"/>
      <c r="AK63" s="563"/>
      <c r="AL63" s="563"/>
      <c r="AM63" s="563"/>
      <c r="AN63" s="563"/>
      <c r="AO63" s="563"/>
      <c r="AP63" s="563"/>
      <c r="AQ63" s="563"/>
      <c r="AR63" s="563"/>
      <c r="AS63" s="563"/>
    </row>
    <row r="64" spans="4:45">
      <c r="D64" s="605"/>
      <c r="E64" s="606"/>
      <c r="F64" s="606"/>
      <c r="G64" s="606"/>
      <c r="H64" s="606"/>
      <c r="I64" s="606"/>
      <c r="J64" s="606"/>
      <c r="K64" s="606"/>
      <c r="L64" s="606"/>
      <c r="M64" s="606"/>
      <c r="N64" s="606"/>
      <c r="O64" s="606"/>
      <c r="P64" s="606"/>
      <c r="Q64" s="606"/>
      <c r="R64" s="606"/>
      <c r="S64" s="606"/>
      <c r="T64" s="606"/>
      <c r="U64" s="602"/>
      <c r="V64" s="562"/>
      <c r="W64" s="563"/>
      <c r="X64" s="563"/>
      <c r="Y64" s="563"/>
      <c r="Z64" s="563"/>
      <c r="AA64" s="563"/>
      <c r="AB64" s="563"/>
      <c r="AC64" s="563"/>
      <c r="AD64" s="563"/>
      <c r="AE64" s="563"/>
      <c r="AF64" s="563"/>
      <c r="AG64" s="563"/>
      <c r="AH64" s="563"/>
      <c r="AI64" s="563"/>
      <c r="AJ64" s="563"/>
      <c r="AK64" s="563"/>
      <c r="AL64" s="563"/>
      <c r="AM64" s="563"/>
      <c r="AN64" s="563"/>
      <c r="AO64" s="563"/>
      <c r="AP64" s="563"/>
      <c r="AQ64" s="563"/>
      <c r="AR64" s="563"/>
      <c r="AS64" s="563"/>
    </row>
    <row r="65" spans="4:45">
      <c r="D65" s="605"/>
      <c r="E65" s="606"/>
      <c r="F65" s="606"/>
      <c r="G65" s="606"/>
      <c r="H65" s="606"/>
      <c r="I65" s="606"/>
      <c r="J65" s="606"/>
      <c r="K65" s="606"/>
      <c r="L65" s="606"/>
      <c r="M65" s="606"/>
      <c r="N65" s="606"/>
      <c r="O65" s="606"/>
      <c r="P65" s="606"/>
      <c r="Q65" s="606"/>
      <c r="R65" s="606"/>
      <c r="S65" s="606"/>
      <c r="T65" s="606"/>
      <c r="U65" s="602"/>
      <c r="V65" s="562"/>
      <c r="W65" s="563"/>
      <c r="X65" s="563"/>
      <c r="Y65" s="563"/>
      <c r="Z65" s="563"/>
      <c r="AA65" s="563"/>
      <c r="AB65" s="563"/>
      <c r="AC65" s="563"/>
      <c r="AD65" s="563"/>
      <c r="AE65" s="563"/>
      <c r="AF65" s="563"/>
      <c r="AG65" s="563"/>
      <c r="AH65" s="563"/>
      <c r="AI65" s="563"/>
      <c r="AJ65" s="563"/>
      <c r="AK65" s="563"/>
      <c r="AL65" s="563"/>
      <c r="AM65" s="563"/>
      <c r="AN65" s="563"/>
      <c r="AO65" s="563"/>
      <c r="AP65" s="563"/>
      <c r="AQ65" s="563"/>
      <c r="AR65" s="563"/>
      <c r="AS65" s="563"/>
    </row>
    <row r="66" spans="4:45">
      <c r="D66" s="605"/>
      <c r="E66" s="606"/>
      <c r="F66" s="606"/>
      <c r="G66" s="606"/>
      <c r="H66" s="606"/>
      <c r="I66" s="606"/>
      <c r="J66" s="606"/>
      <c r="K66" s="606"/>
      <c r="L66" s="606"/>
      <c r="M66" s="606"/>
      <c r="N66" s="606"/>
      <c r="O66" s="606"/>
      <c r="P66" s="606"/>
      <c r="Q66" s="606"/>
      <c r="R66" s="606"/>
      <c r="S66" s="606"/>
      <c r="T66" s="606"/>
      <c r="U66" s="602"/>
      <c r="V66" s="562"/>
      <c r="W66" s="563"/>
      <c r="X66" s="563"/>
      <c r="Y66" s="563"/>
      <c r="Z66" s="563"/>
      <c r="AA66" s="563"/>
      <c r="AB66" s="563"/>
      <c r="AC66" s="563"/>
      <c r="AD66" s="563"/>
      <c r="AE66" s="563"/>
      <c r="AF66" s="563"/>
      <c r="AG66" s="563"/>
      <c r="AH66" s="563"/>
      <c r="AI66" s="563"/>
      <c r="AJ66" s="563"/>
      <c r="AK66" s="563"/>
      <c r="AL66" s="563"/>
      <c r="AM66" s="563"/>
      <c r="AN66" s="563"/>
      <c r="AO66" s="563"/>
      <c r="AP66" s="563"/>
      <c r="AQ66" s="563"/>
      <c r="AR66" s="563"/>
      <c r="AS66" s="563"/>
    </row>
    <row r="67" spans="4:45">
      <c r="D67" s="605"/>
      <c r="E67" s="606"/>
      <c r="F67" s="606"/>
      <c r="G67" s="606"/>
      <c r="H67" s="606"/>
      <c r="I67" s="606"/>
      <c r="J67" s="606"/>
      <c r="K67" s="606"/>
      <c r="L67" s="606"/>
      <c r="M67" s="606"/>
      <c r="N67" s="606"/>
      <c r="O67" s="606"/>
      <c r="P67" s="606"/>
      <c r="Q67" s="606"/>
      <c r="R67" s="606"/>
      <c r="S67" s="606"/>
      <c r="T67" s="606"/>
      <c r="U67" s="602"/>
      <c r="V67" s="562"/>
      <c r="W67" s="563"/>
      <c r="X67" s="563"/>
      <c r="Y67" s="563"/>
      <c r="Z67" s="563"/>
      <c r="AA67" s="563"/>
      <c r="AB67" s="563"/>
      <c r="AC67" s="563"/>
      <c r="AD67" s="563"/>
      <c r="AE67" s="563"/>
      <c r="AF67" s="563"/>
      <c r="AG67" s="563"/>
      <c r="AH67" s="563"/>
      <c r="AI67" s="563"/>
      <c r="AJ67" s="563"/>
      <c r="AK67" s="563"/>
      <c r="AL67" s="563"/>
      <c r="AM67" s="563"/>
      <c r="AN67" s="563"/>
      <c r="AO67" s="563"/>
      <c r="AP67" s="563"/>
      <c r="AQ67" s="563"/>
      <c r="AR67" s="563"/>
      <c r="AS67" s="563"/>
    </row>
    <row r="68" spans="4:45">
      <c r="D68" s="605"/>
      <c r="E68" s="606"/>
      <c r="F68" s="606"/>
      <c r="G68" s="606"/>
      <c r="H68" s="606"/>
      <c r="I68" s="606"/>
      <c r="J68" s="606"/>
      <c r="K68" s="606"/>
      <c r="L68" s="606"/>
      <c r="M68" s="606"/>
      <c r="N68" s="606"/>
      <c r="O68" s="606"/>
      <c r="P68" s="606"/>
      <c r="Q68" s="606"/>
      <c r="R68" s="606"/>
      <c r="S68" s="606"/>
      <c r="T68" s="606"/>
      <c r="U68" s="602"/>
      <c r="V68" s="562"/>
      <c r="W68" s="563"/>
      <c r="X68" s="563"/>
      <c r="Y68" s="563"/>
      <c r="Z68" s="563"/>
      <c r="AA68" s="563"/>
      <c r="AB68" s="563"/>
      <c r="AC68" s="563"/>
      <c r="AD68" s="563"/>
      <c r="AE68" s="563"/>
      <c r="AF68" s="563"/>
      <c r="AG68" s="563"/>
      <c r="AH68" s="563"/>
      <c r="AI68" s="563"/>
      <c r="AJ68" s="563"/>
      <c r="AK68" s="563"/>
      <c r="AL68" s="563"/>
      <c r="AM68" s="563"/>
      <c r="AN68" s="563"/>
      <c r="AO68" s="563"/>
      <c r="AP68" s="563"/>
      <c r="AQ68" s="563"/>
      <c r="AR68" s="563"/>
      <c r="AS68" s="563"/>
    </row>
    <row r="69" spans="4:45">
      <c r="D69" s="605"/>
      <c r="E69" s="606"/>
      <c r="F69" s="606"/>
      <c r="G69" s="606"/>
      <c r="H69" s="606"/>
      <c r="I69" s="606"/>
      <c r="J69" s="606"/>
      <c r="K69" s="606"/>
      <c r="L69" s="606"/>
      <c r="M69" s="606"/>
      <c r="N69" s="606"/>
      <c r="O69" s="606"/>
      <c r="P69" s="606"/>
      <c r="Q69" s="606"/>
      <c r="R69" s="606"/>
      <c r="S69" s="606"/>
      <c r="T69" s="606"/>
      <c r="U69" s="602"/>
      <c r="V69" s="562"/>
      <c r="W69" s="563"/>
      <c r="X69" s="563"/>
      <c r="Y69" s="563"/>
      <c r="Z69" s="563"/>
      <c r="AA69" s="563"/>
      <c r="AB69" s="563"/>
      <c r="AC69" s="563"/>
      <c r="AD69" s="563"/>
      <c r="AE69" s="563"/>
      <c r="AF69" s="563"/>
      <c r="AG69" s="563"/>
      <c r="AH69" s="563"/>
      <c r="AI69" s="563"/>
      <c r="AJ69" s="563"/>
      <c r="AK69" s="563"/>
      <c r="AL69" s="563"/>
      <c r="AM69" s="563"/>
      <c r="AN69" s="563"/>
      <c r="AO69" s="563"/>
      <c r="AP69" s="563"/>
      <c r="AQ69" s="563"/>
      <c r="AR69" s="563"/>
      <c r="AS69" s="563"/>
    </row>
    <row r="70" spans="4:45">
      <c r="D70" s="605"/>
      <c r="E70" s="606"/>
      <c r="F70" s="606"/>
      <c r="G70" s="606"/>
      <c r="H70" s="606"/>
      <c r="I70" s="606"/>
      <c r="J70" s="606"/>
      <c r="K70" s="606"/>
      <c r="L70" s="606"/>
      <c r="M70" s="606"/>
      <c r="N70" s="606"/>
      <c r="O70" s="606"/>
      <c r="P70" s="606"/>
      <c r="Q70" s="606"/>
      <c r="R70" s="606"/>
      <c r="S70" s="606"/>
      <c r="T70" s="606"/>
      <c r="U70" s="602"/>
      <c r="V70" s="562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3"/>
      <c r="AK70" s="563"/>
      <c r="AL70" s="563"/>
      <c r="AM70" s="563"/>
      <c r="AN70" s="563"/>
      <c r="AO70" s="563"/>
      <c r="AP70" s="563"/>
      <c r="AQ70" s="563"/>
      <c r="AR70" s="563"/>
      <c r="AS70" s="563"/>
    </row>
    <row r="71" spans="4:45">
      <c r="D71" s="605"/>
      <c r="E71" s="606"/>
      <c r="F71" s="606"/>
      <c r="G71" s="606"/>
      <c r="H71" s="606"/>
      <c r="I71" s="606"/>
      <c r="J71" s="606"/>
      <c r="K71" s="606"/>
      <c r="L71" s="606"/>
      <c r="M71" s="606"/>
      <c r="N71" s="606"/>
      <c r="O71" s="606"/>
      <c r="P71" s="606"/>
      <c r="Q71" s="606"/>
      <c r="R71" s="606"/>
      <c r="S71" s="606"/>
      <c r="T71" s="606"/>
      <c r="U71" s="602"/>
      <c r="V71" s="562"/>
      <c r="W71" s="563"/>
      <c r="X71" s="563"/>
      <c r="Y71" s="563"/>
      <c r="Z71" s="563"/>
      <c r="AA71" s="563"/>
      <c r="AB71" s="563"/>
      <c r="AC71" s="563"/>
      <c r="AD71" s="563"/>
      <c r="AE71" s="563"/>
      <c r="AF71" s="563"/>
      <c r="AG71" s="563"/>
      <c r="AH71" s="563"/>
      <c r="AI71" s="563"/>
      <c r="AJ71" s="563"/>
      <c r="AK71" s="563"/>
      <c r="AL71" s="563"/>
      <c r="AM71" s="563"/>
      <c r="AN71" s="563"/>
      <c r="AO71" s="563"/>
      <c r="AP71" s="563"/>
      <c r="AQ71" s="563"/>
      <c r="AR71" s="563"/>
      <c r="AS71" s="563"/>
    </row>
    <row r="72" spans="4:45">
      <c r="D72" s="605"/>
      <c r="E72" s="606"/>
      <c r="F72" s="606"/>
      <c r="G72" s="606"/>
      <c r="H72" s="606"/>
      <c r="I72" s="606"/>
      <c r="J72" s="606"/>
      <c r="K72" s="606"/>
      <c r="L72" s="606"/>
      <c r="M72" s="606"/>
      <c r="N72" s="606"/>
      <c r="O72" s="606"/>
      <c r="P72" s="606"/>
      <c r="Q72" s="606"/>
      <c r="R72" s="606"/>
      <c r="S72" s="606"/>
      <c r="T72" s="606"/>
      <c r="U72" s="602"/>
      <c r="V72" s="562"/>
      <c r="W72" s="563"/>
      <c r="X72" s="563"/>
      <c r="Y72" s="563"/>
      <c r="Z72" s="563"/>
      <c r="AA72" s="563"/>
      <c r="AB72" s="563"/>
      <c r="AC72" s="563"/>
      <c r="AD72" s="563"/>
      <c r="AE72" s="563"/>
      <c r="AF72" s="563"/>
      <c r="AG72" s="563"/>
      <c r="AH72" s="563"/>
      <c r="AI72" s="563"/>
      <c r="AJ72" s="563"/>
      <c r="AK72" s="563"/>
      <c r="AL72" s="563"/>
      <c r="AM72" s="563"/>
      <c r="AN72" s="563"/>
      <c r="AO72" s="563"/>
      <c r="AP72" s="563"/>
      <c r="AQ72" s="563"/>
      <c r="AR72" s="563"/>
      <c r="AS72" s="563"/>
    </row>
    <row r="73" spans="4:45">
      <c r="D73" s="605"/>
      <c r="E73" s="606"/>
      <c r="F73" s="606"/>
      <c r="G73" s="606"/>
      <c r="H73" s="606"/>
      <c r="I73" s="606"/>
      <c r="J73" s="606"/>
      <c r="K73" s="606"/>
      <c r="L73" s="606"/>
      <c r="M73" s="606"/>
      <c r="N73" s="606"/>
      <c r="O73" s="606"/>
      <c r="P73" s="606"/>
      <c r="Q73" s="606"/>
      <c r="R73" s="606"/>
      <c r="S73" s="606"/>
      <c r="T73" s="606"/>
      <c r="U73" s="602"/>
      <c r="V73" s="562"/>
      <c r="W73" s="563"/>
      <c r="X73" s="563"/>
      <c r="Y73" s="563"/>
      <c r="Z73" s="563"/>
      <c r="AA73" s="563"/>
      <c r="AB73" s="563"/>
      <c r="AC73" s="563"/>
      <c r="AD73" s="563"/>
      <c r="AE73" s="563"/>
      <c r="AF73" s="563"/>
      <c r="AG73" s="563"/>
      <c r="AH73" s="563"/>
      <c r="AI73" s="563"/>
      <c r="AJ73" s="563"/>
      <c r="AK73" s="563"/>
      <c r="AL73" s="563"/>
      <c r="AM73" s="563"/>
      <c r="AN73" s="563"/>
      <c r="AO73" s="563"/>
      <c r="AP73" s="563"/>
      <c r="AQ73" s="563"/>
      <c r="AR73" s="563"/>
      <c r="AS73" s="563"/>
    </row>
    <row r="74" spans="4:45">
      <c r="D74" s="605"/>
      <c r="E74" s="606"/>
      <c r="F74" s="606"/>
      <c r="G74" s="606"/>
      <c r="H74" s="606"/>
      <c r="I74" s="606"/>
      <c r="J74" s="606"/>
      <c r="K74" s="606"/>
      <c r="L74" s="606"/>
      <c r="M74" s="606"/>
      <c r="N74" s="606"/>
      <c r="O74" s="606"/>
      <c r="P74" s="606"/>
      <c r="Q74" s="606"/>
      <c r="R74" s="606"/>
      <c r="S74" s="606"/>
      <c r="T74" s="606"/>
      <c r="U74" s="602"/>
      <c r="V74" s="562"/>
      <c r="W74" s="563"/>
      <c r="X74" s="563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3"/>
      <c r="AO74" s="563"/>
      <c r="AP74" s="563"/>
      <c r="AQ74" s="563"/>
      <c r="AR74" s="563"/>
      <c r="AS74" s="563"/>
    </row>
    <row r="75" spans="4:45">
      <c r="D75" s="605"/>
      <c r="E75" s="606"/>
      <c r="F75" s="606"/>
      <c r="G75" s="606"/>
      <c r="H75" s="606"/>
      <c r="I75" s="606"/>
      <c r="J75" s="606"/>
      <c r="K75" s="606"/>
      <c r="L75" s="606"/>
      <c r="M75" s="606"/>
      <c r="N75" s="606"/>
      <c r="O75" s="606"/>
      <c r="P75" s="606"/>
      <c r="Q75" s="606"/>
      <c r="R75" s="606"/>
      <c r="S75" s="606"/>
      <c r="T75" s="606"/>
      <c r="U75" s="602"/>
      <c r="V75" s="562"/>
      <c r="W75" s="563"/>
      <c r="X75" s="563"/>
      <c r="Y75" s="563"/>
      <c r="Z75" s="563"/>
      <c r="AA75" s="563"/>
      <c r="AB75" s="563"/>
      <c r="AC75" s="563"/>
      <c r="AD75" s="563"/>
      <c r="AE75" s="563"/>
      <c r="AF75" s="563"/>
      <c r="AG75" s="563"/>
      <c r="AH75" s="563"/>
      <c r="AI75" s="563"/>
      <c r="AJ75" s="563"/>
      <c r="AK75" s="563"/>
      <c r="AL75" s="563"/>
      <c r="AM75" s="563"/>
      <c r="AN75" s="563"/>
      <c r="AO75" s="563"/>
      <c r="AP75" s="563"/>
      <c r="AQ75" s="563"/>
      <c r="AR75" s="563"/>
      <c r="AS75" s="563"/>
    </row>
    <row r="76" spans="4:45">
      <c r="D76" s="605"/>
      <c r="E76" s="606"/>
      <c r="F76" s="606"/>
      <c r="G76" s="606"/>
      <c r="H76" s="606"/>
      <c r="I76" s="606"/>
      <c r="J76" s="606"/>
      <c r="K76" s="606"/>
      <c r="L76" s="606"/>
      <c r="M76" s="606"/>
      <c r="N76" s="606"/>
      <c r="O76" s="606"/>
      <c r="P76" s="606"/>
      <c r="Q76" s="606"/>
      <c r="R76" s="606"/>
      <c r="S76" s="606"/>
      <c r="T76" s="606"/>
      <c r="U76" s="602"/>
      <c r="V76" s="562"/>
      <c r="W76" s="563"/>
      <c r="X76" s="563"/>
      <c r="Y76" s="563"/>
      <c r="Z76" s="563"/>
      <c r="AA76" s="563"/>
      <c r="AB76" s="563"/>
      <c r="AC76" s="563"/>
      <c r="AD76" s="563"/>
      <c r="AE76" s="563"/>
      <c r="AF76" s="563"/>
      <c r="AG76" s="563"/>
      <c r="AH76" s="563"/>
      <c r="AI76" s="563"/>
      <c r="AJ76" s="563"/>
      <c r="AK76" s="563"/>
      <c r="AL76" s="563"/>
      <c r="AM76" s="563"/>
      <c r="AN76" s="563"/>
      <c r="AO76" s="563"/>
      <c r="AP76" s="563"/>
      <c r="AQ76" s="563"/>
      <c r="AR76" s="563"/>
      <c r="AS76" s="563"/>
    </row>
    <row r="77" spans="4:45">
      <c r="D77" s="605"/>
      <c r="E77" s="606"/>
      <c r="F77" s="606"/>
      <c r="G77" s="606"/>
      <c r="H77" s="606"/>
      <c r="I77" s="606"/>
      <c r="J77" s="606"/>
      <c r="K77" s="606"/>
      <c r="L77" s="606"/>
      <c r="M77" s="606"/>
      <c r="N77" s="606"/>
      <c r="O77" s="606"/>
      <c r="P77" s="606"/>
      <c r="Q77" s="606"/>
      <c r="R77" s="606"/>
      <c r="S77" s="606"/>
      <c r="T77" s="606"/>
      <c r="U77" s="602"/>
      <c r="V77" s="562"/>
      <c r="W77" s="563"/>
      <c r="X77" s="563"/>
      <c r="Y77" s="563"/>
      <c r="Z77" s="563"/>
      <c r="AA77" s="563"/>
      <c r="AB77" s="563"/>
      <c r="AC77" s="563"/>
      <c r="AD77" s="563"/>
      <c r="AE77" s="563"/>
      <c r="AF77" s="563"/>
      <c r="AG77" s="563"/>
      <c r="AH77" s="563"/>
      <c r="AI77" s="563"/>
      <c r="AJ77" s="563"/>
      <c r="AK77" s="563"/>
      <c r="AL77" s="563"/>
      <c r="AM77" s="563"/>
      <c r="AN77" s="563"/>
      <c r="AO77" s="563"/>
      <c r="AP77" s="563"/>
      <c r="AQ77" s="563"/>
      <c r="AR77" s="563"/>
      <c r="AS77" s="563"/>
    </row>
    <row r="78" spans="4:45">
      <c r="D78" s="605"/>
      <c r="E78" s="606"/>
      <c r="F78" s="606"/>
      <c r="G78" s="606"/>
      <c r="H78" s="606"/>
      <c r="I78" s="606"/>
      <c r="J78" s="606"/>
      <c r="K78" s="606"/>
      <c r="L78" s="606"/>
      <c r="M78" s="606"/>
      <c r="N78" s="606"/>
      <c r="O78" s="606"/>
      <c r="P78" s="606"/>
      <c r="Q78" s="606"/>
      <c r="R78" s="606"/>
      <c r="S78" s="606"/>
      <c r="T78" s="606"/>
      <c r="U78" s="602"/>
      <c r="V78" s="562"/>
      <c r="W78" s="563"/>
      <c r="X78" s="563"/>
      <c r="Y78" s="563"/>
      <c r="Z78" s="563"/>
      <c r="AA78" s="563"/>
      <c r="AB78" s="563"/>
      <c r="AC78" s="563"/>
      <c r="AD78" s="563"/>
      <c r="AE78" s="563"/>
      <c r="AF78" s="563"/>
      <c r="AG78" s="563"/>
      <c r="AH78" s="563"/>
      <c r="AI78" s="563"/>
      <c r="AJ78" s="563"/>
      <c r="AK78" s="563"/>
      <c r="AL78" s="563"/>
      <c r="AM78" s="563"/>
      <c r="AN78" s="563"/>
      <c r="AO78" s="563"/>
      <c r="AP78" s="563"/>
      <c r="AQ78" s="563"/>
      <c r="AR78" s="563"/>
      <c r="AS78" s="563"/>
    </row>
    <row r="79" spans="4:45">
      <c r="D79" s="605"/>
      <c r="E79" s="606"/>
      <c r="F79" s="606"/>
      <c r="G79" s="606"/>
      <c r="H79" s="606"/>
      <c r="I79" s="606"/>
      <c r="J79" s="606"/>
      <c r="K79" s="606"/>
      <c r="L79" s="606"/>
      <c r="M79" s="606"/>
      <c r="N79" s="606"/>
      <c r="O79" s="606"/>
      <c r="P79" s="606"/>
      <c r="Q79" s="606"/>
      <c r="R79" s="606"/>
      <c r="S79" s="606"/>
      <c r="T79" s="606"/>
      <c r="U79" s="602"/>
      <c r="V79" s="562"/>
      <c r="W79" s="563"/>
      <c r="X79" s="563"/>
      <c r="Y79" s="563"/>
      <c r="Z79" s="563"/>
      <c r="AA79" s="563"/>
      <c r="AB79" s="563"/>
      <c r="AC79" s="563"/>
      <c r="AD79" s="563"/>
      <c r="AE79" s="563"/>
      <c r="AF79" s="563"/>
      <c r="AG79" s="563"/>
      <c r="AH79" s="563"/>
      <c r="AI79" s="563"/>
      <c r="AJ79" s="563"/>
      <c r="AK79" s="563"/>
      <c r="AL79" s="563"/>
      <c r="AM79" s="563"/>
      <c r="AN79" s="563"/>
      <c r="AO79" s="563"/>
      <c r="AP79" s="563"/>
      <c r="AQ79" s="563"/>
      <c r="AR79" s="563"/>
      <c r="AS79" s="563"/>
    </row>
    <row r="80" spans="4:45">
      <c r="D80" s="605"/>
      <c r="E80" s="606"/>
      <c r="F80" s="606"/>
      <c r="G80" s="606"/>
      <c r="H80" s="606"/>
      <c r="I80" s="606"/>
      <c r="J80" s="606"/>
      <c r="K80" s="606"/>
      <c r="L80" s="606"/>
      <c r="M80" s="606"/>
      <c r="N80" s="606"/>
      <c r="O80" s="606"/>
      <c r="P80" s="606"/>
      <c r="Q80" s="606"/>
      <c r="R80" s="606"/>
      <c r="S80" s="606"/>
      <c r="T80" s="606"/>
      <c r="U80" s="602"/>
      <c r="V80" s="562"/>
      <c r="W80" s="563"/>
      <c r="X80" s="563"/>
      <c r="Y80" s="563"/>
      <c r="Z80" s="563"/>
      <c r="AA80" s="563"/>
      <c r="AB80" s="563"/>
      <c r="AC80" s="563"/>
      <c r="AD80" s="563"/>
      <c r="AE80" s="563"/>
      <c r="AF80" s="563"/>
      <c r="AG80" s="563"/>
      <c r="AH80" s="563"/>
      <c r="AI80" s="563"/>
      <c r="AJ80" s="563"/>
      <c r="AK80" s="563"/>
      <c r="AL80" s="563"/>
      <c r="AM80" s="563"/>
      <c r="AN80" s="563"/>
      <c r="AO80" s="563"/>
      <c r="AP80" s="563"/>
      <c r="AQ80" s="563"/>
      <c r="AR80" s="563"/>
      <c r="AS80" s="563"/>
    </row>
    <row r="81" spans="4:45">
      <c r="D81" s="605"/>
      <c r="E81" s="606"/>
      <c r="F81" s="606"/>
      <c r="G81" s="606"/>
      <c r="H81" s="606"/>
      <c r="I81" s="606"/>
      <c r="J81" s="606"/>
      <c r="K81" s="606"/>
      <c r="L81" s="606"/>
      <c r="M81" s="606"/>
      <c r="N81" s="606"/>
      <c r="O81" s="606"/>
      <c r="P81" s="606"/>
      <c r="Q81" s="606"/>
      <c r="R81" s="606"/>
      <c r="S81" s="606"/>
      <c r="T81" s="606"/>
      <c r="U81" s="602"/>
      <c r="V81" s="562"/>
      <c r="W81" s="563"/>
      <c r="X81" s="563"/>
      <c r="Y81" s="563"/>
      <c r="Z81" s="563"/>
      <c r="AA81" s="563"/>
      <c r="AB81" s="563"/>
      <c r="AC81" s="563"/>
      <c r="AD81" s="563"/>
      <c r="AE81" s="563"/>
      <c r="AF81" s="563"/>
      <c r="AG81" s="563"/>
      <c r="AH81" s="563"/>
      <c r="AI81" s="563"/>
      <c r="AJ81" s="563"/>
      <c r="AK81" s="563"/>
      <c r="AL81" s="563"/>
      <c r="AM81" s="563"/>
      <c r="AN81" s="563"/>
      <c r="AO81" s="563"/>
      <c r="AP81" s="563"/>
      <c r="AQ81" s="563"/>
      <c r="AR81" s="563"/>
      <c r="AS81" s="563"/>
    </row>
    <row r="82" spans="4:45">
      <c r="D82" s="605"/>
      <c r="E82" s="606"/>
      <c r="F82" s="606"/>
      <c r="G82" s="606"/>
      <c r="H82" s="606"/>
      <c r="I82" s="606"/>
      <c r="J82" s="606"/>
      <c r="K82" s="606"/>
      <c r="L82" s="606"/>
      <c r="M82" s="606"/>
      <c r="N82" s="606"/>
      <c r="O82" s="606"/>
      <c r="P82" s="606"/>
      <c r="Q82" s="606"/>
      <c r="R82" s="606"/>
      <c r="S82" s="606"/>
      <c r="T82" s="606"/>
      <c r="U82" s="602"/>
      <c r="V82" s="562"/>
      <c r="W82" s="563"/>
      <c r="X82" s="563"/>
      <c r="Y82" s="563"/>
      <c r="Z82" s="563"/>
      <c r="AA82" s="563"/>
      <c r="AB82" s="563"/>
      <c r="AC82" s="563"/>
      <c r="AD82" s="563"/>
      <c r="AE82" s="563"/>
      <c r="AF82" s="563"/>
      <c r="AG82" s="563"/>
      <c r="AH82" s="563"/>
      <c r="AI82" s="563"/>
      <c r="AJ82" s="563"/>
      <c r="AK82" s="563"/>
      <c r="AL82" s="563"/>
      <c r="AM82" s="563"/>
      <c r="AN82" s="563"/>
      <c r="AO82" s="563"/>
      <c r="AP82" s="563"/>
      <c r="AQ82" s="563"/>
      <c r="AR82" s="563"/>
      <c r="AS82" s="563"/>
    </row>
    <row r="83" spans="4:45">
      <c r="D83" s="605"/>
      <c r="E83" s="606"/>
      <c r="F83" s="606"/>
      <c r="G83" s="606"/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6"/>
      <c r="S83" s="606"/>
      <c r="T83" s="606"/>
      <c r="U83" s="602"/>
      <c r="V83" s="562"/>
      <c r="W83" s="563"/>
      <c r="X83" s="563"/>
      <c r="Y83" s="563"/>
      <c r="Z83" s="563"/>
      <c r="AA83" s="563"/>
      <c r="AB83" s="563"/>
      <c r="AC83" s="563"/>
      <c r="AD83" s="563"/>
      <c r="AE83" s="563"/>
      <c r="AF83" s="563"/>
      <c r="AG83" s="563"/>
      <c r="AH83" s="563"/>
      <c r="AI83" s="563"/>
      <c r="AJ83" s="563"/>
      <c r="AK83" s="563"/>
      <c r="AL83" s="563"/>
      <c r="AM83" s="563"/>
      <c r="AN83" s="563"/>
      <c r="AO83" s="563"/>
      <c r="AP83" s="563"/>
      <c r="AQ83" s="563"/>
      <c r="AR83" s="563"/>
      <c r="AS83" s="563"/>
    </row>
    <row r="84" spans="4:45">
      <c r="D84" s="605"/>
      <c r="E84" s="606"/>
      <c r="F84" s="606"/>
      <c r="G84" s="606"/>
      <c r="H84" s="606"/>
      <c r="I84" s="606"/>
      <c r="J84" s="606"/>
      <c r="K84" s="606"/>
      <c r="L84" s="606"/>
      <c r="M84" s="606"/>
      <c r="N84" s="606"/>
      <c r="O84" s="606"/>
      <c r="P84" s="606"/>
      <c r="Q84" s="606"/>
      <c r="R84" s="606"/>
      <c r="S84" s="606"/>
      <c r="T84" s="606"/>
      <c r="U84" s="602"/>
      <c r="V84" s="562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</row>
    <row r="85" spans="4:45">
      <c r="D85" s="605"/>
      <c r="E85" s="606"/>
      <c r="F85" s="606"/>
      <c r="G85" s="606"/>
      <c r="H85" s="606"/>
      <c r="I85" s="606"/>
      <c r="J85" s="606"/>
      <c r="K85" s="606"/>
      <c r="L85" s="606"/>
      <c r="M85" s="606"/>
      <c r="N85" s="606"/>
      <c r="O85" s="606"/>
      <c r="P85" s="606"/>
      <c r="Q85" s="606"/>
      <c r="R85" s="606"/>
      <c r="S85" s="606"/>
      <c r="T85" s="606"/>
      <c r="U85" s="602"/>
      <c r="V85" s="562"/>
      <c r="W85" s="563"/>
      <c r="X85" s="563"/>
      <c r="Y85" s="563"/>
      <c r="Z85" s="563"/>
      <c r="AA85" s="563"/>
      <c r="AB85" s="563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3"/>
      <c r="AN85" s="563"/>
      <c r="AO85" s="563"/>
      <c r="AP85" s="563"/>
      <c r="AQ85" s="563"/>
      <c r="AR85" s="563"/>
      <c r="AS85" s="563"/>
    </row>
    <row r="86" spans="4:45">
      <c r="D86" s="605"/>
      <c r="E86" s="606"/>
      <c r="F86" s="606"/>
      <c r="G86" s="606"/>
      <c r="H86" s="606"/>
      <c r="I86" s="606"/>
      <c r="J86" s="606"/>
      <c r="K86" s="606"/>
      <c r="L86" s="606"/>
      <c r="M86" s="606"/>
      <c r="N86" s="606"/>
      <c r="O86" s="606"/>
      <c r="P86" s="606"/>
      <c r="Q86" s="606"/>
      <c r="R86" s="606"/>
      <c r="S86" s="606"/>
      <c r="T86" s="606"/>
      <c r="U86" s="602"/>
      <c r="V86" s="562"/>
      <c r="W86" s="563"/>
      <c r="X86" s="563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</row>
    <row r="87" spans="4:45">
      <c r="D87" s="605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606"/>
      <c r="P87" s="606"/>
      <c r="Q87" s="606"/>
      <c r="R87" s="606"/>
      <c r="S87" s="606"/>
      <c r="T87" s="606"/>
      <c r="U87" s="602"/>
      <c r="V87" s="562"/>
      <c r="W87" s="563"/>
      <c r="X87" s="563"/>
      <c r="Y87" s="563"/>
      <c r="Z87" s="563"/>
      <c r="AA87" s="563"/>
      <c r="AB87" s="563"/>
      <c r="AC87" s="563"/>
      <c r="AD87" s="563"/>
      <c r="AE87" s="563"/>
      <c r="AF87" s="563"/>
      <c r="AG87" s="563"/>
      <c r="AH87" s="563"/>
      <c r="AI87" s="563"/>
      <c r="AJ87" s="563"/>
      <c r="AK87" s="563"/>
      <c r="AL87" s="563"/>
      <c r="AM87" s="563"/>
      <c r="AN87" s="563"/>
      <c r="AO87" s="563"/>
      <c r="AP87" s="563"/>
      <c r="AQ87" s="563"/>
      <c r="AR87" s="563"/>
      <c r="AS87" s="563"/>
    </row>
    <row r="88" spans="4:45">
      <c r="D88" s="605"/>
      <c r="E88" s="606"/>
      <c r="F88" s="606"/>
      <c r="G88" s="606"/>
      <c r="H88" s="606"/>
      <c r="I88" s="606"/>
      <c r="J88" s="606"/>
      <c r="K88" s="606"/>
      <c r="L88" s="606"/>
      <c r="M88" s="606"/>
      <c r="N88" s="606"/>
      <c r="O88" s="606"/>
      <c r="P88" s="606"/>
      <c r="Q88" s="606"/>
      <c r="R88" s="606"/>
      <c r="S88" s="606"/>
      <c r="T88" s="606"/>
      <c r="U88" s="602"/>
      <c r="V88" s="562"/>
      <c r="W88" s="563"/>
      <c r="X88" s="563"/>
      <c r="Y88" s="563"/>
      <c r="Z88" s="563"/>
      <c r="AA88" s="563"/>
      <c r="AB88" s="563"/>
      <c r="AC88" s="563"/>
      <c r="AD88" s="563"/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3"/>
      <c r="AQ88" s="563"/>
      <c r="AR88" s="563"/>
      <c r="AS88" s="563"/>
    </row>
    <row r="89" spans="4:45">
      <c r="D89" s="605"/>
      <c r="E89" s="606"/>
      <c r="F89" s="606"/>
      <c r="G89" s="606"/>
      <c r="H89" s="606"/>
      <c r="I89" s="606"/>
      <c r="J89" s="606"/>
      <c r="K89" s="606"/>
      <c r="L89" s="606"/>
      <c r="M89" s="606"/>
      <c r="N89" s="606"/>
      <c r="O89" s="606"/>
      <c r="P89" s="606"/>
      <c r="Q89" s="606"/>
      <c r="R89" s="606"/>
      <c r="S89" s="606"/>
      <c r="T89" s="606"/>
      <c r="U89" s="602"/>
      <c r="V89" s="562"/>
      <c r="W89" s="563"/>
      <c r="X89" s="563"/>
      <c r="Y89" s="563"/>
      <c r="Z89" s="563"/>
      <c r="AA89" s="563"/>
      <c r="AB89" s="563"/>
      <c r="AC89" s="563"/>
      <c r="AD89" s="563"/>
      <c r="AE89" s="563"/>
      <c r="AF89" s="563"/>
      <c r="AG89" s="563"/>
      <c r="AH89" s="563"/>
      <c r="AI89" s="563"/>
      <c r="AJ89" s="563"/>
      <c r="AK89" s="563"/>
      <c r="AL89" s="563"/>
      <c r="AM89" s="563"/>
      <c r="AN89" s="563"/>
      <c r="AO89" s="563"/>
      <c r="AP89" s="563"/>
      <c r="AQ89" s="563"/>
      <c r="AR89" s="563"/>
      <c r="AS89" s="563"/>
    </row>
    <row r="90" spans="4:45">
      <c r="D90" s="605"/>
      <c r="E90" s="606"/>
      <c r="F90" s="606"/>
      <c r="G90" s="606"/>
      <c r="H90" s="606"/>
      <c r="I90" s="606"/>
      <c r="J90" s="606"/>
      <c r="K90" s="606"/>
      <c r="L90" s="606"/>
      <c r="M90" s="606"/>
      <c r="N90" s="606"/>
      <c r="O90" s="606"/>
      <c r="P90" s="606"/>
      <c r="Q90" s="606"/>
      <c r="R90" s="606"/>
      <c r="S90" s="606"/>
      <c r="T90" s="606"/>
      <c r="U90" s="602"/>
      <c r="V90" s="562"/>
      <c r="W90" s="563"/>
      <c r="X90" s="563"/>
      <c r="Y90" s="563"/>
      <c r="Z90" s="563"/>
      <c r="AA90" s="563"/>
      <c r="AB90" s="563"/>
      <c r="AC90" s="563"/>
      <c r="AD90" s="563"/>
      <c r="AE90" s="563"/>
      <c r="AF90" s="563"/>
      <c r="AG90" s="563"/>
      <c r="AH90" s="563"/>
      <c r="AI90" s="563"/>
      <c r="AJ90" s="563"/>
      <c r="AK90" s="563"/>
      <c r="AL90" s="563"/>
      <c r="AM90" s="563"/>
      <c r="AN90" s="563"/>
      <c r="AO90" s="563"/>
      <c r="AP90" s="563"/>
      <c r="AQ90" s="563"/>
      <c r="AR90" s="563"/>
      <c r="AS90" s="563"/>
    </row>
    <row r="91" spans="4:45">
      <c r="D91" s="605"/>
      <c r="E91" s="606"/>
      <c r="F91" s="606"/>
      <c r="G91" s="606"/>
      <c r="H91" s="606"/>
      <c r="I91" s="606"/>
      <c r="J91" s="606"/>
      <c r="K91" s="606"/>
      <c r="L91" s="606"/>
      <c r="M91" s="606"/>
      <c r="N91" s="606"/>
      <c r="O91" s="606"/>
      <c r="P91" s="606"/>
      <c r="Q91" s="606"/>
      <c r="R91" s="606"/>
      <c r="S91" s="606"/>
      <c r="T91" s="606"/>
      <c r="U91" s="602"/>
      <c r="V91" s="562"/>
      <c r="W91" s="563"/>
      <c r="X91" s="563"/>
      <c r="Y91" s="563"/>
      <c r="Z91" s="563"/>
      <c r="AA91" s="563"/>
      <c r="AB91" s="563"/>
      <c r="AC91" s="563"/>
      <c r="AD91" s="563"/>
      <c r="AE91" s="563"/>
      <c r="AF91" s="563"/>
      <c r="AG91" s="563"/>
      <c r="AH91" s="563"/>
      <c r="AI91" s="563"/>
      <c r="AJ91" s="563"/>
      <c r="AK91" s="563"/>
      <c r="AL91" s="563"/>
      <c r="AM91" s="563"/>
      <c r="AN91" s="563"/>
      <c r="AO91" s="563"/>
      <c r="AP91" s="563"/>
      <c r="AQ91" s="563"/>
      <c r="AR91" s="563"/>
      <c r="AS91" s="563"/>
    </row>
    <row r="92" spans="4:45">
      <c r="D92" s="605"/>
      <c r="E92" s="606"/>
      <c r="F92" s="606"/>
      <c r="G92" s="606"/>
      <c r="H92" s="606"/>
      <c r="I92" s="606"/>
      <c r="J92" s="606"/>
      <c r="K92" s="606"/>
      <c r="L92" s="606"/>
      <c r="M92" s="606"/>
      <c r="N92" s="606"/>
      <c r="O92" s="606"/>
      <c r="P92" s="606"/>
      <c r="Q92" s="606"/>
      <c r="R92" s="606"/>
      <c r="S92" s="606"/>
      <c r="T92" s="606"/>
      <c r="U92" s="602"/>
      <c r="V92" s="562"/>
      <c r="W92" s="563"/>
      <c r="X92" s="563"/>
      <c r="Y92" s="563"/>
      <c r="Z92" s="563"/>
      <c r="AA92" s="563"/>
      <c r="AB92" s="563"/>
      <c r="AC92" s="563"/>
      <c r="AD92" s="563"/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3"/>
      <c r="AQ92" s="563"/>
      <c r="AR92" s="563"/>
      <c r="AS92" s="563"/>
    </row>
    <row r="93" spans="4:45">
      <c r="D93" s="605"/>
      <c r="E93" s="606"/>
      <c r="F93" s="606"/>
      <c r="G93" s="606"/>
      <c r="H93" s="606"/>
      <c r="I93" s="606"/>
      <c r="J93" s="606"/>
      <c r="K93" s="606"/>
      <c r="L93" s="606"/>
      <c r="M93" s="606"/>
      <c r="N93" s="606"/>
      <c r="O93" s="606"/>
      <c r="P93" s="606"/>
      <c r="Q93" s="606"/>
      <c r="R93" s="606"/>
      <c r="S93" s="606"/>
      <c r="T93" s="606"/>
      <c r="U93" s="602"/>
      <c r="V93" s="562"/>
      <c r="W93" s="563"/>
      <c r="X93" s="563"/>
      <c r="Y93" s="563"/>
      <c r="Z93" s="563"/>
      <c r="AA93" s="563"/>
      <c r="AB93" s="563"/>
      <c r="AC93" s="563"/>
      <c r="AD93" s="563"/>
      <c r="AE93" s="563"/>
      <c r="AF93" s="563"/>
      <c r="AG93" s="563"/>
      <c r="AH93" s="563"/>
      <c r="AI93" s="563"/>
      <c r="AJ93" s="563"/>
      <c r="AK93" s="563"/>
      <c r="AL93" s="563"/>
      <c r="AM93" s="563"/>
      <c r="AN93" s="563"/>
      <c r="AO93" s="563"/>
      <c r="AP93" s="563"/>
      <c r="AQ93" s="563"/>
      <c r="AR93" s="563"/>
      <c r="AS93" s="563"/>
    </row>
    <row r="94" spans="4:45">
      <c r="D94" s="605"/>
      <c r="E94" s="606"/>
      <c r="F94" s="606"/>
      <c r="G94" s="606"/>
      <c r="H94" s="606"/>
      <c r="I94" s="606"/>
      <c r="J94" s="606"/>
      <c r="K94" s="606"/>
      <c r="L94" s="606"/>
      <c r="M94" s="606"/>
      <c r="N94" s="606"/>
      <c r="O94" s="606"/>
      <c r="P94" s="606"/>
      <c r="Q94" s="606"/>
      <c r="R94" s="606"/>
      <c r="S94" s="606"/>
      <c r="T94" s="606"/>
      <c r="U94" s="602"/>
      <c r="V94" s="562"/>
      <c r="W94" s="563"/>
      <c r="X94" s="563"/>
      <c r="Y94" s="563"/>
      <c r="Z94" s="563"/>
      <c r="AA94" s="563"/>
      <c r="AB94" s="563"/>
      <c r="AC94" s="563"/>
      <c r="AD94" s="563"/>
      <c r="AE94" s="563"/>
      <c r="AF94" s="563"/>
      <c r="AG94" s="563"/>
      <c r="AH94" s="563"/>
      <c r="AI94" s="563"/>
      <c r="AJ94" s="563"/>
      <c r="AK94" s="563"/>
      <c r="AL94" s="563"/>
      <c r="AM94" s="563"/>
      <c r="AN94" s="563"/>
      <c r="AO94" s="563"/>
      <c r="AP94" s="563"/>
      <c r="AQ94" s="563"/>
      <c r="AR94" s="563"/>
      <c r="AS94" s="563"/>
    </row>
    <row r="95" spans="4:45">
      <c r="D95" s="605"/>
      <c r="E95" s="606"/>
      <c r="F95" s="606"/>
      <c r="G95" s="606"/>
      <c r="H95" s="606"/>
      <c r="I95" s="606"/>
      <c r="J95" s="606"/>
      <c r="K95" s="606"/>
      <c r="L95" s="606"/>
      <c r="M95" s="606"/>
      <c r="N95" s="606"/>
      <c r="O95" s="606"/>
      <c r="P95" s="606"/>
      <c r="Q95" s="606"/>
      <c r="R95" s="606"/>
      <c r="S95" s="606"/>
      <c r="T95" s="606"/>
      <c r="U95" s="602"/>
      <c r="V95" s="562"/>
      <c r="W95" s="563"/>
      <c r="X95" s="563"/>
      <c r="Y95" s="563"/>
      <c r="Z95" s="563"/>
      <c r="AA95" s="563"/>
      <c r="AB95" s="563"/>
      <c r="AC95" s="563"/>
      <c r="AD95" s="563"/>
      <c r="AE95" s="563"/>
      <c r="AF95" s="563"/>
      <c r="AG95" s="563"/>
      <c r="AH95" s="563"/>
      <c r="AI95" s="563"/>
      <c r="AJ95" s="563"/>
      <c r="AK95" s="563"/>
      <c r="AL95" s="563"/>
      <c r="AM95" s="563"/>
      <c r="AN95" s="563"/>
      <c r="AO95" s="563"/>
      <c r="AP95" s="563"/>
      <c r="AQ95" s="563"/>
      <c r="AR95" s="563"/>
      <c r="AS95" s="563"/>
    </row>
    <row r="96" spans="4:45">
      <c r="D96" s="605"/>
      <c r="E96" s="606"/>
      <c r="F96" s="606"/>
      <c r="G96" s="606"/>
      <c r="H96" s="606"/>
      <c r="I96" s="606"/>
      <c r="J96" s="606"/>
      <c r="K96" s="606"/>
      <c r="L96" s="606"/>
      <c r="M96" s="606"/>
      <c r="N96" s="606"/>
      <c r="O96" s="606"/>
      <c r="P96" s="606"/>
      <c r="Q96" s="606"/>
      <c r="R96" s="606"/>
      <c r="S96" s="606"/>
      <c r="T96" s="606"/>
      <c r="U96" s="602"/>
      <c r="V96" s="562"/>
      <c r="W96" s="563"/>
      <c r="X96" s="563"/>
      <c r="Y96" s="563"/>
      <c r="Z96" s="563"/>
      <c r="AA96" s="563"/>
      <c r="AB96" s="563"/>
      <c r="AC96" s="563"/>
      <c r="AD96" s="563"/>
      <c r="AE96" s="563"/>
      <c r="AF96" s="563"/>
      <c r="AG96" s="563"/>
      <c r="AH96" s="563"/>
      <c r="AI96" s="563"/>
      <c r="AJ96" s="563"/>
      <c r="AK96" s="563"/>
      <c r="AL96" s="563"/>
      <c r="AM96" s="563"/>
      <c r="AN96" s="563"/>
      <c r="AO96" s="563"/>
      <c r="AP96" s="563"/>
      <c r="AQ96" s="563"/>
      <c r="AR96" s="563"/>
      <c r="AS96" s="563"/>
    </row>
    <row r="97" spans="4:45">
      <c r="D97" s="605"/>
      <c r="E97" s="606"/>
      <c r="F97" s="606"/>
      <c r="G97" s="606"/>
      <c r="H97" s="606"/>
      <c r="I97" s="606"/>
      <c r="J97" s="606"/>
      <c r="K97" s="606"/>
      <c r="L97" s="606"/>
      <c r="M97" s="606"/>
      <c r="N97" s="606"/>
      <c r="O97" s="606"/>
      <c r="P97" s="606"/>
      <c r="Q97" s="606"/>
      <c r="R97" s="606"/>
      <c r="S97" s="606"/>
      <c r="T97" s="606"/>
      <c r="U97" s="602"/>
      <c r="V97" s="562"/>
      <c r="W97" s="563"/>
      <c r="X97" s="563"/>
      <c r="Y97" s="563"/>
      <c r="Z97" s="563"/>
      <c r="AA97" s="563"/>
      <c r="AB97" s="563"/>
      <c r="AC97" s="563"/>
      <c r="AD97" s="563"/>
      <c r="AE97" s="563"/>
      <c r="AF97" s="563"/>
      <c r="AG97" s="563"/>
      <c r="AH97" s="563"/>
      <c r="AI97" s="563"/>
      <c r="AJ97" s="563"/>
      <c r="AK97" s="563"/>
      <c r="AL97" s="563"/>
      <c r="AM97" s="563"/>
      <c r="AN97" s="563"/>
      <c r="AO97" s="563"/>
      <c r="AP97" s="563"/>
      <c r="AQ97" s="563"/>
      <c r="AR97" s="563"/>
      <c r="AS97" s="563"/>
    </row>
    <row r="98" spans="4:45">
      <c r="D98" s="605"/>
      <c r="E98" s="606"/>
      <c r="F98" s="606"/>
      <c r="G98" s="606"/>
      <c r="H98" s="606"/>
      <c r="I98" s="606"/>
      <c r="J98" s="606"/>
      <c r="K98" s="606"/>
      <c r="L98" s="606"/>
      <c r="M98" s="606"/>
      <c r="N98" s="606"/>
      <c r="O98" s="606"/>
      <c r="P98" s="606"/>
      <c r="Q98" s="606"/>
      <c r="R98" s="606"/>
      <c r="S98" s="606"/>
      <c r="T98" s="606"/>
      <c r="U98" s="602"/>
      <c r="V98" s="562"/>
      <c r="W98" s="563"/>
      <c r="X98" s="563"/>
      <c r="Y98" s="563"/>
      <c r="Z98" s="563"/>
      <c r="AA98" s="563"/>
      <c r="AB98" s="563"/>
      <c r="AC98" s="563"/>
      <c r="AD98" s="563"/>
      <c r="AE98" s="563"/>
      <c r="AF98" s="563"/>
      <c r="AG98" s="563"/>
      <c r="AH98" s="563"/>
      <c r="AI98" s="563"/>
      <c r="AJ98" s="563"/>
      <c r="AK98" s="563"/>
      <c r="AL98" s="563"/>
      <c r="AM98" s="563"/>
      <c r="AN98" s="563"/>
      <c r="AO98" s="563"/>
      <c r="AP98" s="563"/>
      <c r="AQ98" s="563"/>
      <c r="AR98" s="563"/>
      <c r="AS98" s="563"/>
    </row>
    <row r="99" spans="4:45">
      <c r="D99" s="605"/>
      <c r="E99" s="606"/>
      <c r="F99" s="606"/>
      <c r="G99" s="606"/>
      <c r="H99" s="606"/>
      <c r="I99" s="606"/>
      <c r="J99" s="606"/>
      <c r="K99" s="606"/>
      <c r="L99" s="606"/>
      <c r="M99" s="606"/>
      <c r="N99" s="606"/>
      <c r="O99" s="606"/>
      <c r="P99" s="606"/>
      <c r="Q99" s="606"/>
      <c r="R99" s="606"/>
      <c r="S99" s="606"/>
      <c r="T99" s="606"/>
      <c r="U99" s="602"/>
      <c r="V99" s="562"/>
      <c r="W99" s="563"/>
      <c r="X99" s="563"/>
      <c r="Y99" s="563"/>
      <c r="Z99" s="563"/>
      <c r="AA99" s="563"/>
      <c r="AB99" s="563"/>
      <c r="AC99" s="563"/>
      <c r="AD99" s="563"/>
      <c r="AE99" s="563"/>
      <c r="AF99" s="563"/>
      <c r="AG99" s="563"/>
      <c r="AH99" s="563"/>
      <c r="AI99" s="563"/>
      <c r="AJ99" s="563"/>
      <c r="AK99" s="563"/>
      <c r="AL99" s="563"/>
      <c r="AM99" s="563"/>
      <c r="AN99" s="563"/>
      <c r="AO99" s="563"/>
      <c r="AP99" s="563"/>
      <c r="AQ99" s="563"/>
      <c r="AR99" s="563"/>
      <c r="AS99" s="563"/>
    </row>
    <row r="100" spans="4:45">
      <c r="D100" s="605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2"/>
      <c r="V100" s="562"/>
      <c r="W100" s="563"/>
      <c r="X100" s="563"/>
      <c r="Y100" s="563"/>
      <c r="Z100" s="563"/>
      <c r="AA100" s="563"/>
      <c r="AB100" s="563"/>
      <c r="AC100" s="563"/>
      <c r="AD100" s="563"/>
      <c r="AE100" s="563"/>
      <c r="AF100" s="563"/>
      <c r="AG100" s="563"/>
      <c r="AH100" s="563"/>
      <c r="AI100" s="563"/>
      <c r="AJ100" s="563"/>
      <c r="AK100" s="563"/>
      <c r="AL100" s="563"/>
      <c r="AM100" s="563"/>
      <c r="AN100" s="563"/>
      <c r="AO100" s="563"/>
      <c r="AP100" s="563"/>
      <c r="AQ100" s="563"/>
      <c r="AR100" s="563"/>
      <c r="AS100" s="563"/>
    </row>
    <row r="101" spans="4:45">
      <c r="D101" s="605"/>
      <c r="E101" s="606"/>
      <c r="F101" s="606"/>
      <c r="G101" s="606"/>
      <c r="H101" s="606"/>
      <c r="I101" s="606"/>
      <c r="J101" s="606"/>
      <c r="K101" s="606"/>
      <c r="L101" s="606"/>
      <c r="M101" s="606"/>
      <c r="N101" s="606"/>
      <c r="O101" s="606"/>
      <c r="P101" s="606"/>
      <c r="Q101" s="606"/>
      <c r="R101" s="606"/>
      <c r="S101" s="606"/>
      <c r="T101" s="606"/>
      <c r="U101" s="602"/>
      <c r="V101" s="562"/>
      <c r="W101" s="563"/>
      <c r="X101" s="563"/>
      <c r="Y101" s="563"/>
      <c r="Z101" s="563"/>
      <c r="AA101" s="563"/>
      <c r="AB101" s="563"/>
      <c r="AC101" s="563"/>
      <c r="AD101" s="563"/>
      <c r="AE101" s="563"/>
      <c r="AF101" s="563"/>
      <c r="AG101" s="563"/>
      <c r="AH101" s="563"/>
      <c r="AI101" s="563"/>
      <c r="AJ101" s="563"/>
      <c r="AK101" s="563"/>
      <c r="AL101" s="563"/>
      <c r="AM101" s="563"/>
      <c r="AN101" s="563"/>
      <c r="AO101" s="563"/>
      <c r="AP101" s="563"/>
      <c r="AQ101" s="563"/>
      <c r="AR101" s="563"/>
      <c r="AS101" s="563"/>
    </row>
    <row r="102" spans="4:45">
      <c r="D102" s="605"/>
      <c r="E102" s="606"/>
      <c r="F102" s="606"/>
      <c r="G102" s="606"/>
      <c r="H102" s="606"/>
      <c r="I102" s="606"/>
      <c r="J102" s="606"/>
      <c r="K102" s="606"/>
      <c r="L102" s="606"/>
      <c r="M102" s="606"/>
      <c r="N102" s="606"/>
      <c r="O102" s="606"/>
      <c r="P102" s="606"/>
      <c r="Q102" s="606"/>
      <c r="R102" s="606"/>
      <c r="S102" s="606"/>
      <c r="T102" s="606"/>
      <c r="U102" s="602"/>
      <c r="V102" s="562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</row>
    <row r="103" spans="4:45">
      <c r="D103" s="605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2"/>
      <c r="V103" s="562"/>
      <c r="W103" s="563"/>
      <c r="X103" s="563"/>
      <c r="Y103" s="563"/>
      <c r="Z103" s="563"/>
      <c r="AA103" s="563"/>
      <c r="AB103" s="563"/>
      <c r="AC103" s="563"/>
      <c r="AD103" s="563"/>
      <c r="AE103" s="563"/>
      <c r="AF103" s="563"/>
      <c r="AG103" s="563"/>
      <c r="AH103" s="563"/>
      <c r="AI103" s="563"/>
      <c r="AJ103" s="563"/>
      <c r="AK103" s="563"/>
      <c r="AL103" s="563"/>
      <c r="AM103" s="563"/>
      <c r="AN103" s="563"/>
      <c r="AO103" s="563"/>
      <c r="AP103" s="563"/>
      <c r="AQ103" s="563"/>
      <c r="AR103" s="563"/>
      <c r="AS103" s="563"/>
    </row>
    <row r="104" spans="4:45">
      <c r="D104" s="605"/>
      <c r="E104" s="606"/>
      <c r="F104" s="606"/>
      <c r="G104" s="606"/>
      <c r="H104" s="606"/>
      <c r="I104" s="606"/>
      <c r="J104" s="606"/>
      <c r="K104" s="606"/>
      <c r="L104" s="606"/>
      <c r="M104" s="606"/>
      <c r="N104" s="606"/>
      <c r="O104" s="606"/>
      <c r="P104" s="606"/>
      <c r="Q104" s="606"/>
      <c r="R104" s="606"/>
      <c r="S104" s="606"/>
      <c r="T104" s="606"/>
      <c r="U104" s="602"/>
      <c r="V104" s="562"/>
      <c r="W104" s="563"/>
      <c r="X104" s="563"/>
      <c r="Y104" s="563"/>
      <c r="Z104" s="563"/>
      <c r="AA104" s="563"/>
      <c r="AB104" s="563"/>
      <c r="AC104" s="563"/>
      <c r="AD104" s="563"/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3"/>
      <c r="AQ104" s="563"/>
      <c r="AR104" s="563"/>
      <c r="AS104" s="563"/>
    </row>
    <row r="105" spans="4:45">
      <c r="D105" s="605"/>
      <c r="E105" s="606"/>
      <c r="F105" s="606"/>
      <c r="G105" s="606"/>
      <c r="H105" s="606"/>
      <c r="I105" s="606"/>
      <c r="J105" s="606"/>
      <c r="K105" s="606"/>
      <c r="L105" s="606"/>
      <c r="M105" s="606"/>
      <c r="N105" s="606"/>
      <c r="O105" s="606"/>
      <c r="P105" s="606"/>
      <c r="Q105" s="606"/>
      <c r="R105" s="606"/>
      <c r="S105" s="606"/>
      <c r="T105" s="606"/>
      <c r="U105" s="602"/>
      <c r="V105" s="562"/>
      <c r="W105" s="563"/>
      <c r="X105" s="563"/>
      <c r="Y105" s="563"/>
      <c r="Z105" s="563"/>
      <c r="AA105" s="563"/>
      <c r="AB105" s="563"/>
      <c r="AC105" s="563"/>
      <c r="AD105" s="563"/>
      <c r="AE105" s="563"/>
      <c r="AF105" s="563"/>
      <c r="AG105" s="563"/>
      <c r="AH105" s="563"/>
      <c r="AI105" s="563"/>
      <c r="AJ105" s="563"/>
      <c r="AK105" s="563"/>
      <c r="AL105" s="563"/>
      <c r="AM105" s="563"/>
      <c r="AN105" s="563"/>
      <c r="AO105" s="563"/>
      <c r="AP105" s="563"/>
      <c r="AQ105" s="563"/>
      <c r="AR105" s="563"/>
      <c r="AS105" s="563"/>
    </row>
    <row r="106" spans="4:45">
      <c r="D106" s="605"/>
      <c r="E106" s="606"/>
      <c r="F106" s="606"/>
      <c r="G106" s="606"/>
      <c r="H106" s="606"/>
      <c r="I106" s="606"/>
      <c r="J106" s="606"/>
      <c r="K106" s="606"/>
      <c r="L106" s="606"/>
      <c r="M106" s="606"/>
      <c r="N106" s="606"/>
      <c r="O106" s="606"/>
      <c r="P106" s="606"/>
      <c r="Q106" s="606"/>
      <c r="R106" s="606"/>
      <c r="S106" s="606"/>
      <c r="T106" s="606"/>
      <c r="U106" s="602"/>
      <c r="V106" s="562"/>
      <c r="W106" s="563"/>
      <c r="X106" s="563"/>
      <c r="Y106" s="563"/>
      <c r="Z106" s="563"/>
      <c r="AA106" s="563"/>
      <c r="AB106" s="563"/>
      <c r="AC106" s="563"/>
      <c r="AD106" s="563"/>
      <c r="AE106" s="563"/>
      <c r="AF106" s="563"/>
      <c r="AG106" s="563"/>
      <c r="AH106" s="563"/>
      <c r="AI106" s="563"/>
      <c r="AJ106" s="563"/>
      <c r="AK106" s="563"/>
      <c r="AL106" s="563"/>
      <c r="AM106" s="563"/>
      <c r="AN106" s="563"/>
      <c r="AO106" s="563"/>
      <c r="AP106" s="563"/>
      <c r="AQ106" s="563"/>
      <c r="AR106" s="563"/>
      <c r="AS106" s="563"/>
    </row>
    <row r="107" spans="4:45">
      <c r="D107" s="605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2"/>
      <c r="V107" s="562"/>
      <c r="W107" s="563"/>
      <c r="X107" s="563"/>
      <c r="Y107" s="563"/>
      <c r="Z107" s="563"/>
      <c r="AA107" s="563"/>
      <c r="AB107" s="563"/>
      <c r="AC107" s="563"/>
      <c r="AD107" s="563"/>
      <c r="AE107" s="563"/>
      <c r="AF107" s="563"/>
      <c r="AG107" s="563"/>
      <c r="AH107" s="563"/>
      <c r="AI107" s="563"/>
      <c r="AJ107" s="563"/>
      <c r="AK107" s="563"/>
      <c r="AL107" s="563"/>
      <c r="AM107" s="563"/>
      <c r="AN107" s="563"/>
      <c r="AO107" s="563"/>
      <c r="AP107" s="563"/>
      <c r="AQ107" s="563"/>
      <c r="AR107" s="563"/>
      <c r="AS107" s="563"/>
    </row>
    <row r="108" spans="4:45">
      <c r="D108" s="605"/>
      <c r="E108" s="606"/>
      <c r="F108" s="606"/>
      <c r="G108" s="606"/>
      <c r="H108" s="606"/>
      <c r="I108" s="606"/>
      <c r="J108" s="606"/>
      <c r="K108" s="606"/>
      <c r="L108" s="606"/>
      <c r="M108" s="606"/>
      <c r="N108" s="606"/>
      <c r="O108" s="606"/>
      <c r="P108" s="606"/>
      <c r="Q108" s="606"/>
      <c r="R108" s="606"/>
      <c r="S108" s="606"/>
      <c r="T108" s="606"/>
      <c r="U108" s="602"/>
      <c r="V108" s="562"/>
      <c r="W108" s="563"/>
      <c r="X108" s="563"/>
      <c r="Y108" s="563"/>
      <c r="Z108" s="563"/>
      <c r="AA108" s="563"/>
      <c r="AB108" s="563"/>
      <c r="AC108" s="563"/>
      <c r="AD108" s="563"/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3"/>
      <c r="AQ108" s="563"/>
      <c r="AR108" s="563"/>
      <c r="AS108" s="563"/>
    </row>
    <row r="109" spans="4:45">
      <c r="D109" s="605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2"/>
      <c r="V109" s="562"/>
      <c r="W109" s="563"/>
      <c r="X109" s="563"/>
      <c r="Y109" s="563"/>
      <c r="Z109" s="563"/>
      <c r="AA109" s="563"/>
      <c r="AB109" s="563"/>
      <c r="AC109" s="563"/>
      <c r="AD109" s="563"/>
      <c r="AE109" s="563"/>
      <c r="AF109" s="563"/>
      <c r="AG109" s="563"/>
      <c r="AH109" s="563"/>
      <c r="AI109" s="563"/>
      <c r="AJ109" s="563"/>
      <c r="AK109" s="563"/>
      <c r="AL109" s="563"/>
      <c r="AM109" s="563"/>
      <c r="AN109" s="563"/>
      <c r="AO109" s="563"/>
      <c r="AP109" s="563"/>
      <c r="AQ109" s="563"/>
      <c r="AR109" s="563"/>
      <c r="AS109" s="563"/>
    </row>
    <row r="110" spans="4:45">
      <c r="D110" s="605"/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6"/>
      <c r="P110" s="606"/>
      <c r="Q110" s="606"/>
      <c r="R110" s="606"/>
      <c r="S110" s="606"/>
      <c r="T110" s="606"/>
      <c r="U110" s="602"/>
      <c r="V110" s="562"/>
      <c r="W110" s="563"/>
      <c r="X110" s="563"/>
      <c r="Y110" s="563"/>
      <c r="Z110" s="563"/>
      <c r="AA110" s="563"/>
      <c r="AB110" s="563"/>
      <c r="AC110" s="563"/>
      <c r="AD110" s="563"/>
      <c r="AE110" s="563"/>
      <c r="AF110" s="563"/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</row>
    <row r="111" spans="4:45">
      <c r="D111" s="605"/>
      <c r="E111" s="606"/>
      <c r="F111" s="606"/>
      <c r="G111" s="606"/>
      <c r="H111" s="606"/>
      <c r="I111" s="606"/>
      <c r="J111" s="606"/>
      <c r="K111" s="606"/>
      <c r="L111" s="606"/>
      <c r="M111" s="606"/>
      <c r="N111" s="606"/>
      <c r="O111" s="606"/>
      <c r="P111" s="606"/>
      <c r="Q111" s="606"/>
      <c r="R111" s="606"/>
      <c r="S111" s="606"/>
      <c r="T111" s="606"/>
      <c r="U111" s="602"/>
      <c r="V111" s="562"/>
      <c r="W111" s="563"/>
      <c r="X111" s="563"/>
      <c r="Y111" s="563"/>
      <c r="Z111" s="563"/>
      <c r="AA111" s="563"/>
      <c r="AB111" s="563"/>
      <c r="AC111" s="563"/>
      <c r="AD111" s="563"/>
      <c r="AE111" s="563"/>
      <c r="AF111" s="563"/>
      <c r="AG111" s="563"/>
      <c r="AH111" s="563"/>
      <c r="AI111" s="563"/>
      <c r="AJ111" s="563"/>
      <c r="AK111" s="563"/>
      <c r="AL111" s="563"/>
      <c r="AM111" s="563"/>
      <c r="AN111" s="563"/>
      <c r="AO111" s="563"/>
      <c r="AP111" s="563"/>
      <c r="AQ111" s="563"/>
      <c r="AR111" s="563"/>
      <c r="AS111" s="563"/>
    </row>
    <row r="112" spans="4:45">
      <c r="D112" s="605"/>
      <c r="E112" s="606"/>
      <c r="F112" s="606"/>
      <c r="G112" s="606"/>
      <c r="H112" s="606"/>
      <c r="I112" s="606"/>
      <c r="J112" s="606"/>
      <c r="K112" s="606"/>
      <c r="L112" s="606"/>
      <c r="M112" s="606"/>
      <c r="N112" s="606"/>
      <c r="O112" s="606"/>
      <c r="P112" s="606"/>
      <c r="Q112" s="606"/>
      <c r="R112" s="606"/>
      <c r="S112" s="606"/>
      <c r="T112" s="606"/>
      <c r="U112" s="602"/>
      <c r="V112" s="562"/>
      <c r="W112" s="563"/>
      <c r="X112" s="563"/>
      <c r="Y112" s="563"/>
      <c r="Z112" s="563"/>
      <c r="AA112" s="563"/>
      <c r="AB112" s="563"/>
      <c r="AC112" s="563"/>
      <c r="AD112" s="563"/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3"/>
      <c r="AQ112" s="563"/>
      <c r="AR112" s="563"/>
      <c r="AS112" s="563"/>
    </row>
    <row r="113" spans="4:45">
      <c r="D113" s="605"/>
      <c r="E113" s="606"/>
      <c r="F113" s="606"/>
      <c r="G113" s="606"/>
      <c r="H113" s="606"/>
      <c r="I113" s="606"/>
      <c r="J113" s="606"/>
      <c r="K113" s="606"/>
      <c r="L113" s="606"/>
      <c r="M113" s="606"/>
      <c r="N113" s="606"/>
      <c r="O113" s="606"/>
      <c r="P113" s="606"/>
      <c r="Q113" s="606"/>
      <c r="R113" s="606"/>
      <c r="S113" s="606"/>
      <c r="T113" s="606"/>
      <c r="U113" s="602"/>
      <c r="V113" s="562"/>
      <c r="W113" s="563"/>
      <c r="X113" s="563"/>
      <c r="Y113" s="563"/>
      <c r="Z113" s="563"/>
      <c r="AA113" s="563"/>
      <c r="AB113" s="563"/>
      <c r="AC113" s="563"/>
      <c r="AD113" s="563"/>
      <c r="AE113" s="563"/>
      <c r="AF113" s="563"/>
      <c r="AG113" s="563"/>
      <c r="AH113" s="563"/>
      <c r="AI113" s="563"/>
      <c r="AJ113" s="563"/>
      <c r="AK113" s="563"/>
      <c r="AL113" s="563"/>
      <c r="AM113" s="563"/>
      <c r="AN113" s="563"/>
      <c r="AO113" s="563"/>
      <c r="AP113" s="563"/>
      <c r="AQ113" s="563"/>
      <c r="AR113" s="563"/>
      <c r="AS113" s="563"/>
    </row>
    <row r="114" spans="4:45">
      <c r="D114" s="605"/>
      <c r="E114" s="606"/>
      <c r="F114" s="606"/>
      <c r="G114" s="606"/>
      <c r="H114" s="606"/>
      <c r="I114" s="606"/>
      <c r="J114" s="606"/>
      <c r="K114" s="606"/>
      <c r="L114" s="606"/>
      <c r="M114" s="606"/>
      <c r="N114" s="606"/>
      <c r="O114" s="606"/>
      <c r="P114" s="606"/>
      <c r="Q114" s="606"/>
      <c r="R114" s="606"/>
      <c r="S114" s="606"/>
      <c r="T114" s="606"/>
      <c r="U114" s="602"/>
      <c r="V114" s="562"/>
      <c r="W114" s="563"/>
      <c r="X114" s="563"/>
      <c r="Y114" s="563"/>
      <c r="Z114" s="563"/>
      <c r="AA114" s="563"/>
      <c r="AB114" s="563"/>
      <c r="AC114" s="563"/>
      <c r="AD114" s="563"/>
      <c r="AE114" s="563"/>
      <c r="AF114" s="563"/>
      <c r="AG114" s="563"/>
      <c r="AH114" s="563"/>
      <c r="AI114" s="563"/>
      <c r="AJ114" s="563"/>
      <c r="AK114" s="563"/>
      <c r="AL114" s="563"/>
      <c r="AM114" s="563"/>
      <c r="AN114" s="563"/>
      <c r="AO114" s="563"/>
      <c r="AP114" s="563"/>
      <c r="AQ114" s="563"/>
      <c r="AR114" s="563"/>
      <c r="AS114" s="563"/>
    </row>
    <row r="115" spans="4:45">
      <c r="D115" s="605"/>
      <c r="E115" s="606"/>
      <c r="F115" s="606"/>
      <c r="G115" s="606"/>
      <c r="H115" s="606"/>
      <c r="I115" s="606"/>
      <c r="J115" s="606"/>
      <c r="K115" s="606"/>
      <c r="L115" s="606"/>
      <c r="M115" s="606"/>
      <c r="N115" s="606"/>
      <c r="O115" s="606"/>
      <c r="P115" s="606"/>
      <c r="Q115" s="606"/>
      <c r="R115" s="606"/>
      <c r="S115" s="606"/>
      <c r="T115" s="606"/>
      <c r="U115" s="602"/>
      <c r="V115" s="562"/>
      <c r="W115" s="563"/>
      <c r="X115" s="563"/>
      <c r="Y115" s="563"/>
      <c r="Z115" s="563"/>
      <c r="AA115" s="563"/>
      <c r="AB115" s="563"/>
      <c r="AC115" s="563"/>
      <c r="AD115" s="563"/>
      <c r="AE115" s="563"/>
      <c r="AF115" s="563"/>
      <c r="AG115" s="563"/>
      <c r="AH115" s="563"/>
      <c r="AI115" s="563"/>
      <c r="AJ115" s="563"/>
      <c r="AK115" s="563"/>
      <c r="AL115" s="563"/>
      <c r="AM115" s="563"/>
      <c r="AN115" s="563"/>
      <c r="AO115" s="563"/>
      <c r="AP115" s="563"/>
      <c r="AQ115" s="563"/>
      <c r="AR115" s="563"/>
      <c r="AS115" s="563"/>
    </row>
    <row r="116" spans="4:45">
      <c r="D116" s="605"/>
      <c r="E116" s="606"/>
      <c r="F116" s="606"/>
      <c r="G116" s="606"/>
      <c r="H116" s="606"/>
      <c r="I116" s="606"/>
      <c r="J116" s="606"/>
      <c r="K116" s="606"/>
      <c r="L116" s="606"/>
      <c r="M116" s="606"/>
      <c r="N116" s="606"/>
      <c r="O116" s="606"/>
      <c r="P116" s="606"/>
      <c r="Q116" s="606"/>
      <c r="R116" s="606"/>
      <c r="S116" s="606"/>
      <c r="T116" s="606"/>
      <c r="U116" s="602"/>
      <c r="V116" s="562"/>
      <c r="W116" s="563"/>
      <c r="X116" s="563"/>
      <c r="Y116" s="563"/>
      <c r="Z116" s="563"/>
      <c r="AA116" s="563"/>
      <c r="AB116" s="563"/>
      <c r="AC116" s="563"/>
      <c r="AD116" s="563"/>
      <c r="AE116" s="563"/>
      <c r="AF116" s="563"/>
      <c r="AG116" s="563"/>
      <c r="AH116" s="563"/>
      <c r="AI116" s="563"/>
      <c r="AJ116" s="563"/>
      <c r="AK116" s="563"/>
      <c r="AL116" s="563"/>
      <c r="AM116" s="563"/>
      <c r="AN116" s="563"/>
      <c r="AO116" s="563"/>
      <c r="AP116" s="563"/>
      <c r="AQ116" s="563"/>
      <c r="AR116" s="563"/>
      <c r="AS116" s="563"/>
    </row>
    <row r="117" spans="4:45">
      <c r="D117" s="605"/>
      <c r="E117" s="606"/>
      <c r="F117" s="606"/>
      <c r="G117" s="606"/>
      <c r="H117" s="606"/>
      <c r="I117" s="606"/>
      <c r="J117" s="606"/>
      <c r="K117" s="606"/>
      <c r="L117" s="606"/>
      <c r="M117" s="606"/>
      <c r="N117" s="606"/>
      <c r="O117" s="606"/>
      <c r="P117" s="606"/>
      <c r="Q117" s="606"/>
      <c r="R117" s="606"/>
      <c r="S117" s="606"/>
      <c r="T117" s="606"/>
      <c r="U117" s="602"/>
      <c r="V117" s="562"/>
      <c r="W117" s="563"/>
      <c r="X117" s="563"/>
      <c r="Y117" s="563"/>
      <c r="Z117" s="563"/>
      <c r="AA117" s="563"/>
      <c r="AB117" s="563"/>
      <c r="AC117" s="563"/>
      <c r="AD117" s="563"/>
      <c r="AE117" s="563"/>
      <c r="AF117" s="563"/>
      <c r="AG117" s="563"/>
      <c r="AH117" s="563"/>
      <c r="AI117" s="563"/>
      <c r="AJ117" s="563"/>
      <c r="AK117" s="563"/>
      <c r="AL117" s="563"/>
      <c r="AM117" s="563"/>
      <c r="AN117" s="563"/>
      <c r="AO117" s="563"/>
      <c r="AP117" s="563"/>
      <c r="AQ117" s="563"/>
      <c r="AR117" s="563"/>
      <c r="AS117" s="563"/>
    </row>
    <row r="118" spans="4:45">
      <c r="D118" s="605"/>
      <c r="E118" s="606"/>
      <c r="F118" s="606"/>
      <c r="G118" s="606"/>
      <c r="H118" s="606"/>
      <c r="I118" s="606"/>
      <c r="J118" s="606"/>
      <c r="K118" s="606"/>
      <c r="L118" s="606"/>
      <c r="M118" s="606"/>
      <c r="N118" s="606"/>
      <c r="O118" s="606"/>
      <c r="P118" s="606"/>
      <c r="Q118" s="606"/>
      <c r="R118" s="606"/>
      <c r="S118" s="606"/>
      <c r="T118" s="606"/>
      <c r="U118" s="602"/>
      <c r="V118" s="562"/>
      <c r="W118" s="563"/>
      <c r="X118" s="563"/>
      <c r="Y118" s="563"/>
      <c r="Z118" s="563"/>
      <c r="AA118" s="563"/>
      <c r="AB118" s="563"/>
      <c r="AC118" s="563"/>
      <c r="AD118" s="563"/>
      <c r="AE118" s="563"/>
      <c r="AF118" s="563"/>
      <c r="AG118" s="563"/>
      <c r="AH118" s="563"/>
      <c r="AI118" s="563"/>
      <c r="AJ118" s="563"/>
      <c r="AK118" s="563"/>
      <c r="AL118" s="563"/>
      <c r="AM118" s="563"/>
      <c r="AN118" s="563"/>
      <c r="AO118" s="563"/>
      <c r="AP118" s="563"/>
      <c r="AQ118" s="563"/>
      <c r="AR118" s="563"/>
      <c r="AS118" s="563"/>
    </row>
    <row r="119" spans="4:45">
      <c r="D119" s="605"/>
      <c r="E119" s="606"/>
      <c r="F119" s="606"/>
      <c r="G119" s="606"/>
      <c r="H119" s="606"/>
      <c r="I119" s="606"/>
      <c r="J119" s="606"/>
      <c r="K119" s="606"/>
      <c r="L119" s="606"/>
      <c r="M119" s="606"/>
      <c r="N119" s="606"/>
      <c r="O119" s="606"/>
      <c r="P119" s="606"/>
      <c r="Q119" s="606"/>
      <c r="R119" s="606"/>
      <c r="S119" s="606"/>
      <c r="T119" s="606"/>
      <c r="U119" s="602"/>
      <c r="V119" s="562"/>
      <c r="W119" s="563"/>
      <c r="X119" s="563"/>
      <c r="Y119" s="563"/>
      <c r="Z119" s="563"/>
      <c r="AA119" s="563"/>
      <c r="AB119" s="563"/>
      <c r="AC119" s="563"/>
      <c r="AD119" s="563"/>
      <c r="AE119" s="563"/>
      <c r="AF119" s="563"/>
      <c r="AG119" s="563"/>
      <c r="AH119" s="563"/>
      <c r="AI119" s="563"/>
      <c r="AJ119" s="563"/>
      <c r="AK119" s="563"/>
      <c r="AL119" s="563"/>
      <c r="AM119" s="563"/>
      <c r="AN119" s="563"/>
      <c r="AO119" s="563"/>
      <c r="AP119" s="563"/>
      <c r="AQ119" s="563"/>
      <c r="AR119" s="563"/>
      <c r="AS119" s="563"/>
    </row>
    <row r="120" spans="4:45">
      <c r="D120" s="605"/>
      <c r="E120" s="606"/>
      <c r="F120" s="606"/>
      <c r="G120" s="606"/>
      <c r="H120" s="606"/>
      <c r="I120" s="606"/>
      <c r="J120" s="606"/>
      <c r="K120" s="606"/>
      <c r="L120" s="606"/>
      <c r="M120" s="606"/>
      <c r="N120" s="606"/>
      <c r="O120" s="606"/>
      <c r="P120" s="606"/>
      <c r="Q120" s="606"/>
      <c r="R120" s="606"/>
      <c r="S120" s="606"/>
      <c r="T120" s="606"/>
      <c r="U120" s="602"/>
      <c r="V120" s="562"/>
      <c r="W120" s="563"/>
      <c r="X120" s="563"/>
      <c r="Y120" s="563"/>
      <c r="Z120" s="563"/>
      <c r="AA120" s="563"/>
      <c r="AB120" s="563"/>
      <c r="AC120" s="563"/>
      <c r="AD120" s="563"/>
      <c r="AE120" s="563"/>
      <c r="AF120" s="563"/>
      <c r="AG120" s="563"/>
      <c r="AH120" s="563"/>
      <c r="AI120" s="563"/>
      <c r="AJ120" s="563"/>
      <c r="AK120" s="563"/>
      <c r="AL120" s="563"/>
      <c r="AM120" s="563"/>
      <c r="AN120" s="563"/>
      <c r="AO120" s="563"/>
      <c r="AP120" s="563"/>
      <c r="AQ120" s="563"/>
      <c r="AR120" s="563"/>
      <c r="AS120" s="563"/>
    </row>
    <row r="121" spans="4:45">
      <c r="D121" s="605"/>
      <c r="E121" s="606"/>
      <c r="F121" s="606"/>
      <c r="G121" s="606"/>
      <c r="H121" s="606"/>
      <c r="I121" s="606"/>
      <c r="J121" s="606"/>
      <c r="K121" s="606"/>
      <c r="L121" s="606"/>
      <c r="M121" s="606"/>
      <c r="N121" s="606"/>
      <c r="O121" s="606"/>
      <c r="P121" s="606"/>
      <c r="Q121" s="606"/>
      <c r="R121" s="606"/>
      <c r="S121" s="606"/>
      <c r="T121" s="606"/>
      <c r="U121" s="602"/>
      <c r="V121" s="562"/>
      <c r="W121" s="563"/>
      <c r="X121" s="563"/>
      <c r="Y121" s="563"/>
      <c r="Z121" s="563"/>
      <c r="AA121" s="563"/>
      <c r="AB121" s="563"/>
      <c r="AC121" s="563"/>
      <c r="AD121" s="563"/>
      <c r="AE121" s="563"/>
      <c r="AF121" s="563"/>
      <c r="AG121" s="563"/>
      <c r="AH121" s="563"/>
      <c r="AI121" s="563"/>
      <c r="AJ121" s="563"/>
      <c r="AK121" s="563"/>
      <c r="AL121" s="563"/>
      <c r="AM121" s="563"/>
      <c r="AN121" s="563"/>
      <c r="AO121" s="563"/>
      <c r="AP121" s="563"/>
      <c r="AQ121" s="563"/>
      <c r="AR121" s="563"/>
      <c r="AS121" s="563"/>
    </row>
    <row r="122" spans="4:45">
      <c r="D122" s="605"/>
      <c r="E122" s="606"/>
      <c r="F122" s="606"/>
      <c r="G122" s="606"/>
      <c r="H122" s="606"/>
      <c r="I122" s="606"/>
      <c r="J122" s="606"/>
      <c r="K122" s="606"/>
      <c r="L122" s="606"/>
      <c r="M122" s="606"/>
      <c r="N122" s="606"/>
      <c r="O122" s="606"/>
      <c r="P122" s="606"/>
      <c r="Q122" s="606"/>
      <c r="R122" s="606"/>
      <c r="S122" s="606"/>
      <c r="T122" s="606"/>
      <c r="U122" s="602"/>
      <c r="V122" s="562"/>
      <c r="W122" s="563"/>
      <c r="X122" s="563"/>
      <c r="Y122" s="563"/>
      <c r="Z122" s="563"/>
      <c r="AA122" s="563"/>
      <c r="AB122" s="563"/>
      <c r="AC122" s="563"/>
      <c r="AD122" s="563"/>
      <c r="AE122" s="563"/>
      <c r="AF122" s="563"/>
      <c r="AG122" s="563"/>
      <c r="AH122" s="563"/>
      <c r="AI122" s="563"/>
      <c r="AJ122" s="563"/>
      <c r="AK122" s="563"/>
      <c r="AL122" s="563"/>
      <c r="AM122" s="563"/>
      <c r="AN122" s="563"/>
      <c r="AO122" s="563"/>
      <c r="AP122" s="563"/>
      <c r="AQ122" s="563"/>
      <c r="AR122" s="563"/>
      <c r="AS122" s="563"/>
    </row>
    <row r="123" spans="4:45">
      <c r="D123" s="605"/>
      <c r="E123" s="606"/>
      <c r="F123" s="606"/>
      <c r="G123" s="606"/>
      <c r="H123" s="606"/>
      <c r="I123" s="606"/>
      <c r="J123" s="606"/>
      <c r="K123" s="606"/>
      <c r="L123" s="606"/>
      <c r="M123" s="606"/>
      <c r="N123" s="606"/>
      <c r="O123" s="606"/>
      <c r="P123" s="606"/>
      <c r="Q123" s="606"/>
      <c r="R123" s="606"/>
      <c r="S123" s="606"/>
      <c r="T123" s="606"/>
      <c r="U123" s="602"/>
      <c r="V123" s="562"/>
      <c r="W123" s="563"/>
      <c r="X123" s="563"/>
      <c r="Y123" s="563"/>
      <c r="Z123" s="563"/>
      <c r="AA123" s="563"/>
      <c r="AB123" s="563"/>
      <c r="AC123" s="563"/>
      <c r="AD123" s="563"/>
      <c r="AE123" s="563"/>
      <c r="AF123" s="563"/>
      <c r="AG123" s="563"/>
      <c r="AH123" s="563"/>
      <c r="AI123" s="563"/>
      <c r="AJ123" s="563"/>
      <c r="AK123" s="563"/>
      <c r="AL123" s="563"/>
      <c r="AM123" s="563"/>
      <c r="AN123" s="563"/>
      <c r="AO123" s="563"/>
      <c r="AP123" s="563"/>
      <c r="AQ123" s="563"/>
      <c r="AR123" s="563"/>
      <c r="AS123" s="563"/>
    </row>
    <row r="124" spans="4:45">
      <c r="D124" s="605"/>
      <c r="E124" s="606"/>
      <c r="F124" s="606"/>
      <c r="G124" s="606"/>
      <c r="H124" s="606"/>
      <c r="I124" s="606"/>
      <c r="J124" s="606"/>
      <c r="K124" s="606"/>
      <c r="L124" s="606"/>
      <c r="M124" s="606"/>
      <c r="N124" s="606"/>
      <c r="O124" s="606"/>
      <c r="P124" s="606"/>
      <c r="Q124" s="606"/>
      <c r="R124" s="606"/>
      <c r="S124" s="606"/>
      <c r="T124" s="606"/>
      <c r="U124" s="602"/>
      <c r="V124" s="562"/>
      <c r="W124" s="563"/>
      <c r="X124" s="563"/>
      <c r="Y124" s="563"/>
      <c r="Z124" s="563"/>
      <c r="AA124" s="563"/>
      <c r="AB124" s="563"/>
      <c r="AC124" s="563"/>
      <c r="AD124" s="563"/>
      <c r="AE124" s="563"/>
      <c r="AF124" s="563"/>
      <c r="AG124" s="563"/>
      <c r="AH124" s="563"/>
      <c r="AI124" s="563"/>
      <c r="AJ124" s="563"/>
      <c r="AK124" s="563"/>
      <c r="AL124" s="563"/>
      <c r="AM124" s="563"/>
      <c r="AN124" s="563"/>
      <c r="AO124" s="563"/>
      <c r="AP124" s="563"/>
      <c r="AQ124" s="563"/>
      <c r="AR124" s="563"/>
      <c r="AS124" s="563"/>
    </row>
    <row r="125" spans="4:45">
      <c r="D125" s="605"/>
      <c r="E125" s="606"/>
      <c r="F125" s="606"/>
      <c r="G125" s="606"/>
      <c r="H125" s="606"/>
      <c r="I125" s="606"/>
      <c r="J125" s="606"/>
      <c r="K125" s="606"/>
      <c r="L125" s="606"/>
      <c r="M125" s="606"/>
      <c r="N125" s="606"/>
      <c r="O125" s="606"/>
      <c r="P125" s="606"/>
      <c r="Q125" s="606"/>
      <c r="R125" s="606"/>
      <c r="S125" s="606"/>
      <c r="T125" s="606"/>
      <c r="U125" s="602"/>
      <c r="V125" s="562"/>
      <c r="W125" s="563"/>
      <c r="X125" s="563"/>
      <c r="Y125" s="563"/>
      <c r="Z125" s="563"/>
      <c r="AA125" s="563"/>
      <c r="AB125" s="563"/>
      <c r="AC125" s="563"/>
      <c r="AD125" s="563"/>
      <c r="AE125" s="563"/>
      <c r="AF125" s="563"/>
      <c r="AG125" s="563"/>
      <c r="AH125" s="563"/>
      <c r="AI125" s="563"/>
      <c r="AJ125" s="563"/>
      <c r="AK125" s="563"/>
      <c r="AL125" s="563"/>
      <c r="AM125" s="563"/>
      <c r="AN125" s="563"/>
      <c r="AO125" s="563"/>
      <c r="AP125" s="563"/>
      <c r="AQ125" s="563"/>
      <c r="AR125" s="563"/>
      <c r="AS125" s="563"/>
    </row>
    <row r="126" spans="4:45">
      <c r="D126" s="605"/>
      <c r="E126" s="606"/>
      <c r="F126" s="606"/>
      <c r="G126" s="606"/>
      <c r="H126" s="606"/>
      <c r="I126" s="606"/>
      <c r="J126" s="606"/>
      <c r="K126" s="606"/>
      <c r="L126" s="606"/>
      <c r="M126" s="606"/>
      <c r="N126" s="606"/>
      <c r="O126" s="606"/>
      <c r="P126" s="606"/>
      <c r="Q126" s="606"/>
      <c r="R126" s="606"/>
      <c r="S126" s="606"/>
      <c r="T126" s="606"/>
      <c r="U126" s="602"/>
      <c r="V126" s="562"/>
      <c r="W126" s="563"/>
      <c r="X126" s="563"/>
      <c r="Y126" s="563"/>
      <c r="Z126" s="563"/>
      <c r="AA126" s="563"/>
      <c r="AB126" s="563"/>
      <c r="AC126" s="563"/>
      <c r="AD126" s="563"/>
      <c r="AE126" s="563"/>
      <c r="AF126" s="563"/>
      <c r="AG126" s="563"/>
      <c r="AH126" s="563"/>
      <c r="AI126" s="563"/>
      <c r="AJ126" s="563"/>
      <c r="AK126" s="563"/>
      <c r="AL126" s="563"/>
      <c r="AM126" s="563"/>
      <c r="AN126" s="563"/>
      <c r="AO126" s="563"/>
      <c r="AP126" s="563"/>
      <c r="AQ126" s="563"/>
      <c r="AR126" s="563"/>
      <c r="AS126" s="563"/>
    </row>
    <row r="127" spans="4:45">
      <c r="D127" s="605"/>
      <c r="E127" s="606"/>
      <c r="F127" s="606"/>
      <c r="G127" s="606"/>
      <c r="H127" s="606"/>
      <c r="I127" s="606"/>
      <c r="J127" s="606"/>
      <c r="K127" s="606"/>
      <c r="L127" s="606"/>
      <c r="M127" s="606"/>
      <c r="N127" s="606"/>
      <c r="O127" s="606"/>
      <c r="P127" s="606"/>
      <c r="Q127" s="606"/>
      <c r="R127" s="606"/>
      <c r="S127" s="606"/>
      <c r="T127" s="606"/>
      <c r="U127" s="602"/>
      <c r="V127" s="562"/>
      <c r="W127" s="563"/>
      <c r="X127" s="563"/>
      <c r="Y127" s="563"/>
      <c r="Z127" s="563"/>
      <c r="AA127" s="563"/>
      <c r="AB127" s="563"/>
      <c r="AC127" s="563"/>
      <c r="AD127" s="563"/>
      <c r="AE127" s="563"/>
      <c r="AF127" s="563"/>
      <c r="AG127" s="563"/>
      <c r="AH127" s="563"/>
      <c r="AI127" s="563"/>
      <c r="AJ127" s="563"/>
      <c r="AK127" s="563"/>
      <c r="AL127" s="563"/>
      <c r="AM127" s="563"/>
      <c r="AN127" s="563"/>
      <c r="AO127" s="563"/>
      <c r="AP127" s="563"/>
      <c r="AQ127" s="563"/>
      <c r="AR127" s="563"/>
      <c r="AS127" s="563"/>
    </row>
    <row r="128" spans="4:45">
      <c r="D128" s="605"/>
      <c r="E128" s="606"/>
      <c r="F128" s="606"/>
      <c r="G128" s="606"/>
      <c r="H128" s="606"/>
      <c r="I128" s="606"/>
      <c r="J128" s="606"/>
      <c r="K128" s="606"/>
      <c r="L128" s="606"/>
      <c r="M128" s="606"/>
      <c r="N128" s="606"/>
      <c r="O128" s="606"/>
      <c r="P128" s="606"/>
      <c r="Q128" s="606"/>
      <c r="R128" s="606"/>
      <c r="S128" s="606"/>
      <c r="T128" s="606"/>
      <c r="U128" s="602"/>
      <c r="V128" s="562"/>
      <c r="W128" s="563"/>
      <c r="X128" s="563"/>
      <c r="Y128" s="563"/>
      <c r="Z128" s="563"/>
      <c r="AA128" s="563"/>
      <c r="AB128" s="563"/>
      <c r="AC128" s="563"/>
      <c r="AD128" s="563"/>
      <c r="AE128" s="563"/>
      <c r="AF128" s="563"/>
      <c r="AG128" s="563"/>
      <c r="AH128" s="563"/>
      <c r="AI128" s="563"/>
      <c r="AJ128" s="563"/>
      <c r="AK128" s="563"/>
      <c r="AL128" s="563"/>
      <c r="AM128" s="563"/>
      <c r="AN128" s="563"/>
      <c r="AO128" s="563"/>
      <c r="AP128" s="563"/>
      <c r="AQ128" s="563"/>
      <c r="AR128" s="563"/>
      <c r="AS128" s="563"/>
    </row>
    <row r="129" spans="4:45">
      <c r="D129" s="605"/>
      <c r="E129" s="606"/>
      <c r="F129" s="606"/>
      <c r="G129" s="606"/>
      <c r="H129" s="606"/>
      <c r="I129" s="606"/>
      <c r="J129" s="606"/>
      <c r="K129" s="606"/>
      <c r="L129" s="606"/>
      <c r="M129" s="606"/>
      <c r="N129" s="606"/>
      <c r="O129" s="606"/>
      <c r="P129" s="606"/>
      <c r="Q129" s="606"/>
      <c r="R129" s="606"/>
      <c r="S129" s="606"/>
      <c r="T129" s="606"/>
      <c r="U129" s="602"/>
      <c r="V129" s="562"/>
      <c r="W129" s="563"/>
      <c r="X129" s="563"/>
      <c r="Y129" s="563"/>
      <c r="Z129" s="563"/>
      <c r="AA129" s="563"/>
      <c r="AB129" s="563"/>
      <c r="AC129" s="563"/>
      <c r="AD129" s="563"/>
      <c r="AE129" s="563"/>
      <c r="AF129" s="563"/>
      <c r="AG129" s="563"/>
      <c r="AH129" s="563"/>
      <c r="AI129" s="563"/>
      <c r="AJ129" s="563"/>
      <c r="AK129" s="563"/>
      <c r="AL129" s="563"/>
      <c r="AM129" s="563"/>
      <c r="AN129" s="563"/>
      <c r="AO129" s="563"/>
      <c r="AP129" s="563"/>
      <c r="AQ129" s="563"/>
      <c r="AR129" s="563"/>
      <c r="AS129" s="563"/>
    </row>
    <row r="130" spans="4:45">
      <c r="D130" s="605"/>
      <c r="E130" s="606"/>
      <c r="F130" s="606"/>
      <c r="G130" s="606"/>
      <c r="H130" s="606"/>
      <c r="I130" s="606"/>
      <c r="J130" s="606"/>
      <c r="K130" s="606"/>
      <c r="L130" s="606"/>
      <c r="M130" s="606"/>
      <c r="N130" s="606"/>
      <c r="O130" s="606"/>
      <c r="P130" s="606"/>
      <c r="Q130" s="606"/>
      <c r="R130" s="606"/>
      <c r="S130" s="606"/>
      <c r="T130" s="606"/>
      <c r="U130" s="602"/>
      <c r="V130" s="562"/>
      <c r="W130" s="563"/>
      <c r="X130" s="563"/>
      <c r="Y130" s="563"/>
      <c r="Z130" s="563"/>
      <c r="AA130" s="563"/>
      <c r="AB130" s="563"/>
      <c r="AC130" s="563"/>
      <c r="AD130" s="563"/>
      <c r="AE130" s="563"/>
      <c r="AF130" s="563"/>
      <c r="AG130" s="563"/>
      <c r="AH130" s="563"/>
      <c r="AI130" s="563"/>
      <c r="AJ130" s="563"/>
      <c r="AK130" s="563"/>
      <c r="AL130" s="563"/>
      <c r="AM130" s="563"/>
      <c r="AN130" s="563"/>
      <c r="AO130" s="563"/>
      <c r="AP130" s="563"/>
      <c r="AQ130" s="563"/>
      <c r="AR130" s="563"/>
      <c r="AS130" s="563"/>
    </row>
    <row r="131" spans="4:45">
      <c r="D131" s="605"/>
      <c r="E131" s="606"/>
      <c r="F131" s="606"/>
      <c r="G131" s="606"/>
      <c r="H131" s="606"/>
      <c r="I131" s="606"/>
      <c r="J131" s="606"/>
      <c r="K131" s="606"/>
      <c r="L131" s="606"/>
      <c r="M131" s="606"/>
      <c r="N131" s="606"/>
      <c r="O131" s="606"/>
      <c r="P131" s="606"/>
      <c r="Q131" s="606"/>
      <c r="R131" s="606"/>
      <c r="S131" s="606"/>
      <c r="T131" s="606"/>
      <c r="U131" s="602"/>
      <c r="V131" s="562"/>
      <c r="W131" s="563"/>
      <c r="X131" s="563"/>
      <c r="Y131" s="563"/>
      <c r="Z131" s="563"/>
      <c r="AA131" s="563"/>
      <c r="AB131" s="563"/>
      <c r="AC131" s="563"/>
      <c r="AD131" s="563"/>
      <c r="AE131" s="563"/>
      <c r="AF131" s="563"/>
      <c r="AG131" s="563"/>
      <c r="AH131" s="563"/>
      <c r="AI131" s="563"/>
      <c r="AJ131" s="563"/>
      <c r="AK131" s="563"/>
      <c r="AL131" s="563"/>
      <c r="AM131" s="563"/>
      <c r="AN131" s="563"/>
      <c r="AO131" s="563"/>
      <c r="AP131" s="563"/>
      <c r="AQ131" s="563"/>
      <c r="AR131" s="563"/>
      <c r="AS131" s="563"/>
    </row>
    <row r="132" spans="4:45">
      <c r="D132" s="605"/>
      <c r="E132" s="606"/>
      <c r="F132" s="606"/>
      <c r="G132" s="606"/>
      <c r="H132" s="606"/>
      <c r="I132" s="606"/>
      <c r="J132" s="606"/>
      <c r="K132" s="606"/>
      <c r="L132" s="606"/>
      <c r="M132" s="606"/>
      <c r="N132" s="606"/>
      <c r="O132" s="606"/>
      <c r="P132" s="606"/>
      <c r="Q132" s="606"/>
      <c r="R132" s="606"/>
      <c r="S132" s="606"/>
      <c r="T132" s="606"/>
      <c r="U132" s="602"/>
      <c r="V132" s="562"/>
      <c r="W132" s="563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  <c r="AS132" s="563"/>
    </row>
    <row r="133" spans="4:45">
      <c r="D133" s="605"/>
      <c r="E133" s="606"/>
      <c r="F133" s="606"/>
      <c r="G133" s="606"/>
      <c r="H133" s="606"/>
      <c r="I133" s="606"/>
      <c r="J133" s="606"/>
      <c r="K133" s="606"/>
      <c r="L133" s="606"/>
      <c r="M133" s="606"/>
      <c r="N133" s="606"/>
      <c r="O133" s="606"/>
      <c r="P133" s="606"/>
      <c r="Q133" s="606"/>
      <c r="R133" s="606"/>
      <c r="S133" s="606"/>
      <c r="T133" s="606"/>
      <c r="U133" s="602"/>
      <c r="V133" s="562"/>
      <c r="W133" s="563"/>
      <c r="X133" s="563"/>
      <c r="Y133" s="563"/>
      <c r="Z133" s="563"/>
      <c r="AA133" s="563"/>
      <c r="AB133" s="563"/>
      <c r="AC133" s="563"/>
      <c r="AD133" s="563"/>
      <c r="AE133" s="563"/>
      <c r="AF133" s="563"/>
      <c r="AG133" s="563"/>
      <c r="AH133" s="563"/>
      <c r="AI133" s="563"/>
      <c r="AJ133" s="563"/>
      <c r="AK133" s="563"/>
      <c r="AL133" s="563"/>
      <c r="AM133" s="563"/>
      <c r="AN133" s="563"/>
      <c r="AO133" s="563"/>
      <c r="AP133" s="563"/>
      <c r="AQ133" s="563"/>
      <c r="AR133" s="563"/>
      <c r="AS133" s="563"/>
    </row>
    <row r="134" spans="4:45">
      <c r="D134" s="605"/>
      <c r="E134" s="606"/>
      <c r="F134" s="606"/>
      <c r="G134" s="606"/>
      <c r="H134" s="606"/>
      <c r="I134" s="606"/>
      <c r="J134" s="606"/>
      <c r="K134" s="606"/>
      <c r="L134" s="606"/>
      <c r="M134" s="606"/>
      <c r="N134" s="606"/>
      <c r="O134" s="606"/>
      <c r="P134" s="606"/>
      <c r="Q134" s="606"/>
      <c r="R134" s="606"/>
      <c r="S134" s="606"/>
      <c r="T134" s="606"/>
      <c r="U134" s="602"/>
      <c r="V134" s="562"/>
      <c r="W134" s="563"/>
      <c r="X134" s="563"/>
      <c r="Y134" s="563"/>
      <c r="Z134" s="563"/>
      <c r="AA134" s="563"/>
      <c r="AB134" s="563"/>
      <c r="AC134" s="563"/>
      <c r="AD134" s="563"/>
      <c r="AE134" s="563"/>
      <c r="AF134" s="563"/>
      <c r="AG134" s="563"/>
      <c r="AH134" s="563"/>
      <c r="AI134" s="563"/>
      <c r="AJ134" s="563"/>
      <c r="AK134" s="563"/>
      <c r="AL134" s="563"/>
      <c r="AM134" s="563"/>
      <c r="AN134" s="563"/>
      <c r="AO134" s="563"/>
      <c r="AP134" s="563"/>
      <c r="AQ134" s="563"/>
      <c r="AR134" s="563"/>
      <c r="AS134" s="563"/>
    </row>
    <row r="135" spans="4:45">
      <c r="D135" s="605"/>
      <c r="E135" s="606"/>
      <c r="F135" s="606"/>
      <c r="G135" s="606"/>
      <c r="H135" s="606"/>
      <c r="I135" s="606"/>
      <c r="J135" s="606"/>
      <c r="K135" s="606"/>
      <c r="L135" s="606"/>
      <c r="M135" s="606"/>
      <c r="N135" s="606"/>
      <c r="O135" s="606"/>
      <c r="P135" s="606"/>
      <c r="Q135" s="606"/>
      <c r="R135" s="606"/>
      <c r="S135" s="606"/>
      <c r="T135" s="606"/>
      <c r="U135" s="602"/>
      <c r="V135" s="562"/>
      <c r="W135" s="563"/>
      <c r="X135" s="563"/>
      <c r="Y135" s="563"/>
      <c r="Z135" s="563"/>
      <c r="AA135" s="563"/>
      <c r="AB135" s="563"/>
      <c r="AC135" s="563"/>
      <c r="AD135" s="563"/>
      <c r="AE135" s="563"/>
      <c r="AF135" s="563"/>
      <c r="AG135" s="563"/>
      <c r="AH135" s="563"/>
      <c r="AI135" s="563"/>
      <c r="AJ135" s="563"/>
      <c r="AK135" s="563"/>
      <c r="AL135" s="563"/>
      <c r="AM135" s="563"/>
      <c r="AN135" s="563"/>
      <c r="AO135" s="563"/>
      <c r="AP135" s="563"/>
      <c r="AQ135" s="563"/>
      <c r="AR135" s="563"/>
      <c r="AS135" s="563"/>
    </row>
    <row r="136" spans="4:45">
      <c r="D136" s="605"/>
      <c r="E136" s="606"/>
      <c r="F136" s="606"/>
      <c r="G136" s="606"/>
      <c r="H136" s="606"/>
      <c r="I136" s="606"/>
      <c r="J136" s="606"/>
      <c r="K136" s="606"/>
      <c r="L136" s="606"/>
      <c r="M136" s="606"/>
      <c r="N136" s="606"/>
      <c r="O136" s="606"/>
      <c r="P136" s="606"/>
      <c r="Q136" s="606"/>
      <c r="R136" s="606"/>
      <c r="S136" s="606"/>
      <c r="T136" s="606"/>
      <c r="U136" s="602"/>
      <c r="V136" s="562"/>
      <c r="W136" s="563"/>
      <c r="X136" s="563"/>
      <c r="Y136" s="563"/>
      <c r="Z136" s="563"/>
      <c r="AA136" s="563"/>
      <c r="AB136" s="563"/>
      <c r="AC136" s="563"/>
      <c r="AD136" s="563"/>
      <c r="AE136" s="563"/>
      <c r="AF136" s="563"/>
      <c r="AG136" s="563"/>
      <c r="AH136" s="563"/>
      <c r="AI136" s="563"/>
      <c r="AJ136" s="563"/>
      <c r="AK136" s="563"/>
      <c r="AL136" s="563"/>
      <c r="AM136" s="563"/>
      <c r="AN136" s="563"/>
      <c r="AO136" s="563"/>
      <c r="AP136" s="563"/>
      <c r="AQ136" s="563"/>
      <c r="AR136" s="563"/>
      <c r="AS136" s="563"/>
    </row>
    <row r="137" spans="4:45">
      <c r="D137" s="605"/>
      <c r="E137" s="606"/>
      <c r="F137" s="606"/>
      <c r="G137" s="606"/>
      <c r="H137" s="606"/>
      <c r="I137" s="606"/>
      <c r="J137" s="606"/>
      <c r="K137" s="606"/>
      <c r="L137" s="606"/>
      <c r="M137" s="606"/>
      <c r="N137" s="606"/>
      <c r="O137" s="606"/>
      <c r="P137" s="606"/>
      <c r="Q137" s="606"/>
      <c r="R137" s="606"/>
      <c r="S137" s="606"/>
      <c r="T137" s="606"/>
      <c r="U137" s="602"/>
      <c r="V137" s="562"/>
      <c r="W137" s="563"/>
      <c r="X137" s="563"/>
      <c r="Y137" s="563"/>
      <c r="Z137" s="563"/>
      <c r="AA137" s="563"/>
      <c r="AB137" s="563"/>
      <c r="AC137" s="563"/>
      <c r="AD137" s="563"/>
      <c r="AE137" s="563"/>
      <c r="AF137" s="563"/>
      <c r="AG137" s="563"/>
      <c r="AH137" s="563"/>
      <c r="AI137" s="563"/>
      <c r="AJ137" s="563"/>
      <c r="AK137" s="563"/>
      <c r="AL137" s="563"/>
      <c r="AM137" s="563"/>
      <c r="AN137" s="563"/>
      <c r="AO137" s="563"/>
      <c r="AP137" s="563"/>
      <c r="AQ137" s="563"/>
      <c r="AR137" s="563"/>
      <c r="AS137" s="563"/>
    </row>
    <row r="138" spans="4:45">
      <c r="D138" s="605"/>
      <c r="E138" s="606"/>
      <c r="F138" s="606"/>
      <c r="G138" s="606"/>
      <c r="H138" s="606"/>
      <c r="I138" s="606"/>
      <c r="J138" s="606"/>
      <c r="K138" s="606"/>
      <c r="L138" s="606"/>
      <c r="M138" s="606"/>
      <c r="N138" s="606"/>
      <c r="O138" s="606"/>
      <c r="P138" s="606"/>
      <c r="Q138" s="606"/>
      <c r="R138" s="606"/>
      <c r="S138" s="606"/>
      <c r="T138" s="606"/>
      <c r="U138" s="602"/>
      <c r="V138" s="562"/>
      <c r="W138" s="563"/>
      <c r="X138" s="563"/>
      <c r="Y138" s="563"/>
      <c r="Z138" s="563"/>
      <c r="AA138" s="563"/>
      <c r="AB138" s="563"/>
      <c r="AC138" s="563"/>
      <c r="AD138" s="563"/>
      <c r="AE138" s="563"/>
      <c r="AF138" s="563"/>
      <c r="AG138" s="563"/>
      <c r="AH138" s="563"/>
      <c r="AI138" s="563"/>
      <c r="AJ138" s="563"/>
      <c r="AK138" s="563"/>
      <c r="AL138" s="563"/>
      <c r="AM138" s="563"/>
      <c r="AN138" s="563"/>
      <c r="AO138" s="563"/>
      <c r="AP138" s="563"/>
      <c r="AQ138" s="563"/>
      <c r="AR138" s="563"/>
      <c r="AS138" s="563"/>
    </row>
    <row r="139" spans="4:45">
      <c r="D139" s="605"/>
      <c r="E139" s="606"/>
      <c r="F139" s="606"/>
      <c r="G139" s="606"/>
      <c r="H139" s="606"/>
      <c r="I139" s="606"/>
      <c r="J139" s="606"/>
      <c r="K139" s="606"/>
      <c r="L139" s="606"/>
      <c r="M139" s="606"/>
      <c r="N139" s="606"/>
      <c r="O139" s="606"/>
      <c r="P139" s="606"/>
      <c r="Q139" s="606"/>
      <c r="R139" s="606"/>
      <c r="S139" s="606"/>
      <c r="T139" s="606"/>
      <c r="U139" s="602"/>
      <c r="V139" s="562"/>
      <c r="W139" s="563"/>
      <c r="X139" s="563"/>
      <c r="Y139" s="563"/>
      <c r="Z139" s="563"/>
      <c r="AA139" s="563"/>
      <c r="AB139" s="563"/>
      <c r="AC139" s="563"/>
      <c r="AD139" s="563"/>
      <c r="AE139" s="563"/>
      <c r="AF139" s="563"/>
      <c r="AG139" s="563"/>
      <c r="AH139" s="563"/>
      <c r="AI139" s="563"/>
      <c r="AJ139" s="563"/>
      <c r="AK139" s="563"/>
      <c r="AL139" s="563"/>
      <c r="AM139" s="563"/>
      <c r="AN139" s="563"/>
      <c r="AO139" s="563"/>
      <c r="AP139" s="563"/>
      <c r="AQ139" s="563"/>
      <c r="AR139" s="563"/>
      <c r="AS139" s="563"/>
    </row>
    <row r="140" spans="4:45">
      <c r="D140" s="605"/>
      <c r="E140" s="606"/>
      <c r="F140" s="606"/>
      <c r="G140" s="606"/>
      <c r="H140" s="606"/>
      <c r="I140" s="606"/>
      <c r="J140" s="606"/>
      <c r="K140" s="606"/>
      <c r="L140" s="606"/>
      <c r="M140" s="606"/>
      <c r="N140" s="606"/>
      <c r="O140" s="606"/>
      <c r="P140" s="606"/>
      <c r="Q140" s="606"/>
      <c r="R140" s="606"/>
      <c r="S140" s="606"/>
      <c r="T140" s="606"/>
      <c r="U140" s="602"/>
      <c r="V140" s="562"/>
      <c r="W140" s="563"/>
      <c r="X140" s="563"/>
      <c r="Y140" s="563"/>
      <c r="Z140" s="563"/>
      <c r="AA140" s="563"/>
      <c r="AB140" s="563"/>
      <c r="AC140" s="563"/>
      <c r="AD140" s="563"/>
      <c r="AE140" s="563"/>
      <c r="AF140" s="563"/>
      <c r="AG140" s="563"/>
      <c r="AH140" s="563"/>
      <c r="AI140" s="563"/>
      <c r="AJ140" s="563"/>
      <c r="AK140" s="563"/>
      <c r="AL140" s="563"/>
      <c r="AM140" s="563"/>
      <c r="AN140" s="563"/>
      <c r="AO140" s="563"/>
      <c r="AP140" s="563"/>
      <c r="AQ140" s="563"/>
      <c r="AR140" s="563"/>
      <c r="AS140" s="563"/>
    </row>
    <row r="141" spans="4:45">
      <c r="D141" s="605"/>
      <c r="E141" s="606"/>
      <c r="F141" s="606"/>
      <c r="G141" s="606"/>
      <c r="H141" s="606"/>
      <c r="I141" s="606"/>
      <c r="J141" s="606"/>
      <c r="K141" s="606"/>
      <c r="L141" s="606"/>
      <c r="M141" s="606"/>
      <c r="N141" s="606"/>
      <c r="O141" s="606"/>
      <c r="P141" s="606"/>
      <c r="Q141" s="606"/>
      <c r="R141" s="606"/>
      <c r="S141" s="606"/>
      <c r="T141" s="606"/>
      <c r="U141" s="602"/>
      <c r="V141" s="562"/>
      <c r="W141" s="563"/>
      <c r="X141" s="563"/>
      <c r="Y141" s="563"/>
      <c r="Z141" s="563"/>
      <c r="AA141" s="563"/>
      <c r="AB141" s="563"/>
      <c r="AC141" s="563"/>
      <c r="AD141" s="563"/>
      <c r="AE141" s="563"/>
      <c r="AF141" s="563"/>
      <c r="AG141" s="563"/>
      <c r="AH141" s="563"/>
      <c r="AI141" s="563"/>
      <c r="AJ141" s="563"/>
      <c r="AK141" s="563"/>
      <c r="AL141" s="563"/>
      <c r="AM141" s="563"/>
      <c r="AN141" s="563"/>
      <c r="AO141" s="563"/>
      <c r="AP141" s="563"/>
      <c r="AQ141" s="563"/>
      <c r="AR141" s="563"/>
      <c r="AS141" s="563"/>
    </row>
    <row r="142" spans="4:45">
      <c r="D142" s="605"/>
      <c r="E142" s="606"/>
      <c r="F142" s="606"/>
      <c r="G142" s="606"/>
      <c r="H142" s="606"/>
      <c r="I142" s="606"/>
      <c r="J142" s="606"/>
      <c r="K142" s="606"/>
      <c r="L142" s="606"/>
      <c r="M142" s="606"/>
      <c r="N142" s="606"/>
      <c r="O142" s="606"/>
      <c r="P142" s="606"/>
      <c r="Q142" s="606"/>
      <c r="R142" s="606"/>
      <c r="S142" s="606"/>
      <c r="T142" s="606"/>
      <c r="U142" s="602"/>
      <c r="V142" s="562"/>
      <c r="W142" s="563"/>
      <c r="X142" s="563"/>
      <c r="Y142" s="563"/>
      <c r="Z142" s="563"/>
      <c r="AA142" s="563"/>
      <c r="AB142" s="563"/>
      <c r="AC142" s="563"/>
      <c r="AD142" s="563"/>
      <c r="AE142" s="563"/>
      <c r="AF142" s="563"/>
      <c r="AG142" s="563"/>
      <c r="AH142" s="563"/>
      <c r="AI142" s="563"/>
      <c r="AJ142" s="563"/>
      <c r="AK142" s="563"/>
      <c r="AL142" s="563"/>
      <c r="AM142" s="563"/>
      <c r="AN142" s="563"/>
      <c r="AO142" s="563"/>
      <c r="AP142" s="563"/>
      <c r="AQ142" s="563"/>
      <c r="AR142" s="563"/>
      <c r="AS142" s="563"/>
    </row>
    <row r="143" spans="4:45">
      <c r="D143" s="605"/>
      <c r="E143" s="606"/>
      <c r="F143" s="606"/>
      <c r="G143" s="606"/>
      <c r="H143" s="606"/>
      <c r="I143" s="606"/>
      <c r="J143" s="606"/>
      <c r="K143" s="606"/>
      <c r="L143" s="606"/>
      <c r="M143" s="606"/>
      <c r="N143" s="606"/>
      <c r="O143" s="606"/>
      <c r="P143" s="606"/>
      <c r="Q143" s="606"/>
      <c r="R143" s="606"/>
      <c r="S143" s="606"/>
      <c r="T143" s="606"/>
      <c r="U143" s="602"/>
      <c r="V143" s="562"/>
      <c r="W143" s="563"/>
      <c r="X143" s="563"/>
      <c r="Y143" s="563"/>
      <c r="Z143" s="563"/>
      <c r="AA143" s="563"/>
      <c r="AB143" s="563"/>
      <c r="AC143" s="563"/>
      <c r="AD143" s="563"/>
      <c r="AE143" s="563"/>
      <c r="AF143" s="563"/>
      <c r="AG143" s="563"/>
      <c r="AH143" s="563"/>
      <c r="AI143" s="563"/>
      <c r="AJ143" s="563"/>
      <c r="AK143" s="563"/>
      <c r="AL143" s="563"/>
      <c r="AM143" s="563"/>
      <c r="AN143" s="563"/>
      <c r="AO143" s="563"/>
      <c r="AP143" s="563"/>
      <c r="AQ143" s="563"/>
      <c r="AR143" s="563"/>
      <c r="AS143" s="563"/>
    </row>
    <row r="144" spans="4:45">
      <c r="D144" s="605"/>
      <c r="E144" s="606"/>
      <c r="F144" s="606"/>
      <c r="G144" s="606"/>
      <c r="H144" s="606"/>
      <c r="I144" s="606"/>
      <c r="J144" s="606"/>
      <c r="K144" s="606"/>
      <c r="L144" s="606"/>
      <c r="M144" s="606"/>
      <c r="N144" s="606"/>
      <c r="O144" s="606"/>
      <c r="P144" s="606"/>
      <c r="Q144" s="606"/>
      <c r="R144" s="606"/>
      <c r="S144" s="606"/>
      <c r="T144" s="606"/>
      <c r="U144" s="602"/>
      <c r="V144" s="562"/>
      <c r="W144" s="563"/>
      <c r="X144" s="563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</row>
    <row r="145" spans="4:45">
      <c r="D145" s="605"/>
      <c r="E145" s="606"/>
      <c r="F145" s="606"/>
      <c r="G145" s="606"/>
      <c r="H145" s="606"/>
      <c r="I145" s="606"/>
      <c r="J145" s="606"/>
      <c r="K145" s="606"/>
      <c r="L145" s="606"/>
      <c r="M145" s="606"/>
      <c r="N145" s="606"/>
      <c r="O145" s="606"/>
      <c r="P145" s="606"/>
      <c r="Q145" s="606"/>
      <c r="R145" s="606"/>
      <c r="S145" s="606"/>
      <c r="T145" s="606"/>
      <c r="U145" s="602"/>
      <c r="V145" s="562"/>
      <c r="W145" s="563"/>
      <c r="X145" s="563"/>
      <c r="Y145" s="563"/>
      <c r="Z145" s="563"/>
      <c r="AA145" s="563"/>
      <c r="AB145" s="563"/>
      <c r="AC145" s="563"/>
      <c r="AD145" s="563"/>
      <c r="AE145" s="563"/>
      <c r="AF145" s="563"/>
      <c r="AG145" s="563"/>
      <c r="AH145" s="563"/>
      <c r="AI145" s="563"/>
      <c r="AJ145" s="563"/>
      <c r="AK145" s="563"/>
      <c r="AL145" s="563"/>
      <c r="AM145" s="563"/>
      <c r="AN145" s="563"/>
      <c r="AO145" s="563"/>
      <c r="AP145" s="563"/>
      <c r="AQ145" s="563"/>
      <c r="AR145" s="563"/>
      <c r="AS145" s="563"/>
    </row>
    <row r="146" spans="4:45">
      <c r="D146" s="605"/>
      <c r="E146" s="606"/>
      <c r="F146" s="606"/>
      <c r="G146" s="606"/>
      <c r="H146" s="606"/>
      <c r="I146" s="606"/>
      <c r="J146" s="606"/>
      <c r="K146" s="606"/>
      <c r="L146" s="606"/>
      <c r="M146" s="606"/>
      <c r="N146" s="606"/>
      <c r="O146" s="606"/>
      <c r="P146" s="606"/>
      <c r="Q146" s="606"/>
      <c r="R146" s="606"/>
      <c r="S146" s="606"/>
      <c r="T146" s="606"/>
      <c r="U146" s="602"/>
      <c r="V146" s="562"/>
      <c r="W146" s="563"/>
      <c r="X146" s="563"/>
      <c r="Y146" s="563"/>
      <c r="Z146" s="563"/>
      <c r="AA146" s="563"/>
      <c r="AB146" s="563"/>
      <c r="AC146" s="563"/>
      <c r="AD146" s="563"/>
      <c r="AE146" s="563"/>
      <c r="AF146" s="563"/>
      <c r="AG146" s="563"/>
      <c r="AH146" s="563"/>
      <c r="AI146" s="563"/>
      <c r="AJ146" s="563"/>
      <c r="AK146" s="563"/>
      <c r="AL146" s="563"/>
      <c r="AM146" s="563"/>
      <c r="AN146" s="563"/>
      <c r="AO146" s="563"/>
      <c r="AP146" s="563"/>
      <c r="AQ146" s="563"/>
      <c r="AR146" s="563"/>
      <c r="AS146" s="563"/>
    </row>
    <row r="147" spans="4:45">
      <c r="D147" s="605"/>
      <c r="E147" s="606"/>
      <c r="F147" s="606"/>
      <c r="G147" s="606"/>
      <c r="H147" s="606"/>
      <c r="I147" s="606"/>
      <c r="J147" s="606"/>
      <c r="K147" s="606"/>
      <c r="L147" s="606"/>
      <c r="M147" s="606"/>
      <c r="N147" s="606"/>
      <c r="O147" s="606"/>
      <c r="P147" s="606"/>
      <c r="Q147" s="606"/>
      <c r="R147" s="606"/>
      <c r="S147" s="606"/>
      <c r="T147" s="606"/>
      <c r="U147" s="602"/>
      <c r="V147" s="562"/>
      <c r="W147" s="563"/>
      <c r="X147" s="563"/>
      <c r="Y147" s="563"/>
      <c r="Z147" s="563"/>
      <c r="AA147" s="563"/>
      <c r="AB147" s="563"/>
      <c r="AC147" s="563"/>
      <c r="AD147" s="563"/>
      <c r="AE147" s="563"/>
      <c r="AF147" s="563"/>
      <c r="AG147" s="563"/>
      <c r="AH147" s="563"/>
      <c r="AI147" s="563"/>
      <c r="AJ147" s="563"/>
      <c r="AK147" s="563"/>
      <c r="AL147" s="563"/>
      <c r="AM147" s="563"/>
      <c r="AN147" s="563"/>
      <c r="AO147" s="563"/>
      <c r="AP147" s="563"/>
      <c r="AQ147" s="563"/>
      <c r="AR147" s="563"/>
      <c r="AS147" s="563"/>
    </row>
    <row r="148" spans="4:45">
      <c r="D148" s="605"/>
      <c r="E148" s="606"/>
      <c r="F148" s="606"/>
      <c r="G148" s="606"/>
      <c r="H148" s="606"/>
      <c r="I148" s="606"/>
      <c r="J148" s="606"/>
      <c r="K148" s="606"/>
      <c r="L148" s="606"/>
      <c r="M148" s="606"/>
      <c r="N148" s="606"/>
      <c r="O148" s="606"/>
      <c r="P148" s="606"/>
      <c r="Q148" s="606"/>
      <c r="R148" s="606"/>
      <c r="S148" s="606"/>
      <c r="T148" s="606"/>
      <c r="U148" s="602"/>
      <c r="V148" s="562"/>
      <c r="W148" s="563"/>
      <c r="X148" s="563"/>
      <c r="Y148" s="563"/>
      <c r="Z148" s="563"/>
      <c r="AA148" s="563"/>
      <c r="AB148" s="563"/>
      <c r="AC148" s="563"/>
      <c r="AD148" s="563"/>
      <c r="AE148" s="563"/>
      <c r="AF148" s="563"/>
      <c r="AG148" s="563"/>
      <c r="AH148" s="563"/>
      <c r="AI148" s="563"/>
      <c r="AJ148" s="563"/>
      <c r="AK148" s="563"/>
      <c r="AL148" s="563"/>
      <c r="AM148" s="563"/>
      <c r="AN148" s="563"/>
      <c r="AO148" s="563"/>
      <c r="AP148" s="563"/>
      <c r="AQ148" s="563"/>
      <c r="AR148" s="563"/>
      <c r="AS148" s="563"/>
    </row>
    <row r="149" spans="4:45">
      <c r="D149" s="605"/>
      <c r="E149" s="606"/>
      <c r="F149" s="606"/>
      <c r="G149" s="606"/>
      <c r="H149" s="606"/>
      <c r="I149" s="606"/>
      <c r="J149" s="606"/>
      <c r="K149" s="606"/>
      <c r="L149" s="606"/>
      <c r="M149" s="606"/>
      <c r="N149" s="606"/>
      <c r="O149" s="606"/>
      <c r="P149" s="606"/>
      <c r="Q149" s="606"/>
      <c r="R149" s="606"/>
      <c r="S149" s="606"/>
      <c r="T149" s="606"/>
      <c r="U149" s="602"/>
      <c r="V149" s="562"/>
      <c r="W149" s="563"/>
      <c r="X149" s="563"/>
      <c r="Y149" s="563"/>
      <c r="Z149" s="563"/>
      <c r="AA149" s="563"/>
      <c r="AB149" s="563"/>
      <c r="AC149" s="563"/>
      <c r="AD149" s="563"/>
      <c r="AE149" s="563"/>
      <c r="AF149" s="563"/>
      <c r="AG149" s="563"/>
      <c r="AH149" s="563"/>
      <c r="AI149" s="563"/>
      <c r="AJ149" s="563"/>
      <c r="AK149" s="563"/>
      <c r="AL149" s="563"/>
      <c r="AM149" s="563"/>
      <c r="AN149" s="563"/>
      <c r="AO149" s="563"/>
      <c r="AP149" s="563"/>
      <c r="AQ149" s="563"/>
      <c r="AR149" s="563"/>
      <c r="AS149" s="563"/>
    </row>
    <row r="150" spans="4:45">
      <c r="D150" s="605"/>
      <c r="E150" s="606"/>
      <c r="F150" s="606"/>
      <c r="G150" s="606"/>
      <c r="H150" s="606"/>
      <c r="I150" s="606"/>
      <c r="J150" s="606"/>
      <c r="K150" s="606"/>
      <c r="L150" s="606"/>
      <c r="M150" s="606"/>
      <c r="N150" s="606"/>
      <c r="O150" s="606"/>
      <c r="P150" s="606"/>
      <c r="Q150" s="606"/>
      <c r="R150" s="606"/>
      <c r="S150" s="606"/>
      <c r="T150" s="606"/>
      <c r="U150" s="602"/>
      <c r="V150" s="562"/>
      <c r="W150" s="563"/>
      <c r="X150" s="563"/>
      <c r="Y150" s="563"/>
      <c r="Z150" s="563"/>
      <c r="AA150" s="563"/>
      <c r="AB150" s="563"/>
      <c r="AC150" s="563"/>
      <c r="AD150" s="563"/>
      <c r="AE150" s="563"/>
      <c r="AF150" s="563"/>
      <c r="AG150" s="563"/>
      <c r="AH150" s="563"/>
      <c r="AI150" s="563"/>
      <c r="AJ150" s="563"/>
      <c r="AK150" s="563"/>
      <c r="AL150" s="563"/>
      <c r="AM150" s="563"/>
      <c r="AN150" s="563"/>
      <c r="AO150" s="563"/>
      <c r="AP150" s="563"/>
      <c r="AQ150" s="563"/>
      <c r="AR150" s="563"/>
      <c r="AS150" s="563"/>
    </row>
    <row r="151" spans="4:45">
      <c r="D151" s="605"/>
      <c r="E151" s="606"/>
      <c r="F151" s="606"/>
      <c r="G151" s="606"/>
      <c r="H151" s="606"/>
      <c r="I151" s="606"/>
      <c r="J151" s="606"/>
      <c r="K151" s="606"/>
      <c r="L151" s="606"/>
      <c r="M151" s="606"/>
      <c r="N151" s="606"/>
      <c r="O151" s="606"/>
      <c r="P151" s="606"/>
      <c r="Q151" s="606"/>
      <c r="R151" s="606"/>
      <c r="S151" s="606"/>
      <c r="T151" s="606"/>
      <c r="U151" s="602"/>
      <c r="V151" s="562"/>
      <c r="W151" s="563"/>
      <c r="X151" s="563"/>
      <c r="Y151" s="563"/>
      <c r="Z151" s="563"/>
      <c r="AA151" s="563"/>
      <c r="AB151" s="563"/>
      <c r="AC151" s="563"/>
      <c r="AD151" s="563"/>
      <c r="AE151" s="563"/>
      <c r="AF151" s="563"/>
      <c r="AG151" s="563"/>
      <c r="AH151" s="563"/>
      <c r="AI151" s="563"/>
      <c r="AJ151" s="563"/>
      <c r="AK151" s="563"/>
      <c r="AL151" s="563"/>
      <c r="AM151" s="563"/>
      <c r="AN151" s="563"/>
      <c r="AO151" s="563"/>
      <c r="AP151" s="563"/>
      <c r="AQ151" s="563"/>
      <c r="AR151" s="563"/>
      <c r="AS151" s="563"/>
    </row>
    <row r="152" spans="4:45">
      <c r="D152" s="605"/>
      <c r="E152" s="606"/>
      <c r="F152" s="606"/>
      <c r="G152" s="606"/>
      <c r="H152" s="606"/>
      <c r="I152" s="606"/>
      <c r="J152" s="606"/>
      <c r="K152" s="606"/>
      <c r="L152" s="606"/>
      <c r="M152" s="606"/>
      <c r="N152" s="606"/>
      <c r="O152" s="606"/>
      <c r="P152" s="606"/>
      <c r="Q152" s="606"/>
      <c r="R152" s="606"/>
      <c r="S152" s="606"/>
      <c r="T152" s="606"/>
      <c r="U152" s="602"/>
      <c r="V152" s="562"/>
      <c r="W152" s="563"/>
      <c r="X152" s="563"/>
      <c r="Y152" s="563"/>
      <c r="Z152" s="563"/>
      <c r="AA152" s="563"/>
      <c r="AB152" s="563"/>
      <c r="AC152" s="563"/>
      <c r="AD152" s="563"/>
      <c r="AE152" s="563"/>
      <c r="AF152" s="563"/>
      <c r="AG152" s="563"/>
      <c r="AH152" s="563"/>
      <c r="AI152" s="563"/>
      <c r="AJ152" s="563"/>
      <c r="AK152" s="563"/>
      <c r="AL152" s="563"/>
      <c r="AM152" s="563"/>
      <c r="AN152" s="563"/>
      <c r="AO152" s="563"/>
      <c r="AP152" s="563"/>
      <c r="AQ152" s="563"/>
      <c r="AR152" s="563"/>
      <c r="AS152" s="563"/>
    </row>
    <row r="153" spans="4:45">
      <c r="D153" s="605"/>
      <c r="E153" s="606"/>
      <c r="F153" s="606"/>
      <c r="G153" s="606"/>
      <c r="H153" s="606"/>
      <c r="I153" s="606"/>
      <c r="J153" s="606"/>
      <c r="K153" s="606"/>
      <c r="L153" s="606"/>
      <c r="M153" s="606"/>
      <c r="N153" s="606"/>
      <c r="O153" s="606"/>
      <c r="P153" s="606"/>
      <c r="Q153" s="606"/>
      <c r="R153" s="606"/>
      <c r="S153" s="606"/>
      <c r="T153" s="606"/>
      <c r="U153" s="602"/>
      <c r="V153" s="562"/>
      <c r="W153" s="563"/>
      <c r="X153" s="563"/>
      <c r="Y153" s="563"/>
      <c r="Z153" s="563"/>
      <c r="AA153" s="563"/>
      <c r="AB153" s="563"/>
      <c r="AC153" s="563"/>
      <c r="AD153" s="563"/>
      <c r="AE153" s="563"/>
      <c r="AF153" s="563"/>
      <c r="AG153" s="563"/>
      <c r="AH153" s="563"/>
      <c r="AI153" s="563"/>
      <c r="AJ153" s="563"/>
      <c r="AK153" s="563"/>
      <c r="AL153" s="563"/>
      <c r="AM153" s="563"/>
      <c r="AN153" s="563"/>
      <c r="AO153" s="563"/>
      <c r="AP153" s="563"/>
      <c r="AQ153" s="563"/>
      <c r="AR153" s="563"/>
      <c r="AS153" s="563"/>
    </row>
    <row r="154" spans="4:45">
      <c r="D154" s="605"/>
      <c r="E154" s="606"/>
      <c r="F154" s="606"/>
      <c r="G154" s="606"/>
      <c r="H154" s="606"/>
      <c r="I154" s="606"/>
      <c r="J154" s="606"/>
      <c r="K154" s="606"/>
      <c r="L154" s="606"/>
      <c r="M154" s="606"/>
      <c r="N154" s="606"/>
      <c r="O154" s="606"/>
      <c r="P154" s="606"/>
      <c r="Q154" s="606"/>
      <c r="R154" s="606"/>
      <c r="S154" s="606"/>
      <c r="T154" s="606"/>
      <c r="U154" s="602"/>
      <c r="V154" s="562"/>
      <c r="W154" s="563"/>
      <c r="X154" s="563"/>
      <c r="Y154" s="563"/>
      <c r="Z154" s="563"/>
      <c r="AA154" s="563"/>
      <c r="AB154" s="563"/>
      <c r="AC154" s="563"/>
      <c r="AD154" s="563"/>
      <c r="AE154" s="563"/>
      <c r="AF154" s="563"/>
      <c r="AG154" s="563"/>
      <c r="AH154" s="563"/>
      <c r="AI154" s="563"/>
      <c r="AJ154" s="563"/>
      <c r="AK154" s="563"/>
      <c r="AL154" s="563"/>
      <c r="AM154" s="563"/>
      <c r="AN154" s="563"/>
      <c r="AO154" s="563"/>
      <c r="AP154" s="563"/>
      <c r="AQ154" s="563"/>
      <c r="AR154" s="563"/>
      <c r="AS154" s="563"/>
    </row>
    <row r="155" spans="4:45">
      <c r="D155" s="605"/>
      <c r="E155" s="606"/>
      <c r="F155" s="606"/>
      <c r="G155" s="606"/>
      <c r="H155" s="606"/>
      <c r="I155" s="606"/>
      <c r="J155" s="606"/>
      <c r="K155" s="606"/>
      <c r="L155" s="606"/>
      <c r="M155" s="606"/>
      <c r="N155" s="606"/>
      <c r="O155" s="606"/>
      <c r="P155" s="606"/>
      <c r="Q155" s="606"/>
      <c r="R155" s="606"/>
      <c r="S155" s="606"/>
      <c r="T155" s="606"/>
      <c r="U155" s="602"/>
      <c r="V155" s="562"/>
      <c r="W155" s="563"/>
      <c r="X155" s="563"/>
      <c r="Y155" s="563"/>
      <c r="Z155" s="563"/>
      <c r="AA155" s="563"/>
      <c r="AB155" s="563"/>
      <c r="AC155" s="563"/>
      <c r="AD155" s="563"/>
      <c r="AE155" s="563"/>
      <c r="AF155" s="563"/>
      <c r="AG155" s="563"/>
      <c r="AH155" s="563"/>
      <c r="AI155" s="563"/>
      <c r="AJ155" s="563"/>
      <c r="AK155" s="563"/>
      <c r="AL155" s="563"/>
      <c r="AM155" s="563"/>
      <c r="AN155" s="563"/>
      <c r="AO155" s="563"/>
      <c r="AP155" s="563"/>
      <c r="AQ155" s="563"/>
      <c r="AR155" s="563"/>
      <c r="AS155" s="563"/>
    </row>
    <row r="156" spans="4:45">
      <c r="D156" s="605"/>
      <c r="E156" s="606"/>
      <c r="F156" s="606"/>
      <c r="G156" s="606"/>
      <c r="H156" s="606"/>
      <c r="I156" s="606"/>
      <c r="J156" s="606"/>
      <c r="K156" s="606"/>
      <c r="L156" s="606"/>
      <c r="M156" s="606"/>
      <c r="N156" s="606"/>
      <c r="O156" s="606"/>
      <c r="P156" s="606"/>
      <c r="Q156" s="606"/>
      <c r="R156" s="606"/>
      <c r="S156" s="606"/>
      <c r="T156" s="606"/>
      <c r="U156" s="602"/>
      <c r="V156" s="562"/>
      <c r="W156" s="563"/>
      <c r="X156" s="563"/>
      <c r="Y156" s="563"/>
      <c r="Z156" s="563"/>
      <c r="AA156" s="563"/>
      <c r="AB156" s="563"/>
      <c r="AC156" s="563"/>
      <c r="AD156" s="563"/>
      <c r="AE156" s="563"/>
      <c r="AF156" s="563"/>
      <c r="AG156" s="563"/>
      <c r="AH156" s="563"/>
      <c r="AI156" s="563"/>
      <c r="AJ156" s="563"/>
      <c r="AK156" s="563"/>
      <c r="AL156" s="563"/>
      <c r="AM156" s="563"/>
      <c r="AN156" s="563"/>
      <c r="AO156" s="563"/>
      <c r="AP156" s="563"/>
      <c r="AQ156" s="563"/>
      <c r="AR156" s="563"/>
      <c r="AS156" s="563"/>
    </row>
    <row r="157" spans="4:45">
      <c r="D157" s="605"/>
      <c r="E157" s="606"/>
      <c r="F157" s="606"/>
      <c r="G157" s="606"/>
      <c r="H157" s="606"/>
      <c r="I157" s="606"/>
      <c r="J157" s="606"/>
      <c r="K157" s="606"/>
      <c r="L157" s="606"/>
      <c r="M157" s="606"/>
      <c r="N157" s="606"/>
      <c r="O157" s="606"/>
      <c r="P157" s="606"/>
      <c r="Q157" s="606"/>
      <c r="R157" s="606"/>
      <c r="S157" s="606"/>
      <c r="T157" s="606"/>
      <c r="U157" s="602"/>
      <c r="V157" s="562"/>
      <c r="W157" s="563"/>
      <c r="X157" s="563"/>
      <c r="Y157" s="563"/>
      <c r="Z157" s="563"/>
      <c r="AA157" s="563"/>
      <c r="AB157" s="563"/>
      <c r="AC157" s="563"/>
      <c r="AD157" s="563"/>
      <c r="AE157" s="563"/>
      <c r="AF157" s="563"/>
      <c r="AG157" s="563"/>
      <c r="AH157" s="563"/>
      <c r="AI157" s="563"/>
      <c r="AJ157" s="563"/>
      <c r="AK157" s="563"/>
      <c r="AL157" s="563"/>
      <c r="AM157" s="563"/>
      <c r="AN157" s="563"/>
      <c r="AO157" s="563"/>
      <c r="AP157" s="563"/>
      <c r="AQ157" s="563"/>
      <c r="AR157" s="563"/>
      <c r="AS157" s="563"/>
    </row>
    <row r="158" spans="4:45">
      <c r="D158" s="605"/>
      <c r="E158" s="606"/>
      <c r="F158" s="606"/>
      <c r="G158" s="606"/>
      <c r="H158" s="606"/>
      <c r="I158" s="606"/>
      <c r="J158" s="606"/>
      <c r="K158" s="606"/>
      <c r="L158" s="606"/>
      <c r="M158" s="606"/>
      <c r="N158" s="606"/>
      <c r="O158" s="606"/>
      <c r="P158" s="606"/>
      <c r="Q158" s="606"/>
      <c r="R158" s="606"/>
      <c r="S158" s="606"/>
      <c r="T158" s="606"/>
      <c r="U158" s="602"/>
      <c r="V158" s="562"/>
      <c r="W158" s="563"/>
      <c r="X158" s="563"/>
      <c r="Y158" s="563"/>
      <c r="Z158" s="563"/>
      <c r="AA158" s="563"/>
      <c r="AB158" s="563"/>
      <c r="AC158" s="563"/>
      <c r="AD158" s="563"/>
      <c r="AE158" s="563"/>
      <c r="AF158" s="563"/>
      <c r="AG158" s="563"/>
      <c r="AH158" s="563"/>
      <c r="AI158" s="563"/>
      <c r="AJ158" s="563"/>
      <c r="AK158" s="563"/>
      <c r="AL158" s="563"/>
      <c r="AM158" s="563"/>
      <c r="AN158" s="563"/>
      <c r="AO158" s="563"/>
      <c r="AP158" s="563"/>
      <c r="AQ158" s="563"/>
      <c r="AR158" s="563"/>
      <c r="AS158" s="563"/>
    </row>
    <row r="159" spans="4:45">
      <c r="D159" s="605"/>
      <c r="E159" s="606"/>
      <c r="F159" s="606"/>
      <c r="G159" s="606"/>
      <c r="H159" s="606"/>
      <c r="I159" s="606"/>
      <c r="J159" s="606"/>
      <c r="K159" s="606"/>
      <c r="L159" s="606"/>
      <c r="M159" s="606"/>
      <c r="N159" s="606"/>
      <c r="O159" s="606"/>
      <c r="P159" s="606"/>
      <c r="Q159" s="606"/>
      <c r="R159" s="606"/>
      <c r="S159" s="606"/>
      <c r="T159" s="606"/>
      <c r="U159" s="602"/>
      <c r="V159" s="562"/>
      <c r="W159" s="563"/>
      <c r="X159" s="563"/>
      <c r="Y159" s="563"/>
      <c r="Z159" s="563"/>
      <c r="AA159" s="563"/>
      <c r="AB159" s="563"/>
      <c r="AC159" s="563"/>
      <c r="AD159" s="563"/>
      <c r="AE159" s="563"/>
      <c r="AF159" s="563"/>
      <c r="AG159" s="563"/>
      <c r="AH159" s="563"/>
      <c r="AI159" s="563"/>
      <c r="AJ159" s="563"/>
      <c r="AK159" s="563"/>
      <c r="AL159" s="563"/>
      <c r="AM159" s="563"/>
      <c r="AN159" s="563"/>
      <c r="AO159" s="563"/>
      <c r="AP159" s="563"/>
      <c r="AQ159" s="563"/>
      <c r="AR159" s="563"/>
      <c r="AS159" s="563"/>
    </row>
    <row r="160" spans="4:45">
      <c r="D160" s="605"/>
      <c r="E160" s="606"/>
      <c r="F160" s="606"/>
      <c r="G160" s="606"/>
      <c r="H160" s="606"/>
      <c r="I160" s="606"/>
      <c r="J160" s="606"/>
      <c r="K160" s="606"/>
      <c r="L160" s="606"/>
      <c r="M160" s="606"/>
      <c r="N160" s="606"/>
      <c r="O160" s="606"/>
      <c r="P160" s="606"/>
      <c r="Q160" s="606"/>
      <c r="R160" s="606"/>
      <c r="S160" s="606"/>
      <c r="T160" s="606"/>
      <c r="U160" s="602"/>
      <c r="V160" s="562"/>
      <c r="W160" s="563"/>
      <c r="X160" s="563"/>
      <c r="Y160" s="563"/>
      <c r="Z160" s="563"/>
      <c r="AA160" s="563"/>
      <c r="AB160" s="563"/>
      <c r="AC160" s="563"/>
      <c r="AD160" s="563"/>
      <c r="AE160" s="563"/>
      <c r="AF160" s="563"/>
      <c r="AG160" s="563"/>
      <c r="AH160" s="563"/>
      <c r="AI160" s="563"/>
      <c r="AJ160" s="563"/>
      <c r="AK160" s="563"/>
      <c r="AL160" s="563"/>
      <c r="AM160" s="563"/>
      <c r="AN160" s="563"/>
      <c r="AO160" s="563"/>
      <c r="AP160" s="563"/>
      <c r="AQ160" s="563"/>
      <c r="AR160" s="563"/>
      <c r="AS160" s="563"/>
    </row>
    <row r="161" spans="4:45">
      <c r="D161" s="605"/>
      <c r="E161" s="606"/>
      <c r="F161" s="606"/>
      <c r="G161" s="606"/>
      <c r="H161" s="606"/>
      <c r="I161" s="606"/>
      <c r="J161" s="606"/>
      <c r="K161" s="606"/>
      <c r="L161" s="606"/>
      <c r="M161" s="606"/>
      <c r="N161" s="606"/>
      <c r="O161" s="606"/>
      <c r="P161" s="606"/>
      <c r="Q161" s="606"/>
      <c r="R161" s="606"/>
      <c r="S161" s="606"/>
      <c r="T161" s="606"/>
      <c r="U161" s="602"/>
      <c r="V161" s="562"/>
      <c r="W161" s="563"/>
      <c r="X161" s="563"/>
      <c r="Y161" s="563"/>
      <c r="Z161" s="563"/>
      <c r="AA161" s="563"/>
      <c r="AB161" s="563"/>
      <c r="AC161" s="563"/>
      <c r="AD161" s="563"/>
      <c r="AE161" s="563"/>
      <c r="AF161" s="563"/>
      <c r="AG161" s="563"/>
      <c r="AH161" s="563"/>
      <c r="AI161" s="563"/>
      <c r="AJ161" s="563"/>
      <c r="AK161" s="563"/>
      <c r="AL161" s="563"/>
      <c r="AM161" s="563"/>
      <c r="AN161" s="563"/>
      <c r="AO161" s="563"/>
      <c r="AP161" s="563"/>
      <c r="AQ161" s="563"/>
      <c r="AR161" s="563"/>
      <c r="AS161" s="563"/>
    </row>
    <row r="162" spans="4:45">
      <c r="D162" s="605"/>
      <c r="E162" s="606"/>
      <c r="F162" s="606"/>
      <c r="G162" s="606"/>
      <c r="H162" s="606"/>
      <c r="I162" s="606"/>
      <c r="J162" s="606"/>
      <c r="K162" s="606"/>
      <c r="L162" s="606"/>
      <c r="M162" s="606"/>
      <c r="N162" s="606"/>
      <c r="O162" s="606"/>
      <c r="P162" s="606"/>
      <c r="Q162" s="606"/>
      <c r="R162" s="606"/>
      <c r="S162" s="606"/>
      <c r="T162" s="606"/>
      <c r="U162" s="602"/>
      <c r="V162" s="562"/>
      <c r="W162" s="563"/>
      <c r="X162" s="563"/>
      <c r="Y162" s="563"/>
      <c r="Z162" s="563"/>
      <c r="AA162" s="563"/>
      <c r="AB162" s="563"/>
      <c r="AC162" s="563"/>
      <c r="AD162" s="563"/>
      <c r="AE162" s="563"/>
      <c r="AF162" s="563"/>
      <c r="AG162" s="563"/>
      <c r="AH162" s="563"/>
      <c r="AI162" s="563"/>
      <c r="AJ162" s="563"/>
      <c r="AK162" s="563"/>
      <c r="AL162" s="563"/>
      <c r="AM162" s="563"/>
      <c r="AN162" s="563"/>
      <c r="AO162" s="563"/>
      <c r="AP162" s="563"/>
      <c r="AQ162" s="563"/>
      <c r="AR162" s="563"/>
      <c r="AS162" s="563"/>
    </row>
    <row r="163" spans="4:45">
      <c r="D163" s="605"/>
      <c r="E163" s="606"/>
      <c r="F163" s="606"/>
      <c r="G163" s="606"/>
      <c r="H163" s="606"/>
      <c r="I163" s="606"/>
      <c r="J163" s="606"/>
      <c r="K163" s="606"/>
      <c r="L163" s="606"/>
      <c r="M163" s="606"/>
      <c r="N163" s="606"/>
      <c r="O163" s="606"/>
      <c r="P163" s="606"/>
      <c r="Q163" s="606"/>
      <c r="R163" s="606"/>
      <c r="S163" s="606"/>
      <c r="T163" s="606"/>
      <c r="U163" s="602"/>
      <c r="V163" s="562"/>
      <c r="W163" s="563"/>
      <c r="X163" s="563"/>
      <c r="Y163" s="563"/>
      <c r="Z163" s="563"/>
      <c r="AA163" s="563"/>
      <c r="AB163" s="563"/>
      <c r="AC163" s="563"/>
      <c r="AD163" s="563"/>
      <c r="AE163" s="563"/>
      <c r="AF163" s="563"/>
      <c r="AG163" s="563"/>
      <c r="AH163" s="563"/>
      <c r="AI163" s="563"/>
      <c r="AJ163" s="563"/>
      <c r="AK163" s="563"/>
      <c r="AL163" s="563"/>
      <c r="AM163" s="563"/>
      <c r="AN163" s="563"/>
      <c r="AO163" s="563"/>
      <c r="AP163" s="563"/>
      <c r="AQ163" s="563"/>
      <c r="AR163" s="563"/>
      <c r="AS163" s="563"/>
    </row>
    <row r="164" spans="4:45">
      <c r="D164" s="605"/>
      <c r="E164" s="606"/>
      <c r="F164" s="606"/>
      <c r="G164" s="606"/>
      <c r="H164" s="606"/>
      <c r="I164" s="606"/>
      <c r="J164" s="606"/>
      <c r="K164" s="606"/>
      <c r="L164" s="606"/>
      <c r="M164" s="606"/>
      <c r="N164" s="606"/>
      <c r="O164" s="606"/>
      <c r="P164" s="606"/>
      <c r="Q164" s="606"/>
      <c r="R164" s="606"/>
      <c r="S164" s="606"/>
      <c r="T164" s="606"/>
      <c r="U164" s="602"/>
      <c r="V164" s="562"/>
      <c r="W164" s="563"/>
      <c r="X164" s="563"/>
      <c r="Y164" s="563"/>
      <c r="Z164" s="563"/>
      <c r="AA164" s="563"/>
      <c r="AB164" s="563"/>
      <c r="AC164" s="563"/>
      <c r="AD164" s="563"/>
      <c r="AE164" s="563"/>
      <c r="AF164" s="563"/>
      <c r="AG164" s="563"/>
      <c r="AH164" s="563"/>
      <c r="AI164" s="563"/>
      <c r="AJ164" s="563"/>
      <c r="AK164" s="563"/>
      <c r="AL164" s="563"/>
      <c r="AM164" s="563"/>
      <c r="AN164" s="563"/>
      <c r="AO164" s="563"/>
      <c r="AP164" s="563"/>
      <c r="AQ164" s="563"/>
      <c r="AR164" s="563"/>
      <c r="AS164" s="563"/>
    </row>
    <row r="165" spans="4:45">
      <c r="D165" s="605"/>
      <c r="E165" s="606"/>
      <c r="F165" s="606"/>
      <c r="G165" s="606"/>
      <c r="H165" s="606"/>
      <c r="I165" s="606"/>
      <c r="J165" s="606"/>
      <c r="K165" s="606"/>
      <c r="L165" s="606"/>
      <c r="M165" s="606"/>
      <c r="N165" s="606"/>
      <c r="O165" s="606"/>
      <c r="P165" s="606"/>
      <c r="Q165" s="606"/>
      <c r="R165" s="606"/>
      <c r="S165" s="606"/>
      <c r="T165" s="606"/>
      <c r="U165" s="602"/>
      <c r="V165" s="562"/>
      <c r="W165" s="563"/>
      <c r="X165" s="563"/>
      <c r="Y165" s="563"/>
      <c r="Z165" s="563"/>
      <c r="AA165" s="563"/>
      <c r="AB165" s="563"/>
      <c r="AC165" s="563"/>
      <c r="AD165" s="563"/>
      <c r="AE165" s="563"/>
      <c r="AF165" s="563"/>
      <c r="AG165" s="563"/>
      <c r="AH165" s="563"/>
      <c r="AI165" s="563"/>
      <c r="AJ165" s="563"/>
      <c r="AK165" s="563"/>
      <c r="AL165" s="563"/>
      <c r="AM165" s="563"/>
      <c r="AN165" s="563"/>
      <c r="AO165" s="563"/>
      <c r="AP165" s="563"/>
      <c r="AQ165" s="563"/>
      <c r="AR165" s="563"/>
      <c r="AS165" s="563"/>
    </row>
    <row r="166" spans="4:45">
      <c r="D166" s="605"/>
      <c r="E166" s="606"/>
      <c r="F166" s="606"/>
      <c r="G166" s="606"/>
      <c r="H166" s="606"/>
      <c r="I166" s="606"/>
      <c r="J166" s="606"/>
      <c r="K166" s="606"/>
      <c r="L166" s="606"/>
      <c r="M166" s="606"/>
      <c r="N166" s="606"/>
      <c r="O166" s="606"/>
      <c r="P166" s="606"/>
      <c r="Q166" s="606"/>
      <c r="R166" s="606"/>
      <c r="S166" s="606"/>
      <c r="T166" s="606"/>
      <c r="U166" s="602"/>
      <c r="V166" s="562"/>
      <c r="W166" s="563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</row>
    <row r="167" spans="4:45">
      <c r="D167" s="605"/>
      <c r="E167" s="606"/>
      <c r="F167" s="606"/>
      <c r="G167" s="606"/>
      <c r="H167" s="606"/>
      <c r="I167" s="606"/>
      <c r="J167" s="606"/>
      <c r="K167" s="606"/>
      <c r="L167" s="606"/>
      <c r="M167" s="606"/>
      <c r="N167" s="606"/>
      <c r="O167" s="606"/>
      <c r="P167" s="606"/>
      <c r="Q167" s="606"/>
      <c r="R167" s="606"/>
      <c r="S167" s="606"/>
      <c r="T167" s="606"/>
      <c r="U167" s="602"/>
      <c r="V167" s="562"/>
      <c r="W167" s="563"/>
      <c r="X167" s="563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</row>
    <row r="168" spans="4:45">
      <c r="D168" s="605"/>
      <c r="E168" s="606"/>
      <c r="F168" s="606"/>
      <c r="G168" s="606"/>
      <c r="H168" s="606"/>
      <c r="I168" s="606"/>
      <c r="J168" s="606"/>
      <c r="K168" s="606"/>
      <c r="L168" s="606"/>
      <c r="M168" s="606"/>
      <c r="N168" s="606"/>
      <c r="O168" s="606"/>
      <c r="P168" s="606"/>
      <c r="Q168" s="606"/>
      <c r="R168" s="606"/>
      <c r="S168" s="606"/>
      <c r="T168" s="606"/>
      <c r="U168" s="602"/>
      <c r="V168" s="562"/>
      <c r="W168" s="563"/>
      <c r="X168" s="563"/>
      <c r="Y168" s="563"/>
      <c r="Z168" s="563"/>
      <c r="AA168" s="563"/>
      <c r="AB168" s="563"/>
      <c r="AC168" s="563"/>
      <c r="AD168" s="563"/>
      <c r="AE168" s="563"/>
      <c r="AF168" s="563"/>
      <c r="AG168" s="563"/>
      <c r="AH168" s="563"/>
      <c r="AI168" s="563"/>
      <c r="AJ168" s="563"/>
      <c r="AK168" s="563"/>
      <c r="AL168" s="563"/>
      <c r="AM168" s="563"/>
      <c r="AN168" s="563"/>
      <c r="AO168" s="563"/>
      <c r="AP168" s="563"/>
      <c r="AQ168" s="563"/>
      <c r="AR168" s="563"/>
      <c r="AS168" s="563"/>
    </row>
    <row r="169" spans="4:45">
      <c r="D169" s="605"/>
      <c r="E169" s="606"/>
      <c r="F169" s="606"/>
      <c r="G169" s="606"/>
      <c r="H169" s="606"/>
      <c r="I169" s="606"/>
      <c r="J169" s="606"/>
      <c r="K169" s="606"/>
      <c r="L169" s="606"/>
      <c r="M169" s="606"/>
      <c r="N169" s="606"/>
      <c r="O169" s="606"/>
      <c r="P169" s="606"/>
      <c r="Q169" s="606"/>
      <c r="R169" s="606"/>
      <c r="S169" s="606"/>
      <c r="T169" s="606"/>
      <c r="U169" s="602"/>
      <c r="V169" s="562"/>
      <c r="W169" s="563"/>
      <c r="X169" s="563"/>
      <c r="Y169" s="563"/>
      <c r="Z169" s="563"/>
      <c r="AA169" s="563"/>
      <c r="AB169" s="563"/>
      <c r="AC169" s="563"/>
      <c r="AD169" s="563"/>
      <c r="AE169" s="563"/>
      <c r="AF169" s="563"/>
      <c r="AG169" s="563"/>
      <c r="AH169" s="563"/>
      <c r="AI169" s="563"/>
      <c r="AJ169" s="563"/>
      <c r="AK169" s="563"/>
      <c r="AL169" s="563"/>
      <c r="AM169" s="563"/>
      <c r="AN169" s="563"/>
      <c r="AO169" s="563"/>
      <c r="AP169" s="563"/>
      <c r="AQ169" s="563"/>
      <c r="AR169" s="563"/>
      <c r="AS169" s="563"/>
    </row>
    <row r="170" spans="4:45">
      <c r="D170" s="605"/>
      <c r="E170" s="606"/>
      <c r="F170" s="606"/>
      <c r="G170" s="606"/>
      <c r="H170" s="606"/>
      <c r="I170" s="606"/>
      <c r="J170" s="606"/>
      <c r="K170" s="606"/>
      <c r="L170" s="606"/>
      <c r="M170" s="606"/>
      <c r="N170" s="606"/>
      <c r="O170" s="606"/>
      <c r="P170" s="606"/>
      <c r="Q170" s="606"/>
      <c r="R170" s="606"/>
      <c r="S170" s="606"/>
      <c r="T170" s="606"/>
      <c r="U170" s="602"/>
      <c r="V170" s="562"/>
      <c r="W170" s="563"/>
      <c r="X170" s="563"/>
      <c r="Y170" s="563"/>
      <c r="Z170" s="563"/>
      <c r="AA170" s="563"/>
      <c r="AB170" s="563"/>
      <c r="AC170" s="563"/>
      <c r="AD170" s="563"/>
      <c r="AE170" s="563"/>
      <c r="AF170" s="563"/>
      <c r="AG170" s="563"/>
      <c r="AH170" s="563"/>
      <c r="AI170" s="563"/>
      <c r="AJ170" s="563"/>
      <c r="AK170" s="563"/>
      <c r="AL170" s="563"/>
      <c r="AM170" s="563"/>
      <c r="AN170" s="563"/>
      <c r="AO170" s="563"/>
      <c r="AP170" s="563"/>
      <c r="AQ170" s="563"/>
      <c r="AR170" s="563"/>
      <c r="AS170" s="563"/>
    </row>
    <row r="171" spans="4:45">
      <c r="D171" s="605"/>
      <c r="E171" s="606"/>
      <c r="F171" s="606"/>
      <c r="G171" s="606"/>
      <c r="H171" s="606"/>
      <c r="I171" s="606"/>
      <c r="J171" s="606"/>
      <c r="K171" s="606"/>
      <c r="L171" s="606"/>
      <c r="M171" s="606"/>
      <c r="N171" s="606"/>
      <c r="O171" s="606"/>
      <c r="P171" s="606"/>
      <c r="Q171" s="606"/>
      <c r="R171" s="606"/>
      <c r="S171" s="606"/>
      <c r="T171" s="606"/>
      <c r="U171" s="602"/>
      <c r="V171" s="562"/>
      <c r="W171" s="563"/>
      <c r="X171" s="563"/>
      <c r="Y171" s="563"/>
      <c r="Z171" s="563"/>
      <c r="AA171" s="563"/>
      <c r="AB171" s="563"/>
      <c r="AC171" s="563"/>
      <c r="AD171" s="563"/>
      <c r="AE171" s="563"/>
      <c r="AF171" s="563"/>
      <c r="AG171" s="563"/>
      <c r="AH171" s="563"/>
      <c r="AI171" s="563"/>
      <c r="AJ171" s="563"/>
      <c r="AK171" s="563"/>
      <c r="AL171" s="563"/>
      <c r="AM171" s="563"/>
      <c r="AN171" s="563"/>
      <c r="AO171" s="563"/>
      <c r="AP171" s="563"/>
      <c r="AQ171" s="563"/>
      <c r="AR171" s="563"/>
      <c r="AS171" s="563"/>
    </row>
    <row r="172" spans="4:45">
      <c r="D172" s="605"/>
      <c r="E172" s="606"/>
      <c r="F172" s="606"/>
      <c r="G172" s="606"/>
      <c r="H172" s="606"/>
      <c r="I172" s="606"/>
      <c r="J172" s="606"/>
      <c r="K172" s="606"/>
      <c r="L172" s="606"/>
      <c r="M172" s="606"/>
      <c r="N172" s="606"/>
      <c r="O172" s="606"/>
      <c r="P172" s="606"/>
      <c r="Q172" s="606"/>
      <c r="R172" s="606"/>
      <c r="S172" s="606"/>
      <c r="T172" s="606"/>
      <c r="U172" s="602"/>
      <c r="V172" s="562"/>
      <c r="W172" s="563"/>
      <c r="X172" s="563"/>
      <c r="Y172" s="563"/>
      <c r="Z172" s="563"/>
      <c r="AA172" s="563"/>
      <c r="AB172" s="563"/>
      <c r="AC172" s="563"/>
      <c r="AD172" s="563"/>
      <c r="AE172" s="563"/>
      <c r="AF172" s="563"/>
      <c r="AG172" s="563"/>
      <c r="AH172" s="563"/>
      <c r="AI172" s="563"/>
      <c r="AJ172" s="563"/>
      <c r="AK172" s="563"/>
      <c r="AL172" s="563"/>
      <c r="AM172" s="563"/>
      <c r="AN172" s="563"/>
      <c r="AO172" s="563"/>
      <c r="AP172" s="563"/>
      <c r="AQ172" s="563"/>
      <c r="AR172" s="563"/>
      <c r="AS172" s="563"/>
    </row>
    <row r="173" spans="4:45">
      <c r="D173" s="605"/>
      <c r="E173" s="606"/>
      <c r="F173" s="606"/>
      <c r="G173" s="606"/>
      <c r="H173" s="606"/>
      <c r="I173" s="606"/>
      <c r="J173" s="606"/>
      <c r="K173" s="606"/>
      <c r="L173" s="606"/>
      <c r="M173" s="606"/>
      <c r="N173" s="606"/>
      <c r="O173" s="606"/>
      <c r="P173" s="606"/>
      <c r="Q173" s="606"/>
      <c r="R173" s="606"/>
      <c r="S173" s="606"/>
      <c r="T173" s="606"/>
      <c r="U173" s="602"/>
      <c r="V173" s="562"/>
      <c r="W173" s="563"/>
      <c r="X173" s="563"/>
      <c r="Y173" s="563"/>
      <c r="Z173" s="563"/>
      <c r="AA173" s="563"/>
      <c r="AB173" s="563"/>
      <c r="AC173" s="563"/>
      <c r="AD173" s="563"/>
      <c r="AE173" s="563"/>
      <c r="AF173" s="563"/>
      <c r="AG173" s="563"/>
      <c r="AH173" s="563"/>
      <c r="AI173" s="563"/>
      <c r="AJ173" s="563"/>
      <c r="AK173" s="563"/>
      <c r="AL173" s="563"/>
      <c r="AM173" s="563"/>
      <c r="AN173" s="563"/>
      <c r="AO173" s="563"/>
      <c r="AP173" s="563"/>
      <c r="AQ173" s="563"/>
      <c r="AR173" s="563"/>
      <c r="AS173" s="563"/>
    </row>
    <row r="174" spans="4:45">
      <c r="D174" s="605"/>
      <c r="E174" s="606"/>
      <c r="F174" s="606"/>
      <c r="G174" s="606"/>
      <c r="H174" s="606"/>
      <c r="I174" s="606"/>
      <c r="J174" s="606"/>
      <c r="K174" s="606"/>
      <c r="L174" s="606"/>
      <c r="M174" s="606"/>
      <c r="N174" s="606"/>
      <c r="O174" s="606"/>
      <c r="P174" s="606"/>
      <c r="Q174" s="606"/>
      <c r="R174" s="606"/>
      <c r="S174" s="606"/>
      <c r="T174" s="606"/>
      <c r="U174" s="602"/>
      <c r="V174" s="562"/>
      <c r="W174" s="563"/>
      <c r="X174" s="563"/>
      <c r="Y174" s="563"/>
      <c r="Z174" s="563"/>
      <c r="AA174" s="563"/>
      <c r="AB174" s="563"/>
      <c r="AC174" s="563"/>
      <c r="AD174" s="563"/>
      <c r="AE174" s="563"/>
      <c r="AF174" s="563"/>
      <c r="AG174" s="563"/>
      <c r="AH174" s="563"/>
      <c r="AI174" s="563"/>
      <c r="AJ174" s="563"/>
      <c r="AK174" s="563"/>
      <c r="AL174" s="563"/>
      <c r="AM174" s="563"/>
      <c r="AN174" s="563"/>
      <c r="AO174" s="563"/>
      <c r="AP174" s="563"/>
      <c r="AQ174" s="563"/>
      <c r="AR174" s="563"/>
      <c r="AS174" s="563"/>
    </row>
    <row r="175" spans="4:45">
      <c r="D175" s="605"/>
      <c r="E175" s="606"/>
      <c r="F175" s="606"/>
      <c r="G175" s="606"/>
      <c r="H175" s="606"/>
      <c r="I175" s="606"/>
      <c r="J175" s="606"/>
      <c r="K175" s="606"/>
      <c r="L175" s="606"/>
      <c r="M175" s="606"/>
      <c r="N175" s="606"/>
      <c r="O175" s="606"/>
      <c r="P175" s="606"/>
      <c r="Q175" s="606"/>
      <c r="R175" s="606"/>
      <c r="S175" s="606"/>
      <c r="T175" s="606"/>
      <c r="U175" s="602"/>
      <c r="V175" s="562"/>
      <c r="W175" s="563"/>
      <c r="X175" s="563"/>
      <c r="Y175" s="563"/>
      <c r="Z175" s="563"/>
      <c r="AA175" s="563"/>
      <c r="AB175" s="563"/>
      <c r="AC175" s="563"/>
      <c r="AD175" s="563"/>
      <c r="AE175" s="563"/>
      <c r="AF175" s="563"/>
      <c r="AG175" s="563"/>
      <c r="AH175" s="563"/>
      <c r="AI175" s="563"/>
      <c r="AJ175" s="563"/>
      <c r="AK175" s="563"/>
      <c r="AL175" s="563"/>
      <c r="AM175" s="563"/>
      <c r="AN175" s="563"/>
      <c r="AO175" s="563"/>
      <c r="AP175" s="563"/>
      <c r="AQ175" s="563"/>
      <c r="AR175" s="563"/>
      <c r="AS175" s="563"/>
    </row>
    <row r="176" spans="4:45">
      <c r="D176" s="605"/>
      <c r="E176" s="606"/>
      <c r="F176" s="606"/>
      <c r="G176" s="606"/>
      <c r="H176" s="606"/>
      <c r="I176" s="606"/>
      <c r="J176" s="606"/>
      <c r="K176" s="606"/>
      <c r="L176" s="606"/>
      <c r="M176" s="606"/>
      <c r="N176" s="606"/>
      <c r="O176" s="606"/>
      <c r="P176" s="606"/>
      <c r="Q176" s="606"/>
      <c r="R176" s="606"/>
      <c r="S176" s="606"/>
      <c r="T176" s="606"/>
      <c r="U176" s="602"/>
      <c r="V176" s="562"/>
      <c r="W176" s="563"/>
      <c r="X176" s="563"/>
      <c r="Y176" s="563"/>
      <c r="Z176" s="563"/>
      <c r="AA176" s="563"/>
      <c r="AB176" s="563"/>
      <c r="AC176" s="563"/>
      <c r="AD176" s="563"/>
      <c r="AE176" s="563"/>
      <c r="AF176" s="563"/>
      <c r="AG176" s="563"/>
      <c r="AH176" s="563"/>
      <c r="AI176" s="563"/>
      <c r="AJ176" s="563"/>
      <c r="AK176" s="563"/>
      <c r="AL176" s="563"/>
      <c r="AM176" s="563"/>
      <c r="AN176" s="563"/>
      <c r="AO176" s="563"/>
      <c r="AP176" s="563"/>
      <c r="AQ176" s="563"/>
      <c r="AR176" s="563"/>
      <c r="AS176" s="563"/>
    </row>
    <row r="177" spans="4:45">
      <c r="D177" s="605"/>
      <c r="E177" s="606"/>
      <c r="F177" s="606"/>
      <c r="G177" s="606"/>
      <c r="H177" s="606"/>
      <c r="I177" s="606"/>
      <c r="J177" s="606"/>
      <c r="K177" s="606"/>
      <c r="L177" s="606"/>
      <c r="M177" s="606"/>
      <c r="N177" s="606"/>
      <c r="O177" s="606"/>
      <c r="P177" s="606"/>
      <c r="Q177" s="606"/>
      <c r="R177" s="606"/>
      <c r="S177" s="606"/>
      <c r="T177" s="606"/>
      <c r="U177" s="602"/>
      <c r="V177" s="562"/>
      <c r="W177" s="563"/>
      <c r="X177" s="563"/>
      <c r="Y177" s="563"/>
      <c r="Z177" s="563"/>
      <c r="AA177" s="563"/>
      <c r="AB177" s="563"/>
      <c r="AC177" s="563"/>
      <c r="AD177" s="563"/>
      <c r="AE177" s="563"/>
      <c r="AF177" s="563"/>
      <c r="AG177" s="563"/>
      <c r="AH177" s="563"/>
      <c r="AI177" s="563"/>
      <c r="AJ177" s="563"/>
      <c r="AK177" s="563"/>
      <c r="AL177" s="563"/>
      <c r="AM177" s="563"/>
      <c r="AN177" s="563"/>
      <c r="AO177" s="563"/>
      <c r="AP177" s="563"/>
      <c r="AQ177" s="563"/>
      <c r="AR177" s="563"/>
      <c r="AS177" s="563"/>
    </row>
    <row r="178" spans="4:45">
      <c r="D178" s="605"/>
      <c r="E178" s="606"/>
      <c r="F178" s="606"/>
      <c r="G178" s="606"/>
      <c r="H178" s="606"/>
      <c r="I178" s="606"/>
      <c r="J178" s="606"/>
      <c r="K178" s="606"/>
      <c r="L178" s="606"/>
      <c r="M178" s="606"/>
      <c r="N178" s="606"/>
      <c r="O178" s="606"/>
      <c r="P178" s="606"/>
      <c r="Q178" s="606"/>
      <c r="R178" s="606"/>
      <c r="S178" s="606"/>
      <c r="T178" s="606"/>
      <c r="U178" s="602"/>
      <c r="V178" s="562"/>
      <c r="W178" s="563"/>
      <c r="X178" s="563"/>
      <c r="Y178" s="563"/>
      <c r="Z178" s="563"/>
      <c r="AA178" s="563"/>
      <c r="AB178" s="563"/>
      <c r="AC178" s="563"/>
      <c r="AD178" s="563"/>
      <c r="AE178" s="563"/>
      <c r="AF178" s="563"/>
      <c r="AG178" s="563"/>
      <c r="AH178" s="563"/>
      <c r="AI178" s="563"/>
      <c r="AJ178" s="563"/>
      <c r="AK178" s="563"/>
      <c r="AL178" s="563"/>
      <c r="AM178" s="563"/>
      <c r="AN178" s="563"/>
      <c r="AO178" s="563"/>
      <c r="AP178" s="563"/>
      <c r="AQ178" s="563"/>
      <c r="AR178" s="563"/>
      <c r="AS178" s="563"/>
    </row>
    <row r="179" spans="4:45">
      <c r="D179" s="605"/>
      <c r="E179" s="606"/>
      <c r="F179" s="606"/>
      <c r="G179" s="606"/>
      <c r="H179" s="606"/>
      <c r="I179" s="606"/>
      <c r="J179" s="606"/>
      <c r="K179" s="606"/>
      <c r="L179" s="606"/>
      <c r="M179" s="606"/>
      <c r="N179" s="606"/>
      <c r="O179" s="606"/>
      <c r="P179" s="606"/>
      <c r="Q179" s="606"/>
      <c r="R179" s="606"/>
      <c r="S179" s="606"/>
      <c r="T179" s="606"/>
      <c r="U179" s="602"/>
      <c r="V179" s="562"/>
      <c r="W179" s="563"/>
      <c r="X179" s="563"/>
      <c r="Y179" s="563"/>
      <c r="Z179" s="563"/>
      <c r="AA179" s="563"/>
      <c r="AB179" s="563"/>
      <c r="AC179" s="563"/>
      <c r="AD179" s="563"/>
      <c r="AE179" s="563"/>
      <c r="AF179" s="563"/>
      <c r="AG179" s="563"/>
      <c r="AH179" s="563"/>
      <c r="AI179" s="563"/>
      <c r="AJ179" s="563"/>
      <c r="AK179" s="563"/>
      <c r="AL179" s="563"/>
      <c r="AM179" s="563"/>
      <c r="AN179" s="563"/>
      <c r="AO179" s="563"/>
      <c r="AP179" s="563"/>
      <c r="AQ179" s="563"/>
      <c r="AR179" s="563"/>
      <c r="AS179" s="563"/>
    </row>
    <row r="180" spans="4:45">
      <c r="D180" s="605"/>
      <c r="E180" s="606"/>
      <c r="F180" s="606"/>
      <c r="G180" s="606"/>
      <c r="H180" s="606"/>
      <c r="I180" s="606"/>
      <c r="J180" s="606"/>
      <c r="K180" s="606"/>
      <c r="L180" s="606"/>
      <c r="M180" s="606"/>
      <c r="N180" s="606"/>
      <c r="O180" s="606"/>
      <c r="P180" s="606"/>
      <c r="Q180" s="606"/>
      <c r="R180" s="606"/>
      <c r="S180" s="606"/>
      <c r="T180" s="606"/>
      <c r="U180" s="602"/>
      <c r="V180" s="562"/>
      <c r="W180" s="563"/>
      <c r="X180" s="563"/>
      <c r="Y180" s="563"/>
      <c r="Z180" s="563"/>
      <c r="AA180" s="563"/>
      <c r="AB180" s="563"/>
      <c r="AC180" s="563"/>
      <c r="AD180" s="563"/>
      <c r="AE180" s="563"/>
      <c r="AF180" s="563"/>
      <c r="AG180" s="563"/>
      <c r="AH180" s="563"/>
      <c r="AI180" s="563"/>
      <c r="AJ180" s="563"/>
      <c r="AK180" s="563"/>
      <c r="AL180" s="563"/>
      <c r="AM180" s="563"/>
      <c r="AN180" s="563"/>
      <c r="AO180" s="563"/>
      <c r="AP180" s="563"/>
      <c r="AQ180" s="563"/>
      <c r="AR180" s="563"/>
      <c r="AS180" s="563"/>
    </row>
    <row r="181" spans="4:45">
      <c r="D181" s="605"/>
      <c r="E181" s="606"/>
      <c r="F181" s="606"/>
      <c r="G181" s="606"/>
      <c r="H181" s="606"/>
      <c r="I181" s="606"/>
      <c r="J181" s="606"/>
      <c r="K181" s="606"/>
      <c r="L181" s="606"/>
      <c r="M181" s="606"/>
      <c r="N181" s="606"/>
      <c r="O181" s="606"/>
      <c r="P181" s="606"/>
      <c r="Q181" s="606"/>
      <c r="R181" s="606"/>
      <c r="S181" s="606"/>
      <c r="T181" s="606"/>
      <c r="U181" s="602"/>
      <c r="V181" s="562"/>
      <c r="W181" s="563"/>
      <c r="X181" s="563"/>
      <c r="Y181" s="563"/>
      <c r="Z181" s="563"/>
      <c r="AA181" s="563"/>
      <c r="AB181" s="563"/>
      <c r="AC181" s="563"/>
      <c r="AD181" s="563"/>
      <c r="AE181" s="563"/>
      <c r="AF181" s="563"/>
      <c r="AG181" s="563"/>
      <c r="AH181" s="563"/>
      <c r="AI181" s="563"/>
      <c r="AJ181" s="563"/>
      <c r="AK181" s="563"/>
      <c r="AL181" s="563"/>
      <c r="AM181" s="563"/>
      <c r="AN181" s="563"/>
      <c r="AO181" s="563"/>
      <c r="AP181" s="563"/>
      <c r="AQ181" s="563"/>
      <c r="AR181" s="563"/>
      <c r="AS181" s="563"/>
    </row>
    <row r="182" spans="4:45">
      <c r="D182" s="605"/>
      <c r="E182" s="606"/>
      <c r="F182" s="606"/>
      <c r="G182" s="606"/>
      <c r="H182" s="606"/>
      <c r="I182" s="606"/>
      <c r="J182" s="606"/>
      <c r="K182" s="606"/>
      <c r="L182" s="606"/>
      <c r="M182" s="606"/>
      <c r="N182" s="606"/>
      <c r="O182" s="606"/>
      <c r="P182" s="606"/>
      <c r="Q182" s="606"/>
      <c r="R182" s="606"/>
      <c r="S182" s="606"/>
      <c r="T182" s="606"/>
      <c r="U182" s="602"/>
      <c r="V182" s="562"/>
      <c r="W182" s="563"/>
      <c r="X182" s="563"/>
      <c r="Y182" s="563"/>
      <c r="Z182" s="563"/>
      <c r="AA182" s="563"/>
      <c r="AB182" s="563"/>
      <c r="AC182" s="563"/>
      <c r="AD182" s="563"/>
      <c r="AE182" s="563"/>
      <c r="AF182" s="563"/>
      <c r="AG182" s="563"/>
      <c r="AH182" s="563"/>
      <c r="AI182" s="563"/>
      <c r="AJ182" s="563"/>
      <c r="AK182" s="563"/>
      <c r="AL182" s="563"/>
      <c r="AM182" s="563"/>
      <c r="AN182" s="563"/>
      <c r="AO182" s="563"/>
      <c r="AP182" s="563"/>
      <c r="AQ182" s="563"/>
      <c r="AR182" s="563"/>
      <c r="AS182" s="563"/>
    </row>
    <row r="183" spans="4:45">
      <c r="D183" s="605"/>
      <c r="E183" s="606"/>
      <c r="F183" s="606"/>
      <c r="G183" s="606"/>
      <c r="H183" s="606"/>
      <c r="I183" s="606"/>
      <c r="J183" s="606"/>
      <c r="K183" s="606"/>
      <c r="L183" s="606"/>
      <c r="M183" s="606"/>
      <c r="N183" s="606"/>
      <c r="O183" s="606"/>
      <c r="P183" s="606"/>
      <c r="Q183" s="606"/>
      <c r="R183" s="606"/>
      <c r="S183" s="606"/>
      <c r="T183" s="606"/>
      <c r="U183" s="602"/>
      <c r="V183" s="562"/>
      <c r="W183" s="563"/>
      <c r="X183" s="563"/>
      <c r="Y183" s="563"/>
      <c r="Z183" s="563"/>
      <c r="AA183" s="563"/>
      <c r="AB183" s="563"/>
      <c r="AC183" s="563"/>
      <c r="AD183" s="563"/>
      <c r="AE183" s="563"/>
      <c r="AF183" s="563"/>
      <c r="AG183" s="563"/>
      <c r="AH183" s="563"/>
      <c r="AI183" s="563"/>
      <c r="AJ183" s="563"/>
      <c r="AK183" s="563"/>
      <c r="AL183" s="563"/>
      <c r="AM183" s="563"/>
      <c r="AN183" s="563"/>
      <c r="AO183" s="563"/>
      <c r="AP183" s="563"/>
      <c r="AQ183" s="563"/>
      <c r="AR183" s="563"/>
      <c r="AS183" s="563"/>
    </row>
    <row r="184" spans="4:45">
      <c r="D184" s="605"/>
      <c r="E184" s="606"/>
      <c r="F184" s="606"/>
      <c r="G184" s="606"/>
      <c r="H184" s="606"/>
      <c r="I184" s="606"/>
      <c r="J184" s="606"/>
      <c r="K184" s="606"/>
      <c r="L184" s="606"/>
      <c r="M184" s="606"/>
      <c r="N184" s="606"/>
      <c r="O184" s="606"/>
      <c r="P184" s="606"/>
      <c r="Q184" s="606"/>
      <c r="R184" s="606"/>
      <c r="S184" s="606"/>
      <c r="T184" s="606"/>
      <c r="U184" s="602"/>
      <c r="V184" s="562"/>
      <c r="W184" s="563"/>
      <c r="X184" s="563"/>
      <c r="Y184" s="563"/>
      <c r="Z184" s="563"/>
      <c r="AA184" s="563"/>
      <c r="AB184" s="563"/>
      <c r="AC184" s="563"/>
      <c r="AD184" s="563"/>
      <c r="AE184" s="563"/>
      <c r="AF184" s="563"/>
      <c r="AG184" s="563"/>
      <c r="AH184" s="563"/>
      <c r="AI184" s="563"/>
      <c r="AJ184" s="563"/>
      <c r="AK184" s="563"/>
      <c r="AL184" s="563"/>
      <c r="AM184" s="563"/>
      <c r="AN184" s="563"/>
      <c r="AO184" s="563"/>
      <c r="AP184" s="563"/>
      <c r="AQ184" s="563"/>
      <c r="AR184" s="563"/>
      <c r="AS184" s="563"/>
    </row>
    <row r="185" spans="4:45">
      <c r="D185" s="605"/>
      <c r="E185" s="606"/>
      <c r="F185" s="606"/>
      <c r="G185" s="606"/>
      <c r="H185" s="606"/>
      <c r="I185" s="606"/>
      <c r="J185" s="606"/>
      <c r="K185" s="606"/>
      <c r="L185" s="606"/>
      <c r="M185" s="606"/>
      <c r="N185" s="606"/>
      <c r="O185" s="606"/>
      <c r="P185" s="606"/>
      <c r="Q185" s="606"/>
      <c r="R185" s="606"/>
      <c r="S185" s="606"/>
      <c r="T185" s="606"/>
      <c r="U185" s="602"/>
      <c r="V185" s="562"/>
      <c r="W185" s="563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</row>
    <row r="186" spans="4:45">
      <c r="D186" s="605"/>
      <c r="E186" s="606"/>
      <c r="F186" s="606"/>
      <c r="G186" s="606"/>
      <c r="H186" s="606"/>
      <c r="I186" s="606"/>
      <c r="J186" s="606"/>
      <c r="K186" s="606"/>
      <c r="L186" s="606"/>
      <c r="M186" s="606"/>
      <c r="N186" s="606"/>
      <c r="O186" s="606"/>
      <c r="P186" s="606"/>
      <c r="Q186" s="606"/>
      <c r="R186" s="606"/>
      <c r="S186" s="606"/>
      <c r="T186" s="606"/>
      <c r="U186" s="602"/>
      <c r="V186" s="562"/>
      <c r="W186" s="563"/>
      <c r="X186" s="563"/>
      <c r="Y186" s="563"/>
      <c r="Z186" s="563"/>
      <c r="AA186" s="563"/>
      <c r="AB186" s="563"/>
      <c r="AC186" s="563"/>
      <c r="AD186" s="563"/>
      <c r="AE186" s="563"/>
      <c r="AF186" s="563"/>
      <c r="AG186" s="563"/>
      <c r="AH186" s="563"/>
      <c r="AI186" s="563"/>
      <c r="AJ186" s="563"/>
      <c r="AK186" s="563"/>
      <c r="AL186" s="563"/>
      <c r="AM186" s="563"/>
      <c r="AN186" s="563"/>
      <c r="AO186" s="563"/>
      <c r="AP186" s="563"/>
      <c r="AQ186" s="563"/>
      <c r="AR186" s="563"/>
      <c r="AS186" s="563"/>
    </row>
    <row r="187" spans="4:45">
      <c r="D187" s="605"/>
      <c r="E187" s="606"/>
      <c r="F187" s="606"/>
      <c r="G187" s="606"/>
      <c r="H187" s="606"/>
      <c r="I187" s="606"/>
      <c r="J187" s="606"/>
      <c r="K187" s="606"/>
      <c r="L187" s="606"/>
      <c r="M187" s="606"/>
      <c r="N187" s="606"/>
      <c r="O187" s="606"/>
      <c r="P187" s="606"/>
      <c r="Q187" s="606"/>
      <c r="R187" s="606"/>
      <c r="S187" s="606"/>
      <c r="T187" s="606"/>
      <c r="U187" s="602"/>
      <c r="V187" s="562"/>
      <c r="W187" s="563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</row>
    <row r="188" spans="4:45">
      <c r="D188" s="605"/>
      <c r="E188" s="606"/>
      <c r="F188" s="606"/>
      <c r="G188" s="606"/>
      <c r="H188" s="606"/>
      <c r="I188" s="606"/>
      <c r="J188" s="606"/>
      <c r="K188" s="606"/>
      <c r="L188" s="606"/>
      <c r="M188" s="606"/>
      <c r="N188" s="606"/>
      <c r="O188" s="606"/>
      <c r="P188" s="606"/>
      <c r="Q188" s="606"/>
      <c r="R188" s="606"/>
      <c r="S188" s="606"/>
      <c r="T188" s="606"/>
      <c r="U188" s="602"/>
      <c r="V188" s="562"/>
      <c r="W188" s="563"/>
      <c r="X188" s="563"/>
      <c r="Y188" s="563"/>
      <c r="Z188" s="563"/>
      <c r="AA188" s="563"/>
      <c r="AB188" s="563"/>
      <c r="AC188" s="563"/>
      <c r="AD188" s="563"/>
      <c r="AE188" s="563"/>
      <c r="AF188" s="563"/>
      <c r="AG188" s="563"/>
      <c r="AH188" s="563"/>
      <c r="AI188" s="563"/>
      <c r="AJ188" s="563"/>
      <c r="AK188" s="563"/>
      <c r="AL188" s="563"/>
      <c r="AM188" s="563"/>
      <c r="AN188" s="563"/>
      <c r="AO188" s="563"/>
      <c r="AP188" s="563"/>
      <c r="AQ188" s="563"/>
      <c r="AR188" s="563"/>
      <c r="AS188" s="563"/>
    </row>
    <row r="189" spans="4:45">
      <c r="D189" s="605"/>
      <c r="E189" s="606"/>
      <c r="F189" s="606"/>
      <c r="G189" s="606"/>
      <c r="H189" s="606"/>
      <c r="I189" s="606"/>
      <c r="J189" s="606"/>
      <c r="K189" s="606"/>
      <c r="L189" s="606"/>
      <c r="M189" s="606"/>
      <c r="N189" s="606"/>
      <c r="O189" s="606"/>
      <c r="P189" s="606"/>
      <c r="Q189" s="606"/>
      <c r="R189" s="606"/>
      <c r="S189" s="606"/>
      <c r="T189" s="606"/>
      <c r="U189" s="602"/>
      <c r="V189" s="562"/>
      <c r="W189" s="563"/>
      <c r="X189" s="563"/>
      <c r="Y189" s="563"/>
      <c r="Z189" s="563"/>
      <c r="AA189" s="563"/>
      <c r="AB189" s="563"/>
      <c r="AC189" s="563"/>
      <c r="AD189" s="563"/>
      <c r="AE189" s="563"/>
      <c r="AF189" s="563"/>
      <c r="AG189" s="563"/>
      <c r="AH189" s="563"/>
      <c r="AI189" s="563"/>
      <c r="AJ189" s="563"/>
      <c r="AK189" s="563"/>
      <c r="AL189" s="563"/>
      <c r="AM189" s="563"/>
      <c r="AN189" s="563"/>
      <c r="AO189" s="563"/>
      <c r="AP189" s="563"/>
      <c r="AQ189" s="563"/>
      <c r="AR189" s="563"/>
      <c r="AS189" s="563"/>
    </row>
    <row r="190" spans="4:45">
      <c r="D190" s="605"/>
      <c r="E190" s="606"/>
      <c r="F190" s="606"/>
      <c r="G190" s="606"/>
      <c r="H190" s="606"/>
      <c r="I190" s="606"/>
      <c r="J190" s="606"/>
      <c r="K190" s="606"/>
      <c r="L190" s="606"/>
      <c r="M190" s="606"/>
      <c r="N190" s="606"/>
      <c r="O190" s="606"/>
      <c r="P190" s="606"/>
      <c r="Q190" s="606"/>
      <c r="R190" s="606"/>
      <c r="S190" s="606"/>
      <c r="T190" s="606"/>
      <c r="U190" s="602"/>
      <c r="V190" s="562"/>
      <c r="W190" s="563"/>
      <c r="X190" s="563"/>
      <c r="Y190" s="563"/>
      <c r="Z190" s="563"/>
      <c r="AA190" s="563"/>
      <c r="AB190" s="563"/>
      <c r="AC190" s="563"/>
      <c r="AD190" s="563"/>
      <c r="AE190" s="563"/>
      <c r="AF190" s="563"/>
      <c r="AG190" s="563"/>
      <c r="AH190" s="563"/>
      <c r="AI190" s="563"/>
      <c r="AJ190" s="563"/>
      <c r="AK190" s="563"/>
      <c r="AL190" s="563"/>
      <c r="AM190" s="563"/>
      <c r="AN190" s="563"/>
      <c r="AO190" s="563"/>
      <c r="AP190" s="563"/>
      <c r="AQ190" s="563"/>
      <c r="AR190" s="563"/>
      <c r="AS190" s="563"/>
    </row>
    <row r="191" spans="4:45">
      <c r="D191" s="605"/>
      <c r="E191" s="606"/>
      <c r="F191" s="606"/>
      <c r="G191" s="606"/>
      <c r="H191" s="606"/>
      <c r="I191" s="606"/>
      <c r="J191" s="606"/>
      <c r="K191" s="606"/>
      <c r="L191" s="606"/>
      <c r="M191" s="606"/>
      <c r="N191" s="606"/>
      <c r="O191" s="606"/>
      <c r="P191" s="606"/>
      <c r="Q191" s="606"/>
      <c r="R191" s="606"/>
      <c r="S191" s="606"/>
      <c r="T191" s="606"/>
      <c r="U191" s="602"/>
      <c r="V191" s="562"/>
      <c r="W191" s="563"/>
      <c r="X191" s="563"/>
      <c r="Y191" s="563"/>
      <c r="Z191" s="563"/>
      <c r="AA191" s="563"/>
      <c r="AB191" s="563"/>
      <c r="AC191" s="563"/>
      <c r="AD191" s="563"/>
      <c r="AE191" s="563"/>
      <c r="AF191" s="563"/>
      <c r="AG191" s="563"/>
      <c r="AH191" s="563"/>
      <c r="AI191" s="563"/>
      <c r="AJ191" s="563"/>
      <c r="AK191" s="563"/>
      <c r="AL191" s="563"/>
      <c r="AM191" s="563"/>
      <c r="AN191" s="563"/>
      <c r="AO191" s="563"/>
      <c r="AP191" s="563"/>
      <c r="AQ191" s="563"/>
      <c r="AR191" s="563"/>
      <c r="AS191" s="563"/>
    </row>
    <row r="192" spans="4:45">
      <c r="D192" s="605"/>
      <c r="E192" s="606"/>
      <c r="F192" s="606"/>
      <c r="G192" s="606"/>
      <c r="H192" s="606"/>
      <c r="I192" s="606"/>
      <c r="J192" s="606"/>
      <c r="K192" s="606"/>
      <c r="L192" s="606"/>
      <c r="M192" s="606"/>
      <c r="N192" s="606"/>
      <c r="O192" s="606"/>
      <c r="P192" s="606"/>
      <c r="Q192" s="606"/>
      <c r="R192" s="606"/>
      <c r="S192" s="606"/>
      <c r="T192" s="606"/>
      <c r="U192" s="602"/>
      <c r="V192" s="562"/>
      <c r="W192" s="563"/>
      <c r="X192" s="563"/>
      <c r="Y192" s="563"/>
      <c r="Z192" s="563"/>
      <c r="AA192" s="563"/>
      <c r="AB192" s="563"/>
      <c r="AC192" s="563"/>
      <c r="AD192" s="563"/>
      <c r="AE192" s="563"/>
      <c r="AF192" s="563"/>
      <c r="AG192" s="563"/>
      <c r="AH192" s="563"/>
      <c r="AI192" s="563"/>
      <c r="AJ192" s="563"/>
      <c r="AK192" s="563"/>
      <c r="AL192" s="563"/>
      <c r="AM192" s="563"/>
      <c r="AN192" s="563"/>
      <c r="AO192" s="563"/>
      <c r="AP192" s="563"/>
      <c r="AQ192" s="563"/>
      <c r="AR192" s="563"/>
      <c r="AS192" s="563"/>
    </row>
    <row r="193" spans="4:45">
      <c r="D193" s="605"/>
      <c r="E193" s="606"/>
      <c r="F193" s="606"/>
      <c r="G193" s="606"/>
      <c r="H193" s="606"/>
      <c r="I193" s="606"/>
      <c r="J193" s="606"/>
      <c r="K193" s="606"/>
      <c r="L193" s="606"/>
      <c r="M193" s="606"/>
      <c r="N193" s="606"/>
      <c r="O193" s="606"/>
      <c r="P193" s="606"/>
      <c r="Q193" s="606"/>
      <c r="R193" s="606"/>
      <c r="S193" s="606"/>
      <c r="T193" s="606"/>
      <c r="U193" s="602"/>
      <c r="V193" s="562"/>
      <c r="W193" s="563"/>
      <c r="X193" s="563"/>
      <c r="Y193" s="563"/>
      <c r="Z193" s="563"/>
      <c r="AA193" s="563"/>
      <c r="AB193" s="563"/>
      <c r="AC193" s="563"/>
      <c r="AD193" s="563"/>
      <c r="AE193" s="563"/>
      <c r="AF193" s="563"/>
      <c r="AG193" s="563"/>
      <c r="AH193" s="563"/>
      <c r="AI193" s="563"/>
      <c r="AJ193" s="563"/>
      <c r="AK193" s="563"/>
      <c r="AL193" s="563"/>
      <c r="AM193" s="563"/>
      <c r="AN193" s="563"/>
      <c r="AO193" s="563"/>
      <c r="AP193" s="563"/>
      <c r="AQ193" s="563"/>
      <c r="AR193" s="563"/>
      <c r="AS193" s="563"/>
    </row>
    <row r="194" spans="4:45">
      <c r="D194" s="605"/>
      <c r="E194" s="606"/>
      <c r="F194" s="606"/>
      <c r="G194" s="606"/>
      <c r="H194" s="606"/>
      <c r="I194" s="606"/>
      <c r="J194" s="606"/>
      <c r="K194" s="606"/>
      <c r="L194" s="606"/>
      <c r="M194" s="606"/>
      <c r="N194" s="606"/>
      <c r="O194" s="606"/>
      <c r="P194" s="606"/>
      <c r="Q194" s="606"/>
      <c r="R194" s="606"/>
      <c r="S194" s="606"/>
      <c r="T194" s="606"/>
      <c r="U194" s="602"/>
      <c r="V194" s="562"/>
      <c r="W194" s="563"/>
      <c r="X194" s="563"/>
      <c r="Y194" s="563"/>
      <c r="Z194" s="563"/>
      <c r="AA194" s="563"/>
      <c r="AB194" s="563"/>
      <c r="AC194" s="563"/>
      <c r="AD194" s="563"/>
      <c r="AE194" s="563"/>
      <c r="AF194" s="563"/>
      <c r="AG194" s="563"/>
      <c r="AH194" s="563"/>
      <c r="AI194" s="563"/>
      <c r="AJ194" s="563"/>
      <c r="AK194" s="563"/>
      <c r="AL194" s="563"/>
      <c r="AM194" s="563"/>
      <c r="AN194" s="563"/>
      <c r="AO194" s="563"/>
      <c r="AP194" s="563"/>
      <c r="AQ194" s="563"/>
      <c r="AR194" s="563"/>
      <c r="AS194" s="563"/>
    </row>
    <row r="195" spans="4:45">
      <c r="D195" s="605"/>
      <c r="E195" s="606"/>
      <c r="F195" s="606"/>
      <c r="G195" s="606"/>
      <c r="H195" s="606"/>
      <c r="I195" s="606"/>
      <c r="J195" s="606"/>
      <c r="K195" s="606"/>
      <c r="L195" s="606"/>
      <c r="M195" s="606"/>
      <c r="N195" s="606"/>
      <c r="O195" s="606"/>
      <c r="P195" s="606"/>
      <c r="Q195" s="606"/>
      <c r="R195" s="606"/>
      <c r="S195" s="606"/>
      <c r="T195" s="606"/>
      <c r="U195" s="602"/>
      <c r="V195" s="562"/>
      <c r="W195" s="563"/>
      <c r="X195" s="563"/>
      <c r="Y195" s="563"/>
      <c r="Z195" s="563"/>
      <c r="AA195" s="563"/>
      <c r="AB195" s="563"/>
      <c r="AC195" s="563"/>
      <c r="AD195" s="563"/>
      <c r="AE195" s="563"/>
      <c r="AF195" s="563"/>
      <c r="AG195" s="563"/>
      <c r="AH195" s="563"/>
      <c r="AI195" s="563"/>
      <c r="AJ195" s="563"/>
      <c r="AK195" s="563"/>
      <c r="AL195" s="563"/>
      <c r="AM195" s="563"/>
      <c r="AN195" s="563"/>
      <c r="AO195" s="563"/>
      <c r="AP195" s="563"/>
      <c r="AQ195" s="563"/>
      <c r="AR195" s="563"/>
      <c r="AS195" s="563"/>
    </row>
    <row r="196" spans="4:45">
      <c r="D196" s="605"/>
      <c r="E196" s="606"/>
      <c r="F196" s="606"/>
      <c r="G196" s="606"/>
      <c r="H196" s="606"/>
      <c r="I196" s="606"/>
      <c r="J196" s="606"/>
      <c r="K196" s="606"/>
      <c r="L196" s="606"/>
      <c r="M196" s="606"/>
      <c r="N196" s="606"/>
      <c r="O196" s="606"/>
      <c r="P196" s="606"/>
      <c r="Q196" s="606"/>
      <c r="R196" s="606"/>
      <c r="S196" s="606"/>
      <c r="T196" s="606"/>
      <c r="U196" s="602"/>
      <c r="V196" s="562"/>
      <c r="W196" s="563"/>
      <c r="X196" s="563"/>
      <c r="Y196" s="563"/>
      <c r="Z196" s="563"/>
      <c r="AA196" s="563"/>
      <c r="AB196" s="563"/>
      <c r="AC196" s="563"/>
      <c r="AD196" s="563"/>
      <c r="AE196" s="563"/>
      <c r="AF196" s="563"/>
      <c r="AG196" s="563"/>
      <c r="AH196" s="563"/>
      <c r="AI196" s="563"/>
      <c r="AJ196" s="563"/>
      <c r="AK196" s="563"/>
      <c r="AL196" s="563"/>
      <c r="AM196" s="563"/>
      <c r="AN196" s="563"/>
      <c r="AO196" s="563"/>
      <c r="AP196" s="563"/>
      <c r="AQ196" s="563"/>
      <c r="AR196" s="563"/>
      <c r="AS196" s="563"/>
    </row>
    <row r="197" spans="4:45">
      <c r="D197" s="605"/>
      <c r="E197" s="606"/>
      <c r="F197" s="606"/>
      <c r="G197" s="606"/>
      <c r="H197" s="606"/>
      <c r="I197" s="606"/>
      <c r="J197" s="606"/>
      <c r="K197" s="606"/>
      <c r="L197" s="606"/>
      <c r="M197" s="606"/>
      <c r="N197" s="606"/>
      <c r="O197" s="606"/>
      <c r="P197" s="606"/>
      <c r="Q197" s="606"/>
      <c r="R197" s="606"/>
      <c r="S197" s="606"/>
      <c r="T197" s="606"/>
      <c r="U197" s="602"/>
      <c r="V197" s="562"/>
      <c r="W197" s="563"/>
      <c r="X197" s="563"/>
      <c r="Y197" s="563"/>
      <c r="Z197" s="563"/>
      <c r="AA197" s="563"/>
      <c r="AB197" s="563"/>
      <c r="AC197" s="563"/>
      <c r="AD197" s="563"/>
      <c r="AE197" s="563"/>
      <c r="AF197" s="563"/>
      <c r="AG197" s="563"/>
      <c r="AH197" s="563"/>
      <c r="AI197" s="563"/>
      <c r="AJ197" s="563"/>
      <c r="AK197" s="563"/>
      <c r="AL197" s="563"/>
      <c r="AM197" s="563"/>
      <c r="AN197" s="563"/>
      <c r="AO197" s="563"/>
      <c r="AP197" s="563"/>
      <c r="AQ197" s="563"/>
      <c r="AR197" s="563"/>
      <c r="AS197" s="563"/>
    </row>
    <row r="198" spans="4:45">
      <c r="D198" s="605"/>
      <c r="E198" s="606"/>
      <c r="F198" s="606"/>
      <c r="G198" s="606"/>
      <c r="H198" s="606"/>
      <c r="I198" s="606"/>
      <c r="J198" s="606"/>
      <c r="K198" s="606"/>
      <c r="L198" s="606"/>
      <c r="M198" s="606"/>
      <c r="N198" s="606"/>
      <c r="O198" s="606"/>
      <c r="P198" s="606"/>
      <c r="Q198" s="606"/>
      <c r="R198" s="606"/>
      <c r="S198" s="606"/>
      <c r="T198" s="606"/>
      <c r="U198" s="602"/>
      <c r="V198" s="562"/>
      <c r="W198" s="563"/>
      <c r="X198" s="563"/>
      <c r="Y198" s="563"/>
      <c r="Z198" s="563"/>
      <c r="AA198" s="563"/>
      <c r="AB198" s="563"/>
      <c r="AC198" s="563"/>
      <c r="AD198" s="563"/>
      <c r="AE198" s="563"/>
      <c r="AF198" s="563"/>
      <c r="AG198" s="563"/>
      <c r="AH198" s="563"/>
      <c r="AI198" s="563"/>
      <c r="AJ198" s="563"/>
      <c r="AK198" s="563"/>
      <c r="AL198" s="563"/>
      <c r="AM198" s="563"/>
      <c r="AN198" s="563"/>
      <c r="AO198" s="563"/>
      <c r="AP198" s="563"/>
      <c r="AQ198" s="563"/>
      <c r="AR198" s="563"/>
      <c r="AS198" s="563"/>
    </row>
    <row r="199" spans="4:45">
      <c r="D199" s="605"/>
      <c r="E199" s="606"/>
      <c r="F199" s="606"/>
      <c r="G199" s="606"/>
      <c r="H199" s="606"/>
      <c r="I199" s="606"/>
      <c r="J199" s="606"/>
      <c r="K199" s="606"/>
      <c r="L199" s="606"/>
      <c r="M199" s="606"/>
      <c r="N199" s="606"/>
      <c r="O199" s="606"/>
      <c r="P199" s="606"/>
      <c r="Q199" s="606"/>
      <c r="R199" s="606"/>
      <c r="S199" s="606"/>
      <c r="T199" s="606"/>
      <c r="U199" s="602"/>
      <c r="V199" s="562"/>
      <c r="W199" s="563"/>
      <c r="X199" s="563"/>
      <c r="Y199" s="563"/>
      <c r="Z199" s="563"/>
      <c r="AA199" s="563"/>
      <c r="AB199" s="563"/>
      <c r="AC199" s="563"/>
      <c r="AD199" s="563"/>
      <c r="AE199" s="563"/>
      <c r="AF199" s="563"/>
      <c r="AG199" s="563"/>
      <c r="AH199" s="563"/>
      <c r="AI199" s="563"/>
      <c r="AJ199" s="563"/>
      <c r="AK199" s="563"/>
      <c r="AL199" s="563"/>
      <c r="AM199" s="563"/>
      <c r="AN199" s="563"/>
      <c r="AO199" s="563"/>
      <c r="AP199" s="563"/>
      <c r="AQ199" s="563"/>
      <c r="AR199" s="563"/>
      <c r="AS199" s="563"/>
    </row>
    <row r="200" spans="4:45">
      <c r="D200" s="605"/>
      <c r="E200" s="606"/>
      <c r="F200" s="606"/>
      <c r="G200" s="606"/>
      <c r="H200" s="606"/>
      <c r="I200" s="606"/>
      <c r="J200" s="606"/>
      <c r="K200" s="606"/>
      <c r="L200" s="606"/>
      <c r="M200" s="606"/>
      <c r="N200" s="606"/>
      <c r="O200" s="606"/>
      <c r="P200" s="606"/>
      <c r="Q200" s="606"/>
      <c r="R200" s="606"/>
      <c r="S200" s="606"/>
      <c r="T200" s="606"/>
      <c r="U200" s="602"/>
      <c r="V200" s="562"/>
      <c r="W200" s="563"/>
      <c r="X200" s="563"/>
      <c r="Y200" s="563"/>
      <c r="Z200" s="563"/>
      <c r="AA200" s="563"/>
      <c r="AB200" s="563"/>
      <c r="AC200" s="563"/>
      <c r="AD200" s="563"/>
      <c r="AE200" s="563"/>
      <c r="AF200" s="563"/>
      <c r="AG200" s="563"/>
      <c r="AH200" s="563"/>
      <c r="AI200" s="563"/>
      <c r="AJ200" s="563"/>
      <c r="AK200" s="563"/>
      <c r="AL200" s="563"/>
      <c r="AM200" s="563"/>
      <c r="AN200" s="563"/>
      <c r="AO200" s="563"/>
      <c r="AP200" s="563"/>
      <c r="AQ200" s="563"/>
      <c r="AR200" s="563"/>
      <c r="AS200" s="563"/>
    </row>
    <row r="201" spans="4:45">
      <c r="D201" s="605"/>
      <c r="E201" s="606"/>
      <c r="F201" s="606"/>
      <c r="G201" s="606"/>
      <c r="H201" s="606"/>
      <c r="I201" s="606"/>
      <c r="J201" s="606"/>
      <c r="K201" s="606"/>
      <c r="L201" s="606"/>
      <c r="M201" s="606"/>
      <c r="N201" s="606"/>
      <c r="O201" s="606"/>
      <c r="P201" s="606"/>
      <c r="Q201" s="606"/>
      <c r="R201" s="606"/>
      <c r="S201" s="606"/>
      <c r="T201" s="606"/>
      <c r="U201" s="602"/>
      <c r="V201" s="562"/>
      <c r="W201" s="563"/>
      <c r="X201" s="563"/>
      <c r="Y201" s="563"/>
      <c r="Z201" s="563"/>
      <c r="AA201" s="563"/>
      <c r="AB201" s="563"/>
      <c r="AC201" s="563"/>
      <c r="AD201" s="563"/>
      <c r="AE201" s="563"/>
      <c r="AF201" s="563"/>
      <c r="AG201" s="563"/>
      <c r="AH201" s="563"/>
      <c r="AI201" s="563"/>
      <c r="AJ201" s="563"/>
      <c r="AK201" s="563"/>
      <c r="AL201" s="563"/>
      <c r="AM201" s="563"/>
      <c r="AN201" s="563"/>
      <c r="AO201" s="563"/>
      <c r="AP201" s="563"/>
      <c r="AQ201" s="563"/>
      <c r="AR201" s="563"/>
      <c r="AS201" s="563"/>
    </row>
    <row r="202" spans="4:45">
      <c r="D202" s="605"/>
      <c r="E202" s="606"/>
      <c r="F202" s="606"/>
      <c r="G202" s="606"/>
      <c r="H202" s="606"/>
      <c r="I202" s="606"/>
      <c r="J202" s="606"/>
      <c r="K202" s="606"/>
      <c r="L202" s="606"/>
      <c r="M202" s="606"/>
      <c r="N202" s="606"/>
      <c r="O202" s="606"/>
      <c r="P202" s="606"/>
      <c r="Q202" s="606"/>
      <c r="R202" s="606"/>
      <c r="S202" s="606"/>
      <c r="T202" s="606"/>
      <c r="U202" s="602"/>
      <c r="V202" s="562"/>
      <c r="W202" s="563"/>
      <c r="X202" s="563"/>
      <c r="Y202" s="563"/>
      <c r="Z202" s="563"/>
      <c r="AA202" s="563"/>
      <c r="AB202" s="563"/>
      <c r="AC202" s="563"/>
      <c r="AD202" s="563"/>
      <c r="AE202" s="563"/>
      <c r="AF202" s="563"/>
      <c r="AG202" s="563"/>
      <c r="AH202" s="563"/>
      <c r="AI202" s="563"/>
      <c r="AJ202" s="563"/>
      <c r="AK202" s="563"/>
      <c r="AL202" s="563"/>
      <c r="AM202" s="563"/>
      <c r="AN202" s="563"/>
      <c r="AO202" s="563"/>
      <c r="AP202" s="563"/>
      <c r="AQ202" s="563"/>
      <c r="AR202" s="563"/>
      <c r="AS202" s="563"/>
    </row>
    <row r="203" spans="4:45">
      <c r="D203" s="605"/>
      <c r="E203" s="606"/>
      <c r="F203" s="606"/>
      <c r="G203" s="606"/>
      <c r="H203" s="606"/>
      <c r="I203" s="606"/>
      <c r="J203" s="606"/>
      <c r="K203" s="606"/>
      <c r="L203" s="606"/>
      <c r="M203" s="606"/>
      <c r="N203" s="606"/>
      <c r="O203" s="606"/>
      <c r="P203" s="606"/>
      <c r="Q203" s="606"/>
      <c r="R203" s="606"/>
      <c r="S203" s="606"/>
      <c r="T203" s="606"/>
      <c r="U203" s="602"/>
      <c r="V203" s="562"/>
      <c r="W203" s="563"/>
      <c r="X203" s="563"/>
      <c r="Y203" s="563"/>
      <c r="Z203" s="563"/>
      <c r="AA203" s="563"/>
      <c r="AB203" s="563"/>
      <c r="AC203" s="563"/>
      <c r="AD203" s="563"/>
      <c r="AE203" s="563"/>
      <c r="AF203" s="563"/>
      <c r="AG203" s="563"/>
      <c r="AH203" s="563"/>
      <c r="AI203" s="563"/>
      <c r="AJ203" s="563"/>
      <c r="AK203" s="563"/>
      <c r="AL203" s="563"/>
      <c r="AM203" s="563"/>
      <c r="AN203" s="563"/>
      <c r="AO203" s="563"/>
      <c r="AP203" s="563"/>
      <c r="AQ203" s="563"/>
      <c r="AR203" s="563"/>
      <c r="AS203" s="563"/>
    </row>
    <row r="204" spans="4:45">
      <c r="D204" s="605"/>
      <c r="E204" s="606"/>
      <c r="F204" s="606"/>
      <c r="G204" s="606"/>
      <c r="H204" s="606"/>
      <c r="I204" s="606"/>
      <c r="J204" s="606"/>
      <c r="K204" s="606"/>
      <c r="L204" s="606"/>
      <c r="M204" s="606"/>
      <c r="N204" s="606"/>
      <c r="O204" s="606"/>
      <c r="P204" s="606"/>
      <c r="Q204" s="606"/>
      <c r="R204" s="606"/>
      <c r="S204" s="606"/>
      <c r="T204" s="606"/>
      <c r="U204" s="602"/>
      <c r="V204" s="562"/>
      <c r="W204" s="563"/>
      <c r="X204" s="563"/>
      <c r="Y204" s="563"/>
      <c r="Z204" s="563"/>
      <c r="AA204" s="563"/>
      <c r="AB204" s="563"/>
      <c r="AC204" s="563"/>
      <c r="AD204" s="563"/>
      <c r="AE204" s="563"/>
      <c r="AF204" s="563"/>
      <c r="AG204" s="563"/>
      <c r="AH204" s="563"/>
      <c r="AI204" s="563"/>
      <c r="AJ204" s="563"/>
      <c r="AK204" s="563"/>
      <c r="AL204" s="563"/>
      <c r="AM204" s="563"/>
      <c r="AN204" s="563"/>
      <c r="AO204" s="563"/>
      <c r="AP204" s="563"/>
      <c r="AQ204" s="563"/>
      <c r="AR204" s="563"/>
      <c r="AS204" s="563"/>
    </row>
    <row r="205" spans="4:45">
      <c r="D205" s="605"/>
      <c r="E205" s="606"/>
      <c r="F205" s="606"/>
      <c r="G205" s="606"/>
      <c r="H205" s="606"/>
      <c r="I205" s="606"/>
      <c r="J205" s="606"/>
      <c r="K205" s="606"/>
      <c r="L205" s="606"/>
      <c r="M205" s="606"/>
      <c r="N205" s="606"/>
      <c r="O205" s="606"/>
      <c r="P205" s="606"/>
      <c r="Q205" s="606"/>
      <c r="R205" s="606"/>
      <c r="S205" s="606"/>
      <c r="T205" s="606"/>
      <c r="U205" s="602"/>
      <c r="V205" s="562"/>
      <c r="W205" s="563"/>
      <c r="X205" s="563"/>
      <c r="Y205" s="563"/>
      <c r="Z205" s="563"/>
      <c r="AA205" s="563"/>
      <c r="AB205" s="563"/>
      <c r="AC205" s="563"/>
      <c r="AD205" s="563"/>
      <c r="AE205" s="563"/>
      <c r="AF205" s="563"/>
      <c r="AG205" s="563"/>
      <c r="AH205" s="563"/>
      <c r="AI205" s="563"/>
      <c r="AJ205" s="563"/>
      <c r="AK205" s="563"/>
      <c r="AL205" s="563"/>
      <c r="AM205" s="563"/>
      <c r="AN205" s="563"/>
      <c r="AO205" s="563"/>
      <c r="AP205" s="563"/>
      <c r="AQ205" s="563"/>
      <c r="AR205" s="563"/>
      <c r="AS205" s="563"/>
    </row>
    <row r="206" spans="4:45">
      <c r="D206" s="605"/>
      <c r="E206" s="606"/>
      <c r="F206" s="606"/>
      <c r="G206" s="606"/>
      <c r="H206" s="606"/>
      <c r="I206" s="606"/>
      <c r="J206" s="606"/>
      <c r="K206" s="606"/>
      <c r="L206" s="606"/>
      <c r="M206" s="606"/>
      <c r="N206" s="606"/>
      <c r="O206" s="606"/>
      <c r="P206" s="606"/>
      <c r="Q206" s="606"/>
      <c r="R206" s="606"/>
      <c r="S206" s="606"/>
      <c r="T206" s="606"/>
      <c r="U206" s="602"/>
      <c r="V206" s="562"/>
      <c r="W206" s="563"/>
      <c r="X206" s="563"/>
      <c r="Y206" s="563"/>
      <c r="Z206" s="563"/>
      <c r="AA206" s="563"/>
      <c r="AB206" s="563"/>
      <c r="AC206" s="563"/>
      <c r="AD206" s="563"/>
      <c r="AE206" s="563"/>
      <c r="AF206" s="563"/>
      <c r="AG206" s="563"/>
      <c r="AH206" s="563"/>
      <c r="AI206" s="563"/>
      <c r="AJ206" s="563"/>
      <c r="AK206" s="563"/>
      <c r="AL206" s="563"/>
      <c r="AM206" s="563"/>
      <c r="AN206" s="563"/>
      <c r="AO206" s="563"/>
      <c r="AP206" s="563"/>
      <c r="AQ206" s="563"/>
      <c r="AR206" s="563"/>
      <c r="AS206" s="563"/>
    </row>
    <row r="207" spans="4:45">
      <c r="D207" s="605"/>
      <c r="E207" s="606"/>
      <c r="F207" s="606"/>
      <c r="G207" s="606"/>
      <c r="H207" s="606"/>
      <c r="I207" s="606"/>
      <c r="J207" s="606"/>
      <c r="K207" s="606"/>
      <c r="L207" s="606"/>
      <c r="M207" s="606"/>
      <c r="N207" s="606"/>
      <c r="O207" s="606"/>
      <c r="P207" s="606"/>
      <c r="Q207" s="606"/>
      <c r="R207" s="606"/>
      <c r="S207" s="606"/>
      <c r="T207" s="606"/>
      <c r="U207" s="602"/>
      <c r="V207" s="562"/>
      <c r="W207" s="563"/>
      <c r="X207" s="563"/>
      <c r="Y207" s="563"/>
      <c r="Z207" s="563"/>
      <c r="AA207" s="563"/>
      <c r="AB207" s="563"/>
      <c r="AC207" s="563"/>
      <c r="AD207" s="563"/>
      <c r="AE207" s="563"/>
      <c r="AF207" s="563"/>
      <c r="AG207" s="563"/>
      <c r="AH207" s="563"/>
      <c r="AI207" s="563"/>
      <c r="AJ207" s="563"/>
      <c r="AK207" s="563"/>
      <c r="AL207" s="563"/>
      <c r="AM207" s="563"/>
      <c r="AN207" s="563"/>
      <c r="AO207" s="563"/>
      <c r="AP207" s="563"/>
      <c r="AQ207" s="563"/>
      <c r="AR207" s="563"/>
      <c r="AS207" s="563"/>
    </row>
    <row r="208" spans="4:45">
      <c r="D208" s="605"/>
      <c r="E208" s="606"/>
      <c r="F208" s="606"/>
      <c r="G208" s="606"/>
      <c r="H208" s="606"/>
      <c r="I208" s="606"/>
      <c r="J208" s="606"/>
      <c r="K208" s="606"/>
      <c r="L208" s="606"/>
      <c r="M208" s="606"/>
      <c r="N208" s="606"/>
      <c r="O208" s="606"/>
      <c r="P208" s="606"/>
      <c r="Q208" s="606"/>
      <c r="R208" s="606"/>
      <c r="S208" s="606"/>
      <c r="T208" s="606"/>
      <c r="U208" s="602"/>
      <c r="V208" s="562"/>
      <c r="W208" s="563"/>
      <c r="X208" s="563"/>
      <c r="Y208" s="563"/>
      <c r="Z208" s="563"/>
      <c r="AA208" s="563"/>
      <c r="AB208" s="563"/>
      <c r="AC208" s="563"/>
      <c r="AD208" s="563"/>
      <c r="AE208" s="563"/>
      <c r="AF208" s="563"/>
      <c r="AG208" s="563"/>
      <c r="AH208" s="563"/>
      <c r="AI208" s="563"/>
      <c r="AJ208" s="563"/>
      <c r="AK208" s="563"/>
      <c r="AL208" s="563"/>
      <c r="AM208" s="563"/>
      <c r="AN208" s="563"/>
      <c r="AO208" s="563"/>
      <c r="AP208" s="563"/>
      <c r="AQ208" s="563"/>
      <c r="AR208" s="563"/>
      <c r="AS208" s="563"/>
    </row>
    <row r="209" spans="4:45">
      <c r="D209" s="605"/>
      <c r="E209" s="606"/>
      <c r="F209" s="606"/>
      <c r="G209" s="606"/>
      <c r="H209" s="606"/>
      <c r="I209" s="606"/>
      <c r="J209" s="606"/>
      <c r="K209" s="606"/>
      <c r="L209" s="606"/>
      <c r="M209" s="606"/>
      <c r="N209" s="606"/>
      <c r="O209" s="606"/>
      <c r="P209" s="606"/>
      <c r="Q209" s="606"/>
      <c r="R209" s="606"/>
      <c r="S209" s="606"/>
      <c r="T209" s="606"/>
      <c r="U209" s="602"/>
      <c r="V209" s="562"/>
      <c r="W209" s="563"/>
      <c r="X209" s="563"/>
      <c r="Y209" s="563"/>
      <c r="Z209" s="563"/>
      <c r="AA209" s="563"/>
      <c r="AB209" s="563"/>
      <c r="AC209" s="563"/>
      <c r="AD209" s="563"/>
      <c r="AE209" s="563"/>
      <c r="AF209" s="563"/>
      <c r="AG209" s="563"/>
      <c r="AH209" s="563"/>
      <c r="AI209" s="563"/>
      <c r="AJ209" s="563"/>
      <c r="AK209" s="563"/>
      <c r="AL209" s="563"/>
      <c r="AM209" s="563"/>
      <c r="AN209" s="563"/>
      <c r="AO209" s="563"/>
      <c r="AP209" s="563"/>
      <c r="AQ209" s="563"/>
      <c r="AR209" s="563"/>
      <c r="AS209" s="563"/>
    </row>
    <row r="210" spans="4:45">
      <c r="D210" s="605"/>
      <c r="E210" s="606"/>
      <c r="F210" s="606"/>
      <c r="G210" s="606"/>
      <c r="H210" s="606"/>
      <c r="I210" s="606"/>
      <c r="J210" s="606"/>
      <c r="K210" s="606"/>
      <c r="L210" s="606"/>
      <c r="M210" s="606"/>
      <c r="N210" s="606"/>
      <c r="O210" s="606"/>
      <c r="P210" s="606"/>
      <c r="Q210" s="606"/>
      <c r="R210" s="606"/>
      <c r="S210" s="606"/>
      <c r="T210" s="606"/>
      <c r="U210" s="602"/>
      <c r="V210" s="562"/>
      <c r="W210" s="563"/>
      <c r="X210" s="563"/>
      <c r="Y210" s="563"/>
      <c r="Z210" s="563"/>
      <c r="AA210" s="563"/>
      <c r="AB210" s="563"/>
      <c r="AC210" s="563"/>
      <c r="AD210" s="563"/>
      <c r="AE210" s="563"/>
      <c r="AF210" s="563"/>
      <c r="AG210" s="563"/>
      <c r="AH210" s="563"/>
      <c r="AI210" s="563"/>
      <c r="AJ210" s="563"/>
      <c r="AK210" s="563"/>
      <c r="AL210" s="563"/>
      <c r="AM210" s="563"/>
      <c r="AN210" s="563"/>
      <c r="AO210" s="563"/>
      <c r="AP210" s="563"/>
      <c r="AQ210" s="563"/>
      <c r="AR210" s="563"/>
      <c r="AS210" s="563"/>
    </row>
    <row r="211" spans="4:45">
      <c r="D211" s="605"/>
      <c r="E211" s="606"/>
      <c r="F211" s="606"/>
      <c r="G211" s="606"/>
      <c r="H211" s="606"/>
      <c r="I211" s="606"/>
      <c r="J211" s="606"/>
      <c r="K211" s="606"/>
      <c r="L211" s="606"/>
      <c r="M211" s="606"/>
      <c r="N211" s="606"/>
      <c r="O211" s="606"/>
      <c r="P211" s="606"/>
      <c r="Q211" s="606"/>
      <c r="R211" s="606"/>
      <c r="S211" s="606"/>
      <c r="T211" s="606"/>
      <c r="U211" s="602"/>
      <c r="V211" s="562"/>
      <c r="W211" s="563"/>
      <c r="X211" s="563"/>
      <c r="Y211" s="563"/>
      <c r="Z211" s="563"/>
      <c r="AA211" s="563"/>
      <c r="AB211" s="563"/>
      <c r="AC211" s="563"/>
      <c r="AD211" s="563"/>
      <c r="AE211" s="563"/>
      <c r="AF211" s="563"/>
      <c r="AG211" s="563"/>
      <c r="AH211" s="563"/>
      <c r="AI211" s="563"/>
      <c r="AJ211" s="563"/>
      <c r="AK211" s="563"/>
      <c r="AL211" s="563"/>
      <c r="AM211" s="563"/>
      <c r="AN211" s="563"/>
      <c r="AO211" s="563"/>
      <c r="AP211" s="563"/>
      <c r="AQ211" s="563"/>
      <c r="AR211" s="563"/>
      <c r="AS211" s="563"/>
    </row>
    <row r="212" spans="4:45">
      <c r="D212" s="605"/>
      <c r="E212" s="606"/>
      <c r="F212" s="606"/>
      <c r="G212" s="606"/>
      <c r="H212" s="606"/>
      <c r="I212" s="606"/>
      <c r="J212" s="606"/>
      <c r="K212" s="606"/>
      <c r="L212" s="606"/>
      <c r="M212" s="606"/>
      <c r="N212" s="606"/>
      <c r="O212" s="606"/>
      <c r="P212" s="606"/>
      <c r="Q212" s="606"/>
      <c r="R212" s="606"/>
      <c r="S212" s="606"/>
      <c r="T212" s="606"/>
      <c r="U212" s="602"/>
      <c r="V212" s="562"/>
      <c r="W212" s="563"/>
      <c r="X212" s="563"/>
      <c r="Y212" s="563"/>
      <c r="Z212" s="563"/>
      <c r="AA212" s="563"/>
      <c r="AB212" s="563"/>
      <c r="AC212" s="563"/>
      <c r="AD212" s="563"/>
      <c r="AE212" s="563"/>
      <c r="AF212" s="563"/>
      <c r="AG212" s="563"/>
      <c r="AH212" s="563"/>
      <c r="AI212" s="563"/>
      <c r="AJ212" s="563"/>
      <c r="AK212" s="563"/>
      <c r="AL212" s="563"/>
      <c r="AM212" s="563"/>
      <c r="AN212" s="563"/>
      <c r="AO212" s="563"/>
      <c r="AP212" s="563"/>
      <c r="AQ212" s="563"/>
      <c r="AR212" s="563"/>
      <c r="AS212" s="563"/>
    </row>
    <row r="213" spans="4:45">
      <c r="D213" s="605"/>
      <c r="E213" s="606"/>
      <c r="F213" s="606"/>
      <c r="G213" s="606"/>
      <c r="H213" s="606"/>
      <c r="I213" s="606"/>
      <c r="J213" s="606"/>
      <c r="K213" s="606"/>
      <c r="L213" s="606"/>
      <c r="M213" s="606"/>
      <c r="N213" s="606"/>
      <c r="O213" s="606"/>
      <c r="P213" s="606"/>
      <c r="Q213" s="606"/>
      <c r="R213" s="606"/>
      <c r="S213" s="606"/>
      <c r="T213" s="606"/>
      <c r="U213" s="602"/>
      <c r="V213" s="562"/>
      <c r="W213" s="563"/>
      <c r="X213" s="563"/>
      <c r="Y213" s="563"/>
      <c r="Z213" s="563"/>
      <c r="AA213" s="563"/>
      <c r="AB213" s="563"/>
      <c r="AC213" s="563"/>
      <c r="AD213" s="563"/>
      <c r="AE213" s="563"/>
      <c r="AF213" s="563"/>
      <c r="AG213" s="563"/>
      <c r="AH213" s="563"/>
      <c r="AI213" s="563"/>
      <c r="AJ213" s="563"/>
      <c r="AK213" s="563"/>
      <c r="AL213" s="563"/>
      <c r="AM213" s="563"/>
      <c r="AN213" s="563"/>
      <c r="AO213" s="563"/>
      <c r="AP213" s="563"/>
      <c r="AQ213" s="563"/>
      <c r="AR213" s="563"/>
      <c r="AS213" s="563"/>
    </row>
    <row r="214" spans="4:45">
      <c r="D214" s="605"/>
      <c r="E214" s="606"/>
      <c r="F214" s="606"/>
      <c r="G214" s="606"/>
      <c r="H214" s="606"/>
      <c r="I214" s="606"/>
      <c r="J214" s="606"/>
      <c r="K214" s="606"/>
      <c r="L214" s="606"/>
      <c r="M214" s="606"/>
      <c r="N214" s="606"/>
      <c r="O214" s="606"/>
      <c r="P214" s="606"/>
      <c r="Q214" s="606"/>
      <c r="R214" s="606"/>
      <c r="S214" s="606"/>
      <c r="T214" s="606"/>
      <c r="U214" s="602"/>
      <c r="V214" s="562"/>
      <c r="W214" s="563"/>
      <c r="X214" s="563"/>
      <c r="Y214" s="563"/>
      <c r="Z214" s="563"/>
      <c r="AA214" s="563"/>
      <c r="AB214" s="563"/>
      <c r="AC214" s="563"/>
      <c r="AD214" s="563"/>
      <c r="AE214" s="563"/>
      <c r="AF214" s="563"/>
      <c r="AG214" s="563"/>
      <c r="AH214" s="563"/>
      <c r="AI214" s="563"/>
      <c r="AJ214" s="563"/>
      <c r="AK214" s="563"/>
      <c r="AL214" s="563"/>
      <c r="AM214" s="563"/>
      <c r="AN214" s="563"/>
      <c r="AO214" s="563"/>
      <c r="AP214" s="563"/>
      <c r="AQ214" s="563"/>
      <c r="AR214" s="563"/>
      <c r="AS214" s="563"/>
    </row>
    <row r="215" spans="4:45">
      <c r="D215" s="605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6"/>
      <c r="R215" s="606"/>
      <c r="S215" s="606"/>
      <c r="T215" s="606"/>
      <c r="U215" s="602"/>
      <c r="V215" s="562"/>
      <c r="W215" s="563"/>
      <c r="X215" s="563"/>
      <c r="Y215" s="563"/>
      <c r="Z215" s="563"/>
      <c r="AA215" s="563"/>
      <c r="AB215" s="563"/>
      <c r="AC215" s="563"/>
      <c r="AD215" s="563"/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563"/>
      <c r="AP215" s="563"/>
      <c r="AQ215" s="563"/>
      <c r="AR215" s="563"/>
      <c r="AS215" s="563"/>
    </row>
    <row r="216" spans="4:45">
      <c r="D216" s="605"/>
      <c r="E216" s="606"/>
      <c r="F216" s="606"/>
      <c r="G216" s="606"/>
      <c r="H216" s="606"/>
      <c r="I216" s="606"/>
      <c r="J216" s="606"/>
      <c r="K216" s="606"/>
      <c r="L216" s="606"/>
      <c r="M216" s="606"/>
      <c r="N216" s="606"/>
      <c r="O216" s="606"/>
      <c r="P216" s="606"/>
      <c r="Q216" s="606"/>
      <c r="R216" s="606"/>
      <c r="S216" s="606"/>
      <c r="T216" s="606"/>
      <c r="U216" s="602"/>
      <c r="V216" s="562"/>
      <c r="W216" s="563"/>
      <c r="X216" s="563"/>
      <c r="Y216" s="563"/>
      <c r="Z216" s="563"/>
      <c r="AA216" s="563"/>
      <c r="AB216" s="563"/>
      <c r="AC216" s="563"/>
      <c r="AD216" s="563"/>
      <c r="AE216" s="563"/>
      <c r="AF216" s="563"/>
      <c r="AG216" s="563"/>
      <c r="AH216" s="563"/>
      <c r="AI216" s="563"/>
      <c r="AJ216" s="563"/>
      <c r="AK216" s="563"/>
      <c r="AL216" s="563"/>
      <c r="AM216" s="563"/>
      <c r="AN216" s="563"/>
      <c r="AO216" s="563"/>
      <c r="AP216" s="563"/>
      <c r="AQ216" s="563"/>
      <c r="AR216" s="563"/>
      <c r="AS216" s="563"/>
    </row>
    <row r="217" spans="4:45">
      <c r="D217" s="605"/>
      <c r="E217" s="606"/>
      <c r="F217" s="606"/>
      <c r="G217" s="606"/>
      <c r="H217" s="606"/>
      <c r="I217" s="606"/>
      <c r="J217" s="606"/>
      <c r="K217" s="606"/>
      <c r="L217" s="606"/>
      <c r="M217" s="606"/>
      <c r="N217" s="606"/>
      <c r="O217" s="606"/>
      <c r="P217" s="606"/>
      <c r="Q217" s="606"/>
      <c r="R217" s="606"/>
      <c r="S217" s="606"/>
      <c r="T217" s="606"/>
      <c r="U217" s="602"/>
      <c r="V217" s="562"/>
      <c r="W217" s="563"/>
      <c r="X217" s="563"/>
      <c r="Y217" s="563"/>
      <c r="Z217" s="563"/>
      <c r="AA217" s="563"/>
      <c r="AB217" s="563"/>
      <c r="AC217" s="563"/>
      <c r="AD217" s="563"/>
      <c r="AE217" s="563"/>
      <c r="AF217" s="563"/>
      <c r="AG217" s="563"/>
      <c r="AH217" s="563"/>
      <c r="AI217" s="563"/>
      <c r="AJ217" s="563"/>
      <c r="AK217" s="563"/>
      <c r="AL217" s="563"/>
      <c r="AM217" s="563"/>
      <c r="AN217" s="563"/>
      <c r="AO217" s="563"/>
      <c r="AP217" s="563"/>
      <c r="AQ217" s="563"/>
      <c r="AR217" s="563"/>
      <c r="AS217" s="563"/>
    </row>
    <row r="218" spans="4:45">
      <c r="D218" s="605"/>
      <c r="E218" s="606"/>
      <c r="F218" s="606"/>
      <c r="G218" s="606"/>
      <c r="H218" s="606"/>
      <c r="I218" s="606"/>
      <c r="J218" s="606"/>
      <c r="K218" s="606"/>
      <c r="L218" s="606"/>
      <c r="M218" s="606"/>
      <c r="N218" s="606"/>
      <c r="O218" s="606"/>
      <c r="P218" s="606"/>
      <c r="Q218" s="606"/>
      <c r="R218" s="606"/>
      <c r="S218" s="606"/>
      <c r="T218" s="606"/>
      <c r="U218" s="602"/>
      <c r="V218" s="562"/>
      <c r="W218" s="563"/>
      <c r="X218" s="563"/>
      <c r="Y218" s="563"/>
      <c r="Z218" s="563"/>
      <c r="AA218" s="563"/>
      <c r="AB218" s="563"/>
      <c r="AC218" s="563"/>
      <c r="AD218" s="563"/>
      <c r="AE218" s="563"/>
      <c r="AF218" s="563"/>
      <c r="AG218" s="563"/>
      <c r="AH218" s="563"/>
      <c r="AI218" s="563"/>
      <c r="AJ218" s="563"/>
      <c r="AK218" s="563"/>
      <c r="AL218" s="563"/>
      <c r="AM218" s="563"/>
      <c r="AN218" s="563"/>
      <c r="AO218" s="563"/>
      <c r="AP218" s="563"/>
      <c r="AQ218" s="563"/>
      <c r="AR218" s="563"/>
      <c r="AS218" s="563"/>
    </row>
    <row r="219" spans="4:45">
      <c r="D219" s="605"/>
      <c r="E219" s="606"/>
      <c r="F219" s="606"/>
      <c r="G219" s="606"/>
      <c r="H219" s="606"/>
      <c r="I219" s="606"/>
      <c r="J219" s="606"/>
      <c r="K219" s="606"/>
      <c r="L219" s="606"/>
      <c r="M219" s="606"/>
      <c r="N219" s="606"/>
      <c r="O219" s="606"/>
      <c r="P219" s="606"/>
      <c r="Q219" s="606"/>
      <c r="R219" s="606"/>
      <c r="S219" s="606"/>
      <c r="T219" s="606"/>
      <c r="U219" s="602"/>
      <c r="V219" s="562"/>
      <c r="W219" s="563"/>
      <c r="X219" s="563"/>
      <c r="Y219" s="563"/>
      <c r="Z219" s="563"/>
      <c r="AA219" s="563"/>
      <c r="AB219" s="563"/>
      <c r="AC219" s="563"/>
      <c r="AD219" s="563"/>
      <c r="AE219" s="563"/>
      <c r="AF219" s="563"/>
      <c r="AG219" s="563"/>
      <c r="AH219" s="563"/>
      <c r="AI219" s="563"/>
      <c r="AJ219" s="563"/>
      <c r="AK219" s="563"/>
      <c r="AL219" s="563"/>
      <c r="AM219" s="563"/>
      <c r="AN219" s="563"/>
      <c r="AO219" s="563"/>
      <c r="AP219" s="563"/>
      <c r="AQ219" s="563"/>
      <c r="AR219" s="563"/>
      <c r="AS219" s="563"/>
    </row>
    <row r="220" spans="4:45">
      <c r="D220" s="605"/>
      <c r="E220" s="606"/>
      <c r="F220" s="606"/>
      <c r="G220" s="606"/>
      <c r="H220" s="606"/>
      <c r="I220" s="606"/>
      <c r="J220" s="606"/>
      <c r="K220" s="606"/>
      <c r="L220" s="606"/>
      <c r="M220" s="606"/>
      <c r="N220" s="606"/>
      <c r="O220" s="606"/>
      <c r="P220" s="606"/>
      <c r="Q220" s="606"/>
      <c r="R220" s="606"/>
      <c r="S220" s="606"/>
      <c r="T220" s="606"/>
      <c r="U220" s="602"/>
      <c r="V220" s="562"/>
      <c r="W220" s="563"/>
      <c r="X220" s="563"/>
      <c r="Y220" s="563"/>
      <c r="Z220" s="563"/>
      <c r="AA220" s="563"/>
      <c r="AB220" s="563"/>
      <c r="AC220" s="563"/>
      <c r="AD220" s="563"/>
      <c r="AE220" s="563"/>
      <c r="AF220" s="563"/>
      <c r="AG220" s="563"/>
      <c r="AH220" s="563"/>
      <c r="AI220" s="563"/>
      <c r="AJ220" s="563"/>
      <c r="AK220" s="563"/>
      <c r="AL220" s="563"/>
      <c r="AM220" s="563"/>
      <c r="AN220" s="563"/>
      <c r="AO220" s="563"/>
      <c r="AP220" s="563"/>
      <c r="AQ220" s="563"/>
      <c r="AR220" s="563"/>
      <c r="AS220" s="563"/>
    </row>
    <row r="221" spans="4:45">
      <c r="D221" s="605"/>
      <c r="E221" s="606"/>
      <c r="F221" s="606"/>
      <c r="G221" s="606"/>
      <c r="H221" s="606"/>
      <c r="I221" s="606"/>
      <c r="J221" s="606"/>
      <c r="K221" s="606"/>
      <c r="L221" s="606"/>
      <c r="M221" s="606"/>
      <c r="N221" s="606"/>
      <c r="O221" s="606"/>
      <c r="P221" s="606"/>
      <c r="Q221" s="606"/>
      <c r="R221" s="606"/>
      <c r="S221" s="606"/>
      <c r="T221" s="606"/>
      <c r="U221" s="602"/>
      <c r="V221" s="562"/>
      <c r="W221" s="563"/>
      <c r="X221" s="563"/>
      <c r="Y221" s="563"/>
      <c r="Z221" s="563"/>
      <c r="AA221" s="563"/>
      <c r="AB221" s="563"/>
      <c r="AC221" s="563"/>
      <c r="AD221" s="563"/>
      <c r="AE221" s="563"/>
      <c r="AF221" s="563"/>
      <c r="AG221" s="563"/>
      <c r="AH221" s="563"/>
      <c r="AI221" s="563"/>
      <c r="AJ221" s="563"/>
      <c r="AK221" s="563"/>
      <c r="AL221" s="563"/>
      <c r="AM221" s="563"/>
      <c r="AN221" s="563"/>
      <c r="AO221" s="563"/>
      <c r="AP221" s="563"/>
      <c r="AQ221" s="563"/>
      <c r="AR221" s="563"/>
      <c r="AS221" s="563"/>
    </row>
    <row r="222" spans="4:45">
      <c r="D222" s="605"/>
      <c r="E222" s="606"/>
      <c r="F222" s="606"/>
      <c r="G222" s="606"/>
      <c r="H222" s="606"/>
      <c r="I222" s="606"/>
      <c r="J222" s="606"/>
      <c r="K222" s="606"/>
      <c r="L222" s="606"/>
      <c r="M222" s="606"/>
      <c r="N222" s="606"/>
      <c r="O222" s="606"/>
      <c r="P222" s="606"/>
      <c r="Q222" s="606"/>
      <c r="R222" s="606"/>
      <c r="S222" s="606"/>
      <c r="T222" s="606"/>
      <c r="U222" s="602"/>
      <c r="V222" s="562"/>
      <c r="W222" s="563"/>
      <c r="X222" s="563"/>
      <c r="Y222" s="563"/>
      <c r="Z222" s="563"/>
      <c r="AA222" s="563"/>
      <c r="AB222" s="563"/>
      <c r="AC222" s="563"/>
      <c r="AD222" s="563"/>
      <c r="AE222" s="563"/>
      <c r="AF222" s="563"/>
      <c r="AG222" s="563"/>
      <c r="AH222" s="563"/>
      <c r="AI222" s="563"/>
      <c r="AJ222" s="563"/>
      <c r="AK222" s="563"/>
      <c r="AL222" s="563"/>
      <c r="AM222" s="563"/>
      <c r="AN222" s="563"/>
      <c r="AO222" s="563"/>
      <c r="AP222" s="563"/>
      <c r="AQ222" s="563"/>
      <c r="AR222" s="563"/>
      <c r="AS222" s="563"/>
    </row>
    <row r="223" spans="4:45">
      <c r="D223" s="605"/>
      <c r="E223" s="606"/>
      <c r="F223" s="606"/>
      <c r="G223" s="606"/>
      <c r="H223" s="606"/>
      <c r="I223" s="606"/>
      <c r="J223" s="606"/>
      <c r="K223" s="606"/>
      <c r="L223" s="606"/>
      <c r="M223" s="606"/>
      <c r="N223" s="606"/>
      <c r="O223" s="606"/>
      <c r="P223" s="606"/>
      <c r="Q223" s="606"/>
      <c r="R223" s="606"/>
      <c r="S223" s="606"/>
      <c r="T223" s="606"/>
      <c r="U223" s="602"/>
      <c r="V223" s="562"/>
      <c r="W223" s="563"/>
      <c r="X223" s="563"/>
      <c r="Y223" s="563"/>
      <c r="Z223" s="563"/>
      <c r="AA223" s="563"/>
      <c r="AB223" s="563"/>
      <c r="AC223" s="563"/>
      <c r="AD223" s="563"/>
      <c r="AE223" s="563"/>
      <c r="AF223" s="563"/>
      <c r="AG223" s="563"/>
      <c r="AH223" s="563"/>
      <c r="AI223" s="563"/>
      <c r="AJ223" s="563"/>
      <c r="AK223" s="563"/>
      <c r="AL223" s="563"/>
      <c r="AM223" s="563"/>
      <c r="AN223" s="563"/>
      <c r="AO223" s="563"/>
      <c r="AP223" s="563"/>
      <c r="AQ223" s="563"/>
      <c r="AR223" s="563"/>
      <c r="AS223" s="563"/>
    </row>
    <row r="224" spans="4:45">
      <c r="D224" s="605"/>
      <c r="E224" s="606"/>
      <c r="F224" s="606"/>
      <c r="G224" s="606"/>
      <c r="H224" s="606"/>
      <c r="I224" s="606"/>
      <c r="J224" s="606"/>
      <c r="K224" s="606"/>
      <c r="L224" s="606"/>
      <c r="M224" s="606"/>
      <c r="N224" s="606"/>
      <c r="O224" s="606"/>
      <c r="P224" s="606"/>
      <c r="Q224" s="606"/>
      <c r="R224" s="606"/>
      <c r="S224" s="606"/>
      <c r="T224" s="606"/>
      <c r="U224" s="602"/>
      <c r="V224" s="562"/>
      <c r="W224" s="563"/>
      <c r="X224" s="563"/>
      <c r="Y224" s="563"/>
      <c r="Z224" s="563"/>
      <c r="AA224" s="563"/>
      <c r="AB224" s="563"/>
      <c r="AC224" s="563"/>
      <c r="AD224" s="563"/>
      <c r="AE224" s="563"/>
      <c r="AF224" s="563"/>
      <c r="AG224" s="563"/>
      <c r="AH224" s="563"/>
      <c r="AI224" s="563"/>
      <c r="AJ224" s="563"/>
      <c r="AK224" s="563"/>
      <c r="AL224" s="563"/>
      <c r="AM224" s="563"/>
      <c r="AN224" s="563"/>
      <c r="AO224" s="563"/>
      <c r="AP224" s="563"/>
      <c r="AQ224" s="563"/>
      <c r="AR224" s="563"/>
      <c r="AS224" s="563"/>
    </row>
    <row r="225" spans="4:45">
      <c r="D225" s="605"/>
      <c r="E225" s="606"/>
      <c r="F225" s="606"/>
      <c r="G225" s="606"/>
      <c r="H225" s="606"/>
      <c r="I225" s="606"/>
      <c r="J225" s="606"/>
      <c r="K225" s="606"/>
      <c r="L225" s="606"/>
      <c r="M225" s="606"/>
      <c r="N225" s="606"/>
      <c r="O225" s="606"/>
      <c r="P225" s="606"/>
      <c r="Q225" s="606"/>
      <c r="R225" s="606"/>
      <c r="S225" s="606"/>
      <c r="T225" s="606"/>
      <c r="U225" s="602"/>
      <c r="V225" s="562"/>
      <c r="W225" s="563"/>
      <c r="X225" s="563"/>
      <c r="Y225" s="563"/>
      <c r="Z225" s="563"/>
      <c r="AA225" s="563"/>
      <c r="AB225" s="563"/>
      <c r="AC225" s="563"/>
      <c r="AD225" s="563"/>
      <c r="AE225" s="563"/>
      <c r="AF225" s="563"/>
      <c r="AG225" s="563"/>
      <c r="AH225" s="563"/>
      <c r="AI225" s="563"/>
      <c r="AJ225" s="563"/>
      <c r="AK225" s="563"/>
      <c r="AL225" s="563"/>
      <c r="AM225" s="563"/>
      <c r="AN225" s="563"/>
      <c r="AO225" s="563"/>
      <c r="AP225" s="563"/>
      <c r="AQ225" s="563"/>
      <c r="AR225" s="563"/>
      <c r="AS225" s="563"/>
    </row>
    <row r="226" spans="4:45">
      <c r="D226" s="605"/>
      <c r="E226" s="606"/>
      <c r="F226" s="606"/>
      <c r="G226" s="606"/>
      <c r="H226" s="606"/>
      <c r="I226" s="606"/>
      <c r="J226" s="606"/>
      <c r="K226" s="606"/>
      <c r="L226" s="606"/>
      <c r="M226" s="606"/>
      <c r="N226" s="606"/>
      <c r="O226" s="606"/>
      <c r="P226" s="606"/>
      <c r="Q226" s="606"/>
      <c r="R226" s="606"/>
      <c r="S226" s="606"/>
      <c r="T226" s="606"/>
      <c r="U226" s="602"/>
      <c r="V226" s="562"/>
      <c r="W226" s="563"/>
      <c r="X226" s="563"/>
      <c r="Y226" s="563"/>
      <c r="Z226" s="563"/>
      <c r="AA226" s="563"/>
      <c r="AB226" s="563"/>
      <c r="AC226" s="563"/>
      <c r="AD226" s="563"/>
      <c r="AE226" s="563"/>
      <c r="AF226" s="563"/>
      <c r="AG226" s="563"/>
      <c r="AH226" s="563"/>
      <c r="AI226" s="563"/>
      <c r="AJ226" s="563"/>
      <c r="AK226" s="563"/>
      <c r="AL226" s="563"/>
      <c r="AM226" s="563"/>
      <c r="AN226" s="563"/>
      <c r="AO226" s="563"/>
      <c r="AP226" s="563"/>
      <c r="AQ226" s="563"/>
      <c r="AR226" s="563"/>
      <c r="AS226" s="563"/>
    </row>
    <row r="227" spans="4:45">
      <c r="D227" s="605"/>
      <c r="E227" s="606"/>
      <c r="F227" s="606"/>
      <c r="G227" s="606"/>
      <c r="H227" s="606"/>
      <c r="I227" s="606"/>
      <c r="J227" s="606"/>
      <c r="K227" s="606"/>
      <c r="L227" s="606"/>
      <c r="M227" s="606"/>
      <c r="N227" s="606"/>
      <c r="O227" s="606"/>
      <c r="P227" s="606"/>
      <c r="Q227" s="606"/>
      <c r="R227" s="606"/>
      <c r="S227" s="606"/>
      <c r="T227" s="606"/>
      <c r="U227" s="602"/>
      <c r="V227" s="562"/>
      <c r="W227" s="563"/>
      <c r="X227" s="563"/>
      <c r="Y227" s="563"/>
      <c r="Z227" s="563"/>
      <c r="AA227" s="563"/>
      <c r="AB227" s="563"/>
      <c r="AC227" s="563"/>
      <c r="AD227" s="563"/>
      <c r="AE227" s="563"/>
      <c r="AF227" s="563"/>
      <c r="AG227" s="563"/>
      <c r="AH227" s="563"/>
      <c r="AI227" s="563"/>
      <c r="AJ227" s="563"/>
      <c r="AK227" s="563"/>
      <c r="AL227" s="563"/>
      <c r="AM227" s="563"/>
      <c r="AN227" s="563"/>
      <c r="AO227" s="563"/>
      <c r="AP227" s="563"/>
      <c r="AQ227" s="563"/>
      <c r="AR227" s="563"/>
      <c r="AS227" s="563"/>
    </row>
    <row r="228" spans="4:45">
      <c r="D228" s="605"/>
      <c r="E228" s="606"/>
      <c r="F228" s="606"/>
      <c r="G228" s="606"/>
      <c r="H228" s="606"/>
      <c r="I228" s="606"/>
      <c r="J228" s="606"/>
      <c r="K228" s="606"/>
      <c r="L228" s="606"/>
      <c r="M228" s="606"/>
      <c r="N228" s="606"/>
      <c r="O228" s="606"/>
      <c r="P228" s="606"/>
      <c r="Q228" s="606"/>
      <c r="R228" s="606"/>
      <c r="S228" s="606"/>
      <c r="T228" s="606"/>
      <c r="U228" s="602"/>
      <c r="V228" s="562"/>
      <c r="W228" s="563"/>
      <c r="X228" s="563"/>
      <c r="Y228" s="563"/>
      <c r="Z228" s="563"/>
      <c r="AA228" s="563"/>
      <c r="AB228" s="563"/>
      <c r="AC228" s="563"/>
      <c r="AD228" s="563"/>
      <c r="AE228" s="563"/>
      <c r="AF228" s="563"/>
      <c r="AG228" s="563"/>
      <c r="AH228" s="563"/>
      <c r="AI228" s="563"/>
      <c r="AJ228" s="563"/>
      <c r="AK228" s="563"/>
      <c r="AL228" s="563"/>
      <c r="AM228" s="563"/>
      <c r="AN228" s="563"/>
      <c r="AO228" s="563"/>
      <c r="AP228" s="563"/>
      <c r="AQ228" s="563"/>
      <c r="AR228" s="563"/>
      <c r="AS228" s="563"/>
    </row>
    <row r="229" spans="4:45">
      <c r="D229" s="605"/>
      <c r="E229" s="606"/>
      <c r="F229" s="606"/>
      <c r="G229" s="606"/>
      <c r="H229" s="606"/>
      <c r="I229" s="606"/>
      <c r="J229" s="606"/>
      <c r="K229" s="606"/>
      <c r="L229" s="606"/>
      <c r="M229" s="606"/>
      <c r="N229" s="606"/>
      <c r="O229" s="606"/>
      <c r="P229" s="606"/>
      <c r="Q229" s="606"/>
      <c r="R229" s="606"/>
      <c r="S229" s="606"/>
      <c r="T229" s="606"/>
      <c r="U229" s="602"/>
      <c r="V229" s="562"/>
      <c r="W229" s="563"/>
      <c r="X229" s="563"/>
      <c r="Y229" s="563"/>
      <c r="Z229" s="563"/>
      <c r="AA229" s="563"/>
      <c r="AB229" s="563"/>
      <c r="AC229" s="563"/>
      <c r="AD229" s="563"/>
      <c r="AE229" s="563"/>
      <c r="AF229" s="563"/>
      <c r="AG229" s="563"/>
      <c r="AH229" s="563"/>
      <c r="AI229" s="563"/>
      <c r="AJ229" s="563"/>
      <c r="AK229" s="563"/>
      <c r="AL229" s="563"/>
      <c r="AM229" s="563"/>
      <c r="AN229" s="563"/>
      <c r="AO229" s="563"/>
      <c r="AP229" s="563"/>
      <c r="AQ229" s="563"/>
      <c r="AR229" s="563"/>
      <c r="AS229" s="563"/>
    </row>
    <row r="230" spans="4:45">
      <c r="D230" s="605"/>
      <c r="E230" s="606"/>
      <c r="F230" s="606"/>
      <c r="G230" s="606"/>
      <c r="H230" s="606"/>
      <c r="I230" s="606"/>
      <c r="J230" s="606"/>
      <c r="K230" s="606"/>
      <c r="L230" s="606"/>
      <c r="M230" s="606"/>
      <c r="N230" s="606"/>
      <c r="O230" s="606"/>
      <c r="P230" s="606"/>
      <c r="Q230" s="606"/>
      <c r="R230" s="606"/>
      <c r="S230" s="606"/>
      <c r="T230" s="606"/>
      <c r="U230" s="602"/>
      <c r="V230" s="562"/>
      <c r="W230" s="563"/>
      <c r="X230" s="563"/>
      <c r="Y230" s="563"/>
      <c r="Z230" s="563"/>
      <c r="AA230" s="563"/>
      <c r="AB230" s="563"/>
      <c r="AC230" s="563"/>
      <c r="AD230" s="563"/>
      <c r="AE230" s="563"/>
      <c r="AF230" s="563"/>
      <c r="AG230" s="563"/>
      <c r="AH230" s="563"/>
      <c r="AI230" s="563"/>
      <c r="AJ230" s="563"/>
      <c r="AK230" s="563"/>
      <c r="AL230" s="563"/>
      <c r="AM230" s="563"/>
      <c r="AN230" s="563"/>
      <c r="AO230" s="563"/>
      <c r="AP230" s="563"/>
      <c r="AQ230" s="563"/>
      <c r="AR230" s="563"/>
      <c r="AS230" s="563"/>
    </row>
    <row r="231" spans="4:45">
      <c r="D231" s="605"/>
      <c r="E231" s="606"/>
      <c r="F231" s="606"/>
      <c r="G231" s="606"/>
      <c r="H231" s="606"/>
      <c r="I231" s="606"/>
      <c r="J231" s="606"/>
      <c r="K231" s="606"/>
      <c r="L231" s="606"/>
      <c r="M231" s="606"/>
      <c r="N231" s="606"/>
      <c r="O231" s="606"/>
      <c r="P231" s="606"/>
      <c r="Q231" s="606"/>
      <c r="R231" s="606"/>
      <c r="S231" s="606"/>
      <c r="T231" s="606"/>
      <c r="U231" s="602"/>
      <c r="V231" s="562"/>
      <c r="W231" s="563"/>
      <c r="X231" s="563"/>
      <c r="Y231" s="563"/>
      <c r="Z231" s="563"/>
      <c r="AA231" s="563"/>
      <c r="AB231" s="563"/>
      <c r="AC231" s="563"/>
      <c r="AD231" s="563"/>
      <c r="AE231" s="563"/>
      <c r="AF231" s="563"/>
      <c r="AG231" s="563"/>
      <c r="AH231" s="563"/>
      <c r="AI231" s="563"/>
      <c r="AJ231" s="563"/>
      <c r="AK231" s="563"/>
      <c r="AL231" s="563"/>
      <c r="AM231" s="563"/>
      <c r="AN231" s="563"/>
      <c r="AO231" s="563"/>
      <c r="AP231" s="563"/>
      <c r="AQ231" s="563"/>
      <c r="AR231" s="563"/>
      <c r="AS231" s="563"/>
    </row>
    <row r="232" spans="4:45">
      <c r="D232" s="605"/>
      <c r="E232" s="606"/>
      <c r="F232" s="606"/>
      <c r="G232" s="606"/>
      <c r="H232" s="606"/>
      <c r="I232" s="606"/>
      <c r="J232" s="606"/>
      <c r="K232" s="606"/>
      <c r="L232" s="606"/>
      <c r="M232" s="606"/>
      <c r="N232" s="606"/>
      <c r="O232" s="606"/>
      <c r="P232" s="606"/>
      <c r="Q232" s="606"/>
      <c r="R232" s="606"/>
      <c r="S232" s="606"/>
      <c r="T232" s="606"/>
      <c r="U232" s="602"/>
      <c r="V232" s="562"/>
      <c r="W232" s="563"/>
      <c r="X232" s="563"/>
      <c r="Y232" s="563"/>
      <c r="Z232" s="563"/>
      <c r="AA232" s="563"/>
      <c r="AB232" s="563"/>
      <c r="AC232" s="563"/>
      <c r="AD232" s="563"/>
      <c r="AE232" s="563"/>
      <c r="AF232" s="563"/>
      <c r="AG232" s="563"/>
      <c r="AH232" s="563"/>
      <c r="AI232" s="563"/>
      <c r="AJ232" s="563"/>
      <c r="AK232" s="563"/>
      <c r="AL232" s="563"/>
      <c r="AM232" s="563"/>
      <c r="AN232" s="563"/>
      <c r="AO232" s="563"/>
      <c r="AP232" s="563"/>
      <c r="AQ232" s="563"/>
      <c r="AR232" s="563"/>
      <c r="AS232" s="563"/>
    </row>
    <row r="233" spans="4:45">
      <c r="D233" s="605"/>
      <c r="E233" s="606"/>
      <c r="F233" s="606"/>
      <c r="G233" s="606"/>
      <c r="H233" s="606"/>
      <c r="I233" s="606"/>
      <c r="J233" s="606"/>
      <c r="K233" s="606"/>
      <c r="L233" s="606"/>
      <c r="M233" s="606"/>
      <c r="N233" s="606"/>
      <c r="O233" s="606"/>
      <c r="P233" s="606"/>
      <c r="Q233" s="606"/>
      <c r="R233" s="606"/>
      <c r="S233" s="606"/>
      <c r="T233" s="606"/>
      <c r="U233" s="602"/>
      <c r="V233" s="562"/>
      <c r="W233" s="563"/>
      <c r="X233" s="563"/>
      <c r="Y233" s="563"/>
      <c r="Z233" s="563"/>
      <c r="AA233" s="563"/>
      <c r="AB233" s="563"/>
      <c r="AC233" s="563"/>
      <c r="AD233" s="563"/>
      <c r="AE233" s="563"/>
      <c r="AF233" s="563"/>
      <c r="AG233" s="563"/>
      <c r="AH233" s="563"/>
      <c r="AI233" s="563"/>
      <c r="AJ233" s="563"/>
      <c r="AK233" s="563"/>
      <c r="AL233" s="563"/>
      <c r="AM233" s="563"/>
      <c r="AN233" s="563"/>
      <c r="AO233" s="563"/>
      <c r="AP233" s="563"/>
      <c r="AQ233" s="563"/>
      <c r="AR233" s="563"/>
      <c r="AS233" s="563"/>
    </row>
    <row r="234" spans="4:45">
      <c r="D234" s="605"/>
      <c r="E234" s="606"/>
      <c r="F234" s="606"/>
      <c r="G234" s="606"/>
      <c r="H234" s="606"/>
      <c r="I234" s="606"/>
      <c r="J234" s="606"/>
      <c r="K234" s="606"/>
      <c r="L234" s="606"/>
      <c r="M234" s="606"/>
      <c r="N234" s="606"/>
      <c r="O234" s="606"/>
      <c r="P234" s="606"/>
      <c r="Q234" s="606"/>
      <c r="R234" s="606"/>
      <c r="S234" s="606"/>
      <c r="T234" s="606"/>
      <c r="U234" s="602"/>
      <c r="V234" s="562"/>
      <c r="W234" s="563"/>
      <c r="X234" s="563"/>
      <c r="Y234" s="563"/>
      <c r="Z234" s="563"/>
      <c r="AA234" s="563"/>
      <c r="AB234" s="563"/>
      <c r="AC234" s="563"/>
      <c r="AD234" s="563"/>
      <c r="AE234" s="563"/>
      <c r="AF234" s="563"/>
      <c r="AG234" s="563"/>
      <c r="AH234" s="563"/>
      <c r="AI234" s="563"/>
      <c r="AJ234" s="563"/>
      <c r="AK234" s="563"/>
      <c r="AL234" s="563"/>
      <c r="AM234" s="563"/>
      <c r="AN234" s="563"/>
      <c r="AO234" s="563"/>
      <c r="AP234" s="563"/>
      <c r="AQ234" s="563"/>
      <c r="AR234" s="563"/>
      <c r="AS234" s="563"/>
    </row>
    <row r="235" spans="4:45">
      <c r="D235" s="605"/>
      <c r="E235" s="606"/>
      <c r="F235" s="606"/>
      <c r="G235" s="606"/>
      <c r="H235" s="606"/>
      <c r="I235" s="606"/>
      <c r="J235" s="606"/>
      <c r="K235" s="606"/>
      <c r="L235" s="606"/>
      <c r="M235" s="606"/>
      <c r="N235" s="606"/>
      <c r="O235" s="606"/>
      <c r="P235" s="606"/>
      <c r="Q235" s="606"/>
      <c r="R235" s="606"/>
      <c r="S235" s="606"/>
      <c r="T235" s="606"/>
      <c r="U235" s="602"/>
      <c r="V235" s="562"/>
      <c r="W235" s="563"/>
      <c r="X235" s="563"/>
      <c r="Y235" s="563"/>
      <c r="Z235" s="563"/>
      <c r="AA235" s="563"/>
      <c r="AB235" s="563"/>
      <c r="AC235" s="563"/>
      <c r="AD235" s="563"/>
      <c r="AE235" s="563"/>
      <c r="AF235" s="563"/>
      <c r="AG235" s="563"/>
      <c r="AH235" s="563"/>
      <c r="AI235" s="563"/>
      <c r="AJ235" s="563"/>
      <c r="AK235" s="563"/>
      <c r="AL235" s="563"/>
      <c r="AM235" s="563"/>
      <c r="AN235" s="563"/>
      <c r="AO235" s="563"/>
      <c r="AP235" s="563"/>
      <c r="AQ235" s="563"/>
      <c r="AR235" s="563"/>
      <c r="AS235" s="563"/>
    </row>
    <row r="236" spans="4:45">
      <c r="D236" s="605"/>
      <c r="E236" s="606"/>
      <c r="F236" s="606"/>
      <c r="G236" s="606"/>
      <c r="H236" s="606"/>
      <c r="I236" s="606"/>
      <c r="J236" s="606"/>
      <c r="K236" s="606"/>
      <c r="L236" s="606"/>
      <c r="M236" s="606"/>
      <c r="N236" s="606"/>
      <c r="O236" s="606"/>
      <c r="P236" s="606"/>
      <c r="Q236" s="606"/>
      <c r="R236" s="606"/>
      <c r="S236" s="606"/>
      <c r="T236" s="606"/>
      <c r="U236" s="602"/>
      <c r="V236" s="562"/>
      <c r="W236" s="563"/>
      <c r="X236" s="563"/>
      <c r="Y236" s="563"/>
      <c r="Z236" s="563"/>
      <c r="AA236" s="563"/>
      <c r="AB236" s="563"/>
      <c r="AC236" s="563"/>
      <c r="AD236" s="563"/>
      <c r="AE236" s="563"/>
      <c r="AF236" s="563"/>
      <c r="AG236" s="563"/>
      <c r="AH236" s="563"/>
      <c r="AI236" s="563"/>
      <c r="AJ236" s="563"/>
      <c r="AK236" s="563"/>
      <c r="AL236" s="563"/>
      <c r="AM236" s="563"/>
      <c r="AN236" s="563"/>
      <c r="AO236" s="563"/>
      <c r="AP236" s="563"/>
      <c r="AQ236" s="563"/>
      <c r="AR236" s="563"/>
      <c r="AS236" s="563"/>
    </row>
    <row r="237" spans="4:45">
      <c r="D237" s="605"/>
      <c r="E237" s="606"/>
      <c r="F237" s="606"/>
      <c r="G237" s="606"/>
      <c r="H237" s="606"/>
      <c r="I237" s="606"/>
      <c r="J237" s="606"/>
      <c r="K237" s="606"/>
      <c r="L237" s="606"/>
      <c r="M237" s="606"/>
      <c r="N237" s="606"/>
      <c r="O237" s="606"/>
      <c r="P237" s="606"/>
      <c r="Q237" s="606"/>
      <c r="R237" s="606"/>
      <c r="S237" s="606"/>
      <c r="T237" s="606"/>
      <c r="U237" s="602"/>
      <c r="V237" s="562"/>
      <c r="W237" s="563"/>
      <c r="X237" s="563"/>
      <c r="Y237" s="563"/>
      <c r="Z237" s="563"/>
      <c r="AA237" s="563"/>
      <c r="AB237" s="563"/>
      <c r="AC237" s="563"/>
      <c r="AD237" s="563"/>
      <c r="AE237" s="563"/>
      <c r="AF237" s="563"/>
      <c r="AG237" s="563"/>
      <c r="AH237" s="563"/>
      <c r="AI237" s="563"/>
      <c r="AJ237" s="563"/>
      <c r="AK237" s="563"/>
      <c r="AL237" s="563"/>
      <c r="AM237" s="563"/>
      <c r="AN237" s="563"/>
      <c r="AO237" s="563"/>
      <c r="AP237" s="563"/>
      <c r="AQ237" s="563"/>
      <c r="AR237" s="563"/>
      <c r="AS237" s="563"/>
    </row>
    <row r="238" spans="4:45">
      <c r="D238" s="605"/>
      <c r="E238" s="606"/>
      <c r="F238" s="606"/>
      <c r="G238" s="606"/>
      <c r="H238" s="606"/>
      <c r="I238" s="606"/>
      <c r="J238" s="606"/>
      <c r="K238" s="606"/>
      <c r="L238" s="606"/>
      <c r="M238" s="606"/>
      <c r="N238" s="606"/>
      <c r="O238" s="606"/>
      <c r="P238" s="606"/>
      <c r="Q238" s="606"/>
      <c r="R238" s="606"/>
      <c r="S238" s="606"/>
      <c r="T238" s="606"/>
      <c r="U238" s="602"/>
      <c r="V238" s="562"/>
      <c r="W238" s="563"/>
      <c r="X238" s="563"/>
      <c r="Y238" s="563"/>
      <c r="Z238" s="563"/>
      <c r="AA238" s="563"/>
      <c r="AB238" s="563"/>
      <c r="AC238" s="563"/>
      <c r="AD238" s="563"/>
      <c r="AE238" s="563"/>
      <c r="AF238" s="563"/>
      <c r="AG238" s="563"/>
      <c r="AH238" s="563"/>
      <c r="AI238" s="563"/>
      <c r="AJ238" s="563"/>
      <c r="AK238" s="563"/>
      <c r="AL238" s="563"/>
      <c r="AM238" s="563"/>
      <c r="AN238" s="563"/>
      <c r="AO238" s="563"/>
      <c r="AP238" s="563"/>
      <c r="AQ238" s="563"/>
      <c r="AR238" s="563"/>
      <c r="AS238" s="563"/>
    </row>
    <row r="239" spans="4:45">
      <c r="D239" s="605"/>
      <c r="E239" s="606"/>
      <c r="F239" s="606"/>
      <c r="G239" s="606"/>
      <c r="H239" s="606"/>
      <c r="I239" s="606"/>
      <c r="J239" s="606"/>
      <c r="K239" s="606"/>
      <c r="L239" s="606"/>
      <c r="M239" s="606"/>
      <c r="N239" s="606"/>
      <c r="O239" s="606"/>
      <c r="P239" s="606"/>
      <c r="Q239" s="606"/>
      <c r="R239" s="606"/>
      <c r="S239" s="606"/>
      <c r="T239" s="606"/>
      <c r="U239" s="602"/>
      <c r="V239" s="562"/>
      <c r="W239" s="563"/>
      <c r="X239" s="563"/>
      <c r="Y239" s="563"/>
      <c r="Z239" s="563"/>
      <c r="AA239" s="563"/>
      <c r="AB239" s="563"/>
      <c r="AC239" s="563"/>
      <c r="AD239" s="563"/>
      <c r="AE239" s="563"/>
      <c r="AF239" s="563"/>
      <c r="AG239" s="563"/>
      <c r="AH239" s="563"/>
      <c r="AI239" s="563"/>
      <c r="AJ239" s="563"/>
      <c r="AK239" s="563"/>
      <c r="AL239" s="563"/>
      <c r="AM239" s="563"/>
      <c r="AN239" s="563"/>
      <c r="AO239" s="563"/>
      <c r="AP239" s="563"/>
      <c r="AQ239" s="563"/>
      <c r="AR239" s="563"/>
      <c r="AS239" s="563"/>
    </row>
    <row r="240" spans="4:45">
      <c r="D240" s="605"/>
      <c r="E240" s="606"/>
      <c r="F240" s="606"/>
      <c r="G240" s="606"/>
      <c r="H240" s="606"/>
      <c r="I240" s="606"/>
      <c r="J240" s="606"/>
      <c r="K240" s="606"/>
      <c r="L240" s="606"/>
      <c r="M240" s="606"/>
      <c r="N240" s="606"/>
      <c r="O240" s="606"/>
      <c r="P240" s="606"/>
      <c r="Q240" s="606"/>
      <c r="R240" s="606"/>
      <c r="S240" s="606"/>
      <c r="T240" s="606"/>
      <c r="U240" s="602"/>
      <c r="V240" s="562"/>
      <c r="W240" s="563"/>
      <c r="X240" s="563"/>
      <c r="Y240" s="563"/>
      <c r="Z240" s="563"/>
      <c r="AA240" s="563"/>
      <c r="AB240" s="563"/>
      <c r="AC240" s="563"/>
      <c r="AD240" s="563"/>
      <c r="AE240" s="563"/>
      <c r="AF240" s="563"/>
      <c r="AG240" s="563"/>
      <c r="AH240" s="563"/>
      <c r="AI240" s="563"/>
      <c r="AJ240" s="563"/>
      <c r="AK240" s="563"/>
      <c r="AL240" s="563"/>
      <c r="AM240" s="563"/>
      <c r="AN240" s="563"/>
      <c r="AO240" s="563"/>
      <c r="AP240" s="563"/>
      <c r="AQ240" s="563"/>
      <c r="AR240" s="563"/>
      <c r="AS240" s="563"/>
    </row>
    <row r="241" spans="4:45">
      <c r="D241" s="605"/>
      <c r="E241" s="606"/>
      <c r="F241" s="606"/>
      <c r="G241" s="606"/>
      <c r="H241" s="606"/>
      <c r="I241" s="606"/>
      <c r="J241" s="606"/>
      <c r="K241" s="606"/>
      <c r="L241" s="606"/>
      <c r="M241" s="606"/>
      <c r="N241" s="606"/>
      <c r="O241" s="606"/>
      <c r="P241" s="606"/>
      <c r="Q241" s="606"/>
      <c r="R241" s="606"/>
      <c r="S241" s="606"/>
      <c r="T241" s="606"/>
      <c r="U241" s="602"/>
      <c r="V241" s="562"/>
      <c r="W241" s="563"/>
      <c r="X241" s="563"/>
      <c r="Y241" s="563"/>
      <c r="Z241" s="563"/>
      <c r="AA241" s="563"/>
      <c r="AB241" s="563"/>
      <c r="AC241" s="563"/>
      <c r="AD241" s="563"/>
      <c r="AE241" s="563"/>
      <c r="AF241" s="563"/>
      <c r="AG241" s="563"/>
      <c r="AH241" s="563"/>
      <c r="AI241" s="563"/>
      <c r="AJ241" s="563"/>
      <c r="AK241" s="563"/>
      <c r="AL241" s="563"/>
      <c r="AM241" s="563"/>
      <c r="AN241" s="563"/>
      <c r="AO241" s="563"/>
      <c r="AP241" s="563"/>
      <c r="AQ241" s="563"/>
      <c r="AR241" s="563"/>
      <c r="AS241" s="563"/>
    </row>
    <row r="242" spans="4:45">
      <c r="D242" s="605"/>
      <c r="E242" s="606"/>
      <c r="F242" s="606"/>
      <c r="G242" s="606"/>
      <c r="H242" s="606"/>
      <c r="I242" s="606"/>
      <c r="J242" s="606"/>
      <c r="K242" s="606"/>
      <c r="L242" s="606"/>
      <c r="M242" s="606"/>
      <c r="N242" s="606"/>
      <c r="O242" s="606"/>
      <c r="P242" s="606"/>
      <c r="Q242" s="606"/>
      <c r="R242" s="606"/>
      <c r="S242" s="606"/>
      <c r="T242" s="606"/>
      <c r="U242" s="602"/>
      <c r="V242" s="562"/>
      <c r="W242" s="563"/>
      <c r="X242" s="563"/>
      <c r="Y242" s="563"/>
      <c r="Z242" s="563"/>
      <c r="AA242" s="563"/>
      <c r="AB242" s="563"/>
      <c r="AC242" s="563"/>
      <c r="AD242" s="563"/>
      <c r="AE242" s="563"/>
      <c r="AF242" s="563"/>
      <c r="AG242" s="563"/>
      <c r="AH242" s="563"/>
      <c r="AI242" s="563"/>
      <c r="AJ242" s="563"/>
      <c r="AK242" s="563"/>
      <c r="AL242" s="563"/>
      <c r="AM242" s="563"/>
      <c r="AN242" s="563"/>
      <c r="AO242" s="563"/>
      <c r="AP242" s="563"/>
      <c r="AQ242" s="563"/>
      <c r="AR242" s="563"/>
      <c r="AS242" s="563"/>
    </row>
    <row r="243" spans="4:45">
      <c r="D243" s="605"/>
      <c r="E243" s="606"/>
      <c r="F243" s="606"/>
      <c r="G243" s="606"/>
      <c r="H243" s="606"/>
      <c r="I243" s="606"/>
      <c r="J243" s="606"/>
      <c r="K243" s="606"/>
      <c r="L243" s="606"/>
      <c r="M243" s="606"/>
      <c r="N243" s="606"/>
      <c r="O243" s="606"/>
      <c r="P243" s="606"/>
      <c r="Q243" s="606"/>
      <c r="R243" s="606"/>
      <c r="S243" s="606"/>
      <c r="T243" s="606"/>
      <c r="U243" s="602"/>
      <c r="V243" s="562"/>
      <c r="W243" s="563"/>
      <c r="X243" s="563"/>
      <c r="Y243" s="563"/>
      <c r="Z243" s="563"/>
      <c r="AA243" s="563"/>
      <c r="AB243" s="563"/>
      <c r="AC243" s="563"/>
      <c r="AD243" s="563"/>
      <c r="AE243" s="563"/>
      <c r="AF243" s="563"/>
      <c r="AG243" s="563"/>
      <c r="AH243" s="563"/>
      <c r="AI243" s="563"/>
      <c r="AJ243" s="563"/>
      <c r="AK243" s="563"/>
      <c r="AL243" s="563"/>
      <c r="AM243" s="563"/>
      <c r="AN243" s="563"/>
      <c r="AO243" s="563"/>
      <c r="AP243" s="563"/>
      <c r="AQ243" s="563"/>
      <c r="AR243" s="563"/>
      <c r="AS243" s="563"/>
    </row>
    <row r="244" spans="4:45">
      <c r="D244" s="605"/>
      <c r="E244" s="606"/>
      <c r="F244" s="606"/>
      <c r="G244" s="606"/>
      <c r="H244" s="606"/>
      <c r="I244" s="606"/>
      <c r="J244" s="606"/>
      <c r="K244" s="606"/>
      <c r="L244" s="606"/>
      <c r="M244" s="606"/>
      <c r="N244" s="606"/>
      <c r="O244" s="606"/>
      <c r="P244" s="606"/>
      <c r="Q244" s="606"/>
      <c r="R244" s="606"/>
      <c r="S244" s="606"/>
      <c r="T244" s="606"/>
      <c r="U244" s="602"/>
      <c r="V244" s="562"/>
      <c r="W244" s="563"/>
      <c r="X244" s="563"/>
      <c r="Y244" s="563"/>
      <c r="Z244" s="563"/>
      <c r="AA244" s="563"/>
      <c r="AB244" s="563"/>
      <c r="AC244" s="563"/>
      <c r="AD244" s="563"/>
      <c r="AE244" s="563"/>
      <c r="AF244" s="563"/>
      <c r="AG244" s="563"/>
      <c r="AH244" s="563"/>
      <c r="AI244" s="563"/>
      <c r="AJ244" s="563"/>
      <c r="AK244" s="563"/>
      <c r="AL244" s="563"/>
      <c r="AM244" s="563"/>
      <c r="AN244" s="563"/>
      <c r="AO244" s="563"/>
      <c r="AP244" s="563"/>
      <c r="AQ244" s="563"/>
      <c r="AR244" s="563"/>
      <c r="AS244" s="563"/>
    </row>
    <row r="245" spans="4:45">
      <c r="D245" s="605"/>
      <c r="E245" s="606"/>
      <c r="F245" s="606"/>
      <c r="G245" s="606"/>
      <c r="H245" s="606"/>
      <c r="I245" s="606"/>
      <c r="J245" s="606"/>
      <c r="K245" s="606"/>
      <c r="L245" s="606"/>
      <c r="M245" s="606"/>
      <c r="N245" s="606"/>
      <c r="O245" s="606"/>
      <c r="P245" s="606"/>
      <c r="Q245" s="606"/>
      <c r="R245" s="606"/>
      <c r="S245" s="606"/>
      <c r="T245" s="606"/>
      <c r="U245" s="602"/>
      <c r="V245" s="562"/>
      <c r="W245" s="563"/>
      <c r="X245" s="563"/>
      <c r="Y245" s="563"/>
      <c r="Z245" s="563"/>
      <c r="AA245" s="563"/>
      <c r="AB245" s="563"/>
      <c r="AC245" s="563"/>
      <c r="AD245" s="563"/>
      <c r="AE245" s="563"/>
      <c r="AF245" s="563"/>
      <c r="AG245" s="563"/>
      <c r="AH245" s="563"/>
      <c r="AI245" s="563"/>
      <c r="AJ245" s="563"/>
      <c r="AK245" s="563"/>
      <c r="AL245" s="563"/>
      <c r="AM245" s="563"/>
      <c r="AN245" s="563"/>
      <c r="AO245" s="563"/>
      <c r="AP245" s="563"/>
      <c r="AQ245" s="563"/>
      <c r="AR245" s="563"/>
      <c r="AS245" s="563"/>
    </row>
    <row r="246" spans="4:45">
      <c r="D246" s="605"/>
      <c r="E246" s="606"/>
      <c r="F246" s="606"/>
      <c r="G246" s="606"/>
      <c r="H246" s="606"/>
      <c r="I246" s="606"/>
      <c r="J246" s="606"/>
      <c r="K246" s="606"/>
      <c r="L246" s="606"/>
      <c r="M246" s="606"/>
      <c r="N246" s="606"/>
      <c r="O246" s="606"/>
      <c r="P246" s="606"/>
      <c r="Q246" s="606"/>
      <c r="R246" s="606"/>
      <c r="S246" s="606"/>
      <c r="T246" s="606"/>
      <c r="U246" s="602"/>
      <c r="V246" s="562"/>
      <c r="W246" s="563"/>
      <c r="X246" s="563"/>
      <c r="Y246" s="563"/>
      <c r="Z246" s="563"/>
      <c r="AA246" s="563"/>
      <c r="AB246" s="563"/>
      <c r="AC246" s="563"/>
      <c r="AD246" s="563"/>
      <c r="AE246" s="563"/>
      <c r="AF246" s="563"/>
      <c r="AG246" s="563"/>
      <c r="AH246" s="563"/>
      <c r="AI246" s="563"/>
      <c r="AJ246" s="563"/>
      <c r="AK246" s="563"/>
      <c r="AL246" s="563"/>
      <c r="AM246" s="563"/>
      <c r="AN246" s="563"/>
      <c r="AO246" s="563"/>
      <c r="AP246" s="563"/>
      <c r="AQ246" s="563"/>
      <c r="AR246" s="563"/>
      <c r="AS246" s="563"/>
    </row>
    <row r="247" spans="4:45">
      <c r="D247" s="605"/>
      <c r="E247" s="606"/>
      <c r="F247" s="606"/>
      <c r="G247" s="606"/>
      <c r="H247" s="606"/>
      <c r="I247" s="606"/>
      <c r="J247" s="606"/>
      <c r="K247" s="606"/>
      <c r="L247" s="606"/>
      <c r="M247" s="606"/>
      <c r="N247" s="606"/>
      <c r="O247" s="606"/>
      <c r="P247" s="606"/>
      <c r="Q247" s="606"/>
      <c r="R247" s="606"/>
      <c r="S247" s="606"/>
      <c r="T247" s="606"/>
      <c r="U247" s="602"/>
      <c r="V247" s="562"/>
      <c r="W247" s="563"/>
      <c r="X247" s="563"/>
      <c r="Y247" s="563"/>
      <c r="Z247" s="563"/>
      <c r="AA247" s="563"/>
      <c r="AB247" s="563"/>
      <c r="AC247" s="563"/>
      <c r="AD247" s="563"/>
      <c r="AE247" s="563"/>
      <c r="AF247" s="563"/>
      <c r="AG247" s="563"/>
      <c r="AH247" s="563"/>
      <c r="AI247" s="563"/>
      <c r="AJ247" s="563"/>
      <c r="AK247" s="563"/>
      <c r="AL247" s="563"/>
      <c r="AM247" s="563"/>
      <c r="AN247" s="563"/>
      <c r="AO247" s="563"/>
      <c r="AP247" s="563"/>
      <c r="AQ247" s="563"/>
      <c r="AR247" s="563"/>
      <c r="AS247" s="563"/>
    </row>
    <row r="248" spans="4:45">
      <c r="D248" s="605"/>
      <c r="E248" s="606"/>
      <c r="F248" s="606"/>
      <c r="G248" s="606"/>
      <c r="H248" s="606"/>
      <c r="I248" s="606"/>
      <c r="J248" s="606"/>
      <c r="K248" s="606"/>
      <c r="L248" s="606"/>
      <c r="M248" s="606"/>
      <c r="N248" s="606"/>
      <c r="O248" s="606"/>
      <c r="P248" s="606"/>
      <c r="Q248" s="606"/>
      <c r="R248" s="606"/>
      <c r="S248" s="606"/>
      <c r="T248" s="606"/>
      <c r="U248" s="602"/>
      <c r="V248" s="562"/>
      <c r="W248" s="563"/>
      <c r="X248" s="563"/>
      <c r="Y248" s="563"/>
      <c r="Z248" s="563"/>
      <c r="AA248" s="563"/>
      <c r="AB248" s="563"/>
      <c r="AC248" s="563"/>
      <c r="AD248" s="563"/>
      <c r="AE248" s="563"/>
      <c r="AF248" s="563"/>
      <c r="AG248" s="563"/>
      <c r="AH248" s="563"/>
      <c r="AI248" s="563"/>
      <c r="AJ248" s="563"/>
      <c r="AK248" s="563"/>
      <c r="AL248" s="563"/>
      <c r="AM248" s="563"/>
      <c r="AN248" s="563"/>
      <c r="AO248" s="563"/>
      <c r="AP248" s="563"/>
      <c r="AQ248" s="563"/>
      <c r="AR248" s="563"/>
      <c r="AS248" s="563"/>
    </row>
    <row r="249" spans="4:45">
      <c r="D249" s="605"/>
      <c r="E249" s="606"/>
      <c r="F249" s="606"/>
      <c r="G249" s="606"/>
      <c r="H249" s="606"/>
      <c r="I249" s="606"/>
      <c r="J249" s="606"/>
      <c r="K249" s="606"/>
      <c r="L249" s="606"/>
      <c r="M249" s="606"/>
      <c r="N249" s="606"/>
      <c r="O249" s="606"/>
      <c r="P249" s="606"/>
      <c r="Q249" s="606"/>
      <c r="R249" s="606"/>
      <c r="S249" s="606"/>
      <c r="T249" s="606"/>
      <c r="U249" s="602"/>
      <c r="V249" s="562"/>
      <c r="W249" s="563"/>
      <c r="X249" s="563"/>
      <c r="Y249" s="563"/>
      <c r="Z249" s="563"/>
      <c r="AA249" s="563"/>
      <c r="AB249" s="563"/>
      <c r="AC249" s="563"/>
      <c r="AD249" s="563"/>
      <c r="AE249" s="563"/>
      <c r="AF249" s="563"/>
      <c r="AG249" s="563"/>
      <c r="AH249" s="563"/>
      <c r="AI249" s="563"/>
      <c r="AJ249" s="563"/>
      <c r="AK249" s="563"/>
      <c r="AL249" s="563"/>
      <c r="AM249" s="563"/>
      <c r="AN249" s="563"/>
      <c r="AO249" s="563"/>
      <c r="AP249" s="563"/>
      <c r="AQ249" s="563"/>
      <c r="AR249" s="563"/>
      <c r="AS249" s="563"/>
    </row>
    <row r="250" spans="4:45">
      <c r="D250" s="605"/>
      <c r="E250" s="606"/>
      <c r="F250" s="606"/>
      <c r="G250" s="606"/>
      <c r="H250" s="606"/>
      <c r="I250" s="606"/>
      <c r="J250" s="606"/>
      <c r="K250" s="606"/>
      <c r="L250" s="606"/>
      <c r="M250" s="606"/>
      <c r="N250" s="606"/>
      <c r="O250" s="606"/>
      <c r="P250" s="606"/>
      <c r="Q250" s="606"/>
      <c r="R250" s="606"/>
      <c r="S250" s="606"/>
      <c r="T250" s="606"/>
      <c r="U250" s="602"/>
      <c r="V250" s="562"/>
      <c r="W250" s="563"/>
      <c r="X250" s="563"/>
      <c r="Y250" s="563"/>
      <c r="Z250" s="563"/>
      <c r="AA250" s="563"/>
      <c r="AB250" s="563"/>
      <c r="AC250" s="563"/>
      <c r="AD250" s="563"/>
      <c r="AE250" s="563"/>
      <c r="AF250" s="563"/>
      <c r="AG250" s="563"/>
      <c r="AH250" s="563"/>
      <c r="AI250" s="563"/>
      <c r="AJ250" s="563"/>
      <c r="AK250" s="563"/>
      <c r="AL250" s="563"/>
      <c r="AM250" s="563"/>
      <c r="AN250" s="563"/>
      <c r="AO250" s="563"/>
      <c r="AP250" s="563"/>
      <c r="AQ250" s="563"/>
      <c r="AR250" s="563"/>
      <c r="AS250" s="563"/>
    </row>
    <row r="251" spans="4:45">
      <c r="D251" s="605"/>
      <c r="E251" s="606"/>
      <c r="F251" s="606"/>
      <c r="G251" s="606"/>
      <c r="H251" s="606"/>
      <c r="I251" s="606"/>
      <c r="J251" s="606"/>
      <c r="K251" s="606"/>
      <c r="L251" s="606"/>
      <c r="M251" s="606"/>
      <c r="N251" s="606"/>
      <c r="O251" s="606"/>
      <c r="P251" s="606"/>
      <c r="Q251" s="606"/>
      <c r="R251" s="606"/>
      <c r="S251" s="606"/>
      <c r="T251" s="606"/>
      <c r="U251" s="602"/>
      <c r="V251" s="562"/>
      <c r="W251" s="563"/>
      <c r="X251" s="563"/>
      <c r="Y251" s="563"/>
      <c r="Z251" s="563"/>
      <c r="AA251" s="563"/>
      <c r="AB251" s="563"/>
      <c r="AC251" s="563"/>
      <c r="AD251" s="563"/>
      <c r="AE251" s="563"/>
      <c r="AF251" s="563"/>
      <c r="AG251" s="563"/>
      <c r="AH251" s="563"/>
      <c r="AI251" s="563"/>
      <c r="AJ251" s="563"/>
      <c r="AK251" s="563"/>
      <c r="AL251" s="563"/>
      <c r="AM251" s="563"/>
      <c r="AN251" s="563"/>
      <c r="AO251" s="563"/>
      <c r="AP251" s="563"/>
      <c r="AQ251" s="563"/>
      <c r="AR251" s="563"/>
      <c r="AS251" s="563"/>
    </row>
    <row r="252" spans="4:45">
      <c r="D252" s="605"/>
      <c r="E252" s="606"/>
      <c r="F252" s="606"/>
      <c r="G252" s="606"/>
      <c r="H252" s="606"/>
      <c r="I252" s="606"/>
      <c r="J252" s="606"/>
      <c r="K252" s="606"/>
      <c r="L252" s="606"/>
      <c r="M252" s="606"/>
      <c r="N252" s="606"/>
      <c r="O252" s="606"/>
      <c r="P252" s="606"/>
      <c r="Q252" s="606"/>
      <c r="R252" s="606"/>
      <c r="S252" s="606"/>
      <c r="T252" s="606"/>
      <c r="U252" s="602"/>
      <c r="V252" s="562"/>
      <c r="W252" s="563"/>
      <c r="X252" s="563"/>
      <c r="Y252" s="563"/>
      <c r="Z252" s="563"/>
      <c r="AA252" s="563"/>
      <c r="AB252" s="563"/>
      <c r="AC252" s="563"/>
      <c r="AD252" s="563"/>
      <c r="AE252" s="563"/>
      <c r="AF252" s="563"/>
      <c r="AG252" s="563"/>
      <c r="AH252" s="563"/>
      <c r="AI252" s="563"/>
      <c r="AJ252" s="563"/>
      <c r="AK252" s="563"/>
      <c r="AL252" s="563"/>
      <c r="AM252" s="563"/>
      <c r="AN252" s="563"/>
      <c r="AO252" s="563"/>
      <c r="AP252" s="563"/>
      <c r="AQ252" s="563"/>
      <c r="AR252" s="563"/>
      <c r="AS252" s="563"/>
    </row>
    <row r="253" spans="4:45">
      <c r="D253" s="606"/>
      <c r="E253" s="606"/>
      <c r="F253" s="606"/>
      <c r="G253" s="606"/>
      <c r="H253" s="606"/>
      <c r="I253" s="606"/>
      <c r="J253" s="606"/>
      <c r="K253" s="606"/>
      <c r="L253" s="606"/>
      <c r="M253" s="606"/>
      <c r="N253" s="606"/>
      <c r="O253" s="606"/>
      <c r="P253" s="606"/>
      <c r="Q253" s="606"/>
      <c r="R253" s="606"/>
      <c r="S253" s="606"/>
      <c r="T253" s="606"/>
      <c r="U253" s="602"/>
      <c r="V253" s="562"/>
      <c r="W253" s="563"/>
      <c r="X253" s="563"/>
      <c r="Y253" s="563"/>
      <c r="Z253" s="563"/>
      <c r="AA253" s="563"/>
      <c r="AB253" s="563"/>
      <c r="AC253" s="563"/>
      <c r="AD253" s="563"/>
      <c r="AE253" s="563"/>
      <c r="AF253" s="563"/>
      <c r="AG253" s="563"/>
      <c r="AH253" s="563"/>
      <c r="AI253" s="563"/>
      <c r="AJ253" s="563"/>
      <c r="AK253" s="563"/>
      <c r="AL253" s="563"/>
      <c r="AM253" s="563"/>
      <c r="AN253" s="563"/>
      <c r="AO253" s="563"/>
      <c r="AP253" s="563"/>
      <c r="AQ253" s="563"/>
      <c r="AR253" s="563"/>
      <c r="AS253" s="563"/>
    </row>
    <row r="254" spans="4:45">
      <c r="D254" s="606"/>
      <c r="E254" s="606"/>
      <c r="F254" s="606"/>
      <c r="G254" s="606"/>
      <c r="H254" s="606"/>
      <c r="I254" s="606"/>
      <c r="J254" s="606"/>
      <c r="K254" s="606"/>
      <c r="L254" s="606"/>
      <c r="M254" s="606"/>
      <c r="N254" s="606"/>
      <c r="O254" s="606"/>
      <c r="P254" s="606"/>
      <c r="Q254" s="606"/>
      <c r="R254" s="606"/>
      <c r="S254" s="606"/>
      <c r="T254" s="606"/>
      <c r="U254" s="602"/>
      <c r="V254" s="562"/>
      <c r="W254" s="563"/>
      <c r="X254" s="563"/>
      <c r="Y254" s="563"/>
      <c r="Z254" s="563"/>
      <c r="AA254" s="563"/>
      <c r="AB254" s="563"/>
      <c r="AC254" s="563"/>
      <c r="AD254" s="563"/>
      <c r="AE254" s="563"/>
      <c r="AF254" s="563"/>
      <c r="AG254" s="563"/>
      <c r="AH254" s="563"/>
      <c r="AI254" s="563"/>
      <c r="AJ254" s="563"/>
      <c r="AK254" s="563"/>
      <c r="AL254" s="563"/>
      <c r="AM254" s="563"/>
      <c r="AN254" s="563"/>
      <c r="AO254" s="563"/>
      <c r="AP254" s="563"/>
      <c r="AQ254" s="563"/>
      <c r="AR254" s="563"/>
      <c r="AS254" s="563"/>
    </row>
    <row r="255" spans="4:45">
      <c r="D255" s="606"/>
      <c r="E255" s="606"/>
      <c r="F255" s="606"/>
      <c r="G255" s="606"/>
      <c r="H255" s="606"/>
      <c r="I255" s="606"/>
      <c r="J255" s="606"/>
      <c r="K255" s="606"/>
      <c r="L255" s="606"/>
      <c r="M255" s="606"/>
      <c r="N255" s="606"/>
      <c r="O255" s="606"/>
      <c r="P255" s="606"/>
      <c r="Q255" s="606"/>
      <c r="R255" s="606"/>
      <c r="S255" s="606"/>
      <c r="T255" s="606"/>
      <c r="U255" s="602"/>
      <c r="V255" s="562"/>
      <c r="W255" s="563"/>
      <c r="X255" s="563"/>
      <c r="Y255" s="563"/>
      <c r="Z255" s="563"/>
      <c r="AA255" s="563"/>
      <c r="AB255" s="563"/>
      <c r="AC255" s="563"/>
      <c r="AD255" s="563"/>
      <c r="AE255" s="563"/>
      <c r="AF255" s="563"/>
      <c r="AG255" s="563"/>
      <c r="AH255" s="563"/>
      <c r="AI255" s="563"/>
      <c r="AJ255" s="563"/>
      <c r="AK255" s="563"/>
      <c r="AL255" s="563"/>
      <c r="AM255" s="563"/>
      <c r="AN255" s="563"/>
      <c r="AO255" s="563"/>
      <c r="AP255" s="563"/>
      <c r="AQ255" s="563"/>
      <c r="AR255" s="563"/>
      <c r="AS255" s="563"/>
    </row>
    <row r="256" spans="4:45">
      <c r="D256" s="606"/>
      <c r="E256" s="606"/>
      <c r="F256" s="606"/>
      <c r="G256" s="606"/>
      <c r="H256" s="606"/>
      <c r="I256" s="606"/>
      <c r="J256" s="606"/>
      <c r="K256" s="606"/>
      <c r="L256" s="606"/>
      <c r="M256" s="606"/>
      <c r="N256" s="606"/>
      <c r="O256" s="606"/>
      <c r="P256" s="606"/>
      <c r="Q256" s="606"/>
      <c r="R256" s="606"/>
      <c r="S256" s="606"/>
      <c r="T256" s="606"/>
      <c r="U256" s="602"/>
      <c r="V256" s="562"/>
      <c r="W256" s="563"/>
      <c r="X256" s="563"/>
      <c r="Y256" s="563"/>
      <c r="Z256" s="563"/>
      <c r="AA256" s="563"/>
      <c r="AB256" s="563"/>
      <c r="AC256" s="563"/>
      <c r="AD256" s="563"/>
      <c r="AE256" s="563"/>
      <c r="AF256" s="563"/>
      <c r="AG256" s="563"/>
      <c r="AH256" s="563"/>
      <c r="AI256" s="563"/>
      <c r="AJ256" s="563"/>
      <c r="AK256" s="563"/>
      <c r="AL256" s="563"/>
      <c r="AM256" s="563"/>
      <c r="AN256" s="563"/>
      <c r="AO256" s="563"/>
      <c r="AP256" s="563"/>
      <c r="AQ256" s="563"/>
      <c r="AR256" s="563"/>
      <c r="AS256" s="563"/>
    </row>
    <row r="257" spans="4:45">
      <c r="D257" s="606"/>
      <c r="E257" s="606"/>
      <c r="F257" s="606"/>
      <c r="G257" s="606"/>
      <c r="H257" s="606"/>
      <c r="I257" s="606"/>
      <c r="J257" s="606"/>
      <c r="K257" s="606"/>
      <c r="L257" s="606"/>
      <c r="M257" s="606"/>
      <c r="N257" s="606"/>
      <c r="O257" s="606"/>
      <c r="P257" s="606"/>
      <c r="Q257" s="606"/>
      <c r="R257" s="606"/>
      <c r="S257" s="606"/>
      <c r="T257" s="606"/>
      <c r="U257" s="602"/>
      <c r="V257" s="562"/>
      <c r="W257" s="563"/>
      <c r="X257" s="563"/>
      <c r="Y257" s="563"/>
      <c r="Z257" s="563"/>
      <c r="AA257" s="563"/>
      <c r="AB257" s="563"/>
      <c r="AC257" s="563"/>
      <c r="AD257" s="563"/>
      <c r="AE257" s="563"/>
      <c r="AF257" s="563"/>
      <c r="AG257" s="563"/>
      <c r="AH257" s="563"/>
      <c r="AI257" s="563"/>
      <c r="AJ257" s="563"/>
      <c r="AK257" s="563"/>
      <c r="AL257" s="563"/>
      <c r="AM257" s="563"/>
      <c r="AN257" s="563"/>
      <c r="AO257" s="563"/>
      <c r="AP257" s="563"/>
      <c r="AQ257" s="563"/>
      <c r="AR257" s="563"/>
      <c r="AS257" s="563"/>
    </row>
    <row r="258" spans="4:45">
      <c r="D258" s="606"/>
      <c r="E258" s="606"/>
      <c r="F258" s="606"/>
      <c r="G258" s="606"/>
      <c r="H258" s="606"/>
      <c r="I258" s="606"/>
      <c r="J258" s="606"/>
      <c r="K258" s="606"/>
      <c r="L258" s="606"/>
      <c r="M258" s="606"/>
      <c r="N258" s="606"/>
      <c r="O258" s="606"/>
      <c r="P258" s="606"/>
      <c r="Q258" s="606"/>
      <c r="R258" s="606"/>
      <c r="S258" s="606"/>
      <c r="T258" s="606"/>
      <c r="U258" s="602"/>
      <c r="V258" s="562"/>
      <c r="W258" s="563"/>
      <c r="X258" s="563"/>
      <c r="Y258" s="563"/>
      <c r="Z258" s="563"/>
      <c r="AA258" s="563"/>
      <c r="AB258" s="563"/>
      <c r="AC258" s="563"/>
      <c r="AD258" s="563"/>
      <c r="AE258" s="563"/>
      <c r="AF258" s="563"/>
      <c r="AG258" s="563"/>
      <c r="AH258" s="563"/>
      <c r="AI258" s="563"/>
      <c r="AJ258" s="563"/>
      <c r="AK258" s="563"/>
      <c r="AL258" s="563"/>
      <c r="AM258" s="563"/>
      <c r="AN258" s="563"/>
      <c r="AO258" s="563"/>
      <c r="AP258" s="563"/>
      <c r="AQ258" s="563"/>
      <c r="AR258" s="563"/>
      <c r="AS258" s="563"/>
    </row>
    <row r="259" spans="4:45">
      <c r="D259" s="606"/>
      <c r="E259" s="606"/>
      <c r="F259" s="606"/>
      <c r="G259" s="606"/>
      <c r="H259" s="606"/>
      <c r="I259" s="606"/>
      <c r="J259" s="606"/>
      <c r="K259" s="606"/>
      <c r="L259" s="606"/>
      <c r="M259" s="606"/>
      <c r="N259" s="606"/>
      <c r="O259" s="606"/>
      <c r="P259" s="606"/>
      <c r="Q259" s="606"/>
      <c r="R259" s="606"/>
      <c r="S259" s="606"/>
      <c r="T259" s="606"/>
      <c r="U259" s="602"/>
      <c r="V259" s="562"/>
      <c r="W259" s="563"/>
      <c r="X259" s="563"/>
      <c r="Y259" s="563"/>
      <c r="Z259" s="563"/>
      <c r="AA259" s="563"/>
      <c r="AB259" s="563"/>
      <c r="AC259" s="563"/>
      <c r="AD259" s="563"/>
      <c r="AE259" s="563"/>
      <c r="AF259" s="563"/>
      <c r="AG259" s="563"/>
      <c r="AH259" s="563"/>
      <c r="AI259" s="563"/>
      <c r="AJ259" s="563"/>
      <c r="AK259" s="563"/>
      <c r="AL259" s="563"/>
      <c r="AM259" s="563"/>
      <c r="AN259" s="563"/>
      <c r="AO259" s="563"/>
      <c r="AP259" s="563"/>
      <c r="AQ259" s="563"/>
      <c r="AR259" s="563"/>
      <c r="AS259" s="563"/>
    </row>
    <row r="260" spans="4:45">
      <c r="D260" s="606"/>
      <c r="E260" s="606"/>
      <c r="F260" s="606"/>
      <c r="G260" s="606"/>
      <c r="H260" s="606"/>
      <c r="I260" s="606"/>
      <c r="J260" s="606"/>
      <c r="K260" s="606"/>
      <c r="L260" s="606"/>
      <c r="M260" s="606"/>
      <c r="N260" s="606"/>
      <c r="O260" s="606"/>
      <c r="P260" s="606"/>
      <c r="Q260" s="606"/>
      <c r="R260" s="606"/>
      <c r="S260" s="606"/>
      <c r="T260" s="606"/>
      <c r="U260" s="602"/>
      <c r="V260" s="562"/>
      <c r="W260" s="563"/>
      <c r="X260" s="563"/>
      <c r="Y260" s="563"/>
      <c r="Z260" s="563"/>
      <c r="AA260" s="563"/>
      <c r="AB260" s="563"/>
      <c r="AC260" s="563"/>
      <c r="AD260" s="563"/>
      <c r="AE260" s="563"/>
      <c r="AF260" s="563"/>
      <c r="AG260" s="563"/>
      <c r="AH260" s="563"/>
      <c r="AI260" s="563"/>
      <c r="AJ260" s="563"/>
      <c r="AK260" s="563"/>
      <c r="AL260" s="563"/>
      <c r="AM260" s="563"/>
      <c r="AN260" s="563"/>
      <c r="AO260" s="563"/>
      <c r="AP260" s="563"/>
      <c r="AQ260" s="563"/>
      <c r="AR260" s="563"/>
      <c r="AS260" s="563"/>
    </row>
    <row r="261" spans="4:45">
      <c r="D261" s="606"/>
      <c r="E261" s="606"/>
      <c r="F261" s="606"/>
      <c r="G261" s="606"/>
      <c r="H261" s="606"/>
      <c r="I261" s="606"/>
      <c r="J261" s="606"/>
      <c r="K261" s="606"/>
      <c r="L261" s="606"/>
      <c r="M261" s="606"/>
      <c r="N261" s="606"/>
      <c r="O261" s="606"/>
      <c r="P261" s="606"/>
      <c r="Q261" s="606"/>
      <c r="R261" s="606"/>
      <c r="S261" s="606"/>
      <c r="T261" s="606"/>
      <c r="U261" s="602"/>
      <c r="V261" s="562"/>
      <c r="W261" s="563"/>
      <c r="X261" s="563"/>
      <c r="Y261" s="563"/>
      <c r="Z261" s="563"/>
      <c r="AA261" s="563"/>
      <c r="AB261" s="563"/>
      <c r="AC261" s="563"/>
      <c r="AD261" s="563"/>
      <c r="AE261" s="563"/>
      <c r="AF261" s="563"/>
      <c r="AG261" s="563"/>
      <c r="AH261" s="563"/>
      <c r="AI261" s="563"/>
      <c r="AJ261" s="563"/>
      <c r="AK261" s="563"/>
      <c r="AL261" s="563"/>
      <c r="AM261" s="563"/>
      <c r="AN261" s="563"/>
      <c r="AO261" s="563"/>
      <c r="AP261" s="563"/>
      <c r="AQ261" s="563"/>
      <c r="AR261" s="563"/>
      <c r="AS261" s="563"/>
    </row>
    <row r="262" spans="4:45">
      <c r="D262" s="606"/>
      <c r="E262" s="606"/>
      <c r="F262" s="606"/>
      <c r="G262" s="606"/>
      <c r="H262" s="606"/>
      <c r="I262" s="606"/>
      <c r="J262" s="606"/>
      <c r="K262" s="606"/>
      <c r="L262" s="606"/>
      <c r="M262" s="606"/>
      <c r="N262" s="606"/>
      <c r="O262" s="606"/>
      <c r="P262" s="606"/>
      <c r="Q262" s="606"/>
      <c r="R262" s="606"/>
      <c r="S262" s="606"/>
      <c r="T262" s="606"/>
      <c r="U262" s="602"/>
      <c r="V262" s="562"/>
      <c r="W262" s="563"/>
      <c r="X262" s="563"/>
      <c r="Y262" s="563"/>
      <c r="Z262" s="563"/>
      <c r="AA262" s="563"/>
      <c r="AB262" s="563"/>
      <c r="AC262" s="563"/>
      <c r="AD262" s="563"/>
      <c r="AE262" s="563"/>
      <c r="AF262" s="563"/>
      <c r="AG262" s="563"/>
      <c r="AH262" s="563"/>
      <c r="AI262" s="563"/>
      <c r="AJ262" s="563"/>
      <c r="AK262" s="563"/>
      <c r="AL262" s="563"/>
      <c r="AM262" s="563"/>
      <c r="AN262" s="563"/>
      <c r="AO262" s="563"/>
      <c r="AP262" s="563"/>
      <c r="AQ262" s="563"/>
      <c r="AR262" s="563"/>
      <c r="AS262" s="563"/>
    </row>
    <row r="263" spans="4:45">
      <c r="D263" s="606"/>
      <c r="E263" s="606"/>
      <c r="F263" s="606"/>
      <c r="G263" s="606"/>
      <c r="H263" s="606"/>
      <c r="I263" s="606"/>
      <c r="J263" s="606"/>
      <c r="K263" s="606"/>
      <c r="L263" s="606"/>
      <c r="M263" s="606"/>
      <c r="N263" s="606"/>
      <c r="O263" s="606"/>
      <c r="P263" s="606"/>
      <c r="Q263" s="606"/>
      <c r="R263" s="606"/>
      <c r="S263" s="606"/>
      <c r="T263" s="606"/>
      <c r="U263" s="602"/>
      <c r="V263" s="562"/>
      <c r="W263" s="563"/>
      <c r="X263" s="563"/>
      <c r="Y263" s="563"/>
      <c r="Z263" s="563"/>
      <c r="AA263" s="563"/>
      <c r="AB263" s="563"/>
      <c r="AC263" s="563"/>
      <c r="AD263" s="563"/>
      <c r="AE263" s="563"/>
      <c r="AF263" s="563"/>
      <c r="AG263" s="563"/>
      <c r="AH263" s="563"/>
      <c r="AI263" s="563"/>
      <c r="AJ263" s="563"/>
      <c r="AK263" s="563"/>
      <c r="AL263" s="563"/>
      <c r="AM263" s="563"/>
      <c r="AN263" s="563"/>
      <c r="AO263" s="563"/>
      <c r="AP263" s="563"/>
      <c r="AQ263" s="563"/>
      <c r="AR263" s="563"/>
      <c r="AS263" s="563"/>
    </row>
    <row r="264" spans="4:45">
      <c r="D264" s="606"/>
      <c r="E264" s="606"/>
      <c r="F264" s="606"/>
      <c r="G264" s="606"/>
      <c r="H264" s="606"/>
      <c r="I264" s="606"/>
      <c r="J264" s="606"/>
      <c r="K264" s="606"/>
      <c r="L264" s="606"/>
      <c r="M264" s="606"/>
      <c r="N264" s="606"/>
      <c r="O264" s="606"/>
      <c r="P264" s="606"/>
      <c r="Q264" s="606"/>
      <c r="R264" s="606"/>
      <c r="S264" s="606"/>
      <c r="T264" s="606"/>
      <c r="U264" s="602"/>
      <c r="V264" s="562"/>
      <c r="W264" s="563"/>
      <c r="X264" s="563"/>
      <c r="Y264" s="563"/>
      <c r="Z264" s="563"/>
      <c r="AA264" s="563"/>
      <c r="AB264" s="563"/>
      <c r="AC264" s="563"/>
      <c r="AD264" s="563"/>
      <c r="AE264" s="563"/>
      <c r="AF264" s="563"/>
      <c r="AG264" s="563"/>
      <c r="AH264" s="563"/>
      <c r="AI264" s="563"/>
      <c r="AJ264" s="563"/>
      <c r="AK264" s="563"/>
      <c r="AL264" s="563"/>
      <c r="AM264" s="563"/>
      <c r="AN264" s="563"/>
      <c r="AO264" s="563"/>
      <c r="AP264" s="563"/>
      <c r="AQ264" s="563"/>
      <c r="AR264" s="563"/>
      <c r="AS264" s="563"/>
    </row>
    <row r="265" spans="4:45">
      <c r="D265" s="606"/>
      <c r="E265" s="606"/>
      <c r="F265" s="606"/>
      <c r="G265" s="606"/>
      <c r="H265" s="606"/>
      <c r="I265" s="606"/>
      <c r="J265" s="606"/>
      <c r="K265" s="606"/>
      <c r="L265" s="606"/>
      <c r="M265" s="606"/>
      <c r="N265" s="606"/>
      <c r="O265" s="606"/>
      <c r="P265" s="606"/>
      <c r="Q265" s="606"/>
      <c r="R265" s="606"/>
      <c r="S265" s="606"/>
      <c r="T265" s="606"/>
      <c r="U265" s="602"/>
      <c r="V265" s="562"/>
      <c r="W265" s="563"/>
      <c r="X265" s="563"/>
      <c r="Y265" s="563"/>
      <c r="Z265" s="563"/>
      <c r="AA265" s="563"/>
      <c r="AB265" s="563"/>
      <c r="AC265" s="563"/>
      <c r="AD265" s="563"/>
      <c r="AE265" s="563"/>
      <c r="AF265" s="563"/>
      <c r="AG265" s="563"/>
      <c r="AH265" s="563"/>
      <c r="AI265" s="563"/>
      <c r="AJ265" s="563"/>
      <c r="AK265" s="563"/>
      <c r="AL265" s="563"/>
      <c r="AM265" s="563"/>
      <c r="AN265" s="563"/>
      <c r="AO265" s="563"/>
      <c r="AP265" s="563"/>
      <c r="AQ265" s="563"/>
      <c r="AR265" s="563"/>
      <c r="AS265" s="563"/>
    </row>
    <row r="266" spans="4:45">
      <c r="D266" s="606"/>
      <c r="E266" s="606"/>
      <c r="F266" s="606"/>
      <c r="G266" s="606"/>
      <c r="H266" s="606"/>
      <c r="I266" s="606"/>
      <c r="J266" s="606"/>
      <c r="K266" s="606"/>
      <c r="L266" s="606"/>
      <c r="M266" s="606"/>
      <c r="N266" s="606"/>
      <c r="O266" s="606"/>
      <c r="P266" s="606"/>
      <c r="Q266" s="606"/>
      <c r="R266" s="606"/>
      <c r="S266" s="606"/>
      <c r="T266" s="606"/>
      <c r="U266" s="602"/>
      <c r="V266" s="562"/>
      <c r="W266" s="563"/>
      <c r="X266" s="563"/>
      <c r="Y266" s="563"/>
      <c r="Z266" s="563"/>
      <c r="AA266" s="563"/>
      <c r="AB266" s="563"/>
      <c r="AC266" s="563"/>
      <c r="AD266" s="563"/>
      <c r="AE266" s="563"/>
      <c r="AF266" s="563"/>
      <c r="AG266" s="563"/>
      <c r="AH266" s="563"/>
      <c r="AI266" s="563"/>
      <c r="AJ266" s="563"/>
      <c r="AK266" s="563"/>
      <c r="AL266" s="563"/>
      <c r="AM266" s="563"/>
      <c r="AN266" s="563"/>
      <c r="AO266" s="563"/>
      <c r="AP266" s="563"/>
      <c r="AQ266" s="563"/>
      <c r="AR266" s="563"/>
      <c r="AS266" s="563"/>
    </row>
    <row r="267" spans="4:45">
      <c r="D267" s="606"/>
      <c r="E267" s="606"/>
      <c r="F267" s="606"/>
      <c r="G267" s="606"/>
      <c r="H267" s="606"/>
      <c r="I267" s="606"/>
      <c r="J267" s="606"/>
      <c r="K267" s="606"/>
      <c r="L267" s="606"/>
      <c r="M267" s="606"/>
      <c r="N267" s="606"/>
      <c r="O267" s="606"/>
      <c r="P267" s="606"/>
      <c r="Q267" s="606"/>
      <c r="R267" s="606"/>
      <c r="S267" s="606"/>
      <c r="T267" s="606"/>
      <c r="U267" s="602"/>
      <c r="V267" s="562"/>
      <c r="W267" s="563"/>
      <c r="X267" s="563"/>
      <c r="Y267" s="563"/>
      <c r="Z267" s="563"/>
      <c r="AA267" s="563"/>
      <c r="AB267" s="563"/>
      <c r="AC267" s="563"/>
      <c r="AD267" s="563"/>
      <c r="AE267" s="563"/>
      <c r="AF267" s="563"/>
      <c r="AG267" s="563"/>
      <c r="AH267" s="563"/>
      <c r="AI267" s="563"/>
      <c r="AJ267" s="563"/>
      <c r="AK267" s="563"/>
      <c r="AL267" s="563"/>
      <c r="AM267" s="563"/>
      <c r="AN267" s="563"/>
      <c r="AO267" s="563"/>
      <c r="AP267" s="563"/>
      <c r="AQ267" s="563"/>
      <c r="AR267" s="563"/>
      <c r="AS267" s="563"/>
    </row>
    <row r="268" spans="4:45">
      <c r="D268" s="606"/>
      <c r="E268" s="606"/>
      <c r="F268" s="606"/>
      <c r="G268" s="606"/>
      <c r="H268" s="606"/>
      <c r="I268" s="606"/>
      <c r="J268" s="606"/>
      <c r="K268" s="606"/>
      <c r="L268" s="606"/>
      <c r="M268" s="606"/>
      <c r="N268" s="606"/>
      <c r="O268" s="606"/>
      <c r="P268" s="606"/>
      <c r="Q268" s="606"/>
      <c r="R268" s="606"/>
      <c r="S268" s="606"/>
      <c r="T268" s="606"/>
      <c r="U268" s="602"/>
      <c r="V268" s="562"/>
      <c r="W268" s="563"/>
      <c r="X268" s="563"/>
      <c r="Y268" s="563"/>
      <c r="Z268" s="563"/>
      <c r="AA268" s="563"/>
      <c r="AB268" s="563"/>
      <c r="AC268" s="563"/>
      <c r="AD268" s="563"/>
      <c r="AE268" s="563"/>
      <c r="AF268" s="563"/>
      <c r="AG268" s="563"/>
      <c r="AH268" s="563"/>
      <c r="AI268" s="563"/>
      <c r="AJ268" s="563"/>
      <c r="AK268" s="563"/>
      <c r="AL268" s="563"/>
      <c r="AM268" s="563"/>
      <c r="AN268" s="563"/>
      <c r="AO268" s="563"/>
      <c r="AP268" s="563"/>
      <c r="AQ268" s="563"/>
      <c r="AR268" s="563"/>
      <c r="AS268" s="563"/>
    </row>
    <row r="269" spans="4:45">
      <c r="D269" s="606"/>
      <c r="E269" s="606"/>
      <c r="F269" s="606"/>
      <c r="G269" s="606"/>
      <c r="H269" s="606"/>
      <c r="I269" s="606"/>
      <c r="J269" s="606"/>
      <c r="K269" s="606"/>
      <c r="L269" s="606"/>
      <c r="M269" s="606"/>
      <c r="N269" s="606"/>
      <c r="O269" s="606"/>
      <c r="P269" s="606"/>
      <c r="Q269" s="606"/>
      <c r="R269" s="606"/>
      <c r="S269" s="606"/>
      <c r="T269" s="606"/>
      <c r="U269" s="602"/>
      <c r="V269" s="562"/>
      <c r="W269" s="563"/>
      <c r="X269" s="563"/>
      <c r="Y269" s="563"/>
      <c r="Z269" s="563"/>
      <c r="AA269" s="563"/>
      <c r="AB269" s="563"/>
      <c r="AC269" s="563"/>
      <c r="AD269" s="563"/>
      <c r="AE269" s="563"/>
      <c r="AF269" s="563"/>
      <c r="AG269" s="563"/>
      <c r="AH269" s="563"/>
      <c r="AI269" s="563"/>
      <c r="AJ269" s="563"/>
      <c r="AK269" s="563"/>
      <c r="AL269" s="563"/>
      <c r="AM269" s="563"/>
      <c r="AN269" s="563"/>
      <c r="AO269" s="563"/>
      <c r="AP269" s="563"/>
      <c r="AQ269" s="563"/>
      <c r="AR269" s="563"/>
      <c r="AS269" s="563"/>
    </row>
    <row r="270" spans="4:45">
      <c r="D270" s="606"/>
      <c r="E270" s="606"/>
      <c r="F270" s="606"/>
      <c r="G270" s="606"/>
      <c r="H270" s="606"/>
      <c r="I270" s="606"/>
      <c r="J270" s="606"/>
      <c r="K270" s="606"/>
      <c r="L270" s="606"/>
      <c r="M270" s="606"/>
      <c r="N270" s="606"/>
      <c r="O270" s="606"/>
      <c r="P270" s="606"/>
      <c r="Q270" s="606"/>
      <c r="R270" s="606"/>
      <c r="S270" s="606"/>
      <c r="T270" s="606"/>
      <c r="U270" s="602"/>
      <c r="V270" s="562"/>
      <c r="W270" s="563"/>
      <c r="X270" s="563"/>
      <c r="Y270" s="563"/>
      <c r="Z270" s="563"/>
      <c r="AA270" s="563"/>
      <c r="AB270" s="563"/>
      <c r="AC270" s="563"/>
      <c r="AD270" s="563"/>
      <c r="AE270" s="563"/>
      <c r="AF270" s="563"/>
      <c r="AG270" s="563"/>
      <c r="AH270" s="563"/>
      <c r="AI270" s="563"/>
      <c r="AJ270" s="563"/>
      <c r="AK270" s="563"/>
      <c r="AL270" s="563"/>
      <c r="AM270" s="563"/>
      <c r="AN270" s="563"/>
      <c r="AO270" s="563"/>
      <c r="AP270" s="563"/>
      <c r="AQ270" s="563"/>
      <c r="AR270" s="563"/>
      <c r="AS270" s="563"/>
    </row>
    <row r="271" spans="4:45">
      <c r="D271" s="606"/>
      <c r="E271" s="606"/>
      <c r="F271" s="606"/>
      <c r="G271" s="606"/>
      <c r="H271" s="606"/>
      <c r="I271" s="606"/>
      <c r="J271" s="606"/>
      <c r="K271" s="606"/>
      <c r="L271" s="606"/>
      <c r="M271" s="606"/>
      <c r="N271" s="606"/>
      <c r="O271" s="606"/>
      <c r="P271" s="606"/>
      <c r="Q271" s="606"/>
      <c r="R271" s="606"/>
      <c r="S271" s="606"/>
      <c r="T271" s="606"/>
      <c r="U271" s="602"/>
      <c r="V271" s="562"/>
      <c r="W271" s="563"/>
      <c r="X271" s="563"/>
      <c r="Y271" s="563"/>
      <c r="Z271" s="563"/>
      <c r="AA271" s="563"/>
      <c r="AB271" s="563"/>
      <c r="AC271" s="563"/>
      <c r="AD271" s="563"/>
      <c r="AE271" s="563"/>
      <c r="AF271" s="563"/>
      <c r="AG271" s="563"/>
      <c r="AH271" s="563"/>
      <c r="AI271" s="563"/>
      <c r="AJ271" s="563"/>
      <c r="AK271" s="563"/>
      <c r="AL271" s="563"/>
      <c r="AM271" s="563"/>
      <c r="AN271" s="563"/>
      <c r="AO271" s="563"/>
      <c r="AP271" s="563"/>
      <c r="AQ271" s="563"/>
      <c r="AR271" s="563"/>
      <c r="AS271" s="563"/>
    </row>
    <row r="272" spans="4:45">
      <c r="D272" s="606"/>
      <c r="E272" s="606"/>
      <c r="F272" s="606"/>
      <c r="G272" s="606"/>
      <c r="H272" s="606"/>
      <c r="I272" s="606"/>
      <c r="J272" s="606"/>
      <c r="K272" s="606"/>
      <c r="L272" s="606"/>
      <c r="M272" s="606"/>
      <c r="N272" s="606"/>
      <c r="O272" s="606"/>
      <c r="P272" s="606"/>
      <c r="Q272" s="606"/>
      <c r="R272" s="606"/>
      <c r="S272" s="606"/>
      <c r="T272" s="606"/>
      <c r="U272" s="602"/>
      <c r="V272" s="562"/>
      <c r="W272" s="563"/>
      <c r="X272" s="563"/>
      <c r="Y272" s="563"/>
      <c r="Z272" s="563"/>
      <c r="AA272" s="563"/>
      <c r="AB272" s="563"/>
      <c r="AC272" s="563"/>
      <c r="AD272" s="563"/>
      <c r="AE272" s="563"/>
      <c r="AF272" s="563"/>
      <c r="AG272" s="563"/>
      <c r="AH272" s="563"/>
      <c r="AI272" s="563"/>
      <c r="AJ272" s="563"/>
      <c r="AK272" s="563"/>
      <c r="AL272" s="563"/>
      <c r="AM272" s="563"/>
      <c r="AN272" s="563"/>
      <c r="AO272" s="563"/>
      <c r="AP272" s="563"/>
      <c r="AQ272" s="563"/>
      <c r="AR272" s="563"/>
      <c r="AS272" s="563"/>
    </row>
    <row r="273" spans="4:45">
      <c r="D273" s="606"/>
      <c r="E273" s="606"/>
      <c r="F273" s="606"/>
      <c r="G273" s="606"/>
      <c r="H273" s="606"/>
      <c r="I273" s="606"/>
      <c r="J273" s="606"/>
      <c r="K273" s="606"/>
      <c r="L273" s="606"/>
      <c r="M273" s="606"/>
      <c r="N273" s="606"/>
      <c r="O273" s="606"/>
      <c r="P273" s="606"/>
      <c r="Q273" s="606"/>
      <c r="R273" s="606"/>
      <c r="S273" s="606"/>
      <c r="T273" s="606"/>
      <c r="U273" s="602"/>
      <c r="V273" s="562"/>
      <c r="W273" s="563"/>
      <c r="X273" s="563"/>
      <c r="Y273" s="563"/>
      <c r="Z273" s="563"/>
      <c r="AA273" s="563"/>
      <c r="AB273" s="563"/>
      <c r="AC273" s="563"/>
      <c r="AD273" s="563"/>
      <c r="AE273" s="563"/>
      <c r="AF273" s="563"/>
      <c r="AG273" s="563"/>
      <c r="AH273" s="563"/>
      <c r="AI273" s="563"/>
      <c r="AJ273" s="563"/>
      <c r="AK273" s="563"/>
      <c r="AL273" s="563"/>
      <c r="AM273" s="563"/>
      <c r="AN273" s="563"/>
      <c r="AO273" s="563"/>
      <c r="AP273" s="563"/>
      <c r="AQ273" s="563"/>
      <c r="AR273" s="563"/>
      <c r="AS273" s="563"/>
    </row>
    <row r="274" spans="4:45">
      <c r="D274" s="606"/>
      <c r="E274" s="606"/>
      <c r="F274" s="606"/>
      <c r="G274" s="606"/>
      <c r="H274" s="606"/>
      <c r="I274" s="606"/>
      <c r="J274" s="606"/>
      <c r="K274" s="606"/>
      <c r="L274" s="606"/>
      <c r="M274" s="606"/>
      <c r="N274" s="606"/>
      <c r="O274" s="606"/>
      <c r="P274" s="606"/>
      <c r="Q274" s="606"/>
      <c r="R274" s="606"/>
      <c r="S274" s="606"/>
      <c r="T274" s="606"/>
      <c r="U274" s="602"/>
      <c r="V274" s="562"/>
      <c r="W274" s="563"/>
      <c r="X274" s="563"/>
      <c r="Y274" s="563"/>
      <c r="Z274" s="563"/>
      <c r="AA274" s="563"/>
      <c r="AB274" s="563"/>
      <c r="AC274" s="563"/>
      <c r="AD274" s="563"/>
      <c r="AE274" s="563"/>
      <c r="AF274" s="563"/>
      <c r="AG274" s="563"/>
      <c r="AH274" s="563"/>
      <c r="AI274" s="563"/>
      <c r="AJ274" s="563"/>
      <c r="AK274" s="563"/>
      <c r="AL274" s="563"/>
      <c r="AM274" s="563"/>
      <c r="AN274" s="563"/>
      <c r="AO274" s="563"/>
      <c r="AP274" s="563"/>
      <c r="AQ274" s="563"/>
      <c r="AR274" s="563"/>
      <c r="AS274" s="563"/>
    </row>
    <row r="275" spans="4:45">
      <c r="D275" s="606"/>
      <c r="E275" s="606"/>
      <c r="F275" s="606"/>
      <c r="G275" s="606"/>
      <c r="H275" s="606"/>
      <c r="I275" s="606"/>
      <c r="J275" s="606"/>
      <c r="K275" s="606"/>
      <c r="L275" s="606"/>
      <c r="M275" s="606"/>
      <c r="N275" s="606"/>
      <c r="O275" s="606"/>
      <c r="P275" s="606"/>
      <c r="Q275" s="606"/>
      <c r="R275" s="606"/>
      <c r="S275" s="606"/>
      <c r="T275" s="606"/>
      <c r="U275" s="602"/>
      <c r="V275" s="562"/>
      <c r="W275" s="563"/>
      <c r="X275" s="563"/>
      <c r="Y275" s="563"/>
      <c r="Z275" s="563"/>
      <c r="AA275" s="563"/>
      <c r="AB275" s="563"/>
      <c r="AC275" s="563"/>
      <c r="AD275" s="563"/>
      <c r="AE275" s="563"/>
      <c r="AF275" s="563"/>
      <c r="AG275" s="563"/>
      <c r="AH275" s="563"/>
      <c r="AI275" s="563"/>
      <c r="AJ275" s="563"/>
      <c r="AK275" s="563"/>
      <c r="AL275" s="563"/>
      <c r="AM275" s="563"/>
      <c r="AN275" s="563"/>
      <c r="AO275" s="563"/>
      <c r="AP275" s="563"/>
      <c r="AQ275" s="563"/>
      <c r="AR275" s="563"/>
      <c r="AS275" s="563"/>
    </row>
    <row r="276" spans="4:45">
      <c r="D276" s="606"/>
      <c r="E276" s="606"/>
      <c r="F276" s="606"/>
      <c r="G276" s="606"/>
      <c r="H276" s="606"/>
      <c r="I276" s="606"/>
      <c r="J276" s="606"/>
      <c r="K276" s="606"/>
      <c r="L276" s="606"/>
      <c r="M276" s="606"/>
      <c r="N276" s="606"/>
      <c r="O276" s="606"/>
      <c r="P276" s="606"/>
      <c r="Q276" s="606"/>
      <c r="R276" s="606"/>
      <c r="S276" s="606"/>
      <c r="T276" s="606"/>
      <c r="U276" s="602"/>
      <c r="V276" s="562"/>
      <c r="W276" s="563"/>
      <c r="X276" s="563"/>
      <c r="Y276" s="563"/>
      <c r="Z276" s="563"/>
      <c r="AA276" s="563"/>
      <c r="AB276" s="563"/>
      <c r="AC276" s="563"/>
      <c r="AD276" s="563"/>
      <c r="AE276" s="563"/>
      <c r="AF276" s="563"/>
      <c r="AG276" s="563"/>
      <c r="AH276" s="563"/>
      <c r="AI276" s="563"/>
      <c r="AJ276" s="563"/>
      <c r="AK276" s="563"/>
      <c r="AL276" s="563"/>
      <c r="AM276" s="563"/>
      <c r="AN276" s="563"/>
      <c r="AO276" s="563"/>
      <c r="AP276" s="563"/>
      <c r="AQ276" s="563"/>
      <c r="AR276" s="563"/>
      <c r="AS276" s="563"/>
    </row>
    <row r="277" spans="4:45">
      <c r="D277" s="606"/>
      <c r="E277" s="606"/>
      <c r="F277" s="606"/>
      <c r="G277" s="606"/>
      <c r="H277" s="606"/>
      <c r="I277" s="606"/>
      <c r="J277" s="606"/>
      <c r="K277" s="606"/>
      <c r="L277" s="606"/>
      <c r="M277" s="606"/>
      <c r="N277" s="606"/>
      <c r="O277" s="606"/>
      <c r="P277" s="606"/>
      <c r="Q277" s="606"/>
      <c r="R277" s="606"/>
      <c r="S277" s="606"/>
      <c r="T277" s="606"/>
      <c r="U277" s="602"/>
      <c r="V277" s="562"/>
      <c r="W277" s="563"/>
      <c r="X277" s="563"/>
      <c r="Y277" s="563"/>
      <c r="Z277" s="563"/>
      <c r="AA277" s="563"/>
      <c r="AB277" s="563"/>
      <c r="AC277" s="563"/>
      <c r="AD277" s="563"/>
      <c r="AE277" s="563"/>
      <c r="AF277" s="563"/>
      <c r="AG277" s="563"/>
      <c r="AH277" s="563"/>
      <c r="AI277" s="563"/>
      <c r="AJ277" s="563"/>
      <c r="AK277" s="563"/>
      <c r="AL277" s="563"/>
      <c r="AM277" s="563"/>
      <c r="AN277" s="563"/>
      <c r="AO277" s="563"/>
      <c r="AP277" s="563"/>
      <c r="AQ277" s="563"/>
      <c r="AR277" s="563"/>
      <c r="AS277" s="563"/>
    </row>
    <row r="278" spans="4:45">
      <c r="D278" s="606"/>
      <c r="E278" s="606"/>
      <c r="F278" s="606"/>
      <c r="G278" s="606"/>
      <c r="H278" s="606"/>
      <c r="I278" s="606"/>
      <c r="J278" s="606"/>
      <c r="K278" s="606"/>
      <c r="L278" s="606"/>
      <c r="M278" s="606"/>
      <c r="N278" s="606"/>
      <c r="O278" s="606"/>
      <c r="P278" s="606"/>
      <c r="Q278" s="606"/>
      <c r="R278" s="606"/>
      <c r="S278" s="606"/>
      <c r="T278" s="606"/>
      <c r="U278" s="602"/>
      <c r="V278" s="562"/>
      <c r="W278" s="563"/>
      <c r="X278" s="563"/>
      <c r="Y278" s="563"/>
      <c r="Z278" s="563"/>
      <c r="AA278" s="563"/>
      <c r="AB278" s="563"/>
      <c r="AC278" s="563"/>
      <c r="AD278" s="563"/>
      <c r="AE278" s="563"/>
      <c r="AF278" s="563"/>
      <c r="AG278" s="563"/>
      <c r="AH278" s="563"/>
      <c r="AI278" s="563"/>
      <c r="AJ278" s="563"/>
      <c r="AK278" s="563"/>
      <c r="AL278" s="563"/>
      <c r="AM278" s="563"/>
      <c r="AN278" s="563"/>
      <c r="AO278" s="563"/>
      <c r="AP278" s="563"/>
      <c r="AQ278" s="563"/>
      <c r="AR278" s="563"/>
      <c r="AS278" s="563"/>
    </row>
    <row r="279" spans="4:45">
      <c r="D279" s="606"/>
      <c r="E279" s="606"/>
      <c r="F279" s="606"/>
      <c r="G279" s="606"/>
      <c r="H279" s="606"/>
      <c r="I279" s="606"/>
      <c r="J279" s="606"/>
      <c r="K279" s="606"/>
      <c r="L279" s="606"/>
      <c r="M279" s="606"/>
      <c r="N279" s="606"/>
      <c r="O279" s="606"/>
      <c r="P279" s="606"/>
      <c r="Q279" s="606"/>
      <c r="R279" s="606"/>
      <c r="S279" s="606"/>
      <c r="T279" s="606"/>
      <c r="U279" s="602"/>
      <c r="V279" s="562"/>
      <c r="W279" s="563"/>
      <c r="X279" s="563"/>
      <c r="Y279" s="563"/>
      <c r="Z279" s="563"/>
      <c r="AA279" s="563"/>
      <c r="AB279" s="563"/>
      <c r="AC279" s="563"/>
      <c r="AD279" s="563"/>
      <c r="AE279" s="563"/>
      <c r="AF279" s="563"/>
      <c r="AG279" s="563"/>
      <c r="AH279" s="563"/>
      <c r="AI279" s="563"/>
      <c r="AJ279" s="563"/>
      <c r="AK279" s="563"/>
      <c r="AL279" s="563"/>
      <c r="AM279" s="563"/>
      <c r="AN279" s="563"/>
      <c r="AO279" s="563"/>
      <c r="AP279" s="563"/>
      <c r="AQ279" s="563"/>
      <c r="AR279" s="563"/>
      <c r="AS279" s="563"/>
    </row>
    <row r="280" spans="4:45">
      <c r="D280" s="606"/>
      <c r="E280" s="606"/>
      <c r="F280" s="606"/>
      <c r="G280" s="606"/>
      <c r="H280" s="606"/>
      <c r="I280" s="606"/>
      <c r="J280" s="606"/>
      <c r="K280" s="606"/>
      <c r="L280" s="606"/>
      <c r="M280" s="606"/>
      <c r="N280" s="606"/>
      <c r="O280" s="606"/>
      <c r="P280" s="606"/>
      <c r="Q280" s="606"/>
      <c r="R280" s="606"/>
      <c r="S280" s="606"/>
      <c r="T280" s="606"/>
      <c r="U280" s="602"/>
      <c r="V280" s="562"/>
      <c r="W280" s="563"/>
      <c r="X280" s="563"/>
      <c r="Y280" s="563"/>
      <c r="Z280" s="563"/>
      <c r="AA280" s="563"/>
      <c r="AB280" s="563"/>
      <c r="AC280" s="563"/>
      <c r="AD280" s="563"/>
      <c r="AE280" s="563"/>
      <c r="AF280" s="563"/>
      <c r="AG280" s="563"/>
      <c r="AH280" s="563"/>
      <c r="AI280" s="563"/>
      <c r="AJ280" s="563"/>
      <c r="AK280" s="563"/>
      <c r="AL280" s="563"/>
      <c r="AM280" s="563"/>
      <c r="AN280" s="563"/>
      <c r="AO280" s="563"/>
      <c r="AP280" s="563"/>
      <c r="AQ280" s="563"/>
      <c r="AR280" s="563"/>
      <c r="AS280" s="563"/>
    </row>
    <row r="281" spans="4:45">
      <c r="D281" s="606"/>
      <c r="E281" s="606"/>
      <c r="F281" s="606"/>
      <c r="G281" s="606"/>
      <c r="H281" s="606"/>
      <c r="I281" s="606"/>
      <c r="J281" s="606"/>
      <c r="K281" s="606"/>
      <c r="L281" s="606"/>
      <c r="M281" s="606"/>
      <c r="N281" s="606"/>
      <c r="O281" s="606"/>
      <c r="P281" s="606"/>
      <c r="Q281" s="606"/>
      <c r="R281" s="606"/>
      <c r="S281" s="606"/>
      <c r="T281" s="606"/>
      <c r="U281" s="602"/>
      <c r="V281" s="562"/>
      <c r="W281" s="563"/>
      <c r="X281" s="563"/>
      <c r="Y281" s="563"/>
      <c r="Z281" s="563"/>
      <c r="AA281" s="563"/>
      <c r="AB281" s="563"/>
      <c r="AC281" s="563"/>
      <c r="AD281" s="563"/>
      <c r="AE281" s="563"/>
      <c r="AF281" s="563"/>
      <c r="AG281" s="563"/>
      <c r="AH281" s="563"/>
      <c r="AI281" s="563"/>
      <c r="AJ281" s="563"/>
      <c r="AK281" s="563"/>
      <c r="AL281" s="563"/>
      <c r="AM281" s="563"/>
      <c r="AN281" s="563"/>
      <c r="AO281" s="563"/>
      <c r="AP281" s="563"/>
      <c r="AQ281" s="563"/>
      <c r="AR281" s="563"/>
      <c r="AS281" s="563"/>
    </row>
    <row r="282" spans="4:45">
      <c r="D282" s="606"/>
      <c r="E282" s="606"/>
      <c r="F282" s="606"/>
      <c r="G282" s="606"/>
      <c r="H282" s="606"/>
      <c r="I282" s="606"/>
      <c r="J282" s="606"/>
      <c r="K282" s="606"/>
      <c r="L282" s="606"/>
      <c r="M282" s="606"/>
      <c r="N282" s="606"/>
      <c r="O282" s="606"/>
      <c r="P282" s="606"/>
      <c r="Q282" s="606"/>
      <c r="R282" s="606"/>
      <c r="S282" s="606"/>
      <c r="T282" s="606"/>
      <c r="U282" s="602"/>
      <c r="V282" s="562"/>
      <c r="W282" s="563"/>
      <c r="X282" s="563"/>
      <c r="Y282" s="563"/>
      <c r="Z282" s="563"/>
      <c r="AA282" s="563"/>
      <c r="AB282" s="563"/>
      <c r="AC282" s="563"/>
      <c r="AD282" s="563"/>
      <c r="AE282" s="563"/>
      <c r="AF282" s="563"/>
      <c r="AG282" s="563"/>
      <c r="AH282" s="563"/>
      <c r="AI282" s="563"/>
      <c r="AJ282" s="563"/>
      <c r="AK282" s="563"/>
      <c r="AL282" s="563"/>
      <c r="AM282" s="563"/>
      <c r="AN282" s="563"/>
      <c r="AO282" s="563"/>
      <c r="AP282" s="563"/>
      <c r="AQ282" s="563"/>
      <c r="AR282" s="563"/>
      <c r="AS282" s="563"/>
    </row>
    <row r="283" spans="4:45">
      <c r="D283" s="606"/>
      <c r="E283" s="606"/>
      <c r="F283" s="606"/>
      <c r="G283" s="606"/>
      <c r="H283" s="606"/>
      <c r="I283" s="606"/>
      <c r="J283" s="606"/>
      <c r="K283" s="606"/>
      <c r="L283" s="606"/>
      <c r="M283" s="606"/>
      <c r="N283" s="606"/>
      <c r="O283" s="606"/>
      <c r="P283" s="606"/>
      <c r="Q283" s="606"/>
      <c r="R283" s="606"/>
      <c r="S283" s="606"/>
      <c r="T283" s="606"/>
      <c r="U283" s="602"/>
      <c r="V283" s="562"/>
      <c r="W283" s="563"/>
      <c r="X283" s="563"/>
      <c r="Y283" s="563"/>
      <c r="Z283" s="563"/>
      <c r="AA283" s="563"/>
      <c r="AB283" s="563"/>
      <c r="AC283" s="563"/>
      <c r="AD283" s="563"/>
      <c r="AE283" s="563"/>
      <c r="AF283" s="563"/>
      <c r="AG283" s="563"/>
      <c r="AH283" s="563"/>
      <c r="AI283" s="563"/>
      <c r="AJ283" s="563"/>
      <c r="AK283" s="563"/>
      <c r="AL283" s="563"/>
      <c r="AM283" s="563"/>
      <c r="AN283" s="563"/>
      <c r="AO283" s="563"/>
      <c r="AP283" s="563"/>
      <c r="AQ283" s="563"/>
      <c r="AR283" s="563"/>
      <c r="AS283" s="563"/>
    </row>
    <row r="284" spans="4:45">
      <c r="D284" s="606"/>
      <c r="E284" s="606"/>
      <c r="F284" s="606"/>
      <c r="G284" s="606"/>
      <c r="H284" s="606"/>
      <c r="I284" s="606"/>
      <c r="J284" s="606"/>
      <c r="K284" s="606"/>
      <c r="L284" s="606"/>
      <c r="M284" s="606"/>
      <c r="N284" s="606"/>
      <c r="O284" s="606"/>
      <c r="P284" s="606"/>
      <c r="Q284" s="606"/>
      <c r="R284" s="606"/>
      <c r="S284" s="606"/>
      <c r="T284" s="606"/>
      <c r="U284" s="602"/>
      <c r="V284" s="562"/>
      <c r="W284" s="563"/>
      <c r="X284" s="563"/>
      <c r="Y284" s="563"/>
      <c r="Z284" s="563"/>
      <c r="AA284" s="563"/>
      <c r="AB284" s="563"/>
      <c r="AC284" s="563"/>
      <c r="AD284" s="563"/>
      <c r="AE284" s="563"/>
      <c r="AF284" s="563"/>
      <c r="AG284" s="563"/>
      <c r="AH284" s="563"/>
      <c r="AI284" s="563"/>
      <c r="AJ284" s="563"/>
      <c r="AK284" s="563"/>
      <c r="AL284" s="563"/>
      <c r="AM284" s="563"/>
      <c r="AN284" s="563"/>
      <c r="AO284" s="563"/>
      <c r="AP284" s="563"/>
      <c r="AQ284" s="563"/>
      <c r="AR284" s="563"/>
      <c r="AS284" s="563"/>
    </row>
    <row r="285" spans="4:45">
      <c r="D285" s="606"/>
      <c r="E285" s="606"/>
      <c r="F285" s="606"/>
      <c r="G285" s="606"/>
      <c r="H285" s="606"/>
      <c r="I285" s="606"/>
      <c r="J285" s="606"/>
      <c r="K285" s="606"/>
      <c r="L285" s="606"/>
      <c r="M285" s="606"/>
      <c r="N285" s="606"/>
      <c r="O285" s="606"/>
      <c r="P285" s="606"/>
      <c r="Q285" s="606"/>
      <c r="R285" s="606"/>
      <c r="S285" s="606"/>
      <c r="T285" s="606"/>
      <c r="U285" s="602"/>
      <c r="V285" s="562"/>
      <c r="W285" s="563"/>
      <c r="X285" s="563"/>
      <c r="Y285" s="563"/>
      <c r="Z285" s="563"/>
      <c r="AA285" s="563"/>
      <c r="AB285" s="563"/>
      <c r="AC285" s="563"/>
      <c r="AD285" s="563"/>
      <c r="AE285" s="563"/>
      <c r="AF285" s="563"/>
      <c r="AG285" s="563"/>
      <c r="AH285" s="563"/>
      <c r="AI285" s="563"/>
      <c r="AJ285" s="563"/>
      <c r="AK285" s="563"/>
      <c r="AL285" s="563"/>
      <c r="AM285" s="563"/>
      <c r="AN285" s="563"/>
      <c r="AO285" s="563"/>
      <c r="AP285" s="563"/>
      <c r="AQ285" s="563"/>
      <c r="AR285" s="563"/>
      <c r="AS285" s="563"/>
    </row>
    <row r="286" spans="4:45">
      <c r="D286" s="606"/>
      <c r="E286" s="606"/>
      <c r="F286" s="606"/>
      <c r="G286" s="606"/>
      <c r="H286" s="606"/>
      <c r="I286" s="606"/>
      <c r="J286" s="606"/>
      <c r="K286" s="606"/>
      <c r="L286" s="606"/>
      <c r="M286" s="606"/>
      <c r="N286" s="606"/>
      <c r="O286" s="606"/>
      <c r="P286" s="606"/>
      <c r="Q286" s="606"/>
      <c r="R286" s="606"/>
      <c r="S286" s="606"/>
      <c r="T286" s="606"/>
      <c r="U286" s="602"/>
      <c r="V286" s="562"/>
      <c r="W286" s="563"/>
      <c r="X286" s="563"/>
      <c r="Y286" s="563"/>
      <c r="Z286" s="563"/>
      <c r="AA286" s="563"/>
      <c r="AB286" s="563"/>
      <c r="AC286" s="563"/>
      <c r="AD286" s="563"/>
      <c r="AE286" s="563"/>
      <c r="AF286" s="563"/>
      <c r="AG286" s="563"/>
      <c r="AH286" s="563"/>
      <c r="AI286" s="563"/>
      <c r="AJ286" s="563"/>
      <c r="AK286" s="563"/>
      <c r="AL286" s="563"/>
      <c r="AM286" s="563"/>
      <c r="AN286" s="563"/>
      <c r="AO286" s="563"/>
      <c r="AP286" s="563"/>
      <c r="AQ286" s="563"/>
      <c r="AR286" s="563"/>
      <c r="AS286" s="563"/>
    </row>
    <row r="287" spans="4:45">
      <c r="D287" s="606"/>
      <c r="E287" s="606"/>
      <c r="F287" s="606"/>
      <c r="G287" s="606"/>
      <c r="H287" s="606"/>
      <c r="I287" s="606"/>
      <c r="J287" s="606"/>
      <c r="K287" s="606"/>
      <c r="L287" s="606"/>
      <c r="M287" s="606"/>
      <c r="N287" s="606"/>
      <c r="O287" s="606"/>
      <c r="P287" s="606"/>
      <c r="Q287" s="606"/>
      <c r="R287" s="606"/>
      <c r="S287" s="606"/>
      <c r="T287" s="606"/>
      <c r="U287" s="602"/>
      <c r="V287" s="562"/>
      <c r="W287" s="563"/>
      <c r="X287" s="563"/>
      <c r="Y287" s="563"/>
      <c r="Z287" s="563"/>
      <c r="AA287" s="563"/>
      <c r="AB287" s="563"/>
      <c r="AC287" s="563"/>
      <c r="AD287" s="563"/>
      <c r="AE287" s="563"/>
      <c r="AF287" s="563"/>
      <c r="AG287" s="563"/>
      <c r="AH287" s="563"/>
      <c r="AI287" s="563"/>
      <c r="AJ287" s="563"/>
      <c r="AK287" s="563"/>
      <c r="AL287" s="563"/>
      <c r="AM287" s="563"/>
      <c r="AN287" s="563"/>
      <c r="AO287" s="563"/>
      <c r="AP287" s="563"/>
      <c r="AQ287" s="563"/>
      <c r="AR287" s="563"/>
      <c r="AS287" s="563"/>
    </row>
    <row r="288" spans="4:45">
      <c r="D288" s="606"/>
      <c r="E288" s="606"/>
      <c r="F288" s="606"/>
      <c r="G288" s="606"/>
      <c r="H288" s="606"/>
      <c r="I288" s="606"/>
      <c r="J288" s="606"/>
      <c r="K288" s="606"/>
      <c r="L288" s="606"/>
      <c r="M288" s="606"/>
      <c r="N288" s="606"/>
      <c r="O288" s="606"/>
      <c r="P288" s="606"/>
      <c r="Q288" s="606"/>
      <c r="R288" s="606"/>
      <c r="S288" s="606"/>
      <c r="T288" s="606"/>
      <c r="U288" s="602"/>
      <c r="V288" s="562"/>
      <c r="W288" s="563"/>
      <c r="X288" s="563"/>
      <c r="Y288" s="563"/>
      <c r="Z288" s="563"/>
      <c r="AA288" s="563"/>
      <c r="AB288" s="563"/>
      <c r="AC288" s="563"/>
      <c r="AD288" s="563"/>
      <c r="AE288" s="563"/>
      <c r="AF288" s="563"/>
      <c r="AG288" s="563"/>
      <c r="AH288" s="563"/>
      <c r="AI288" s="563"/>
      <c r="AJ288" s="563"/>
      <c r="AK288" s="563"/>
      <c r="AL288" s="563"/>
      <c r="AM288" s="563"/>
      <c r="AN288" s="563"/>
      <c r="AO288" s="563"/>
      <c r="AP288" s="563"/>
      <c r="AQ288" s="563"/>
      <c r="AR288" s="563"/>
      <c r="AS288" s="563"/>
    </row>
    <row r="289" spans="4:45">
      <c r="D289" s="606"/>
      <c r="E289" s="606"/>
      <c r="F289" s="606"/>
      <c r="G289" s="606"/>
      <c r="H289" s="606"/>
      <c r="I289" s="606"/>
      <c r="J289" s="606"/>
      <c r="K289" s="606"/>
      <c r="L289" s="606"/>
      <c r="M289" s="606"/>
      <c r="N289" s="606"/>
      <c r="O289" s="606"/>
      <c r="P289" s="606"/>
      <c r="Q289" s="606"/>
      <c r="R289" s="606"/>
      <c r="S289" s="606"/>
      <c r="T289" s="606"/>
      <c r="U289" s="602"/>
      <c r="V289" s="562"/>
      <c r="W289" s="563"/>
      <c r="X289" s="563"/>
      <c r="Y289" s="563"/>
      <c r="Z289" s="563"/>
      <c r="AA289" s="563"/>
      <c r="AB289" s="563"/>
      <c r="AC289" s="563"/>
      <c r="AD289" s="563"/>
      <c r="AE289" s="563"/>
      <c r="AF289" s="563"/>
      <c r="AG289" s="563"/>
      <c r="AH289" s="563"/>
      <c r="AI289" s="563"/>
      <c r="AJ289" s="563"/>
      <c r="AK289" s="563"/>
      <c r="AL289" s="563"/>
      <c r="AM289" s="563"/>
      <c r="AN289" s="563"/>
      <c r="AO289" s="563"/>
      <c r="AP289" s="563"/>
      <c r="AQ289" s="563"/>
      <c r="AR289" s="563"/>
      <c r="AS289" s="563"/>
    </row>
    <row r="290" spans="4:45">
      <c r="D290" s="606"/>
      <c r="E290" s="606"/>
      <c r="F290" s="606"/>
      <c r="G290" s="606"/>
      <c r="H290" s="606"/>
      <c r="I290" s="606"/>
      <c r="J290" s="606"/>
      <c r="K290" s="606"/>
      <c r="L290" s="606"/>
      <c r="M290" s="606"/>
      <c r="N290" s="606"/>
      <c r="O290" s="606"/>
      <c r="P290" s="606"/>
      <c r="Q290" s="606"/>
      <c r="R290" s="606"/>
      <c r="S290" s="606"/>
      <c r="T290" s="606"/>
      <c r="U290" s="602"/>
      <c r="V290" s="562"/>
      <c r="W290" s="563"/>
      <c r="X290" s="563"/>
      <c r="Y290" s="563"/>
      <c r="Z290" s="563"/>
      <c r="AA290" s="563"/>
      <c r="AB290" s="563"/>
      <c r="AC290" s="563"/>
      <c r="AD290" s="563"/>
      <c r="AE290" s="563"/>
      <c r="AF290" s="563"/>
      <c r="AG290" s="563"/>
      <c r="AH290" s="563"/>
      <c r="AI290" s="563"/>
      <c r="AJ290" s="563"/>
      <c r="AK290" s="563"/>
      <c r="AL290" s="563"/>
      <c r="AM290" s="563"/>
      <c r="AN290" s="563"/>
      <c r="AO290" s="563"/>
      <c r="AP290" s="563"/>
      <c r="AQ290" s="563"/>
      <c r="AR290" s="563"/>
      <c r="AS290" s="563"/>
    </row>
    <row r="291" spans="4:45">
      <c r="D291" s="606"/>
      <c r="E291" s="606"/>
      <c r="F291" s="606"/>
      <c r="G291" s="606"/>
      <c r="H291" s="606"/>
      <c r="I291" s="606"/>
      <c r="J291" s="606"/>
      <c r="K291" s="606"/>
      <c r="L291" s="606"/>
      <c r="M291" s="606"/>
      <c r="N291" s="606"/>
      <c r="O291" s="606"/>
      <c r="P291" s="606"/>
      <c r="Q291" s="606"/>
      <c r="R291" s="606"/>
      <c r="S291" s="606"/>
      <c r="T291" s="606"/>
      <c r="U291" s="602"/>
      <c r="V291" s="562"/>
      <c r="W291" s="563"/>
      <c r="X291" s="563"/>
      <c r="Y291" s="563"/>
      <c r="Z291" s="563"/>
      <c r="AA291" s="563"/>
      <c r="AB291" s="563"/>
      <c r="AC291" s="563"/>
      <c r="AD291" s="563"/>
      <c r="AE291" s="563"/>
      <c r="AF291" s="563"/>
      <c r="AG291" s="563"/>
      <c r="AH291" s="563"/>
      <c r="AI291" s="563"/>
      <c r="AJ291" s="563"/>
      <c r="AK291" s="563"/>
      <c r="AL291" s="563"/>
      <c r="AM291" s="563"/>
      <c r="AN291" s="563"/>
      <c r="AO291" s="563"/>
      <c r="AP291" s="563"/>
      <c r="AQ291" s="563"/>
      <c r="AR291" s="563"/>
      <c r="AS291" s="563"/>
    </row>
    <row r="292" spans="4:45">
      <c r="D292" s="606"/>
      <c r="E292" s="606"/>
      <c r="F292" s="606"/>
      <c r="G292" s="606"/>
      <c r="H292" s="606"/>
      <c r="I292" s="606"/>
      <c r="J292" s="606"/>
      <c r="K292" s="606"/>
      <c r="L292" s="606"/>
      <c r="M292" s="606"/>
      <c r="N292" s="606"/>
      <c r="O292" s="606"/>
      <c r="P292" s="606"/>
      <c r="Q292" s="606"/>
      <c r="R292" s="606"/>
      <c r="S292" s="606"/>
      <c r="T292" s="606"/>
      <c r="U292" s="602"/>
      <c r="V292" s="562"/>
      <c r="W292" s="563"/>
      <c r="X292" s="563"/>
      <c r="Y292" s="563"/>
      <c r="Z292" s="563"/>
      <c r="AA292" s="563"/>
      <c r="AB292" s="563"/>
      <c r="AC292" s="563"/>
      <c r="AD292" s="563"/>
      <c r="AE292" s="563"/>
      <c r="AF292" s="563"/>
      <c r="AG292" s="563"/>
      <c r="AH292" s="563"/>
      <c r="AI292" s="563"/>
      <c r="AJ292" s="563"/>
      <c r="AK292" s="563"/>
      <c r="AL292" s="563"/>
      <c r="AM292" s="563"/>
      <c r="AN292" s="563"/>
      <c r="AO292" s="563"/>
      <c r="AP292" s="563"/>
      <c r="AQ292" s="563"/>
      <c r="AR292" s="563"/>
      <c r="AS292" s="563"/>
    </row>
  </sheetData>
  <mergeCells count="10">
    <mergeCell ref="A32:D32"/>
    <mergeCell ref="A33:E33"/>
    <mergeCell ref="A1:U1"/>
    <mergeCell ref="A2:U2"/>
    <mergeCell ref="A5:A6"/>
    <mergeCell ref="B5:C5"/>
    <mergeCell ref="D5:D6"/>
    <mergeCell ref="E5:U5"/>
    <mergeCell ref="B6:C6"/>
    <mergeCell ref="A3:W3"/>
  </mergeCells>
  <printOptions horizontalCentered="1" verticalCentered="1"/>
  <pageMargins left="0.19685039370078741" right="0.19685039370078741" top="0.51181102362204722" bottom="0.51181102362204722" header="0" footer="0"/>
  <pageSetup paperSize="5" scale="80" fitToWidth="0" fitToHeight="0" orientation="landscape" horizontalDpi="360" verticalDpi="360" r:id="rId1"/>
  <headerFooter alignWithMargins="0"/>
  <ignoredErrors>
    <ignoredError sqref="E21:V21 E15:V15 E18:V18 E11:V11 E24:V24 F8:V8 F10:V10 E9:V9 E8 E12:V12 E10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354"/>
  <sheetViews>
    <sheetView view="pageBreakPreview" zoomScale="80" zoomScaleNormal="100" zoomScaleSheetLayoutView="80" workbookViewId="0">
      <pane xSplit="4" ySplit="6" topLeftCell="E16" activePane="bottomRight" state="frozen"/>
      <selection activeCell="J105" sqref="J105"/>
      <selection pane="topRight" activeCell="J105" sqref="J105"/>
      <selection pane="bottomLeft" activeCell="J105" sqref="J105"/>
      <selection pane="bottomRight" activeCell="E8" sqref="E8"/>
    </sheetView>
  </sheetViews>
  <sheetFormatPr baseColWidth="10" defaultColWidth="11.25" defaultRowHeight="12"/>
  <cols>
    <col min="1" max="1" width="7.125" style="539" customWidth="1"/>
    <col min="2" max="2" width="5.375" style="539" customWidth="1"/>
    <col min="3" max="3" width="23.625" style="539" customWidth="1"/>
    <col min="4" max="4" width="9.875" style="610" bestFit="1" customWidth="1"/>
    <col min="5" max="5" width="7.875" style="610" bestFit="1" customWidth="1"/>
    <col min="6" max="6" width="8.375" style="610" customWidth="1"/>
    <col min="7" max="8" width="8.625" style="610" bestFit="1" customWidth="1"/>
    <col min="9" max="9" width="8.5" style="610" bestFit="1" customWidth="1"/>
    <col min="10" max="10" width="8.625" style="610" bestFit="1" customWidth="1"/>
    <col min="11" max="11" width="8.5" style="610" bestFit="1" customWidth="1"/>
    <col min="12" max="13" width="8.625" style="610" bestFit="1" customWidth="1"/>
    <col min="14" max="14" width="8" style="610" bestFit="1" customWidth="1"/>
    <col min="15" max="20" width="7.5" style="610" bestFit="1" customWidth="1"/>
    <col min="21" max="21" width="8" style="603" bestFit="1" customWidth="1"/>
    <col min="22" max="22" width="7.875" style="538" bestFit="1" customWidth="1"/>
    <col min="23" max="23" width="4" style="539" customWidth="1"/>
    <col min="24" max="16384" width="11.25" style="539"/>
  </cols>
  <sheetData>
    <row r="1" spans="1:45" ht="9" customHeight="1">
      <c r="A1" s="1720"/>
      <c r="B1" s="1720"/>
      <c r="C1" s="1720"/>
      <c r="D1" s="1720"/>
      <c r="E1" s="1720"/>
      <c r="F1" s="1720"/>
      <c r="G1" s="1720"/>
      <c r="H1" s="1720"/>
      <c r="I1" s="1720"/>
      <c r="J1" s="1720"/>
      <c r="K1" s="1720"/>
      <c r="L1" s="1720"/>
      <c r="M1" s="1720"/>
      <c r="N1" s="1720"/>
      <c r="O1" s="1720"/>
      <c r="P1" s="1720"/>
      <c r="Q1" s="1720"/>
      <c r="R1" s="1720"/>
      <c r="S1" s="1720"/>
      <c r="T1" s="1720"/>
      <c r="U1" s="1720"/>
      <c r="W1" s="538"/>
      <c r="X1" s="538"/>
    </row>
    <row r="2" spans="1:45" ht="15.6" customHeight="1">
      <c r="A2" s="1741" t="s">
        <v>901</v>
      </c>
      <c r="B2" s="1741"/>
      <c r="C2" s="1741"/>
      <c r="D2" s="1741"/>
      <c r="E2" s="1741"/>
      <c r="F2" s="1741"/>
      <c r="G2" s="1741"/>
      <c r="H2" s="1741"/>
      <c r="I2" s="1741"/>
      <c r="J2" s="1741"/>
      <c r="K2" s="1741"/>
      <c r="L2" s="1741"/>
      <c r="M2" s="1741"/>
      <c r="N2" s="1741"/>
      <c r="O2" s="1741"/>
      <c r="P2" s="1741"/>
      <c r="Q2" s="1741"/>
      <c r="R2" s="1741"/>
      <c r="S2" s="1741"/>
      <c r="T2" s="1741"/>
      <c r="U2" s="1741"/>
      <c r="V2" s="1676"/>
      <c r="W2" s="538"/>
      <c r="X2" s="538"/>
    </row>
    <row r="3" spans="1:45" ht="15.6" customHeight="1">
      <c r="A3" s="1677" t="s">
        <v>888</v>
      </c>
      <c r="B3" s="1678"/>
      <c r="C3" s="1678"/>
      <c r="D3" s="1678"/>
      <c r="E3" s="1678"/>
      <c r="F3" s="1678"/>
      <c r="G3" s="1678"/>
      <c r="H3" s="1678"/>
      <c r="I3" s="1678"/>
      <c r="J3" s="1678"/>
      <c r="K3" s="1678"/>
      <c r="L3" s="1678"/>
      <c r="M3" s="1678"/>
      <c r="N3" s="1678"/>
      <c r="O3" s="1678"/>
      <c r="P3" s="1678"/>
      <c r="Q3" s="1678"/>
      <c r="R3" s="1678"/>
      <c r="S3" s="1678"/>
      <c r="T3" s="1678"/>
      <c r="U3" s="1678"/>
      <c r="V3" s="1678"/>
      <c r="W3" s="1678"/>
      <c r="X3" s="538"/>
    </row>
    <row r="4" spans="1:45" ht="12.75">
      <c r="A4" s="613"/>
      <c r="B4" s="613"/>
      <c r="C4" s="693"/>
      <c r="D4" s="694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W4" s="538"/>
      <c r="X4" s="538"/>
    </row>
    <row r="5" spans="1:45" s="543" customFormat="1" ht="28.5" customHeight="1">
      <c r="A5" s="1742" t="s">
        <v>0</v>
      </c>
      <c r="B5" s="1744" t="s">
        <v>484</v>
      </c>
      <c r="C5" s="1745"/>
      <c r="D5" s="1727" t="s">
        <v>3</v>
      </c>
      <c r="E5" s="1729" t="s">
        <v>183</v>
      </c>
      <c r="F5" s="1730"/>
      <c r="G5" s="1730"/>
      <c r="H5" s="1730"/>
      <c r="I5" s="1730"/>
      <c r="J5" s="1730"/>
      <c r="K5" s="1730"/>
      <c r="L5" s="1730"/>
      <c r="M5" s="1730"/>
      <c r="N5" s="1730"/>
      <c r="O5" s="1730"/>
      <c r="P5" s="1730"/>
      <c r="Q5" s="1730"/>
      <c r="R5" s="1730"/>
      <c r="S5" s="1730"/>
      <c r="T5" s="1730"/>
      <c r="U5" s="1730"/>
      <c r="V5" s="696"/>
      <c r="W5" s="542"/>
      <c r="X5" s="542"/>
    </row>
    <row r="6" spans="1:45" s="543" customFormat="1" ht="23.25" customHeight="1" thickBot="1">
      <c r="A6" s="1743"/>
      <c r="B6" s="1738" t="s">
        <v>86</v>
      </c>
      <c r="C6" s="1739"/>
      <c r="D6" s="1735"/>
      <c r="E6" s="544" t="s">
        <v>4</v>
      </c>
      <c r="F6" s="545" t="s">
        <v>5</v>
      </c>
      <c r="G6" s="546" t="s">
        <v>6</v>
      </c>
      <c r="H6" s="545" t="s">
        <v>7</v>
      </c>
      <c r="I6" s="545" t="s">
        <v>8</v>
      </c>
      <c r="J6" s="545" t="s">
        <v>9</v>
      </c>
      <c r="K6" s="545" t="s">
        <v>10</v>
      </c>
      <c r="L6" s="545" t="s">
        <v>11</v>
      </c>
      <c r="M6" s="545" t="s">
        <v>12</v>
      </c>
      <c r="N6" s="545" t="s">
        <v>13</v>
      </c>
      <c r="O6" s="545" t="s">
        <v>14</v>
      </c>
      <c r="P6" s="545" t="s">
        <v>15</v>
      </c>
      <c r="Q6" s="545" t="s">
        <v>16</v>
      </c>
      <c r="R6" s="545" t="s">
        <v>17</v>
      </c>
      <c r="S6" s="545" t="s">
        <v>18</v>
      </c>
      <c r="T6" s="545" t="s">
        <v>19</v>
      </c>
      <c r="U6" s="547" t="s">
        <v>456</v>
      </c>
      <c r="V6" s="547" t="s">
        <v>134</v>
      </c>
      <c r="W6" s="542"/>
      <c r="X6" s="542"/>
    </row>
    <row r="7" spans="1:45" ht="9" customHeight="1" thickTop="1">
      <c r="A7" s="572"/>
      <c r="B7" s="573"/>
      <c r="C7" s="574"/>
      <c r="D7" s="561"/>
      <c r="E7" s="553"/>
      <c r="F7" s="553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3"/>
      <c r="W7" s="562"/>
      <c r="X7" s="562"/>
      <c r="Y7" s="563"/>
      <c r="Z7" s="563"/>
      <c r="AA7" s="563"/>
      <c r="AB7" s="563"/>
      <c r="AC7" s="563"/>
      <c r="AD7" s="563"/>
      <c r="AE7" s="563"/>
      <c r="AF7" s="563"/>
      <c r="AG7" s="563"/>
      <c r="AH7" s="563"/>
      <c r="AI7" s="563"/>
      <c r="AJ7" s="563"/>
      <c r="AK7" s="563"/>
      <c r="AL7" s="563"/>
      <c r="AM7" s="563"/>
      <c r="AN7" s="563"/>
      <c r="AO7" s="563"/>
      <c r="AP7" s="563"/>
      <c r="AQ7" s="563"/>
      <c r="AR7" s="563"/>
      <c r="AS7" s="563"/>
    </row>
    <row r="8" spans="1:45" s="672" customFormat="1" ht="19.5" customHeight="1">
      <c r="A8" s="1489"/>
      <c r="B8" s="1490" t="s">
        <v>863</v>
      </c>
      <c r="C8" s="1483"/>
      <c r="D8" s="1461">
        <f t="shared" ref="D8:D14" si="0">SUM(E8:V8)</f>
        <v>890352</v>
      </c>
      <c r="E8" s="1476">
        <f t="shared" ref="E8:V8" si="1">SUM(E12+E81)</f>
        <v>11055</v>
      </c>
      <c r="F8" s="1476">
        <f t="shared" si="1"/>
        <v>45690</v>
      </c>
      <c r="G8" s="1476">
        <f t="shared" si="1"/>
        <v>57456</v>
      </c>
      <c r="H8" s="1476">
        <f t="shared" si="1"/>
        <v>57288</v>
      </c>
      <c r="I8" s="1476">
        <f t="shared" si="1"/>
        <v>62021</v>
      </c>
      <c r="J8" s="1476">
        <f t="shared" si="1"/>
        <v>64879</v>
      </c>
      <c r="K8" s="1476">
        <f t="shared" si="1"/>
        <v>65695</v>
      </c>
      <c r="L8" s="1476">
        <f t="shared" si="1"/>
        <v>66830</v>
      </c>
      <c r="M8" s="1476">
        <f t="shared" si="1"/>
        <v>68127</v>
      </c>
      <c r="N8" s="1476">
        <f t="shared" si="1"/>
        <v>69396</v>
      </c>
      <c r="O8" s="1476">
        <f t="shared" si="1"/>
        <v>68520</v>
      </c>
      <c r="P8" s="1476">
        <f t="shared" si="1"/>
        <v>61526</v>
      </c>
      <c r="Q8" s="1476">
        <f t="shared" si="1"/>
        <v>52241</v>
      </c>
      <c r="R8" s="1476">
        <f t="shared" si="1"/>
        <v>42400</v>
      </c>
      <c r="S8" s="1476">
        <f t="shared" si="1"/>
        <v>32814</v>
      </c>
      <c r="T8" s="1476">
        <f t="shared" si="1"/>
        <v>24050</v>
      </c>
      <c r="U8" s="1476">
        <f t="shared" si="1"/>
        <v>16862</v>
      </c>
      <c r="V8" s="1476">
        <f t="shared" si="1"/>
        <v>23502</v>
      </c>
      <c r="W8" s="644"/>
      <c r="X8" s="644"/>
      <c r="Y8" s="671"/>
      <c r="Z8" s="671"/>
      <c r="AA8" s="671"/>
      <c r="AB8" s="671"/>
      <c r="AC8" s="671"/>
      <c r="AD8" s="671"/>
      <c r="AE8" s="671"/>
      <c r="AF8" s="671"/>
      <c r="AG8" s="671"/>
      <c r="AH8" s="671"/>
      <c r="AI8" s="671"/>
      <c r="AJ8" s="671"/>
      <c r="AK8" s="671"/>
      <c r="AL8" s="671"/>
      <c r="AM8" s="671"/>
      <c r="AN8" s="671"/>
      <c r="AO8" s="671"/>
      <c r="AP8" s="671"/>
      <c r="AQ8" s="671"/>
      <c r="AR8" s="671"/>
      <c r="AS8" s="671"/>
    </row>
    <row r="9" spans="1:45" s="672" customFormat="1" ht="19.5" customHeight="1">
      <c r="A9" s="1491"/>
      <c r="B9" s="591"/>
      <c r="C9" s="566" t="s">
        <v>88</v>
      </c>
      <c r="D9" s="553">
        <f t="shared" si="0"/>
        <v>433862</v>
      </c>
      <c r="E9" s="590">
        <f>SUM(E13+E82)</f>
        <v>5649</v>
      </c>
      <c r="F9" s="590">
        <f t="shared" ref="F9:V9" si="2">SUM(F13+F82)</f>
        <v>23094</v>
      </c>
      <c r="G9" s="590">
        <f t="shared" si="2"/>
        <v>28933</v>
      </c>
      <c r="H9" s="590">
        <f t="shared" si="2"/>
        <v>29040</v>
      </c>
      <c r="I9" s="590">
        <f t="shared" si="2"/>
        <v>31482</v>
      </c>
      <c r="J9" s="590">
        <f t="shared" si="2"/>
        <v>32378</v>
      </c>
      <c r="K9" s="590">
        <f t="shared" si="2"/>
        <v>32889</v>
      </c>
      <c r="L9" s="590">
        <f t="shared" si="2"/>
        <v>32508</v>
      </c>
      <c r="M9" s="590">
        <f t="shared" si="2"/>
        <v>33318</v>
      </c>
      <c r="N9" s="590">
        <f t="shared" si="2"/>
        <v>33894</v>
      </c>
      <c r="O9" s="590">
        <f t="shared" si="2"/>
        <v>33960</v>
      </c>
      <c r="P9" s="590">
        <f t="shared" si="2"/>
        <v>30018</v>
      </c>
      <c r="Q9" s="590">
        <f t="shared" si="2"/>
        <v>24943</v>
      </c>
      <c r="R9" s="590">
        <f t="shared" si="2"/>
        <v>19677</v>
      </c>
      <c r="S9" s="590">
        <f t="shared" si="2"/>
        <v>14960</v>
      </c>
      <c r="T9" s="590">
        <f t="shared" si="2"/>
        <v>10575</v>
      </c>
      <c r="U9" s="590">
        <f t="shared" si="2"/>
        <v>7205</v>
      </c>
      <c r="V9" s="590">
        <f t="shared" si="2"/>
        <v>9339</v>
      </c>
      <c r="W9" s="644"/>
      <c r="X9" s="644"/>
      <c r="Y9" s="671"/>
      <c r="Z9" s="671"/>
      <c r="AA9" s="671"/>
      <c r="AB9" s="671"/>
      <c r="AC9" s="671"/>
      <c r="AD9" s="671"/>
      <c r="AE9" s="671"/>
      <c r="AF9" s="671"/>
      <c r="AG9" s="671"/>
      <c r="AH9" s="671"/>
      <c r="AI9" s="671"/>
      <c r="AJ9" s="671"/>
      <c r="AK9" s="671"/>
      <c r="AL9" s="671"/>
      <c r="AM9" s="671"/>
      <c r="AN9" s="671"/>
      <c r="AO9" s="671"/>
      <c r="AP9" s="671"/>
      <c r="AQ9" s="671"/>
      <c r="AR9" s="671"/>
      <c r="AS9" s="671"/>
    </row>
    <row r="10" spans="1:45" s="672" customFormat="1" ht="19.5" customHeight="1">
      <c r="A10" s="1492"/>
      <c r="B10" s="1485"/>
      <c r="C10" s="1467" t="s">
        <v>89</v>
      </c>
      <c r="D10" s="1468">
        <f t="shared" si="0"/>
        <v>456490</v>
      </c>
      <c r="E10" s="1481">
        <f t="shared" ref="E10:V10" si="3">SUM(E14+E83)</f>
        <v>5406</v>
      </c>
      <c r="F10" s="1481">
        <f t="shared" si="3"/>
        <v>22596</v>
      </c>
      <c r="G10" s="1481">
        <f t="shared" si="3"/>
        <v>28523</v>
      </c>
      <c r="H10" s="1481">
        <f t="shared" si="3"/>
        <v>28248</v>
      </c>
      <c r="I10" s="1481">
        <f t="shared" si="3"/>
        <v>30539</v>
      </c>
      <c r="J10" s="1481">
        <f t="shared" si="3"/>
        <v>32501</v>
      </c>
      <c r="K10" s="1481">
        <f t="shared" si="3"/>
        <v>32806</v>
      </c>
      <c r="L10" s="1481">
        <f t="shared" si="3"/>
        <v>34322</v>
      </c>
      <c r="M10" s="1481">
        <f t="shared" si="3"/>
        <v>34809</v>
      </c>
      <c r="N10" s="1481">
        <f t="shared" si="3"/>
        <v>35502</v>
      </c>
      <c r="O10" s="1481">
        <f t="shared" si="3"/>
        <v>34560</v>
      </c>
      <c r="P10" s="1481">
        <f t="shared" si="3"/>
        <v>31508</v>
      </c>
      <c r="Q10" s="1481">
        <f t="shared" si="3"/>
        <v>27298</v>
      </c>
      <c r="R10" s="1481">
        <f t="shared" si="3"/>
        <v>22723</v>
      </c>
      <c r="S10" s="1481">
        <f t="shared" si="3"/>
        <v>17854</v>
      </c>
      <c r="T10" s="1481">
        <f t="shared" si="3"/>
        <v>13475</v>
      </c>
      <c r="U10" s="1481">
        <f t="shared" si="3"/>
        <v>9657</v>
      </c>
      <c r="V10" s="1481">
        <f t="shared" si="3"/>
        <v>14163</v>
      </c>
      <c r="W10" s="644"/>
      <c r="X10" s="644"/>
      <c r="Y10" s="671"/>
      <c r="Z10" s="671"/>
      <c r="AA10" s="671"/>
      <c r="AB10" s="671"/>
      <c r="AC10" s="671"/>
      <c r="AD10" s="671"/>
      <c r="AE10" s="671"/>
      <c r="AF10" s="671"/>
      <c r="AG10" s="671"/>
      <c r="AH10" s="671"/>
      <c r="AI10" s="671"/>
      <c r="AJ10" s="671"/>
      <c r="AK10" s="671"/>
      <c r="AL10" s="671"/>
      <c r="AM10" s="671"/>
      <c r="AN10" s="671"/>
      <c r="AO10" s="671"/>
      <c r="AP10" s="671"/>
      <c r="AQ10" s="671"/>
      <c r="AR10" s="671"/>
      <c r="AS10" s="671"/>
    </row>
    <row r="11" spans="1:45" s="672" customFormat="1" ht="19.5" customHeight="1">
      <c r="A11" s="1491"/>
      <c r="B11" s="591"/>
      <c r="C11" s="569"/>
      <c r="D11" s="553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624"/>
      <c r="W11" s="644"/>
      <c r="X11" s="644"/>
      <c r="Y11" s="671"/>
      <c r="Z11" s="671"/>
      <c r="AA11" s="671"/>
      <c r="AB11" s="671"/>
      <c r="AC11" s="671"/>
      <c r="AD11" s="671"/>
      <c r="AE11" s="671"/>
      <c r="AF11" s="671"/>
      <c r="AG11" s="671"/>
      <c r="AH11" s="671"/>
      <c r="AI11" s="671"/>
      <c r="AJ11" s="671"/>
      <c r="AK11" s="671"/>
      <c r="AL11" s="671"/>
      <c r="AM11" s="671"/>
      <c r="AN11" s="671"/>
      <c r="AO11" s="671"/>
      <c r="AP11" s="671"/>
      <c r="AQ11" s="671"/>
      <c r="AR11" s="671"/>
      <c r="AS11" s="671"/>
    </row>
    <row r="12" spans="1:45" s="672" customFormat="1" ht="19.5" customHeight="1">
      <c r="A12" s="1493" t="s">
        <v>39</v>
      </c>
      <c r="B12" s="1471" t="s">
        <v>554</v>
      </c>
      <c r="C12" s="1483"/>
      <c r="D12" s="1461">
        <f t="shared" si="0"/>
        <v>888890</v>
      </c>
      <c r="E12" s="1476">
        <f t="shared" ref="E12:V12" si="4">SUM(E16+E60)</f>
        <v>11038</v>
      </c>
      <c r="F12" s="1476">
        <f t="shared" si="4"/>
        <v>45624</v>
      </c>
      <c r="G12" s="1476">
        <f t="shared" si="4"/>
        <v>57372</v>
      </c>
      <c r="H12" s="1476">
        <f t="shared" si="4"/>
        <v>57199</v>
      </c>
      <c r="I12" s="1476">
        <f t="shared" si="4"/>
        <v>61945</v>
      </c>
      <c r="J12" s="1476">
        <f t="shared" si="4"/>
        <v>64805</v>
      </c>
      <c r="K12" s="1476">
        <f t="shared" si="4"/>
        <v>65625</v>
      </c>
      <c r="L12" s="1476">
        <f t="shared" si="4"/>
        <v>66755</v>
      </c>
      <c r="M12" s="1476">
        <f t="shared" si="4"/>
        <v>68044</v>
      </c>
      <c r="N12" s="1476">
        <f t="shared" si="4"/>
        <v>69303</v>
      </c>
      <c r="O12" s="1476">
        <f t="shared" si="4"/>
        <v>68416</v>
      </c>
      <c r="P12" s="1476">
        <f t="shared" si="4"/>
        <v>61420</v>
      </c>
      <c r="Q12" s="1476">
        <f t="shared" si="4"/>
        <v>52134</v>
      </c>
      <c r="R12" s="1476">
        <f t="shared" si="4"/>
        <v>42299</v>
      </c>
      <c r="S12" s="1476">
        <f t="shared" si="4"/>
        <v>32723</v>
      </c>
      <c r="T12" s="1476">
        <f t="shared" si="4"/>
        <v>23970</v>
      </c>
      <c r="U12" s="1476">
        <f t="shared" si="4"/>
        <v>16801</v>
      </c>
      <c r="V12" s="1476">
        <f t="shared" si="4"/>
        <v>23417</v>
      </c>
      <c r="W12" s="644"/>
      <c r="X12" s="644"/>
      <c r="Y12" s="671"/>
      <c r="Z12" s="671"/>
      <c r="AA12" s="671"/>
      <c r="AB12" s="671"/>
      <c r="AC12" s="671"/>
      <c r="AD12" s="671"/>
      <c r="AE12" s="671"/>
      <c r="AF12" s="671"/>
      <c r="AG12" s="671"/>
      <c r="AH12" s="671"/>
      <c r="AI12" s="671"/>
      <c r="AJ12" s="671"/>
      <c r="AK12" s="671"/>
      <c r="AL12" s="671"/>
      <c r="AM12" s="671"/>
      <c r="AN12" s="671"/>
      <c r="AO12" s="671"/>
      <c r="AP12" s="671"/>
      <c r="AQ12" s="671"/>
      <c r="AR12" s="671"/>
      <c r="AS12" s="671"/>
    </row>
    <row r="13" spans="1:45" s="672" customFormat="1" ht="19.5" customHeight="1">
      <c r="A13" s="1477"/>
      <c r="B13" s="591"/>
      <c r="C13" s="566" t="s">
        <v>88</v>
      </c>
      <c r="D13" s="553">
        <f t="shared" si="0"/>
        <v>433092</v>
      </c>
      <c r="E13" s="590">
        <f t="shared" ref="E13:V13" si="5">SUM(E17+E61)</f>
        <v>5640</v>
      </c>
      <c r="F13" s="590">
        <f t="shared" si="5"/>
        <v>23058</v>
      </c>
      <c r="G13" s="590">
        <f t="shared" si="5"/>
        <v>28887</v>
      </c>
      <c r="H13" s="590">
        <f t="shared" si="5"/>
        <v>28990</v>
      </c>
      <c r="I13" s="590">
        <f t="shared" si="5"/>
        <v>31439</v>
      </c>
      <c r="J13" s="590">
        <f t="shared" si="5"/>
        <v>32340</v>
      </c>
      <c r="K13" s="590">
        <f t="shared" si="5"/>
        <v>32854</v>
      </c>
      <c r="L13" s="590">
        <f t="shared" si="5"/>
        <v>32471</v>
      </c>
      <c r="M13" s="590">
        <f t="shared" si="5"/>
        <v>33278</v>
      </c>
      <c r="N13" s="590">
        <f t="shared" si="5"/>
        <v>33845</v>
      </c>
      <c r="O13" s="590">
        <f t="shared" si="5"/>
        <v>33908</v>
      </c>
      <c r="P13" s="590">
        <f t="shared" si="5"/>
        <v>29962</v>
      </c>
      <c r="Q13" s="590">
        <f t="shared" si="5"/>
        <v>24886</v>
      </c>
      <c r="R13" s="590">
        <f t="shared" si="5"/>
        <v>19623</v>
      </c>
      <c r="S13" s="590">
        <f t="shared" si="5"/>
        <v>14910</v>
      </c>
      <c r="T13" s="590">
        <f t="shared" si="5"/>
        <v>10534</v>
      </c>
      <c r="U13" s="590">
        <f t="shared" si="5"/>
        <v>7175</v>
      </c>
      <c r="V13" s="590">
        <f t="shared" si="5"/>
        <v>9292</v>
      </c>
      <c r="W13" s="644"/>
      <c r="X13" s="644"/>
      <c r="Y13" s="671"/>
      <c r="Z13" s="671"/>
      <c r="AA13" s="671"/>
      <c r="AB13" s="671"/>
      <c r="AC13" s="671"/>
      <c r="AD13" s="671"/>
      <c r="AE13" s="671"/>
      <c r="AF13" s="671"/>
      <c r="AG13" s="671"/>
      <c r="AH13" s="671"/>
      <c r="AI13" s="671"/>
      <c r="AJ13" s="671"/>
      <c r="AK13" s="671"/>
      <c r="AL13" s="671"/>
      <c r="AM13" s="671"/>
      <c r="AN13" s="671"/>
      <c r="AO13" s="671"/>
      <c r="AP13" s="671"/>
      <c r="AQ13" s="671"/>
      <c r="AR13" s="671"/>
      <c r="AS13" s="671"/>
    </row>
    <row r="14" spans="1:45" s="672" customFormat="1" ht="19.5" customHeight="1">
      <c r="A14" s="1478"/>
      <c r="B14" s="1485"/>
      <c r="C14" s="1467" t="s">
        <v>89</v>
      </c>
      <c r="D14" s="1468">
        <f t="shared" si="0"/>
        <v>455798</v>
      </c>
      <c r="E14" s="1481">
        <f t="shared" ref="E14:V14" si="6">SUM(E18+E62)</f>
        <v>5398</v>
      </c>
      <c r="F14" s="1481">
        <f t="shared" si="6"/>
        <v>22566</v>
      </c>
      <c r="G14" s="1481">
        <f t="shared" si="6"/>
        <v>28485</v>
      </c>
      <c r="H14" s="1481">
        <f t="shared" si="6"/>
        <v>28209</v>
      </c>
      <c r="I14" s="1481">
        <f t="shared" si="6"/>
        <v>30506</v>
      </c>
      <c r="J14" s="1481">
        <f t="shared" si="6"/>
        <v>32465</v>
      </c>
      <c r="K14" s="1481">
        <f t="shared" si="6"/>
        <v>32771</v>
      </c>
      <c r="L14" s="1481">
        <f t="shared" si="6"/>
        <v>34284</v>
      </c>
      <c r="M14" s="1481">
        <f t="shared" si="6"/>
        <v>34766</v>
      </c>
      <c r="N14" s="1481">
        <f t="shared" si="6"/>
        <v>35458</v>
      </c>
      <c r="O14" s="1481">
        <f t="shared" si="6"/>
        <v>34508</v>
      </c>
      <c r="P14" s="1481">
        <f t="shared" si="6"/>
        <v>31458</v>
      </c>
      <c r="Q14" s="1481">
        <f t="shared" si="6"/>
        <v>27248</v>
      </c>
      <c r="R14" s="1481">
        <f t="shared" si="6"/>
        <v>22676</v>
      </c>
      <c r="S14" s="1481">
        <f t="shared" si="6"/>
        <v>17813</v>
      </c>
      <c r="T14" s="1481">
        <f t="shared" si="6"/>
        <v>13436</v>
      </c>
      <c r="U14" s="1481">
        <f t="shared" si="6"/>
        <v>9626</v>
      </c>
      <c r="V14" s="1481">
        <f t="shared" si="6"/>
        <v>14125</v>
      </c>
      <c r="W14" s="644"/>
      <c r="X14" s="644"/>
      <c r="Y14" s="671"/>
      <c r="Z14" s="671"/>
      <c r="AA14" s="671"/>
      <c r="AB14" s="671"/>
      <c r="AC14" s="671"/>
      <c r="AD14" s="671"/>
      <c r="AE14" s="671"/>
      <c r="AF14" s="671"/>
      <c r="AG14" s="671"/>
      <c r="AH14" s="671"/>
      <c r="AI14" s="671"/>
      <c r="AJ14" s="671"/>
      <c r="AK14" s="671"/>
      <c r="AL14" s="671"/>
      <c r="AM14" s="671"/>
      <c r="AN14" s="671"/>
      <c r="AO14" s="671"/>
      <c r="AP14" s="671"/>
      <c r="AQ14" s="671"/>
      <c r="AR14" s="671"/>
      <c r="AS14" s="671"/>
    </row>
    <row r="15" spans="1:45" ht="12" customHeight="1">
      <c r="A15" s="572"/>
      <c r="B15" s="573"/>
      <c r="C15" s="574"/>
      <c r="D15" s="567"/>
      <c r="E15" s="553"/>
      <c r="F15" s="553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3"/>
      <c r="W15" s="562"/>
      <c r="X15" s="562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63"/>
      <c r="AJ15" s="563"/>
      <c r="AK15" s="563"/>
      <c r="AL15" s="563"/>
      <c r="AM15" s="563"/>
      <c r="AN15" s="563"/>
      <c r="AO15" s="563"/>
      <c r="AP15" s="563"/>
      <c r="AQ15" s="563"/>
      <c r="AR15" s="563"/>
      <c r="AS15" s="563"/>
    </row>
    <row r="16" spans="1:45" s="672" customFormat="1" ht="19.5" customHeight="1">
      <c r="A16" s="1489"/>
      <c r="B16" s="1471" t="s">
        <v>555</v>
      </c>
      <c r="C16" s="1494"/>
      <c r="D16" s="1461">
        <f>SUM(E16:V16)</f>
        <v>457760</v>
      </c>
      <c r="E16" s="1476">
        <f>SUM(E20+E23+E26+E29+E32+E35+E38+E41+E44+E47+E50+E56+E53)</f>
        <v>5301</v>
      </c>
      <c r="F16" s="1476">
        <f t="shared" ref="F16:V16" si="7">SUM(F20+F23+F26+F29+F32+F35+F38+F41+F44+F47+F50+F56+F53)</f>
        <v>21620</v>
      </c>
      <c r="G16" s="1476">
        <f t="shared" si="7"/>
        <v>26920</v>
      </c>
      <c r="H16" s="1476">
        <f t="shared" si="7"/>
        <v>26645</v>
      </c>
      <c r="I16" s="1476">
        <f t="shared" si="7"/>
        <v>28184</v>
      </c>
      <c r="J16" s="1476">
        <f t="shared" si="7"/>
        <v>30936</v>
      </c>
      <c r="K16" s="1476">
        <f t="shared" si="7"/>
        <v>32605</v>
      </c>
      <c r="L16" s="1476">
        <f t="shared" si="7"/>
        <v>33333</v>
      </c>
      <c r="M16" s="1476">
        <f t="shared" si="7"/>
        <v>33558</v>
      </c>
      <c r="N16" s="1476">
        <f t="shared" si="7"/>
        <v>34087</v>
      </c>
      <c r="O16" s="1476">
        <f t="shared" si="7"/>
        <v>34288</v>
      </c>
      <c r="P16" s="1476">
        <f t="shared" si="7"/>
        <v>32251</v>
      </c>
      <c r="Q16" s="1476">
        <f t="shared" si="7"/>
        <v>28876</v>
      </c>
      <c r="R16" s="1476">
        <f t="shared" si="7"/>
        <v>24857</v>
      </c>
      <c r="S16" s="1476">
        <f t="shared" si="7"/>
        <v>20531</v>
      </c>
      <c r="T16" s="1476">
        <f t="shared" si="7"/>
        <v>15519</v>
      </c>
      <c r="U16" s="1476">
        <f t="shared" si="7"/>
        <v>11524</v>
      </c>
      <c r="V16" s="1476">
        <f t="shared" si="7"/>
        <v>16725</v>
      </c>
      <c r="W16" s="644"/>
      <c r="X16" s="644"/>
      <c r="Y16" s="671"/>
      <c r="Z16" s="671"/>
      <c r="AA16" s="671"/>
      <c r="AB16" s="671"/>
      <c r="AC16" s="671"/>
      <c r="AD16" s="671"/>
      <c r="AE16" s="671"/>
      <c r="AF16" s="671"/>
      <c r="AG16" s="671"/>
      <c r="AH16" s="671"/>
      <c r="AI16" s="671"/>
      <c r="AJ16" s="671"/>
      <c r="AK16" s="671"/>
      <c r="AL16" s="671"/>
      <c r="AM16" s="671"/>
      <c r="AN16" s="671"/>
      <c r="AO16" s="671"/>
      <c r="AP16" s="671"/>
      <c r="AQ16" s="671"/>
      <c r="AR16" s="671"/>
      <c r="AS16" s="671"/>
    </row>
    <row r="17" spans="1:45" s="672" customFormat="1" ht="19.5" customHeight="1">
      <c r="A17" s="1491"/>
      <c r="B17" s="571"/>
      <c r="C17" s="566" t="s">
        <v>88</v>
      </c>
      <c r="D17" s="553">
        <f>SUM(E17:V17)</f>
        <v>218343</v>
      </c>
      <c r="E17" s="590">
        <f>SUM(E21+E24+E27+E30+E33+E36+E39+E42+E45+E48+E51+E57+E54)</f>
        <v>2700</v>
      </c>
      <c r="F17" s="590">
        <f t="shared" ref="F17:V17" si="8">SUM(F21+F24+F27+F30+F33+F36+F39+F42+F45+F48+F51+F57+F54)</f>
        <v>10964</v>
      </c>
      <c r="G17" s="590">
        <f t="shared" si="8"/>
        <v>13670</v>
      </c>
      <c r="H17" s="590">
        <f t="shared" si="8"/>
        <v>13595</v>
      </c>
      <c r="I17" s="590">
        <f t="shared" si="8"/>
        <v>14325</v>
      </c>
      <c r="J17" s="590">
        <f t="shared" si="8"/>
        <v>15182</v>
      </c>
      <c r="K17" s="590">
        <f t="shared" si="8"/>
        <v>16040</v>
      </c>
      <c r="L17" s="590">
        <f t="shared" si="8"/>
        <v>15718</v>
      </c>
      <c r="M17" s="590">
        <f t="shared" si="8"/>
        <v>15978</v>
      </c>
      <c r="N17" s="590">
        <f t="shared" si="8"/>
        <v>16442</v>
      </c>
      <c r="O17" s="590">
        <f t="shared" si="8"/>
        <v>16690</v>
      </c>
      <c r="P17" s="590">
        <f t="shared" si="8"/>
        <v>15544</v>
      </c>
      <c r="Q17" s="590">
        <f t="shared" si="8"/>
        <v>13421</v>
      </c>
      <c r="R17" s="590">
        <f t="shared" si="8"/>
        <v>11284</v>
      </c>
      <c r="S17" s="590">
        <f t="shared" si="8"/>
        <v>9056</v>
      </c>
      <c r="T17" s="590">
        <f t="shared" si="8"/>
        <v>6647</v>
      </c>
      <c r="U17" s="590">
        <f t="shared" si="8"/>
        <v>4749</v>
      </c>
      <c r="V17" s="590">
        <f t="shared" si="8"/>
        <v>6338</v>
      </c>
      <c r="W17" s="644"/>
      <c r="X17" s="644"/>
      <c r="Y17" s="671"/>
      <c r="Z17" s="671"/>
      <c r="AA17" s="671"/>
      <c r="AB17" s="671"/>
      <c r="AC17" s="671"/>
      <c r="AD17" s="671"/>
      <c r="AE17" s="671"/>
      <c r="AF17" s="671"/>
      <c r="AG17" s="671"/>
      <c r="AH17" s="671"/>
      <c r="AI17" s="671"/>
      <c r="AJ17" s="671"/>
      <c r="AK17" s="671"/>
      <c r="AL17" s="671"/>
      <c r="AM17" s="671"/>
      <c r="AN17" s="671"/>
      <c r="AO17" s="671"/>
      <c r="AP17" s="671"/>
      <c r="AQ17" s="671"/>
      <c r="AR17" s="671"/>
      <c r="AS17" s="671"/>
    </row>
    <row r="18" spans="1:45" s="672" customFormat="1" ht="19.5" customHeight="1">
      <c r="A18" s="1492"/>
      <c r="B18" s="1495"/>
      <c r="C18" s="1467" t="s">
        <v>89</v>
      </c>
      <c r="D18" s="1468">
        <f>SUM(E18:V18)</f>
        <v>239417</v>
      </c>
      <c r="E18" s="1481">
        <f>SUM(E22+E25+E28+E31+E34+E37+E40+E43+E46+E49+E52+E58+E55)</f>
        <v>2601</v>
      </c>
      <c r="F18" s="1481">
        <f t="shared" ref="F18:V18" si="9">SUM(F22+F25+F28+F31+F34+F37+F40+F43+F46+F49+F52+F58+F55)</f>
        <v>10656</v>
      </c>
      <c r="G18" s="1481">
        <f t="shared" si="9"/>
        <v>13250</v>
      </c>
      <c r="H18" s="1481">
        <f t="shared" si="9"/>
        <v>13050</v>
      </c>
      <c r="I18" s="1481">
        <f t="shared" si="9"/>
        <v>13859</v>
      </c>
      <c r="J18" s="1481">
        <f t="shared" si="9"/>
        <v>15754</v>
      </c>
      <c r="K18" s="1481">
        <f t="shared" si="9"/>
        <v>16565</v>
      </c>
      <c r="L18" s="1481">
        <f t="shared" si="9"/>
        <v>17615</v>
      </c>
      <c r="M18" s="1481">
        <f t="shared" si="9"/>
        <v>17580</v>
      </c>
      <c r="N18" s="1481">
        <f t="shared" si="9"/>
        <v>17645</v>
      </c>
      <c r="O18" s="1481">
        <f t="shared" si="9"/>
        <v>17598</v>
      </c>
      <c r="P18" s="1481">
        <f t="shared" si="9"/>
        <v>16707</v>
      </c>
      <c r="Q18" s="1481">
        <f t="shared" si="9"/>
        <v>15455</v>
      </c>
      <c r="R18" s="1481">
        <f t="shared" si="9"/>
        <v>13573</v>
      </c>
      <c r="S18" s="1481">
        <f t="shared" si="9"/>
        <v>11475</v>
      </c>
      <c r="T18" s="1481">
        <f t="shared" si="9"/>
        <v>8872</v>
      </c>
      <c r="U18" s="1481">
        <f t="shared" si="9"/>
        <v>6775</v>
      </c>
      <c r="V18" s="1481">
        <f t="shared" si="9"/>
        <v>10387</v>
      </c>
      <c r="W18" s="644"/>
      <c r="X18" s="644"/>
      <c r="Y18" s="671"/>
      <c r="Z18" s="671"/>
      <c r="AA18" s="671"/>
      <c r="AB18" s="671"/>
      <c r="AC18" s="671"/>
      <c r="AD18" s="671"/>
      <c r="AE18" s="671"/>
      <c r="AF18" s="671"/>
      <c r="AG18" s="671"/>
      <c r="AH18" s="671"/>
      <c r="AI18" s="671"/>
      <c r="AJ18" s="671"/>
      <c r="AK18" s="671"/>
      <c r="AL18" s="671"/>
      <c r="AM18" s="671"/>
      <c r="AN18" s="671"/>
      <c r="AO18" s="671"/>
      <c r="AP18" s="671"/>
      <c r="AQ18" s="671"/>
      <c r="AR18" s="671"/>
      <c r="AS18" s="671"/>
    </row>
    <row r="19" spans="1:45" ht="12" customHeight="1">
      <c r="A19" s="538"/>
      <c r="B19" s="669"/>
      <c r="C19" s="583"/>
      <c r="D19" s="548"/>
      <c r="E19" s="553"/>
      <c r="F19" s="553"/>
      <c r="G19" s="553"/>
      <c r="H19" s="553"/>
      <c r="I19" s="553"/>
      <c r="J19" s="553"/>
      <c r="K19" s="553"/>
      <c r="L19" s="553"/>
      <c r="M19" s="553"/>
      <c r="N19" s="553"/>
      <c r="O19" s="553"/>
      <c r="P19" s="553"/>
      <c r="Q19" s="553"/>
      <c r="R19" s="553"/>
      <c r="S19" s="553"/>
      <c r="T19" s="553"/>
      <c r="U19" s="581"/>
      <c r="V19" s="576"/>
      <c r="W19" s="562"/>
      <c r="X19" s="562"/>
      <c r="Y19" s="563"/>
      <c r="Z19" s="563"/>
      <c r="AA19" s="563"/>
      <c r="AB19" s="563"/>
      <c r="AC19" s="563"/>
      <c r="AD19" s="563"/>
      <c r="AE19" s="563"/>
      <c r="AF19" s="563"/>
      <c r="AG19" s="563"/>
      <c r="AH19" s="563"/>
      <c r="AI19" s="563"/>
      <c r="AJ19" s="563"/>
      <c r="AK19" s="563"/>
      <c r="AL19" s="563"/>
      <c r="AM19" s="563"/>
      <c r="AN19" s="563"/>
      <c r="AO19" s="563"/>
      <c r="AP19" s="563"/>
      <c r="AQ19" s="563"/>
      <c r="AR19" s="563"/>
      <c r="AS19" s="563"/>
    </row>
    <row r="20" spans="1:45" s="683" customFormat="1" ht="20.25" customHeight="1">
      <c r="A20" s="582" t="s">
        <v>25</v>
      </c>
      <c r="B20" s="573" t="s">
        <v>556</v>
      </c>
      <c r="C20" s="574"/>
      <c r="D20" s="548">
        <f t="shared" ref="D20:D74" si="10">SUM(E20:V20)</f>
        <v>3495</v>
      </c>
      <c r="E20" s="548">
        <f>SUM(E21:E22)</f>
        <v>39</v>
      </c>
      <c r="F20" s="548">
        <f t="shared" ref="F20:V20" si="11">SUM(F21:F22)</f>
        <v>157</v>
      </c>
      <c r="G20" s="548">
        <f t="shared" si="11"/>
        <v>193</v>
      </c>
      <c r="H20" s="548">
        <f t="shared" si="11"/>
        <v>194</v>
      </c>
      <c r="I20" s="548">
        <f t="shared" si="11"/>
        <v>224</v>
      </c>
      <c r="J20" s="548">
        <f t="shared" si="11"/>
        <v>243</v>
      </c>
      <c r="K20" s="548">
        <f t="shared" si="11"/>
        <v>279</v>
      </c>
      <c r="L20" s="548">
        <f t="shared" si="11"/>
        <v>256</v>
      </c>
      <c r="M20" s="548">
        <f t="shared" si="11"/>
        <v>257</v>
      </c>
      <c r="N20" s="548">
        <f t="shared" si="11"/>
        <v>278</v>
      </c>
      <c r="O20" s="548">
        <f t="shared" si="11"/>
        <v>271</v>
      </c>
      <c r="P20" s="548">
        <f t="shared" si="11"/>
        <v>254</v>
      </c>
      <c r="Q20" s="548">
        <f t="shared" si="11"/>
        <v>211</v>
      </c>
      <c r="R20" s="548">
        <f t="shared" si="11"/>
        <v>178</v>
      </c>
      <c r="S20" s="548">
        <f t="shared" si="11"/>
        <v>166</v>
      </c>
      <c r="T20" s="548">
        <f t="shared" si="11"/>
        <v>121</v>
      </c>
      <c r="U20" s="575">
        <f t="shared" si="11"/>
        <v>81</v>
      </c>
      <c r="V20" s="575">
        <f t="shared" si="11"/>
        <v>93</v>
      </c>
      <c r="W20" s="644"/>
      <c r="X20" s="644"/>
      <c r="Y20" s="671"/>
      <c r="Z20" s="671"/>
      <c r="AA20" s="671"/>
      <c r="AB20" s="671"/>
      <c r="AC20" s="671"/>
      <c r="AD20" s="671"/>
      <c r="AE20" s="671"/>
      <c r="AF20" s="671"/>
      <c r="AG20" s="671"/>
      <c r="AH20" s="671"/>
      <c r="AI20" s="671"/>
      <c r="AJ20" s="671"/>
      <c r="AK20" s="671"/>
      <c r="AL20" s="671"/>
      <c r="AM20" s="671"/>
      <c r="AN20" s="671"/>
      <c r="AO20" s="671"/>
      <c r="AP20" s="671"/>
      <c r="AQ20" s="671"/>
      <c r="AR20" s="671"/>
      <c r="AS20" s="671"/>
    </row>
    <row r="21" spans="1:45" s="578" customFormat="1" ht="20.25" customHeight="1">
      <c r="A21" s="668"/>
      <c r="B21" s="669"/>
      <c r="C21" s="580" t="s">
        <v>88</v>
      </c>
      <c r="D21" s="553">
        <f t="shared" si="10"/>
        <v>1936</v>
      </c>
      <c r="E21" s="553">
        <v>22</v>
      </c>
      <c r="F21" s="553">
        <v>82</v>
      </c>
      <c r="G21" s="553">
        <v>95</v>
      </c>
      <c r="H21" s="553">
        <v>98</v>
      </c>
      <c r="I21" s="553">
        <v>113</v>
      </c>
      <c r="J21" s="553">
        <v>129</v>
      </c>
      <c r="K21" s="553">
        <v>161</v>
      </c>
      <c r="L21" s="553">
        <v>138</v>
      </c>
      <c r="M21" s="553">
        <v>147</v>
      </c>
      <c r="N21" s="553">
        <v>141</v>
      </c>
      <c r="O21" s="553">
        <v>175</v>
      </c>
      <c r="P21" s="553">
        <v>143</v>
      </c>
      <c r="Q21" s="553">
        <v>132</v>
      </c>
      <c r="R21" s="553">
        <v>110</v>
      </c>
      <c r="S21" s="553">
        <v>104</v>
      </c>
      <c r="T21" s="553">
        <v>65</v>
      </c>
      <c r="U21" s="581">
        <v>42</v>
      </c>
      <c r="V21" s="581">
        <v>39</v>
      </c>
      <c r="W21" s="562"/>
      <c r="X21" s="562"/>
      <c r="Y21" s="563"/>
      <c r="Z21" s="563"/>
      <c r="AA21" s="563"/>
      <c r="AB21" s="563"/>
      <c r="AC21" s="563"/>
      <c r="AD21" s="563"/>
      <c r="AE21" s="563"/>
      <c r="AF21" s="563"/>
      <c r="AG21" s="563"/>
      <c r="AH21" s="563"/>
      <c r="AI21" s="563"/>
      <c r="AJ21" s="563"/>
      <c r="AK21" s="563"/>
      <c r="AL21" s="563"/>
      <c r="AM21" s="563"/>
      <c r="AN21" s="563"/>
      <c r="AO21" s="563"/>
      <c r="AP21" s="563"/>
      <c r="AQ21" s="563"/>
      <c r="AR21" s="563"/>
      <c r="AS21" s="563"/>
    </row>
    <row r="22" spans="1:45" ht="20.25" customHeight="1">
      <c r="A22" s="668"/>
      <c r="B22" s="669"/>
      <c r="C22" s="574" t="s">
        <v>89</v>
      </c>
      <c r="D22" s="553">
        <f t="shared" si="10"/>
        <v>1559</v>
      </c>
      <c r="E22" s="553">
        <v>17</v>
      </c>
      <c r="F22" s="553">
        <v>75</v>
      </c>
      <c r="G22" s="553">
        <v>98</v>
      </c>
      <c r="H22" s="553">
        <v>96</v>
      </c>
      <c r="I22" s="553">
        <v>111</v>
      </c>
      <c r="J22" s="553">
        <v>114</v>
      </c>
      <c r="K22" s="553">
        <v>118</v>
      </c>
      <c r="L22" s="553">
        <v>118</v>
      </c>
      <c r="M22" s="553">
        <v>110</v>
      </c>
      <c r="N22" s="553">
        <v>137</v>
      </c>
      <c r="O22" s="553">
        <v>96</v>
      </c>
      <c r="P22" s="553">
        <v>111</v>
      </c>
      <c r="Q22" s="553">
        <v>79</v>
      </c>
      <c r="R22" s="553">
        <v>68</v>
      </c>
      <c r="S22" s="553">
        <v>62</v>
      </c>
      <c r="T22" s="553">
        <v>56</v>
      </c>
      <c r="U22" s="581">
        <v>39</v>
      </c>
      <c r="V22" s="581">
        <v>54</v>
      </c>
      <c r="W22" s="562"/>
      <c r="X22" s="562"/>
      <c r="Y22" s="563"/>
      <c r="Z22" s="563"/>
      <c r="AA22" s="563"/>
      <c r="AB22" s="563"/>
      <c r="AC22" s="563"/>
      <c r="AD22" s="563"/>
      <c r="AE22" s="563"/>
      <c r="AF22" s="563"/>
      <c r="AG22" s="563"/>
      <c r="AH22" s="563"/>
      <c r="AI22" s="563"/>
      <c r="AJ22" s="563"/>
      <c r="AK22" s="563"/>
      <c r="AL22" s="563"/>
      <c r="AM22" s="563"/>
      <c r="AN22" s="563"/>
      <c r="AO22" s="563"/>
      <c r="AP22" s="563"/>
      <c r="AQ22" s="563"/>
      <c r="AR22" s="563"/>
      <c r="AS22" s="563"/>
    </row>
    <row r="23" spans="1:45" s="683" customFormat="1" ht="20.25" customHeight="1">
      <c r="A23" s="582" t="s">
        <v>27</v>
      </c>
      <c r="B23" s="573" t="s">
        <v>557</v>
      </c>
      <c r="C23" s="583"/>
      <c r="D23" s="548">
        <f t="shared" si="10"/>
        <v>20849</v>
      </c>
      <c r="E23" s="548">
        <f t="shared" ref="E23:V23" si="12">SUM(E24:E25)</f>
        <v>288</v>
      </c>
      <c r="F23" s="548">
        <f t="shared" si="12"/>
        <v>1216</v>
      </c>
      <c r="G23" s="548">
        <f t="shared" si="12"/>
        <v>1630</v>
      </c>
      <c r="H23" s="548">
        <f t="shared" si="12"/>
        <v>1672</v>
      </c>
      <c r="I23" s="548">
        <f t="shared" si="12"/>
        <v>1577</v>
      </c>
      <c r="J23" s="548">
        <f t="shared" si="12"/>
        <v>1504</v>
      </c>
      <c r="K23" s="548">
        <f t="shared" si="12"/>
        <v>1342</v>
      </c>
      <c r="L23" s="548">
        <f t="shared" si="12"/>
        <v>1350</v>
      </c>
      <c r="M23" s="548">
        <f t="shared" si="12"/>
        <v>1308</v>
      </c>
      <c r="N23" s="548">
        <f t="shared" si="12"/>
        <v>1459</v>
      </c>
      <c r="O23" s="548">
        <f t="shared" si="12"/>
        <v>1551</v>
      </c>
      <c r="P23" s="548">
        <f t="shared" si="12"/>
        <v>1424</v>
      </c>
      <c r="Q23" s="548">
        <f t="shared" si="12"/>
        <v>1281</v>
      </c>
      <c r="R23" s="548">
        <f t="shared" si="12"/>
        <v>1029</v>
      </c>
      <c r="S23" s="548">
        <f t="shared" si="12"/>
        <v>795</v>
      </c>
      <c r="T23" s="548">
        <f t="shared" si="12"/>
        <v>538</v>
      </c>
      <c r="U23" s="575">
        <f t="shared" si="12"/>
        <v>424</v>
      </c>
      <c r="V23" s="575">
        <f t="shared" si="12"/>
        <v>461</v>
      </c>
      <c r="W23" s="644"/>
      <c r="X23" s="644"/>
      <c r="Y23" s="671"/>
      <c r="Z23" s="671"/>
      <c r="AA23" s="671"/>
      <c r="AB23" s="671"/>
      <c r="AC23" s="671"/>
      <c r="AD23" s="671"/>
      <c r="AE23" s="671"/>
      <c r="AF23" s="671"/>
      <c r="AG23" s="671"/>
      <c r="AH23" s="671"/>
      <c r="AI23" s="671"/>
      <c r="AJ23" s="671"/>
      <c r="AK23" s="671"/>
      <c r="AL23" s="671"/>
      <c r="AM23" s="671"/>
      <c r="AN23" s="671"/>
      <c r="AO23" s="671"/>
      <c r="AP23" s="671"/>
      <c r="AQ23" s="671"/>
      <c r="AR23" s="671"/>
      <c r="AS23" s="671"/>
    </row>
    <row r="24" spans="1:45" s="578" customFormat="1" ht="20.25" customHeight="1">
      <c r="A24" s="668"/>
      <c r="B24" s="669"/>
      <c r="C24" s="580" t="s">
        <v>88</v>
      </c>
      <c r="D24" s="553">
        <f t="shared" si="10"/>
        <v>10205</v>
      </c>
      <c r="E24" s="553">
        <v>170</v>
      </c>
      <c r="F24" s="553">
        <v>622</v>
      </c>
      <c r="G24" s="553">
        <v>797</v>
      </c>
      <c r="H24" s="553">
        <v>872</v>
      </c>
      <c r="I24" s="553">
        <v>760</v>
      </c>
      <c r="J24" s="553">
        <v>724</v>
      </c>
      <c r="K24" s="553">
        <v>644</v>
      </c>
      <c r="L24" s="553">
        <v>628</v>
      </c>
      <c r="M24" s="553">
        <v>612</v>
      </c>
      <c r="N24" s="553">
        <v>713</v>
      </c>
      <c r="O24" s="553">
        <v>770</v>
      </c>
      <c r="P24" s="553">
        <v>740</v>
      </c>
      <c r="Q24" s="553">
        <v>625</v>
      </c>
      <c r="R24" s="553">
        <v>509</v>
      </c>
      <c r="S24" s="553">
        <v>385</v>
      </c>
      <c r="T24" s="553">
        <v>254</v>
      </c>
      <c r="U24" s="581">
        <v>191</v>
      </c>
      <c r="V24" s="581">
        <v>189</v>
      </c>
      <c r="W24" s="562"/>
      <c r="X24" s="562"/>
      <c r="Y24" s="563"/>
      <c r="Z24" s="563"/>
      <c r="AA24" s="563"/>
      <c r="AB24" s="563"/>
      <c r="AC24" s="563"/>
      <c r="AD24" s="563"/>
      <c r="AE24" s="563"/>
      <c r="AF24" s="563"/>
      <c r="AG24" s="563"/>
      <c r="AH24" s="563"/>
      <c r="AI24" s="563"/>
      <c r="AJ24" s="563"/>
      <c r="AK24" s="563"/>
      <c r="AL24" s="563"/>
      <c r="AM24" s="563"/>
      <c r="AN24" s="563"/>
      <c r="AO24" s="563"/>
      <c r="AP24" s="563"/>
      <c r="AQ24" s="563"/>
      <c r="AR24" s="563"/>
      <c r="AS24" s="563"/>
    </row>
    <row r="25" spans="1:45" ht="20.25" customHeight="1">
      <c r="A25" s="668"/>
      <c r="B25" s="669"/>
      <c r="C25" s="574" t="s">
        <v>89</v>
      </c>
      <c r="D25" s="553">
        <f t="shared" si="10"/>
        <v>10644</v>
      </c>
      <c r="E25" s="553">
        <v>118</v>
      </c>
      <c r="F25" s="553">
        <v>594</v>
      </c>
      <c r="G25" s="553">
        <v>833</v>
      </c>
      <c r="H25" s="553">
        <v>800</v>
      </c>
      <c r="I25" s="553">
        <v>817</v>
      </c>
      <c r="J25" s="553">
        <v>780</v>
      </c>
      <c r="K25" s="553">
        <v>698</v>
      </c>
      <c r="L25" s="553">
        <v>722</v>
      </c>
      <c r="M25" s="553">
        <v>696</v>
      </c>
      <c r="N25" s="553">
        <v>746</v>
      </c>
      <c r="O25" s="553">
        <v>781</v>
      </c>
      <c r="P25" s="553">
        <v>684</v>
      </c>
      <c r="Q25" s="553">
        <v>656</v>
      </c>
      <c r="R25" s="553">
        <v>520</v>
      </c>
      <c r="S25" s="553">
        <v>410</v>
      </c>
      <c r="T25" s="553">
        <v>284</v>
      </c>
      <c r="U25" s="581">
        <v>233</v>
      </c>
      <c r="V25" s="581">
        <v>272</v>
      </c>
      <c r="W25" s="562"/>
      <c r="X25" s="562"/>
      <c r="Y25" s="563"/>
      <c r="Z25" s="563"/>
      <c r="AA25" s="563"/>
      <c r="AB25" s="563"/>
      <c r="AC25" s="563"/>
      <c r="AD25" s="563"/>
      <c r="AE25" s="563"/>
      <c r="AF25" s="563"/>
      <c r="AG25" s="563"/>
      <c r="AH25" s="563"/>
      <c r="AI25" s="563"/>
      <c r="AJ25" s="563"/>
      <c r="AK25" s="563"/>
      <c r="AL25" s="563"/>
      <c r="AM25" s="563"/>
      <c r="AN25" s="563"/>
      <c r="AO25" s="563"/>
      <c r="AP25" s="563"/>
      <c r="AQ25" s="563"/>
      <c r="AR25" s="563"/>
      <c r="AS25" s="563"/>
    </row>
    <row r="26" spans="1:45" s="683" customFormat="1" ht="20.25" customHeight="1">
      <c r="A26" s="582" t="s">
        <v>29</v>
      </c>
      <c r="B26" s="573" t="s">
        <v>421</v>
      </c>
      <c r="C26" s="583"/>
      <c r="D26" s="548">
        <f t="shared" si="10"/>
        <v>20814</v>
      </c>
      <c r="E26" s="548">
        <f t="shared" ref="E26:V26" si="13">SUM(E27:E28)</f>
        <v>292</v>
      </c>
      <c r="F26" s="548">
        <f t="shared" si="13"/>
        <v>1004</v>
      </c>
      <c r="G26" s="548">
        <f t="shared" si="13"/>
        <v>1195</v>
      </c>
      <c r="H26" s="548">
        <f t="shared" si="13"/>
        <v>1346</v>
      </c>
      <c r="I26" s="548">
        <f t="shared" si="13"/>
        <v>1369</v>
      </c>
      <c r="J26" s="548">
        <f t="shared" si="13"/>
        <v>1510</v>
      </c>
      <c r="K26" s="548">
        <f t="shared" si="13"/>
        <v>1580</v>
      </c>
      <c r="L26" s="548">
        <f t="shared" si="13"/>
        <v>1549</v>
      </c>
      <c r="M26" s="548">
        <f t="shared" si="13"/>
        <v>1578</v>
      </c>
      <c r="N26" s="548">
        <f t="shared" si="13"/>
        <v>1612</v>
      </c>
      <c r="O26" s="548">
        <f t="shared" si="13"/>
        <v>1569</v>
      </c>
      <c r="P26" s="548">
        <f t="shared" si="13"/>
        <v>1424</v>
      </c>
      <c r="Q26" s="548">
        <f t="shared" si="13"/>
        <v>1272</v>
      </c>
      <c r="R26" s="548">
        <f t="shared" si="13"/>
        <v>1006</v>
      </c>
      <c r="S26" s="548">
        <f t="shared" si="13"/>
        <v>855</v>
      </c>
      <c r="T26" s="548">
        <f t="shared" si="13"/>
        <v>588</v>
      </c>
      <c r="U26" s="575">
        <f t="shared" si="13"/>
        <v>463</v>
      </c>
      <c r="V26" s="575">
        <f t="shared" si="13"/>
        <v>602</v>
      </c>
      <c r="W26" s="644"/>
      <c r="X26" s="644"/>
      <c r="Y26" s="671"/>
      <c r="Z26" s="671"/>
      <c r="AA26" s="671"/>
      <c r="AB26" s="671"/>
      <c r="AC26" s="671"/>
      <c r="AD26" s="671"/>
      <c r="AE26" s="671"/>
      <c r="AF26" s="671"/>
      <c r="AG26" s="671"/>
      <c r="AH26" s="671"/>
      <c r="AI26" s="671"/>
      <c r="AJ26" s="671"/>
      <c r="AK26" s="671"/>
      <c r="AL26" s="671"/>
      <c r="AM26" s="671"/>
      <c r="AN26" s="671"/>
      <c r="AO26" s="671"/>
      <c r="AP26" s="671"/>
      <c r="AQ26" s="671"/>
      <c r="AR26" s="671"/>
      <c r="AS26" s="671"/>
    </row>
    <row r="27" spans="1:45" s="578" customFormat="1" ht="20.25" customHeight="1">
      <c r="A27" s="668"/>
      <c r="B27" s="669"/>
      <c r="C27" s="580" t="s">
        <v>88</v>
      </c>
      <c r="D27" s="553">
        <f t="shared" si="10"/>
        <v>10666</v>
      </c>
      <c r="E27" s="553">
        <v>143</v>
      </c>
      <c r="F27" s="553">
        <v>512</v>
      </c>
      <c r="G27" s="553">
        <v>619</v>
      </c>
      <c r="H27" s="553">
        <v>693</v>
      </c>
      <c r="I27" s="553">
        <v>758</v>
      </c>
      <c r="J27" s="553">
        <v>756</v>
      </c>
      <c r="K27" s="553">
        <v>838</v>
      </c>
      <c r="L27" s="553">
        <v>748</v>
      </c>
      <c r="M27" s="553">
        <v>785</v>
      </c>
      <c r="N27" s="553">
        <v>817</v>
      </c>
      <c r="O27" s="553">
        <v>821</v>
      </c>
      <c r="P27" s="553">
        <v>760</v>
      </c>
      <c r="Q27" s="553">
        <v>697</v>
      </c>
      <c r="R27" s="553">
        <v>536</v>
      </c>
      <c r="S27" s="553">
        <v>431</v>
      </c>
      <c r="T27" s="553">
        <v>282</v>
      </c>
      <c r="U27" s="581">
        <v>217</v>
      </c>
      <c r="V27" s="581">
        <v>253</v>
      </c>
      <c r="W27" s="562"/>
      <c r="X27" s="562"/>
      <c r="Y27" s="563"/>
      <c r="Z27" s="563"/>
      <c r="AA27" s="563"/>
      <c r="AB27" s="563"/>
      <c r="AC27" s="563"/>
      <c r="AD27" s="563"/>
      <c r="AE27" s="563"/>
      <c r="AF27" s="563"/>
      <c r="AG27" s="563"/>
      <c r="AH27" s="563"/>
      <c r="AI27" s="563"/>
      <c r="AJ27" s="563"/>
      <c r="AK27" s="563"/>
      <c r="AL27" s="563"/>
      <c r="AM27" s="563"/>
      <c r="AN27" s="563"/>
      <c r="AO27" s="563"/>
      <c r="AP27" s="563"/>
      <c r="AQ27" s="563"/>
      <c r="AR27" s="563"/>
      <c r="AS27" s="563"/>
    </row>
    <row r="28" spans="1:45" ht="20.25" customHeight="1">
      <c r="A28" s="668"/>
      <c r="B28" s="669"/>
      <c r="C28" s="574" t="s">
        <v>89</v>
      </c>
      <c r="D28" s="553">
        <f t="shared" si="10"/>
        <v>10148</v>
      </c>
      <c r="E28" s="553">
        <v>149</v>
      </c>
      <c r="F28" s="553">
        <v>492</v>
      </c>
      <c r="G28" s="553">
        <v>576</v>
      </c>
      <c r="H28" s="553">
        <v>653</v>
      </c>
      <c r="I28" s="553">
        <v>611</v>
      </c>
      <c r="J28" s="553">
        <v>754</v>
      </c>
      <c r="K28" s="553">
        <v>742</v>
      </c>
      <c r="L28" s="553">
        <v>801</v>
      </c>
      <c r="M28" s="553">
        <v>793</v>
      </c>
      <c r="N28" s="553">
        <v>795</v>
      </c>
      <c r="O28" s="553">
        <v>748</v>
      </c>
      <c r="P28" s="553">
        <v>664</v>
      </c>
      <c r="Q28" s="553">
        <v>575</v>
      </c>
      <c r="R28" s="553">
        <v>470</v>
      </c>
      <c r="S28" s="553">
        <v>424</v>
      </c>
      <c r="T28" s="553">
        <v>306</v>
      </c>
      <c r="U28" s="581">
        <v>246</v>
      </c>
      <c r="V28" s="581">
        <v>349</v>
      </c>
      <c r="W28" s="562"/>
      <c r="X28" s="562"/>
      <c r="Y28" s="563"/>
      <c r="Z28" s="563"/>
      <c r="AA28" s="563"/>
      <c r="AB28" s="563"/>
      <c r="AC28" s="563"/>
      <c r="AD28" s="563"/>
      <c r="AE28" s="563"/>
      <c r="AF28" s="563"/>
      <c r="AG28" s="563"/>
      <c r="AH28" s="563"/>
      <c r="AI28" s="563"/>
      <c r="AJ28" s="563"/>
      <c r="AK28" s="563"/>
      <c r="AL28" s="563"/>
      <c r="AM28" s="563"/>
      <c r="AN28" s="563"/>
      <c r="AO28" s="563"/>
      <c r="AP28" s="563"/>
      <c r="AQ28" s="563"/>
      <c r="AR28" s="563"/>
      <c r="AS28" s="563"/>
    </row>
    <row r="29" spans="1:45" s="683" customFormat="1" ht="20.25" customHeight="1">
      <c r="A29" s="582" t="s">
        <v>31</v>
      </c>
      <c r="B29" s="573" t="s">
        <v>558</v>
      </c>
      <c r="C29" s="583"/>
      <c r="D29" s="548">
        <f t="shared" si="10"/>
        <v>22102</v>
      </c>
      <c r="E29" s="548">
        <f t="shared" ref="E29:V29" si="14">SUM(E30:E31)</f>
        <v>280</v>
      </c>
      <c r="F29" s="548">
        <f t="shared" si="14"/>
        <v>1071</v>
      </c>
      <c r="G29" s="548">
        <f t="shared" si="14"/>
        <v>1218</v>
      </c>
      <c r="H29" s="548">
        <f t="shared" si="14"/>
        <v>1138</v>
      </c>
      <c r="I29" s="548">
        <f t="shared" si="14"/>
        <v>1213</v>
      </c>
      <c r="J29" s="548">
        <f t="shared" si="14"/>
        <v>1639</v>
      </c>
      <c r="K29" s="548">
        <f t="shared" si="14"/>
        <v>1764</v>
      </c>
      <c r="L29" s="548">
        <f t="shared" si="14"/>
        <v>1825</v>
      </c>
      <c r="M29" s="548">
        <f t="shared" si="14"/>
        <v>1725</v>
      </c>
      <c r="N29" s="548">
        <f t="shared" si="14"/>
        <v>1718</v>
      </c>
      <c r="O29" s="548">
        <f t="shared" si="14"/>
        <v>1640</v>
      </c>
      <c r="P29" s="548">
        <f t="shared" si="14"/>
        <v>1568</v>
      </c>
      <c r="Q29" s="548">
        <f t="shared" si="14"/>
        <v>1324</v>
      </c>
      <c r="R29" s="548">
        <f t="shared" si="14"/>
        <v>1161</v>
      </c>
      <c r="S29" s="548">
        <f t="shared" si="14"/>
        <v>919</v>
      </c>
      <c r="T29" s="548">
        <f t="shared" si="14"/>
        <v>622</v>
      </c>
      <c r="U29" s="575">
        <f t="shared" si="14"/>
        <v>517</v>
      </c>
      <c r="V29" s="575">
        <f t="shared" si="14"/>
        <v>760</v>
      </c>
      <c r="W29" s="644"/>
      <c r="X29" s="644"/>
      <c r="Y29" s="671"/>
      <c r="Z29" s="671"/>
      <c r="AA29" s="671"/>
      <c r="AB29" s="671"/>
      <c r="AC29" s="671"/>
      <c r="AD29" s="671"/>
      <c r="AE29" s="671"/>
      <c r="AF29" s="671"/>
      <c r="AG29" s="671"/>
      <c r="AH29" s="671"/>
      <c r="AI29" s="671"/>
      <c r="AJ29" s="671"/>
      <c r="AK29" s="671"/>
      <c r="AL29" s="671"/>
      <c r="AM29" s="671"/>
      <c r="AN29" s="671"/>
      <c r="AO29" s="671"/>
      <c r="AP29" s="671"/>
      <c r="AQ29" s="671"/>
      <c r="AR29" s="671"/>
      <c r="AS29" s="671"/>
    </row>
    <row r="30" spans="1:45" s="578" customFormat="1" ht="20.25" customHeight="1">
      <c r="A30" s="668"/>
      <c r="B30" s="669"/>
      <c r="C30" s="580" t="s">
        <v>88</v>
      </c>
      <c r="D30" s="553">
        <f t="shared" si="10"/>
        <v>11112</v>
      </c>
      <c r="E30" s="553">
        <v>145</v>
      </c>
      <c r="F30" s="553">
        <v>561</v>
      </c>
      <c r="G30" s="553">
        <v>636</v>
      </c>
      <c r="H30" s="553">
        <v>576</v>
      </c>
      <c r="I30" s="553">
        <v>607</v>
      </c>
      <c r="J30" s="553">
        <v>774</v>
      </c>
      <c r="K30" s="553">
        <v>855</v>
      </c>
      <c r="L30" s="553">
        <v>917</v>
      </c>
      <c r="M30" s="553">
        <v>886</v>
      </c>
      <c r="N30" s="553">
        <v>910</v>
      </c>
      <c r="O30" s="553">
        <v>857</v>
      </c>
      <c r="P30" s="553">
        <v>836</v>
      </c>
      <c r="Q30" s="553">
        <v>686</v>
      </c>
      <c r="R30" s="553">
        <v>596</v>
      </c>
      <c r="S30" s="553">
        <v>428</v>
      </c>
      <c r="T30" s="553">
        <v>302</v>
      </c>
      <c r="U30" s="581">
        <v>230</v>
      </c>
      <c r="V30" s="581">
        <v>310</v>
      </c>
      <c r="W30" s="562"/>
      <c r="X30" s="562"/>
      <c r="Y30" s="563"/>
      <c r="Z30" s="563"/>
      <c r="AA30" s="563"/>
      <c r="AB30" s="563"/>
      <c r="AC30" s="563"/>
      <c r="AD30" s="563"/>
      <c r="AE30" s="563"/>
      <c r="AF30" s="563"/>
      <c r="AG30" s="563"/>
      <c r="AH30" s="563"/>
      <c r="AI30" s="563"/>
      <c r="AJ30" s="563"/>
      <c r="AK30" s="563"/>
      <c r="AL30" s="563"/>
      <c r="AM30" s="563"/>
      <c r="AN30" s="563"/>
      <c r="AO30" s="563"/>
      <c r="AP30" s="563"/>
      <c r="AQ30" s="563"/>
      <c r="AR30" s="563"/>
      <c r="AS30" s="563"/>
    </row>
    <row r="31" spans="1:45" ht="20.25" customHeight="1">
      <c r="A31" s="668"/>
      <c r="B31" s="669"/>
      <c r="C31" s="574" t="s">
        <v>89</v>
      </c>
      <c r="D31" s="553">
        <f t="shared" si="10"/>
        <v>10990</v>
      </c>
      <c r="E31" s="553">
        <v>135</v>
      </c>
      <c r="F31" s="553">
        <v>510</v>
      </c>
      <c r="G31" s="553">
        <v>582</v>
      </c>
      <c r="H31" s="553">
        <v>562</v>
      </c>
      <c r="I31" s="553">
        <v>606</v>
      </c>
      <c r="J31" s="553">
        <v>865</v>
      </c>
      <c r="K31" s="553">
        <v>909</v>
      </c>
      <c r="L31" s="553">
        <v>908</v>
      </c>
      <c r="M31" s="553">
        <v>839</v>
      </c>
      <c r="N31" s="553">
        <v>808</v>
      </c>
      <c r="O31" s="553">
        <v>783</v>
      </c>
      <c r="P31" s="553">
        <v>732</v>
      </c>
      <c r="Q31" s="553">
        <v>638</v>
      </c>
      <c r="R31" s="553">
        <v>565</v>
      </c>
      <c r="S31" s="553">
        <v>491</v>
      </c>
      <c r="T31" s="553">
        <v>320</v>
      </c>
      <c r="U31" s="581">
        <v>287</v>
      </c>
      <c r="V31" s="581">
        <v>450</v>
      </c>
      <c r="W31" s="562"/>
      <c r="X31" s="562"/>
      <c r="Y31" s="563"/>
      <c r="Z31" s="563"/>
      <c r="AA31" s="563"/>
      <c r="AB31" s="563"/>
      <c r="AC31" s="563"/>
      <c r="AD31" s="563"/>
      <c r="AE31" s="563"/>
      <c r="AF31" s="563"/>
      <c r="AG31" s="563"/>
      <c r="AH31" s="563"/>
      <c r="AI31" s="563"/>
      <c r="AJ31" s="563"/>
      <c r="AK31" s="563"/>
      <c r="AL31" s="563"/>
      <c r="AM31" s="563"/>
      <c r="AN31" s="563"/>
      <c r="AO31" s="563"/>
      <c r="AP31" s="563"/>
      <c r="AQ31" s="563"/>
      <c r="AR31" s="563"/>
      <c r="AS31" s="563"/>
    </row>
    <row r="32" spans="1:45" s="683" customFormat="1" ht="20.25" customHeight="1">
      <c r="A32" s="582" t="s">
        <v>33</v>
      </c>
      <c r="B32" s="573" t="s">
        <v>559</v>
      </c>
      <c r="C32" s="583"/>
      <c r="D32" s="548">
        <f t="shared" si="10"/>
        <v>18475</v>
      </c>
      <c r="E32" s="548">
        <f t="shared" ref="E32:V32" si="15">SUM(E33:E34)</f>
        <v>358</v>
      </c>
      <c r="F32" s="548">
        <f t="shared" si="15"/>
        <v>1237</v>
      </c>
      <c r="G32" s="548">
        <f t="shared" si="15"/>
        <v>1508</v>
      </c>
      <c r="H32" s="548">
        <f t="shared" si="15"/>
        <v>1698</v>
      </c>
      <c r="I32" s="548">
        <f t="shared" si="15"/>
        <v>1613</v>
      </c>
      <c r="J32" s="548">
        <f t="shared" si="15"/>
        <v>1570</v>
      </c>
      <c r="K32" s="548">
        <f t="shared" si="15"/>
        <v>1445</v>
      </c>
      <c r="L32" s="548">
        <f t="shared" si="15"/>
        <v>1308</v>
      </c>
      <c r="M32" s="548">
        <f t="shared" si="15"/>
        <v>1213</v>
      </c>
      <c r="N32" s="548">
        <f t="shared" si="15"/>
        <v>1277</v>
      </c>
      <c r="O32" s="548">
        <f t="shared" si="15"/>
        <v>1184</v>
      </c>
      <c r="P32" s="548">
        <f t="shared" si="15"/>
        <v>1096</v>
      </c>
      <c r="Q32" s="548">
        <f t="shared" si="15"/>
        <v>881</v>
      </c>
      <c r="R32" s="548">
        <f t="shared" si="15"/>
        <v>653</v>
      </c>
      <c r="S32" s="548">
        <f t="shared" si="15"/>
        <v>488</v>
      </c>
      <c r="T32" s="548">
        <f t="shared" si="15"/>
        <v>370</v>
      </c>
      <c r="U32" s="575">
        <f t="shared" si="15"/>
        <v>265</v>
      </c>
      <c r="V32" s="575">
        <f t="shared" si="15"/>
        <v>311</v>
      </c>
      <c r="W32" s="644"/>
      <c r="X32" s="644"/>
      <c r="Y32" s="671"/>
      <c r="Z32" s="671"/>
      <c r="AA32" s="671"/>
      <c r="AB32" s="671"/>
      <c r="AC32" s="671"/>
      <c r="AD32" s="671"/>
      <c r="AE32" s="671"/>
      <c r="AF32" s="671"/>
      <c r="AG32" s="671"/>
      <c r="AH32" s="671"/>
      <c r="AI32" s="671"/>
      <c r="AJ32" s="671"/>
      <c r="AK32" s="671"/>
      <c r="AL32" s="671"/>
      <c r="AM32" s="671"/>
      <c r="AN32" s="671"/>
      <c r="AO32" s="671"/>
      <c r="AP32" s="671"/>
      <c r="AQ32" s="671"/>
      <c r="AR32" s="671"/>
      <c r="AS32" s="671"/>
    </row>
    <row r="33" spans="1:45" s="578" customFormat="1" ht="20.25" customHeight="1">
      <c r="A33" s="668"/>
      <c r="B33" s="669"/>
      <c r="C33" s="580" t="s">
        <v>88</v>
      </c>
      <c r="D33" s="553">
        <f t="shared" si="10"/>
        <v>9341</v>
      </c>
      <c r="E33" s="553">
        <v>184</v>
      </c>
      <c r="F33" s="553">
        <v>614</v>
      </c>
      <c r="G33" s="553">
        <v>756</v>
      </c>
      <c r="H33" s="553">
        <v>883</v>
      </c>
      <c r="I33" s="553">
        <v>803</v>
      </c>
      <c r="J33" s="553">
        <v>784</v>
      </c>
      <c r="K33" s="553">
        <v>734</v>
      </c>
      <c r="L33" s="553">
        <v>630</v>
      </c>
      <c r="M33" s="553">
        <v>623</v>
      </c>
      <c r="N33" s="553">
        <v>649</v>
      </c>
      <c r="O33" s="553">
        <v>622</v>
      </c>
      <c r="P33" s="553">
        <v>595</v>
      </c>
      <c r="Q33" s="553">
        <v>460</v>
      </c>
      <c r="R33" s="553">
        <v>333</v>
      </c>
      <c r="S33" s="553">
        <v>238</v>
      </c>
      <c r="T33" s="553">
        <v>181</v>
      </c>
      <c r="U33" s="581">
        <v>121</v>
      </c>
      <c r="V33" s="581">
        <v>131</v>
      </c>
      <c r="W33" s="562"/>
      <c r="X33" s="562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  <c r="AI33" s="563"/>
      <c r="AJ33" s="563"/>
      <c r="AK33" s="563"/>
      <c r="AL33" s="563"/>
      <c r="AM33" s="563"/>
      <c r="AN33" s="563"/>
      <c r="AO33" s="563"/>
      <c r="AP33" s="563"/>
      <c r="AQ33" s="563"/>
      <c r="AR33" s="563"/>
      <c r="AS33" s="563"/>
    </row>
    <row r="34" spans="1:45" ht="20.25" customHeight="1">
      <c r="A34" s="668"/>
      <c r="B34" s="669"/>
      <c r="C34" s="574" t="s">
        <v>89</v>
      </c>
      <c r="D34" s="553">
        <f t="shared" si="10"/>
        <v>9134</v>
      </c>
      <c r="E34" s="553">
        <v>174</v>
      </c>
      <c r="F34" s="553">
        <v>623</v>
      </c>
      <c r="G34" s="553">
        <v>752</v>
      </c>
      <c r="H34" s="553">
        <v>815</v>
      </c>
      <c r="I34" s="553">
        <v>810</v>
      </c>
      <c r="J34" s="553">
        <v>786</v>
      </c>
      <c r="K34" s="553">
        <v>711</v>
      </c>
      <c r="L34" s="553">
        <v>678</v>
      </c>
      <c r="M34" s="553">
        <v>590</v>
      </c>
      <c r="N34" s="553">
        <v>628</v>
      </c>
      <c r="O34" s="553">
        <v>562</v>
      </c>
      <c r="P34" s="553">
        <v>501</v>
      </c>
      <c r="Q34" s="553">
        <v>421</v>
      </c>
      <c r="R34" s="553">
        <v>320</v>
      </c>
      <c r="S34" s="553">
        <v>250</v>
      </c>
      <c r="T34" s="553">
        <v>189</v>
      </c>
      <c r="U34" s="581">
        <v>144</v>
      </c>
      <c r="V34" s="581">
        <v>180</v>
      </c>
      <c r="W34" s="562"/>
      <c r="X34" s="562"/>
      <c r="Y34" s="563"/>
      <c r="Z34" s="563"/>
      <c r="AA34" s="563"/>
      <c r="AB34" s="563"/>
      <c r="AC34" s="563"/>
      <c r="AD34" s="563"/>
      <c r="AE34" s="563"/>
      <c r="AF34" s="563"/>
      <c r="AG34" s="563"/>
      <c r="AH34" s="563"/>
      <c r="AI34" s="563"/>
      <c r="AJ34" s="563"/>
      <c r="AK34" s="563"/>
      <c r="AL34" s="563"/>
      <c r="AM34" s="563"/>
      <c r="AN34" s="563"/>
      <c r="AO34" s="563"/>
      <c r="AP34" s="563"/>
      <c r="AQ34" s="563"/>
      <c r="AR34" s="563"/>
      <c r="AS34" s="563"/>
    </row>
    <row r="35" spans="1:45" s="683" customFormat="1" ht="20.25" customHeight="1">
      <c r="A35" s="582" t="s">
        <v>35</v>
      </c>
      <c r="B35" s="573" t="s">
        <v>560</v>
      </c>
      <c r="C35" s="583"/>
      <c r="D35" s="548">
        <f t="shared" si="10"/>
        <v>54503</v>
      </c>
      <c r="E35" s="548">
        <f t="shared" ref="E35:V35" si="16">SUM(E36:E37)</f>
        <v>492</v>
      </c>
      <c r="F35" s="548">
        <f t="shared" si="16"/>
        <v>2111</v>
      </c>
      <c r="G35" s="548">
        <f t="shared" si="16"/>
        <v>2592</v>
      </c>
      <c r="H35" s="548">
        <f t="shared" si="16"/>
        <v>2394</v>
      </c>
      <c r="I35" s="548">
        <f t="shared" si="16"/>
        <v>2610</v>
      </c>
      <c r="J35" s="548">
        <f t="shared" si="16"/>
        <v>3381</v>
      </c>
      <c r="K35" s="548">
        <f t="shared" si="16"/>
        <v>3657</v>
      </c>
      <c r="L35" s="548">
        <f t="shared" si="16"/>
        <v>3857</v>
      </c>
      <c r="M35" s="548">
        <f t="shared" si="16"/>
        <v>3922</v>
      </c>
      <c r="N35" s="548">
        <f t="shared" si="16"/>
        <v>3770</v>
      </c>
      <c r="O35" s="548">
        <f t="shared" si="16"/>
        <v>3867</v>
      </c>
      <c r="P35" s="548">
        <f t="shared" si="16"/>
        <v>3688</v>
      </c>
      <c r="Q35" s="548">
        <f t="shared" si="16"/>
        <v>3566</v>
      </c>
      <c r="R35" s="548">
        <f t="shared" si="16"/>
        <v>3410</v>
      </c>
      <c r="S35" s="548">
        <f t="shared" si="16"/>
        <v>3122</v>
      </c>
      <c r="T35" s="548">
        <f t="shared" si="16"/>
        <v>2670</v>
      </c>
      <c r="U35" s="575">
        <f t="shared" si="16"/>
        <v>2081</v>
      </c>
      <c r="V35" s="575">
        <f t="shared" si="16"/>
        <v>3313</v>
      </c>
      <c r="W35" s="644"/>
      <c r="X35" s="644"/>
      <c r="Y35" s="671"/>
      <c r="Z35" s="671"/>
      <c r="AA35" s="671"/>
      <c r="AB35" s="671"/>
      <c r="AC35" s="671"/>
      <c r="AD35" s="671"/>
      <c r="AE35" s="671"/>
      <c r="AF35" s="671"/>
      <c r="AG35" s="671"/>
      <c r="AH35" s="671"/>
      <c r="AI35" s="671"/>
      <c r="AJ35" s="671"/>
      <c r="AK35" s="671"/>
      <c r="AL35" s="671"/>
      <c r="AM35" s="671"/>
      <c r="AN35" s="671"/>
      <c r="AO35" s="671"/>
      <c r="AP35" s="671"/>
      <c r="AQ35" s="671"/>
      <c r="AR35" s="671"/>
      <c r="AS35" s="671"/>
    </row>
    <row r="36" spans="1:45" s="578" customFormat="1" ht="20.25" customHeight="1">
      <c r="A36" s="668"/>
      <c r="B36" s="669"/>
      <c r="C36" s="580" t="s">
        <v>88</v>
      </c>
      <c r="D36" s="553">
        <f t="shared" si="10"/>
        <v>24747</v>
      </c>
      <c r="E36" s="553">
        <v>242</v>
      </c>
      <c r="F36" s="553">
        <v>1077</v>
      </c>
      <c r="G36" s="553">
        <v>1330</v>
      </c>
      <c r="H36" s="553">
        <v>1198</v>
      </c>
      <c r="I36" s="553">
        <v>1338</v>
      </c>
      <c r="J36" s="553">
        <v>1667</v>
      </c>
      <c r="K36" s="553">
        <v>1807</v>
      </c>
      <c r="L36" s="553">
        <v>1806</v>
      </c>
      <c r="M36" s="553">
        <v>1831</v>
      </c>
      <c r="N36" s="553">
        <v>1789</v>
      </c>
      <c r="O36" s="553">
        <v>1808</v>
      </c>
      <c r="P36" s="553">
        <v>1649</v>
      </c>
      <c r="Q36" s="553">
        <v>1562</v>
      </c>
      <c r="R36" s="553">
        <v>1393</v>
      </c>
      <c r="S36" s="553">
        <v>1250</v>
      </c>
      <c r="T36" s="553">
        <v>1068</v>
      </c>
      <c r="U36" s="581">
        <v>768</v>
      </c>
      <c r="V36" s="581">
        <v>1164</v>
      </c>
      <c r="W36" s="562"/>
      <c r="X36" s="562"/>
      <c r="Y36" s="563"/>
      <c r="Z36" s="563"/>
      <c r="AA36" s="563"/>
      <c r="AB36" s="563"/>
      <c r="AC36" s="563"/>
      <c r="AD36" s="563"/>
      <c r="AE36" s="563"/>
      <c r="AF36" s="563"/>
      <c r="AG36" s="563"/>
      <c r="AH36" s="563"/>
      <c r="AI36" s="563"/>
      <c r="AJ36" s="563"/>
      <c r="AK36" s="563"/>
      <c r="AL36" s="563"/>
      <c r="AM36" s="563"/>
      <c r="AN36" s="563"/>
      <c r="AO36" s="563"/>
      <c r="AP36" s="563"/>
      <c r="AQ36" s="563"/>
      <c r="AR36" s="563"/>
      <c r="AS36" s="563"/>
    </row>
    <row r="37" spans="1:45" ht="20.25" customHeight="1">
      <c r="A37" s="668"/>
      <c r="B37" s="669"/>
      <c r="C37" s="574" t="s">
        <v>89</v>
      </c>
      <c r="D37" s="553">
        <f t="shared" si="10"/>
        <v>29756</v>
      </c>
      <c r="E37" s="553">
        <v>250</v>
      </c>
      <c r="F37" s="553">
        <v>1034</v>
      </c>
      <c r="G37" s="553">
        <v>1262</v>
      </c>
      <c r="H37" s="553">
        <v>1196</v>
      </c>
      <c r="I37" s="553">
        <v>1272</v>
      </c>
      <c r="J37" s="553">
        <v>1714</v>
      </c>
      <c r="K37" s="553">
        <v>1850</v>
      </c>
      <c r="L37" s="553">
        <v>2051</v>
      </c>
      <c r="M37" s="553">
        <v>2091</v>
      </c>
      <c r="N37" s="553">
        <v>1981</v>
      </c>
      <c r="O37" s="553">
        <v>2059</v>
      </c>
      <c r="P37" s="553">
        <v>2039</v>
      </c>
      <c r="Q37" s="553">
        <v>2004</v>
      </c>
      <c r="R37" s="553">
        <v>2017</v>
      </c>
      <c r="S37" s="553">
        <v>1872</v>
      </c>
      <c r="T37" s="553">
        <v>1602</v>
      </c>
      <c r="U37" s="581">
        <v>1313</v>
      </c>
      <c r="V37" s="581">
        <v>2149</v>
      </c>
      <c r="W37" s="562"/>
      <c r="X37" s="562"/>
      <c r="Y37" s="563"/>
      <c r="Z37" s="563"/>
      <c r="AA37" s="563"/>
      <c r="AB37" s="563"/>
      <c r="AC37" s="563"/>
      <c r="AD37" s="563"/>
      <c r="AE37" s="563"/>
      <c r="AF37" s="563"/>
      <c r="AG37" s="563"/>
      <c r="AH37" s="563"/>
      <c r="AI37" s="563"/>
      <c r="AJ37" s="563"/>
      <c r="AK37" s="563"/>
      <c r="AL37" s="563"/>
      <c r="AM37" s="563"/>
      <c r="AN37" s="563"/>
      <c r="AO37" s="563"/>
      <c r="AP37" s="563"/>
      <c r="AQ37" s="563"/>
      <c r="AR37" s="563"/>
      <c r="AS37" s="563"/>
    </row>
    <row r="38" spans="1:45" s="683" customFormat="1" ht="20.25" customHeight="1">
      <c r="A38" s="582" t="s">
        <v>37</v>
      </c>
      <c r="B38" s="573" t="s">
        <v>276</v>
      </c>
      <c r="C38" s="583"/>
      <c r="D38" s="548">
        <f t="shared" si="10"/>
        <v>35689</v>
      </c>
      <c r="E38" s="548">
        <f t="shared" ref="E38:V38" si="17">SUM(E39:E40)</f>
        <v>286</v>
      </c>
      <c r="F38" s="548">
        <f t="shared" si="17"/>
        <v>1276</v>
      </c>
      <c r="G38" s="548">
        <f t="shared" si="17"/>
        <v>1566</v>
      </c>
      <c r="H38" s="548">
        <f t="shared" si="17"/>
        <v>1381</v>
      </c>
      <c r="I38" s="548">
        <f t="shared" si="17"/>
        <v>1530</v>
      </c>
      <c r="J38" s="548">
        <f t="shared" si="17"/>
        <v>2049</v>
      </c>
      <c r="K38" s="548">
        <f t="shared" si="17"/>
        <v>2546</v>
      </c>
      <c r="L38" s="548">
        <f t="shared" si="17"/>
        <v>2875</v>
      </c>
      <c r="M38" s="548">
        <f t="shared" si="17"/>
        <v>2926</v>
      </c>
      <c r="N38" s="548">
        <f t="shared" si="17"/>
        <v>2926</v>
      </c>
      <c r="O38" s="548">
        <f t="shared" si="17"/>
        <v>2905</v>
      </c>
      <c r="P38" s="548">
        <f t="shared" si="17"/>
        <v>2730</v>
      </c>
      <c r="Q38" s="548">
        <f t="shared" si="17"/>
        <v>2487</v>
      </c>
      <c r="R38" s="548">
        <f t="shared" si="17"/>
        <v>2214</v>
      </c>
      <c r="S38" s="548">
        <f t="shared" si="17"/>
        <v>1783</v>
      </c>
      <c r="T38" s="548">
        <f t="shared" si="17"/>
        <v>1415</v>
      </c>
      <c r="U38" s="575">
        <f t="shared" si="17"/>
        <v>1048</v>
      </c>
      <c r="V38" s="575">
        <f t="shared" si="17"/>
        <v>1746</v>
      </c>
      <c r="W38" s="644"/>
      <c r="X38" s="644"/>
      <c r="Y38" s="671"/>
      <c r="Z38" s="671"/>
      <c r="AA38" s="671"/>
      <c r="AB38" s="671"/>
      <c r="AC38" s="671"/>
      <c r="AD38" s="671"/>
      <c r="AE38" s="671"/>
      <c r="AF38" s="671"/>
      <c r="AG38" s="671"/>
      <c r="AH38" s="671"/>
      <c r="AI38" s="671"/>
      <c r="AJ38" s="671"/>
      <c r="AK38" s="671"/>
      <c r="AL38" s="671"/>
      <c r="AM38" s="671"/>
      <c r="AN38" s="671"/>
      <c r="AO38" s="671"/>
      <c r="AP38" s="671"/>
      <c r="AQ38" s="671"/>
      <c r="AR38" s="671"/>
      <c r="AS38" s="671"/>
    </row>
    <row r="39" spans="1:45" s="578" customFormat="1" ht="20.25" customHeight="1">
      <c r="A39" s="668"/>
      <c r="B39" s="669"/>
      <c r="C39" s="580" t="s">
        <v>88</v>
      </c>
      <c r="D39" s="553">
        <f t="shared" si="10"/>
        <v>17047</v>
      </c>
      <c r="E39" s="627">
        <v>144</v>
      </c>
      <c r="F39" s="553">
        <v>638</v>
      </c>
      <c r="G39" s="553">
        <v>787</v>
      </c>
      <c r="H39" s="553">
        <v>697</v>
      </c>
      <c r="I39" s="553">
        <v>737</v>
      </c>
      <c r="J39" s="553">
        <v>937</v>
      </c>
      <c r="K39" s="553">
        <v>1235</v>
      </c>
      <c r="L39" s="553">
        <v>1330</v>
      </c>
      <c r="M39" s="553">
        <v>1418</v>
      </c>
      <c r="N39" s="553">
        <v>1456</v>
      </c>
      <c r="O39" s="553">
        <v>1478</v>
      </c>
      <c r="P39" s="553">
        <v>1338</v>
      </c>
      <c r="Q39" s="553">
        <v>1214</v>
      </c>
      <c r="R39" s="553">
        <v>1051</v>
      </c>
      <c r="S39" s="553">
        <v>838</v>
      </c>
      <c r="T39" s="553">
        <v>597</v>
      </c>
      <c r="U39" s="581">
        <v>470</v>
      </c>
      <c r="V39" s="581">
        <v>682</v>
      </c>
      <c r="W39" s="562"/>
      <c r="X39" s="562"/>
      <c r="Y39" s="563"/>
      <c r="Z39" s="563"/>
      <c r="AA39" s="563"/>
      <c r="AB39" s="563"/>
      <c r="AC39" s="563"/>
      <c r="AD39" s="563"/>
      <c r="AE39" s="563"/>
      <c r="AF39" s="563"/>
      <c r="AG39" s="563"/>
      <c r="AH39" s="563"/>
      <c r="AI39" s="563"/>
      <c r="AJ39" s="563"/>
      <c r="AK39" s="563"/>
      <c r="AL39" s="563"/>
      <c r="AM39" s="563"/>
      <c r="AN39" s="563"/>
      <c r="AO39" s="563"/>
      <c r="AP39" s="563"/>
      <c r="AQ39" s="563"/>
      <c r="AR39" s="563"/>
      <c r="AS39" s="563"/>
    </row>
    <row r="40" spans="1:45" ht="20.25" customHeight="1">
      <c r="A40" s="668"/>
      <c r="B40" s="669"/>
      <c r="C40" s="574" t="s">
        <v>89</v>
      </c>
      <c r="D40" s="553">
        <f t="shared" si="10"/>
        <v>18642</v>
      </c>
      <c r="E40" s="553">
        <v>142</v>
      </c>
      <c r="F40" s="553">
        <v>638</v>
      </c>
      <c r="G40" s="553">
        <v>779</v>
      </c>
      <c r="H40" s="553">
        <v>684</v>
      </c>
      <c r="I40" s="553">
        <v>793</v>
      </c>
      <c r="J40" s="553">
        <v>1112</v>
      </c>
      <c r="K40" s="553">
        <v>1311</v>
      </c>
      <c r="L40" s="553">
        <v>1545</v>
      </c>
      <c r="M40" s="553">
        <v>1508</v>
      </c>
      <c r="N40" s="553">
        <v>1470</v>
      </c>
      <c r="O40" s="553">
        <v>1427</v>
      </c>
      <c r="P40" s="553">
        <v>1392</v>
      </c>
      <c r="Q40" s="553">
        <v>1273</v>
      </c>
      <c r="R40" s="553">
        <v>1163</v>
      </c>
      <c r="S40" s="553">
        <v>945</v>
      </c>
      <c r="T40" s="553">
        <v>818</v>
      </c>
      <c r="U40" s="581">
        <v>578</v>
      </c>
      <c r="V40" s="581">
        <v>1064</v>
      </c>
      <c r="W40" s="562"/>
      <c r="X40" s="562"/>
      <c r="Y40" s="563"/>
      <c r="Z40" s="563"/>
      <c r="AA40" s="563"/>
      <c r="AB40" s="563"/>
      <c r="AC40" s="563"/>
      <c r="AD40" s="563"/>
      <c r="AE40" s="563"/>
      <c r="AF40" s="563"/>
      <c r="AG40" s="563"/>
      <c r="AH40" s="563"/>
      <c r="AI40" s="563"/>
      <c r="AJ40" s="563"/>
      <c r="AK40" s="563"/>
      <c r="AL40" s="563"/>
      <c r="AM40" s="563"/>
      <c r="AN40" s="563"/>
      <c r="AO40" s="563"/>
      <c r="AP40" s="563"/>
      <c r="AQ40" s="563"/>
      <c r="AR40" s="563"/>
      <c r="AS40" s="563"/>
    </row>
    <row r="41" spans="1:45" s="683" customFormat="1" ht="20.25" customHeight="1">
      <c r="A41" s="582" t="s">
        <v>39</v>
      </c>
      <c r="B41" s="573" t="s">
        <v>561</v>
      </c>
      <c r="C41" s="583"/>
      <c r="D41" s="548">
        <f t="shared" si="10"/>
        <v>22270</v>
      </c>
      <c r="E41" s="548">
        <f t="shared" ref="E41:V41" si="18">SUM(E42:E43)</f>
        <v>226</v>
      </c>
      <c r="F41" s="548">
        <f t="shared" si="18"/>
        <v>932</v>
      </c>
      <c r="G41" s="548">
        <f t="shared" si="18"/>
        <v>1110</v>
      </c>
      <c r="H41" s="548">
        <f t="shared" si="18"/>
        <v>1036</v>
      </c>
      <c r="I41" s="548">
        <f t="shared" si="18"/>
        <v>1194</v>
      </c>
      <c r="J41" s="548">
        <f t="shared" si="18"/>
        <v>1451</v>
      </c>
      <c r="K41" s="548">
        <f t="shared" si="18"/>
        <v>1770</v>
      </c>
      <c r="L41" s="548">
        <f t="shared" si="18"/>
        <v>1879</v>
      </c>
      <c r="M41" s="548">
        <f t="shared" si="18"/>
        <v>1836</v>
      </c>
      <c r="N41" s="548">
        <f t="shared" si="18"/>
        <v>1777</v>
      </c>
      <c r="O41" s="548">
        <f t="shared" si="18"/>
        <v>1670</v>
      </c>
      <c r="P41" s="548">
        <f t="shared" si="18"/>
        <v>1531</v>
      </c>
      <c r="Q41" s="548">
        <f t="shared" si="18"/>
        <v>1361</v>
      </c>
      <c r="R41" s="548">
        <f t="shared" si="18"/>
        <v>1291</v>
      </c>
      <c r="S41" s="548">
        <f t="shared" si="18"/>
        <v>1062</v>
      </c>
      <c r="T41" s="548">
        <f t="shared" si="18"/>
        <v>823</v>
      </c>
      <c r="U41" s="575">
        <f t="shared" si="18"/>
        <v>552</v>
      </c>
      <c r="V41" s="575">
        <f t="shared" si="18"/>
        <v>769</v>
      </c>
      <c r="W41" s="644"/>
      <c r="X41" s="644"/>
      <c r="Y41" s="671"/>
      <c r="Z41" s="671"/>
      <c r="AA41" s="671"/>
      <c r="AB41" s="671"/>
      <c r="AC41" s="671"/>
      <c r="AD41" s="671"/>
      <c r="AE41" s="671"/>
      <c r="AF41" s="671"/>
      <c r="AG41" s="671"/>
      <c r="AH41" s="671"/>
      <c r="AI41" s="671"/>
      <c r="AJ41" s="671"/>
      <c r="AK41" s="671"/>
      <c r="AL41" s="671"/>
      <c r="AM41" s="671"/>
      <c r="AN41" s="671"/>
      <c r="AO41" s="671"/>
      <c r="AP41" s="671"/>
      <c r="AQ41" s="671"/>
      <c r="AR41" s="671"/>
      <c r="AS41" s="671"/>
    </row>
    <row r="42" spans="1:45" s="578" customFormat="1" ht="20.25" customHeight="1">
      <c r="A42" s="668"/>
      <c r="B42" s="669"/>
      <c r="C42" s="580" t="s">
        <v>88</v>
      </c>
      <c r="D42" s="553">
        <f t="shared" si="10"/>
        <v>10412</v>
      </c>
      <c r="E42" s="553">
        <v>122</v>
      </c>
      <c r="F42" s="553">
        <v>463</v>
      </c>
      <c r="G42" s="553">
        <v>552</v>
      </c>
      <c r="H42" s="553">
        <v>560</v>
      </c>
      <c r="I42" s="553">
        <v>610</v>
      </c>
      <c r="J42" s="553">
        <v>757</v>
      </c>
      <c r="K42" s="553">
        <v>864</v>
      </c>
      <c r="L42" s="553">
        <v>897</v>
      </c>
      <c r="M42" s="553">
        <v>856</v>
      </c>
      <c r="N42" s="553">
        <v>847</v>
      </c>
      <c r="O42" s="553">
        <v>757</v>
      </c>
      <c r="P42" s="553">
        <v>714</v>
      </c>
      <c r="Q42" s="553">
        <v>581</v>
      </c>
      <c r="R42" s="553">
        <v>540</v>
      </c>
      <c r="S42" s="553">
        <v>463</v>
      </c>
      <c r="T42" s="553">
        <v>335</v>
      </c>
      <c r="U42" s="581">
        <v>233</v>
      </c>
      <c r="V42" s="581">
        <v>261</v>
      </c>
      <c r="W42" s="562"/>
      <c r="X42" s="562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</row>
    <row r="43" spans="1:45" ht="20.25" customHeight="1">
      <c r="A43" s="668"/>
      <c r="B43" s="669"/>
      <c r="C43" s="574" t="s">
        <v>89</v>
      </c>
      <c r="D43" s="553">
        <f t="shared" si="10"/>
        <v>11858</v>
      </c>
      <c r="E43" s="553">
        <v>104</v>
      </c>
      <c r="F43" s="553">
        <v>469</v>
      </c>
      <c r="G43" s="553">
        <v>558</v>
      </c>
      <c r="H43" s="553">
        <v>476</v>
      </c>
      <c r="I43" s="553">
        <v>584</v>
      </c>
      <c r="J43" s="553">
        <v>694</v>
      </c>
      <c r="K43" s="553">
        <v>906</v>
      </c>
      <c r="L43" s="553">
        <v>982</v>
      </c>
      <c r="M43" s="553">
        <v>980</v>
      </c>
      <c r="N43" s="553">
        <v>930</v>
      </c>
      <c r="O43" s="553">
        <v>913</v>
      </c>
      <c r="P43" s="553">
        <v>817</v>
      </c>
      <c r="Q43" s="553">
        <v>780</v>
      </c>
      <c r="R43" s="553">
        <v>751</v>
      </c>
      <c r="S43" s="553">
        <v>599</v>
      </c>
      <c r="T43" s="553">
        <v>488</v>
      </c>
      <c r="U43" s="581">
        <v>319</v>
      </c>
      <c r="V43" s="581">
        <v>508</v>
      </c>
      <c r="W43" s="562"/>
      <c r="X43" s="562"/>
      <c r="Y43" s="563"/>
      <c r="Z43" s="563"/>
      <c r="AA43" s="563"/>
      <c r="AB43" s="563"/>
      <c r="AC43" s="563"/>
      <c r="AD43" s="563"/>
      <c r="AE43" s="563"/>
      <c r="AF43" s="563"/>
      <c r="AG43" s="563"/>
      <c r="AH43" s="563"/>
      <c r="AI43" s="563"/>
      <c r="AJ43" s="563"/>
      <c r="AK43" s="563"/>
      <c r="AL43" s="563"/>
      <c r="AM43" s="563"/>
      <c r="AN43" s="563"/>
      <c r="AO43" s="563"/>
      <c r="AP43" s="563"/>
      <c r="AQ43" s="563"/>
      <c r="AR43" s="563"/>
      <c r="AS43" s="563"/>
    </row>
    <row r="44" spans="1:45" s="683" customFormat="1" ht="20.25" customHeight="1">
      <c r="A44" s="582" t="s">
        <v>46</v>
      </c>
      <c r="B44" s="573" t="s">
        <v>562</v>
      </c>
      <c r="C44" s="583"/>
      <c r="D44" s="548">
        <f t="shared" si="10"/>
        <v>52657</v>
      </c>
      <c r="E44" s="548">
        <f t="shared" ref="E44:V44" si="19">SUM(E45:E46)</f>
        <v>599</v>
      </c>
      <c r="F44" s="548">
        <f t="shared" si="19"/>
        <v>2402</v>
      </c>
      <c r="G44" s="548">
        <f t="shared" si="19"/>
        <v>2909</v>
      </c>
      <c r="H44" s="548">
        <f t="shared" si="19"/>
        <v>2802</v>
      </c>
      <c r="I44" s="548">
        <f t="shared" si="19"/>
        <v>2915</v>
      </c>
      <c r="J44" s="548">
        <f t="shared" si="19"/>
        <v>2980</v>
      </c>
      <c r="K44" s="548">
        <f t="shared" si="19"/>
        <v>3378</v>
      </c>
      <c r="L44" s="548">
        <f t="shared" si="19"/>
        <v>3895</v>
      </c>
      <c r="M44" s="548">
        <f t="shared" si="19"/>
        <v>4145</v>
      </c>
      <c r="N44" s="548">
        <f t="shared" si="19"/>
        <v>4277</v>
      </c>
      <c r="O44" s="548">
        <f t="shared" si="19"/>
        <v>4343</v>
      </c>
      <c r="P44" s="548">
        <f t="shared" si="19"/>
        <v>3997</v>
      </c>
      <c r="Q44" s="548">
        <f t="shared" si="19"/>
        <v>3479</v>
      </c>
      <c r="R44" s="548">
        <f t="shared" si="19"/>
        <v>2837</v>
      </c>
      <c r="S44" s="548">
        <f t="shared" si="19"/>
        <v>2342</v>
      </c>
      <c r="T44" s="548">
        <f t="shared" si="19"/>
        <v>1767</v>
      </c>
      <c r="U44" s="575">
        <f t="shared" si="19"/>
        <v>1416</v>
      </c>
      <c r="V44" s="575">
        <f t="shared" si="19"/>
        <v>2174</v>
      </c>
      <c r="W44" s="644"/>
      <c r="X44" s="644"/>
      <c r="Y44" s="671"/>
      <c r="Z44" s="671"/>
      <c r="AA44" s="671"/>
      <c r="AB44" s="671"/>
      <c r="AC44" s="671"/>
      <c r="AD44" s="671"/>
      <c r="AE44" s="671"/>
      <c r="AF44" s="671"/>
      <c r="AG44" s="671"/>
      <c r="AH44" s="671"/>
      <c r="AI44" s="671"/>
      <c r="AJ44" s="671"/>
      <c r="AK44" s="671"/>
      <c r="AL44" s="671"/>
      <c r="AM44" s="671"/>
      <c r="AN44" s="671"/>
      <c r="AO44" s="671"/>
      <c r="AP44" s="671"/>
      <c r="AQ44" s="671"/>
      <c r="AR44" s="671"/>
      <c r="AS44" s="671"/>
    </row>
    <row r="45" spans="1:45" s="578" customFormat="1" ht="20.25" customHeight="1">
      <c r="A45" s="668"/>
      <c r="B45" s="669"/>
      <c r="C45" s="580" t="s">
        <v>88</v>
      </c>
      <c r="D45" s="553">
        <f t="shared" si="10"/>
        <v>24711</v>
      </c>
      <c r="E45" s="553">
        <v>309</v>
      </c>
      <c r="F45" s="553">
        <v>1236</v>
      </c>
      <c r="G45" s="553">
        <v>1501</v>
      </c>
      <c r="H45" s="553">
        <v>1443</v>
      </c>
      <c r="I45" s="553">
        <v>1470</v>
      </c>
      <c r="J45" s="553">
        <v>1445</v>
      </c>
      <c r="K45" s="553">
        <v>1627</v>
      </c>
      <c r="L45" s="553">
        <v>1730</v>
      </c>
      <c r="M45" s="553">
        <v>1915</v>
      </c>
      <c r="N45" s="553">
        <v>2031</v>
      </c>
      <c r="O45" s="553">
        <v>2130</v>
      </c>
      <c r="P45" s="553">
        <v>1881</v>
      </c>
      <c r="Q45" s="553">
        <v>1623</v>
      </c>
      <c r="R45" s="553">
        <v>1264</v>
      </c>
      <c r="S45" s="553">
        <v>1001</v>
      </c>
      <c r="T45" s="553">
        <v>745</v>
      </c>
      <c r="U45" s="581">
        <v>563</v>
      </c>
      <c r="V45" s="581">
        <v>797</v>
      </c>
      <c r="W45" s="562"/>
      <c r="X45" s="562"/>
      <c r="Y45" s="563"/>
      <c r="Z45" s="563"/>
      <c r="AA45" s="563"/>
      <c r="AB45" s="563"/>
      <c r="AC45" s="563"/>
      <c r="AD45" s="563"/>
      <c r="AE45" s="563"/>
      <c r="AF45" s="563"/>
      <c r="AG45" s="563"/>
      <c r="AH45" s="563"/>
      <c r="AI45" s="563"/>
      <c r="AJ45" s="563"/>
      <c r="AK45" s="563"/>
      <c r="AL45" s="563"/>
      <c r="AM45" s="563"/>
      <c r="AN45" s="563"/>
      <c r="AO45" s="563"/>
      <c r="AP45" s="563"/>
      <c r="AQ45" s="563"/>
      <c r="AR45" s="563"/>
      <c r="AS45" s="563"/>
    </row>
    <row r="46" spans="1:45" ht="20.25" customHeight="1">
      <c r="A46" s="668"/>
      <c r="B46" s="669"/>
      <c r="C46" s="574" t="s">
        <v>89</v>
      </c>
      <c r="D46" s="553">
        <f t="shared" si="10"/>
        <v>27946</v>
      </c>
      <c r="E46" s="553">
        <v>290</v>
      </c>
      <c r="F46" s="553">
        <v>1166</v>
      </c>
      <c r="G46" s="553">
        <v>1408</v>
      </c>
      <c r="H46" s="553">
        <v>1359</v>
      </c>
      <c r="I46" s="553">
        <v>1445</v>
      </c>
      <c r="J46" s="553">
        <v>1535</v>
      </c>
      <c r="K46" s="553">
        <v>1751</v>
      </c>
      <c r="L46" s="553">
        <v>2165</v>
      </c>
      <c r="M46" s="553">
        <v>2230</v>
      </c>
      <c r="N46" s="553">
        <v>2246</v>
      </c>
      <c r="O46" s="553">
        <v>2213</v>
      </c>
      <c r="P46" s="553">
        <v>2116</v>
      </c>
      <c r="Q46" s="553">
        <v>1856</v>
      </c>
      <c r="R46" s="553">
        <v>1573</v>
      </c>
      <c r="S46" s="553">
        <v>1341</v>
      </c>
      <c r="T46" s="553">
        <v>1022</v>
      </c>
      <c r="U46" s="581">
        <v>853</v>
      </c>
      <c r="V46" s="581">
        <v>1377</v>
      </c>
      <c r="W46" s="562"/>
      <c r="X46" s="562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3"/>
      <c r="AP46" s="563"/>
      <c r="AQ46" s="563"/>
      <c r="AR46" s="563"/>
      <c r="AS46" s="563"/>
    </row>
    <row r="47" spans="1:45" s="683" customFormat="1" ht="20.25" customHeight="1">
      <c r="A47" s="579">
        <v>10</v>
      </c>
      <c r="B47" s="573" t="s">
        <v>563</v>
      </c>
      <c r="C47" s="583"/>
      <c r="D47" s="548">
        <f t="shared" si="10"/>
        <v>43486</v>
      </c>
      <c r="E47" s="548">
        <f t="shared" ref="E47:V47" si="20">SUM(E48:E49)</f>
        <v>415</v>
      </c>
      <c r="F47" s="548">
        <f t="shared" si="20"/>
        <v>1818</v>
      </c>
      <c r="G47" s="548">
        <f t="shared" si="20"/>
        <v>2274</v>
      </c>
      <c r="H47" s="548">
        <f t="shared" si="20"/>
        <v>2174</v>
      </c>
      <c r="I47" s="548">
        <f t="shared" si="20"/>
        <v>2549</v>
      </c>
      <c r="J47" s="548">
        <f t="shared" si="20"/>
        <v>2827</v>
      </c>
      <c r="K47" s="548">
        <f t="shared" si="20"/>
        <v>3186</v>
      </c>
      <c r="L47" s="548">
        <f t="shared" si="20"/>
        <v>3145</v>
      </c>
      <c r="M47" s="548">
        <f t="shared" si="20"/>
        <v>3145</v>
      </c>
      <c r="N47" s="548">
        <f t="shared" si="20"/>
        <v>3186</v>
      </c>
      <c r="O47" s="548">
        <f t="shared" si="20"/>
        <v>3285</v>
      </c>
      <c r="P47" s="548">
        <f t="shared" si="20"/>
        <v>3278</v>
      </c>
      <c r="Q47" s="548">
        <f t="shared" si="20"/>
        <v>3021</v>
      </c>
      <c r="R47" s="548">
        <f t="shared" si="20"/>
        <v>2613</v>
      </c>
      <c r="S47" s="548">
        <f t="shared" si="20"/>
        <v>2097</v>
      </c>
      <c r="T47" s="548">
        <f t="shared" si="20"/>
        <v>1580</v>
      </c>
      <c r="U47" s="575">
        <f t="shared" si="20"/>
        <v>1123</v>
      </c>
      <c r="V47" s="575">
        <f t="shared" si="20"/>
        <v>1770</v>
      </c>
      <c r="W47" s="644"/>
      <c r="X47" s="644"/>
      <c r="Y47" s="671"/>
      <c r="Z47" s="671"/>
      <c r="AA47" s="671"/>
      <c r="AB47" s="671"/>
      <c r="AC47" s="671"/>
      <c r="AD47" s="671"/>
      <c r="AE47" s="671"/>
      <c r="AF47" s="671"/>
      <c r="AG47" s="671"/>
      <c r="AH47" s="671"/>
      <c r="AI47" s="671"/>
      <c r="AJ47" s="671"/>
      <c r="AK47" s="671"/>
      <c r="AL47" s="671"/>
      <c r="AM47" s="671"/>
      <c r="AN47" s="671"/>
      <c r="AO47" s="671"/>
      <c r="AP47" s="671"/>
      <c r="AQ47" s="671"/>
      <c r="AR47" s="671"/>
      <c r="AS47" s="671"/>
    </row>
    <row r="48" spans="1:45" s="578" customFormat="1" ht="20.25" customHeight="1">
      <c r="A48" s="668"/>
      <c r="B48" s="669"/>
      <c r="C48" s="580" t="s">
        <v>88</v>
      </c>
      <c r="D48" s="553">
        <f t="shared" si="10"/>
        <v>20233</v>
      </c>
      <c r="E48" s="553">
        <v>202</v>
      </c>
      <c r="F48" s="553">
        <v>933</v>
      </c>
      <c r="G48" s="553">
        <v>1169</v>
      </c>
      <c r="H48" s="553">
        <v>1076</v>
      </c>
      <c r="I48" s="553">
        <v>1324</v>
      </c>
      <c r="J48" s="553">
        <v>1373</v>
      </c>
      <c r="K48" s="553">
        <v>1540</v>
      </c>
      <c r="L48" s="553">
        <v>1472</v>
      </c>
      <c r="M48" s="553">
        <v>1474</v>
      </c>
      <c r="N48" s="553">
        <v>1472</v>
      </c>
      <c r="O48" s="553">
        <v>1536</v>
      </c>
      <c r="P48" s="553">
        <v>1490</v>
      </c>
      <c r="Q48" s="553">
        <v>1343</v>
      </c>
      <c r="R48" s="553">
        <v>1184</v>
      </c>
      <c r="S48" s="553">
        <v>903</v>
      </c>
      <c r="T48" s="553">
        <v>644</v>
      </c>
      <c r="U48" s="581">
        <v>453</v>
      </c>
      <c r="V48" s="581">
        <v>645</v>
      </c>
      <c r="W48" s="562"/>
      <c r="X48" s="562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</row>
    <row r="49" spans="1:45" ht="20.25" customHeight="1">
      <c r="A49" s="668"/>
      <c r="B49" s="669"/>
      <c r="C49" s="574" t="s">
        <v>89</v>
      </c>
      <c r="D49" s="553">
        <f t="shared" si="10"/>
        <v>23253</v>
      </c>
      <c r="E49" s="553">
        <v>213</v>
      </c>
      <c r="F49" s="553">
        <v>885</v>
      </c>
      <c r="G49" s="553">
        <v>1105</v>
      </c>
      <c r="H49" s="553">
        <v>1098</v>
      </c>
      <c r="I49" s="553">
        <v>1225</v>
      </c>
      <c r="J49" s="553">
        <v>1454</v>
      </c>
      <c r="K49" s="553">
        <v>1646</v>
      </c>
      <c r="L49" s="553">
        <v>1673</v>
      </c>
      <c r="M49" s="553">
        <v>1671</v>
      </c>
      <c r="N49" s="553">
        <v>1714</v>
      </c>
      <c r="O49" s="553">
        <v>1749</v>
      </c>
      <c r="P49" s="553">
        <v>1788</v>
      </c>
      <c r="Q49" s="553">
        <v>1678</v>
      </c>
      <c r="R49" s="553">
        <v>1429</v>
      </c>
      <c r="S49" s="553">
        <v>1194</v>
      </c>
      <c r="T49" s="553">
        <v>936</v>
      </c>
      <c r="U49" s="581">
        <v>670</v>
      </c>
      <c r="V49" s="581">
        <v>1125</v>
      </c>
      <c r="W49" s="562"/>
      <c r="X49" s="562"/>
      <c r="Y49" s="563"/>
      <c r="Z49" s="563"/>
      <c r="AA49" s="563"/>
      <c r="AB49" s="563"/>
      <c r="AC49" s="563"/>
      <c r="AD49" s="563"/>
      <c r="AE49" s="563"/>
      <c r="AF49" s="563"/>
      <c r="AG49" s="563"/>
      <c r="AH49" s="563"/>
      <c r="AI49" s="563"/>
      <c r="AJ49" s="563"/>
      <c r="AK49" s="563"/>
      <c r="AL49" s="563"/>
      <c r="AM49" s="563"/>
      <c r="AN49" s="563"/>
      <c r="AO49" s="563"/>
      <c r="AP49" s="563"/>
      <c r="AQ49" s="563"/>
      <c r="AR49" s="563"/>
      <c r="AS49" s="563"/>
    </row>
    <row r="50" spans="1:45" s="683" customFormat="1" ht="20.25" customHeight="1">
      <c r="A50" s="579">
        <v>11</v>
      </c>
      <c r="B50" s="573" t="s">
        <v>564</v>
      </c>
      <c r="C50" s="583"/>
      <c r="D50" s="548">
        <f t="shared" si="10"/>
        <v>30874</v>
      </c>
      <c r="E50" s="548">
        <f t="shared" ref="E50:V50" si="21">SUM(E51:E52)</f>
        <v>335</v>
      </c>
      <c r="F50" s="548">
        <f t="shared" si="21"/>
        <v>1396</v>
      </c>
      <c r="G50" s="548">
        <f t="shared" si="21"/>
        <v>1742</v>
      </c>
      <c r="H50" s="548">
        <f t="shared" si="21"/>
        <v>1676</v>
      </c>
      <c r="I50" s="548">
        <f t="shared" si="21"/>
        <v>1727</v>
      </c>
      <c r="J50" s="548">
        <f t="shared" si="21"/>
        <v>2054</v>
      </c>
      <c r="K50" s="548">
        <f t="shared" si="21"/>
        <v>2292</v>
      </c>
      <c r="L50" s="548">
        <f t="shared" si="21"/>
        <v>2357</v>
      </c>
      <c r="M50" s="548">
        <f t="shared" si="21"/>
        <v>2255</v>
      </c>
      <c r="N50" s="548">
        <f t="shared" si="21"/>
        <v>2263</v>
      </c>
      <c r="O50" s="548">
        <f t="shared" si="21"/>
        <v>2206</v>
      </c>
      <c r="P50" s="548">
        <f t="shared" si="21"/>
        <v>2145</v>
      </c>
      <c r="Q50" s="548">
        <f t="shared" si="21"/>
        <v>1943</v>
      </c>
      <c r="R50" s="548">
        <f t="shared" si="21"/>
        <v>1825</v>
      </c>
      <c r="S50" s="548">
        <f t="shared" si="21"/>
        <v>1442</v>
      </c>
      <c r="T50" s="548">
        <f t="shared" si="21"/>
        <v>1143</v>
      </c>
      <c r="U50" s="575">
        <f t="shared" si="21"/>
        <v>806</v>
      </c>
      <c r="V50" s="575">
        <f t="shared" si="21"/>
        <v>1267</v>
      </c>
      <c r="W50" s="644"/>
      <c r="X50" s="644"/>
      <c r="Y50" s="671"/>
      <c r="Z50" s="671"/>
      <c r="AA50" s="671"/>
      <c r="AB50" s="671"/>
      <c r="AC50" s="671"/>
      <c r="AD50" s="671"/>
      <c r="AE50" s="671"/>
      <c r="AF50" s="671"/>
      <c r="AG50" s="671"/>
      <c r="AH50" s="671"/>
      <c r="AI50" s="671"/>
      <c r="AJ50" s="671"/>
      <c r="AK50" s="671"/>
      <c r="AL50" s="671"/>
      <c r="AM50" s="671"/>
      <c r="AN50" s="671"/>
      <c r="AO50" s="671"/>
      <c r="AP50" s="671"/>
      <c r="AQ50" s="671"/>
      <c r="AR50" s="671"/>
      <c r="AS50" s="671"/>
    </row>
    <row r="51" spans="1:45" s="578" customFormat="1" ht="20.25" customHeight="1">
      <c r="A51" s="668"/>
      <c r="B51" s="669"/>
      <c r="C51" s="580" t="s">
        <v>88</v>
      </c>
      <c r="D51" s="553">
        <f t="shared" si="10"/>
        <v>14110</v>
      </c>
      <c r="E51" s="553">
        <v>163</v>
      </c>
      <c r="F51" s="553">
        <v>691</v>
      </c>
      <c r="G51" s="553">
        <v>877</v>
      </c>
      <c r="H51" s="553">
        <v>846</v>
      </c>
      <c r="I51" s="553">
        <v>867</v>
      </c>
      <c r="J51" s="553">
        <v>965</v>
      </c>
      <c r="K51" s="553">
        <v>1080</v>
      </c>
      <c r="L51" s="553">
        <v>1060</v>
      </c>
      <c r="M51" s="553">
        <v>1030</v>
      </c>
      <c r="N51" s="553">
        <v>1050</v>
      </c>
      <c r="O51" s="553">
        <v>1019</v>
      </c>
      <c r="P51" s="553">
        <v>990</v>
      </c>
      <c r="Q51" s="553">
        <v>810</v>
      </c>
      <c r="R51" s="553">
        <v>780</v>
      </c>
      <c r="S51" s="553">
        <v>586</v>
      </c>
      <c r="T51" s="553">
        <v>488</v>
      </c>
      <c r="U51" s="581">
        <v>316</v>
      </c>
      <c r="V51" s="581">
        <v>492</v>
      </c>
      <c r="W51" s="562"/>
      <c r="X51" s="562"/>
      <c r="Y51" s="563"/>
      <c r="Z51" s="563"/>
      <c r="AA51" s="563"/>
      <c r="AB51" s="563"/>
      <c r="AC51" s="563"/>
      <c r="AD51" s="563"/>
      <c r="AE51" s="563"/>
      <c r="AF51" s="563"/>
      <c r="AG51" s="563"/>
      <c r="AH51" s="563"/>
      <c r="AI51" s="563"/>
      <c r="AJ51" s="563"/>
      <c r="AK51" s="563"/>
      <c r="AL51" s="563"/>
      <c r="AM51" s="563"/>
      <c r="AN51" s="563"/>
      <c r="AO51" s="563"/>
      <c r="AP51" s="563"/>
      <c r="AQ51" s="563"/>
      <c r="AR51" s="563"/>
      <c r="AS51" s="563"/>
    </row>
    <row r="52" spans="1:45" ht="20.25" customHeight="1">
      <c r="A52" s="668"/>
      <c r="B52" s="669"/>
      <c r="C52" s="574" t="s">
        <v>89</v>
      </c>
      <c r="D52" s="553">
        <f t="shared" si="10"/>
        <v>16764</v>
      </c>
      <c r="E52" s="553">
        <v>172</v>
      </c>
      <c r="F52" s="553">
        <v>705</v>
      </c>
      <c r="G52" s="553">
        <v>865</v>
      </c>
      <c r="H52" s="553">
        <v>830</v>
      </c>
      <c r="I52" s="553">
        <v>860</v>
      </c>
      <c r="J52" s="553">
        <v>1089</v>
      </c>
      <c r="K52" s="553">
        <v>1212</v>
      </c>
      <c r="L52" s="553">
        <v>1297</v>
      </c>
      <c r="M52" s="553">
        <v>1225</v>
      </c>
      <c r="N52" s="553">
        <v>1213</v>
      </c>
      <c r="O52" s="553">
        <v>1187</v>
      </c>
      <c r="P52" s="553">
        <v>1155</v>
      </c>
      <c r="Q52" s="553">
        <v>1133</v>
      </c>
      <c r="R52" s="553">
        <v>1045</v>
      </c>
      <c r="S52" s="553">
        <v>856</v>
      </c>
      <c r="T52" s="553">
        <v>655</v>
      </c>
      <c r="U52" s="581">
        <v>490</v>
      </c>
      <c r="V52" s="581">
        <v>775</v>
      </c>
      <c r="W52" s="562"/>
      <c r="X52" s="562"/>
      <c r="Y52" s="563"/>
      <c r="Z52" s="563"/>
      <c r="AA52" s="563"/>
      <c r="AB52" s="563"/>
      <c r="AC52" s="563"/>
      <c r="AD52" s="563"/>
      <c r="AE52" s="563"/>
      <c r="AF52" s="563"/>
      <c r="AG52" s="563"/>
      <c r="AH52" s="563"/>
      <c r="AI52" s="563"/>
      <c r="AJ52" s="563"/>
      <c r="AK52" s="563"/>
      <c r="AL52" s="563"/>
      <c r="AM52" s="563"/>
      <c r="AN52" s="563"/>
      <c r="AO52" s="563"/>
      <c r="AP52" s="563"/>
      <c r="AQ52" s="563"/>
      <c r="AR52" s="563"/>
      <c r="AS52" s="563"/>
    </row>
    <row r="53" spans="1:45" s="683" customFormat="1" ht="20.25" customHeight="1">
      <c r="A53" s="579">
        <v>12</v>
      </c>
      <c r="B53" s="573" t="s">
        <v>102</v>
      </c>
      <c r="C53" s="583"/>
      <c r="D53" s="548">
        <f t="shared" si="10"/>
        <v>72134</v>
      </c>
      <c r="E53" s="548">
        <f t="shared" ref="E53:V53" si="22">SUM(E54:E55)</f>
        <v>741</v>
      </c>
      <c r="F53" s="548">
        <f t="shared" si="22"/>
        <v>3380</v>
      </c>
      <c r="G53" s="548">
        <f t="shared" si="22"/>
        <v>4468</v>
      </c>
      <c r="H53" s="548">
        <f t="shared" si="22"/>
        <v>4365</v>
      </c>
      <c r="I53" s="548">
        <f t="shared" si="22"/>
        <v>4832</v>
      </c>
      <c r="J53" s="548">
        <f t="shared" si="22"/>
        <v>4940</v>
      </c>
      <c r="K53" s="548">
        <f t="shared" si="22"/>
        <v>4781</v>
      </c>
      <c r="L53" s="548">
        <f t="shared" si="22"/>
        <v>4777</v>
      </c>
      <c r="M53" s="548">
        <f t="shared" si="22"/>
        <v>4941</v>
      </c>
      <c r="N53" s="548">
        <f t="shared" si="22"/>
        <v>5293</v>
      </c>
      <c r="O53" s="548">
        <f t="shared" si="22"/>
        <v>5634</v>
      </c>
      <c r="P53" s="548">
        <f t="shared" si="22"/>
        <v>5413</v>
      </c>
      <c r="Q53" s="548">
        <f t="shared" si="22"/>
        <v>4893</v>
      </c>
      <c r="R53" s="548">
        <f t="shared" si="22"/>
        <v>4072</v>
      </c>
      <c r="S53" s="548">
        <f t="shared" si="22"/>
        <v>3359</v>
      </c>
      <c r="T53" s="548">
        <f t="shared" si="22"/>
        <v>2388</v>
      </c>
      <c r="U53" s="575">
        <f t="shared" si="22"/>
        <v>1720</v>
      </c>
      <c r="V53" s="575">
        <f t="shared" si="22"/>
        <v>2137</v>
      </c>
      <c r="W53" s="644"/>
      <c r="X53" s="644"/>
      <c r="Y53" s="671"/>
      <c r="Z53" s="671"/>
      <c r="AA53" s="671"/>
      <c r="AB53" s="671"/>
      <c r="AC53" s="671"/>
      <c r="AD53" s="671"/>
      <c r="AE53" s="671"/>
      <c r="AF53" s="671"/>
      <c r="AG53" s="671"/>
      <c r="AH53" s="671"/>
      <c r="AI53" s="671"/>
      <c r="AJ53" s="671"/>
      <c r="AK53" s="671"/>
      <c r="AL53" s="671"/>
      <c r="AM53" s="671"/>
      <c r="AN53" s="671"/>
      <c r="AO53" s="671"/>
      <c r="AP53" s="671"/>
      <c r="AQ53" s="671"/>
      <c r="AR53" s="671"/>
      <c r="AS53" s="671"/>
    </row>
    <row r="54" spans="1:45" s="578" customFormat="1" ht="20.25" customHeight="1">
      <c r="A54" s="668"/>
      <c r="B54" s="669"/>
      <c r="C54" s="580" t="s">
        <v>88</v>
      </c>
      <c r="D54" s="553">
        <f t="shared" si="10"/>
        <v>33726</v>
      </c>
      <c r="E54" s="627">
        <v>376</v>
      </c>
      <c r="F54" s="627">
        <v>1706</v>
      </c>
      <c r="G54" s="553">
        <v>2260</v>
      </c>
      <c r="H54" s="553">
        <v>2229</v>
      </c>
      <c r="I54" s="553">
        <v>2467</v>
      </c>
      <c r="J54" s="553">
        <v>2471</v>
      </c>
      <c r="K54" s="553">
        <v>2347</v>
      </c>
      <c r="L54" s="553">
        <v>2251</v>
      </c>
      <c r="M54" s="553">
        <v>2291</v>
      </c>
      <c r="N54" s="553">
        <v>2423</v>
      </c>
      <c r="O54" s="553">
        <v>2620</v>
      </c>
      <c r="P54" s="553">
        <v>2500</v>
      </c>
      <c r="Q54" s="553">
        <v>2153</v>
      </c>
      <c r="R54" s="553">
        <v>1736</v>
      </c>
      <c r="S54" s="553">
        <v>1435</v>
      </c>
      <c r="T54" s="553">
        <v>975</v>
      </c>
      <c r="U54" s="581">
        <v>690</v>
      </c>
      <c r="V54" s="581">
        <v>796</v>
      </c>
      <c r="W54" s="562"/>
      <c r="X54" s="562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</row>
    <row r="55" spans="1:45" ht="20.25" customHeight="1">
      <c r="A55" s="668"/>
      <c r="B55" s="669"/>
      <c r="C55" s="574" t="s">
        <v>89</v>
      </c>
      <c r="D55" s="553">
        <f t="shared" si="10"/>
        <v>38408</v>
      </c>
      <c r="E55" s="627">
        <v>365</v>
      </c>
      <c r="F55" s="627">
        <v>1674</v>
      </c>
      <c r="G55" s="553">
        <v>2208</v>
      </c>
      <c r="H55" s="553">
        <v>2136</v>
      </c>
      <c r="I55" s="553">
        <v>2365</v>
      </c>
      <c r="J55" s="553">
        <v>2469</v>
      </c>
      <c r="K55" s="553">
        <v>2434</v>
      </c>
      <c r="L55" s="553">
        <v>2526</v>
      </c>
      <c r="M55" s="553">
        <v>2650</v>
      </c>
      <c r="N55" s="553">
        <v>2870</v>
      </c>
      <c r="O55" s="553">
        <v>3014</v>
      </c>
      <c r="P55" s="553">
        <v>2913</v>
      </c>
      <c r="Q55" s="553">
        <v>2740</v>
      </c>
      <c r="R55" s="553">
        <v>2336</v>
      </c>
      <c r="S55" s="553">
        <v>1924</v>
      </c>
      <c r="T55" s="553">
        <v>1413</v>
      </c>
      <c r="U55" s="581">
        <v>1030</v>
      </c>
      <c r="V55" s="581">
        <v>1341</v>
      </c>
      <c r="W55" s="562"/>
      <c r="X55" s="562"/>
      <c r="Y55" s="563"/>
      <c r="Z55" s="563"/>
      <c r="AA55" s="563"/>
      <c r="AB55" s="563"/>
      <c r="AC55" s="563"/>
      <c r="AD55" s="563"/>
      <c r="AE55" s="563"/>
      <c r="AF55" s="563"/>
      <c r="AG55" s="563"/>
      <c r="AH55" s="563"/>
      <c r="AI55" s="563"/>
      <c r="AJ55" s="563"/>
      <c r="AK55" s="563"/>
      <c r="AL55" s="563"/>
      <c r="AM55" s="563"/>
      <c r="AN55" s="563"/>
      <c r="AO55" s="563"/>
      <c r="AP55" s="563"/>
      <c r="AQ55" s="563"/>
      <c r="AR55" s="563"/>
      <c r="AS55" s="563"/>
    </row>
    <row r="56" spans="1:45" s="683" customFormat="1" ht="20.25" customHeight="1">
      <c r="A56" s="579">
        <v>13</v>
      </c>
      <c r="B56" s="573" t="s">
        <v>207</v>
      </c>
      <c r="C56" s="583"/>
      <c r="D56" s="548">
        <f t="shared" si="10"/>
        <v>60412</v>
      </c>
      <c r="E56" s="548">
        <f t="shared" ref="E56:V56" si="23">SUM(E57:E58)</f>
        <v>950</v>
      </c>
      <c r="F56" s="548">
        <f t="shared" si="23"/>
        <v>3620</v>
      </c>
      <c r="G56" s="548">
        <f t="shared" si="23"/>
        <v>4515</v>
      </c>
      <c r="H56" s="548">
        <f t="shared" si="23"/>
        <v>4769</v>
      </c>
      <c r="I56" s="548">
        <f t="shared" si="23"/>
        <v>4831</v>
      </c>
      <c r="J56" s="548">
        <f t="shared" si="23"/>
        <v>4788</v>
      </c>
      <c r="K56" s="548">
        <f t="shared" si="23"/>
        <v>4585</v>
      </c>
      <c r="L56" s="548">
        <f t="shared" si="23"/>
        <v>4260</v>
      </c>
      <c r="M56" s="548">
        <f t="shared" si="23"/>
        <v>4307</v>
      </c>
      <c r="N56" s="548">
        <f t="shared" si="23"/>
        <v>4251</v>
      </c>
      <c r="O56" s="548">
        <f t="shared" si="23"/>
        <v>4163</v>
      </c>
      <c r="P56" s="548">
        <f t="shared" si="23"/>
        <v>3703</v>
      </c>
      <c r="Q56" s="548">
        <f t="shared" si="23"/>
        <v>3157</v>
      </c>
      <c r="R56" s="548">
        <f t="shared" si="23"/>
        <v>2568</v>
      </c>
      <c r="S56" s="548">
        <f t="shared" si="23"/>
        <v>2101</v>
      </c>
      <c r="T56" s="548">
        <f t="shared" si="23"/>
        <v>1494</v>
      </c>
      <c r="U56" s="575">
        <f t="shared" si="23"/>
        <v>1028</v>
      </c>
      <c r="V56" s="575">
        <f t="shared" si="23"/>
        <v>1322</v>
      </c>
      <c r="W56" s="644"/>
      <c r="X56" s="644"/>
      <c r="Y56" s="671"/>
      <c r="Z56" s="671"/>
      <c r="AA56" s="671"/>
      <c r="AB56" s="671"/>
      <c r="AC56" s="671"/>
      <c r="AD56" s="671"/>
      <c r="AE56" s="671"/>
      <c r="AF56" s="671"/>
      <c r="AG56" s="671"/>
      <c r="AH56" s="671"/>
      <c r="AI56" s="671"/>
      <c r="AJ56" s="671"/>
      <c r="AK56" s="671"/>
      <c r="AL56" s="671"/>
      <c r="AM56" s="671"/>
      <c r="AN56" s="671"/>
      <c r="AO56" s="671"/>
      <c r="AP56" s="671"/>
      <c r="AQ56" s="671"/>
      <c r="AR56" s="671"/>
      <c r="AS56" s="671"/>
    </row>
    <row r="57" spans="1:45" s="578" customFormat="1" ht="20.25" customHeight="1">
      <c r="A57" s="668"/>
      <c r="B57" s="669"/>
      <c r="C57" s="580" t="s">
        <v>88</v>
      </c>
      <c r="D57" s="553">
        <f t="shared" si="10"/>
        <v>30097</v>
      </c>
      <c r="E57" s="553">
        <v>478</v>
      </c>
      <c r="F57" s="553">
        <v>1829</v>
      </c>
      <c r="G57" s="553">
        <v>2291</v>
      </c>
      <c r="H57" s="553">
        <v>2424</v>
      </c>
      <c r="I57" s="553">
        <v>2471</v>
      </c>
      <c r="J57" s="553">
        <v>2400</v>
      </c>
      <c r="K57" s="553">
        <v>2308</v>
      </c>
      <c r="L57" s="553">
        <v>2111</v>
      </c>
      <c r="M57" s="553">
        <v>2110</v>
      </c>
      <c r="N57" s="553">
        <v>2144</v>
      </c>
      <c r="O57" s="553">
        <v>2097</v>
      </c>
      <c r="P57" s="553">
        <v>1908</v>
      </c>
      <c r="Q57" s="553">
        <v>1535</v>
      </c>
      <c r="R57" s="553">
        <v>1252</v>
      </c>
      <c r="S57" s="553">
        <v>994</v>
      </c>
      <c r="T57" s="553">
        <v>711</v>
      </c>
      <c r="U57" s="581">
        <v>455</v>
      </c>
      <c r="V57" s="581">
        <v>579</v>
      </c>
      <c r="W57" s="562"/>
      <c r="X57" s="562"/>
      <c r="Y57" s="563"/>
      <c r="Z57" s="563"/>
      <c r="AA57" s="563"/>
      <c r="AB57" s="563"/>
      <c r="AC57" s="563"/>
      <c r="AD57" s="563"/>
      <c r="AE57" s="563"/>
      <c r="AF57" s="563"/>
      <c r="AG57" s="563"/>
      <c r="AH57" s="563"/>
      <c r="AI57" s="563"/>
      <c r="AJ57" s="563"/>
      <c r="AK57" s="563"/>
      <c r="AL57" s="563"/>
      <c r="AM57" s="563"/>
      <c r="AN57" s="563"/>
      <c r="AO57" s="563"/>
      <c r="AP57" s="563"/>
      <c r="AQ57" s="563"/>
      <c r="AR57" s="563"/>
      <c r="AS57" s="563"/>
    </row>
    <row r="58" spans="1:45" ht="20.25" customHeight="1">
      <c r="A58" s="668"/>
      <c r="B58" s="669"/>
      <c r="C58" s="574" t="s">
        <v>89</v>
      </c>
      <c r="D58" s="553">
        <f t="shared" si="10"/>
        <v>30315</v>
      </c>
      <c r="E58" s="553">
        <v>472</v>
      </c>
      <c r="F58" s="553">
        <v>1791</v>
      </c>
      <c r="G58" s="553">
        <v>2224</v>
      </c>
      <c r="H58" s="553">
        <v>2345</v>
      </c>
      <c r="I58" s="553">
        <v>2360</v>
      </c>
      <c r="J58" s="553">
        <v>2388</v>
      </c>
      <c r="K58" s="553">
        <v>2277</v>
      </c>
      <c r="L58" s="553">
        <v>2149</v>
      </c>
      <c r="M58" s="553">
        <v>2197</v>
      </c>
      <c r="N58" s="553">
        <v>2107</v>
      </c>
      <c r="O58" s="553">
        <v>2066</v>
      </c>
      <c r="P58" s="553">
        <v>1795</v>
      </c>
      <c r="Q58" s="553">
        <v>1622</v>
      </c>
      <c r="R58" s="553">
        <v>1316</v>
      </c>
      <c r="S58" s="553">
        <v>1107</v>
      </c>
      <c r="T58" s="553">
        <v>783</v>
      </c>
      <c r="U58" s="581">
        <v>573</v>
      </c>
      <c r="V58" s="581">
        <v>743</v>
      </c>
      <c r="W58" s="562"/>
      <c r="X58" s="562"/>
      <c r="Y58" s="563"/>
      <c r="Z58" s="563"/>
      <c r="AA58" s="563"/>
      <c r="AB58" s="563"/>
      <c r="AC58" s="563"/>
      <c r="AD58" s="563"/>
      <c r="AE58" s="563"/>
      <c r="AF58" s="563"/>
      <c r="AG58" s="563"/>
      <c r="AH58" s="563"/>
      <c r="AI58" s="563"/>
      <c r="AJ58" s="563"/>
      <c r="AK58" s="563"/>
      <c r="AL58" s="563"/>
      <c r="AM58" s="563"/>
      <c r="AN58" s="563"/>
      <c r="AO58" s="563"/>
      <c r="AP58" s="563"/>
      <c r="AQ58" s="563"/>
      <c r="AR58" s="563"/>
      <c r="AS58" s="563"/>
    </row>
    <row r="59" spans="1:45" ht="18" customHeight="1">
      <c r="A59" s="668"/>
      <c r="B59" s="669"/>
      <c r="C59" s="574"/>
      <c r="D59" s="553"/>
      <c r="E59" s="553"/>
      <c r="F59" s="553"/>
      <c r="G59" s="553"/>
      <c r="H59" s="553"/>
      <c r="I59" s="553"/>
      <c r="J59" s="553"/>
      <c r="K59" s="553"/>
      <c r="L59" s="553"/>
      <c r="M59" s="553"/>
      <c r="N59" s="553"/>
      <c r="O59" s="553"/>
      <c r="P59" s="553"/>
      <c r="Q59" s="553"/>
      <c r="R59" s="553"/>
      <c r="S59" s="553"/>
      <c r="T59" s="553"/>
      <c r="U59" s="581"/>
      <c r="V59" s="581"/>
      <c r="W59" s="563"/>
      <c r="X59" s="563"/>
      <c r="Y59" s="563"/>
      <c r="Z59" s="563"/>
      <c r="AA59" s="563"/>
      <c r="AB59" s="563"/>
      <c r="AC59" s="563"/>
      <c r="AD59" s="563"/>
      <c r="AE59" s="563"/>
      <c r="AF59" s="563"/>
      <c r="AG59" s="563"/>
      <c r="AH59" s="563"/>
      <c r="AI59" s="563"/>
      <c r="AJ59" s="563"/>
      <c r="AK59" s="563"/>
      <c r="AL59" s="563"/>
      <c r="AM59" s="563"/>
      <c r="AN59" s="563"/>
      <c r="AO59" s="563"/>
      <c r="AP59" s="563"/>
      <c r="AQ59" s="563"/>
      <c r="AR59" s="563"/>
      <c r="AS59" s="563"/>
    </row>
    <row r="60" spans="1:45" s="672" customFormat="1" ht="19.5" customHeight="1">
      <c r="A60" s="1482"/>
      <c r="B60" s="1471" t="s">
        <v>865</v>
      </c>
      <c r="C60" s="1483"/>
      <c r="D60" s="1461">
        <f t="shared" si="10"/>
        <v>431130</v>
      </c>
      <c r="E60" s="1476">
        <f>SUM(E63+E66+E69+E72+E75+E78)</f>
        <v>5737</v>
      </c>
      <c r="F60" s="1476">
        <f t="shared" ref="F60:V60" si="24">SUM(F63+F66+F69+F72+F75+F78)</f>
        <v>24004</v>
      </c>
      <c r="G60" s="1476">
        <f t="shared" si="24"/>
        <v>30452</v>
      </c>
      <c r="H60" s="1476">
        <f t="shared" si="24"/>
        <v>30554</v>
      </c>
      <c r="I60" s="1476">
        <f t="shared" si="24"/>
        <v>33761</v>
      </c>
      <c r="J60" s="1476">
        <f t="shared" si="24"/>
        <v>33869</v>
      </c>
      <c r="K60" s="1476">
        <f t="shared" si="24"/>
        <v>33020</v>
      </c>
      <c r="L60" s="1476">
        <f t="shared" si="24"/>
        <v>33422</v>
      </c>
      <c r="M60" s="1476">
        <f t="shared" si="24"/>
        <v>34486</v>
      </c>
      <c r="N60" s="1476">
        <f t="shared" si="24"/>
        <v>35216</v>
      </c>
      <c r="O60" s="1476">
        <f t="shared" si="24"/>
        <v>34128</v>
      </c>
      <c r="P60" s="1476">
        <f t="shared" si="24"/>
        <v>29169</v>
      </c>
      <c r="Q60" s="1476">
        <f t="shared" si="24"/>
        <v>23258</v>
      </c>
      <c r="R60" s="1476">
        <f t="shared" si="24"/>
        <v>17442</v>
      </c>
      <c r="S60" s="1476">
        <f t="shared" si="24"/>
        <v>12192</v>
      </c>
      <c r="T60" s="1476">
        <f t="shared" si="24"/>
        <v>8451</v>
      </c>
      <c r="U60" s="1476">
        <f t="shared" si="24"/>
        <v>5277</v>
      </c>
      <c r="V60" s="1476">
        <f t="shared" si="24"/>
        <v>6692</v>
      </c>
      <c r="W60" s="563"/>
      <c r="X60" s="563"/>
      <c r="Y60" s="671"/>
      <c r="Z60" s="671"/>
      <c r="AA60" s="671"/>
      <c r="AB60" s="671"/>
      <c r="AC60" s="671"/>
      <c r="AD60" s="671"/>
      <c r="AE60" s="671"/>
      <c r="AF60" s="671"/>
      <c r="AG60" s="671"/>
      <c r="AH60" s="671"/>
      <c r="AI60" s="671"/>
      <c r="AJ60" s="671"/>
      <c r="AK60" s="671"/>
      <c r="AL60" s="671"/>
      <c r="AM60" s="671"/>
      <c r="AN60" s="671"/>
      <c r="AO60" s="671"/>
      <c r="AP60" s="671"/>
      <c r="AQ60" s="671"/>
      <c r="AR60" s="671"/>
      <c r="AS60" s="671"/>
    </row>
    <row r="61" spans="1:45" s="672" customFormat="1" ht="19.5" customHeight="1">
      <c r="A61" s="1477"/>
      <c r="B61" s="571"/>
      <c r="C61" s="566" t="s">
        <v>88</v>
      </c>
      <c r="D61" s="553">
        <f t="shared" si="10"/>
        <v>214749</v>
      </c>
      <c r="E61" s="590">
        <f>SUM(E64+E67+E70+E73+E76+E79)</f>
        <v>2940</v>
      </c>
      <c r="F61" s="590">
        <f t="shared" ref="F61:V61" si="25">SUM(F64+F67+F70+F73+F76+F79)</f>
        <v>12094</v>
      </c>
      <c r="G61" s="590">
        <f t="shared" si="25"/>
        <v>15217</v>
      </c>
      <c r="H61" s="590">
        <f t="shared" si="25"/>
        <v>15395</v>
      </c>
      <c r="I61" s="590">
        <f t="shared" si="25"/>
        <v>17114</v>
      </c>
      <c r="J61" s="590">
        <f t="shared" si="25"/>
        <v>17158</v>
      </c>
      <c r="K61" s="590">
        <f t="shared" si="25"/>
        <v>16814</v>
      </c>
      <c r="L61" s="590">
        <f t="shared" si="25"/>
        <v>16753</v>
      </c>
      <c r="M61" s="590">
        <f t="shared" si="25"/>
        <v>17300</v>
      </c>
      <c r="N61" s="590">
        <f t="shared" si="25"/>
        <v>17403</v>
      </c>
      <c r="O61" s="590">
        <f t="shared" si="25"/>
        <v>17218</v>
      </c>
      <c r="P61" s="590">
        <f t="shared" si="25"/>
        <v>14418</v>
      </c>
      <c r="Q61" s="590">
        <f t="shared" si="25"/>
        <v>11465</v>
      </c>
      <c r="R61" s="590">
        <f t="shared" si="25"/>
        <v>8339</v>
      </c>
      <c r="S61" s="590">
        <f t="shared" si="25"/>
        <v>5854</v>
      </c>
      <c r="T61" s="590">
        <f t="shared" si="25"/>
        <v>3887</v>
      </c>
      <c r="U61" s="590">
        <f t="shared" si="25"/>
        <v>2426</v>
      </c>
      <c r="V61" s="590">
        <f t="shared" si="25"/>
        <v>2954</v>
      </c>
      <c r="W61" s="563"/>
      <c r="X61" s="563"/>
      <c r="Y61" s="671"/>
      <c r="Z61" s="671"/>
      <c r="AA61" s="671"/>
      <c r="AB61" s="671"/>
      <c r="AC61" s="671"/>
      <c r="AD61" s="671"/>
      <c r="AE61" s="671"/>
      <c r="AF61" s="671"/>
      <c r="AG61" s="671"/>
      <c r="AH61" s="671"/>
      <c r="AI61" s="671"/>
      <c r="AJ61" s="671"/>
      <c r="AK61" s="671"/>
      <c r="AL61" s="671"/>
      <c r="AM61" s="671"/>
      <c r="AN61" s="671"/>
      <c r="AO61" s="671"/>
      <c r="AP61" s="671"/>
      <c r="AQ61" s="671"/>
      <c r="AR61" s="671"/>
      <c r="AS61" s="671"/>
    </row>
    <row r="62" spans="1:45" s="672" customFormat="1" ht="19.5" customHeight="1">
      <c r="A62" s="1478"/>
      <c r="B62" s="1495"/>
      <c r="C62" s="1467" t="s">
        <v>89</v>
      </c>
      <c r="D62" s="1468">
        <f t="shared" si="10"/>
        <v>216381</v>
      </c>
      <c r="E62" s="1481">
        <f>SUM(E65+E68+E71+E74+E77+E80)</f>
        <v>2797</v>
      </c>
      <c r="F62" s="1481">
        <f t="shared" ref="F62:V62" si="26">SUM(F65+F68+F71+F74+F77+F80)</f>
        <v>11910</v>
      </c>
      <c r="G62" s="1481">
        <f t="shared" si="26"/>
        <v>15235</v>
      </c>
      <c r="H62" s="1481">
        <f t="shared" si="26"/>
        <v>15159</v>
      </c>
      <c r="I62" s="1481">
        <f t="shared" si="26"/>
        <v>16647</v>
      </c>
      <c r="J62" s="1481">
        <f t="shared" si="26"/>
        <v>16711</v>
      </c>
      <c r="K62" s="1481">
        <f t="shared" si="26"/>
        <v>16206</v>
      </c>
      <c r="L62" s="1481">
        <f t="shared" si="26"/>
        <v>16669</v>
      </c>
      <c r="M62" s="1481">
        <f t="shared" si="26"/>
        <v>17186</v>
      </c>
      <c r="N62" s="1481">
        <f t="shared" si="26"/>
        <v>17813</v>
      </c>
      <c r="O62" s="1481">
        <f t="shared" si="26"/>
        <v>16910</v>
      </c>
      <c r="P62" s="1481">
        <f t="shared" si="26"/>
        <v>14751</v>
      </c>
      <c r="Q62" s="1481">
        <f t="shared" si="26"/>
        <v>11793</v>
      </c>
      <c r="R62" s="1481">
        <f t="shared" si="26"/>
        <v>9103</v>
      </c>
      <c r="S62" s="1481">
        <f t="shared" si="26"/>
        <v>6338</v>
      </c>
      <c r="T62" s="1481">
        <f t="shared" si="26"/>
        <v>4564</v>
      </c>
      <c r="U62" s="1481">
        <f t="shared" si="26"/>
        <v>2851</v>
      </c>
      <c r="V62" s="1481">
        <f t="shared" si="26"/>
        <v>3738</v>
      </c>
      <c r="W62" s="563"/>
      <c r="X62" s="563"/>
      <c r="Y62" s="671"/>
      <c r="Z62" s="671"/>
      <c r="AA62" s="671"/>
      <c r="AB62" s="671"/>
      <c r="AC62" s="671"/>
      <c r="AD62" s="671"/>
      <c r="AE62" s="671"/>
      <c r="AF62" s="671"/>
      <c r="AG62" s="671"/>
      <c r="AH62" s="671"/>
      <c r="AI62" s="671"/>
      <c r="AJ62" s="671"/>
      <c r="AK62" s="671"/>
      <c r="AL62" s="671"/>
      <c r="AM62" s="671"/>
      <c r="AN62" s="671"/>
      <c r="AO62" s="671"/>
      <c r="AP62" s="671"/>
      <c r="AQ62" s="671"/>
      <c r="AR62" s="671"/>
      <c r="AS62" s="671"/>
    </row>
    <row r="63" spans="1:45" s="683" customFormat="1" ht="19.5" customHeight="1">
      <c r="A63" s="579">
        <v>14</v>
      </c>
      <c r="B63" s="573" t="s">
        <v>565</v>
      </c>
      <c r="C63" s="583"/>
      <c r="D63" s="548">
        <f>SUM(E63:V63)</f>
        <v>52532</v>
      </c>
      <c r="E63" s="548">
        <f t="shared" ref="E63:V63" si="27">SUM(E64:E65)</f>
        <v>531</v>
      </c>
      <c r="F63" s="548">
        <f t="shared" si="27"/>
        <v>2183</v>
      </c>
      <c r="G63" s="548">
        <f t="shared" si="27"/>
        <v>2748</v>
      </c>
      <c r="H63" s="548">
        <f t="shared" si="27"/>
        <v>2735</v>
      </c>
      <c r="I63" s="548">
        <f t="shared" si="27"/>
        <v>2873</v>
      </c>
      <c r="J63" s="548">
        <f t="shared" si="27"/>
        <v>3091</v>
      </c>
      <c r="K63" s="548">
        <f t="shared" si="27"/>
        <v>3179</v>
      </c>
      <c r="L63" s="548">
        <f t="shared" si="27"/>
        <v>3811</v>
      </c>
      <c r="M63" s="548">
        <f t="shared" si="27"/>
        <v>4370</v>
      </c>
      <c r="N63" s="548">
        <f t="shared" si="27"/>
        <v>4469</v>
      </c>
      <c r="O63" s="548">
        <f t="shared" si="27"/>
        <v>4670</v>
      </c>
      <c r="P63" s="548">
        <f t="shared" si="27"/>
        <v>4079</v>
      </c>
      <c r="Q63" s="548">
        <f t="shared" si="27"/>
        <v>3380</v>
      </c>
      <c r="R63" s="548">
        <f t="shared" si="27"/>
        <v>2987</v>
      </c>
      <c r="S63" s="1009">
        <f t="shared" si="27"/>
        <v>2387</v>
      </c>
      <c r="T63" s="639">
        <f t="shared" si="27"/>
        <v>1782</v>
      </c>
      <c r="U63" s="645">
        <f t="shared" si="27"/>
        <v>1217</v>
      </c>
      <c r="V63" s="645">
        <f t="shared" si="27"/>
        <v>2040</v>
      </c>
      <c r="W63" s="563"/>
      <c r="X63" s="563"/>
      <c r="Y63" s="671"/>
      <c r="Z63" s="671"/>
      <c r="AA63" s="671"/>
      <c r="AB63" s="671"/>
      <c r="AC63" s="671"/>
      <c r="AD63" s="671"/>
      <c r="AE63" s="671"/>
      <c r="AF63" s="671"/>
      <c r="AG63" s="671"/>
      <c r="AH63" s="671"/>
      <c r="AI63" s="671"/>
      <c r="AJ63" s="671"/>
      <c r="AK63" s="671"/>
      <c r="AL63" s="671"/>
      <c r="AM63" s="671"/>
      <c r="AN63" s="671"/>
      <c r="AO63" s="671"/>
      <c r="AP63" s="671"/>
      <c r="AQ63" s="671"/>
      <c r="AR63" s="671"/>
      <c r="AS63" s="671"/>
    </row>
    <row r="64" spans="1:45" s="578" customFormat="1" ht="19.5" customHeight="1">
      <c r="A64" s="668"/>
      <c r="B64" s="669"/>
      <c r="C64" s="580" t="s">
        <v>88</v>
      </c>
      <c r="D64" s="553">
        <f t="shared" si="10"/>
        <v>28172</v>
      </c>
      <c r="E64" s="553">
        <v>271</v>
      </c>
      <c r="F64" s="553">
        <v>1102</v>
      </c>
      <c r="G64" s="553">
        <v>1365</v>
      </c>
      <c r="H64" s="553">
        <v>1358</v>
      </c>
      <c r="I64" s="553">
        <v>1466</v>
      </c>
      <c r="J64" s="553">
        <v>1697</v>
      </c>
      <c r="K64" s="553">
        <v>1827</v>
      </c>
      <c r="L64" s="553">
        <v>2126</v>
      </c>
      <c r="M64" s="553">
        <v>2429</v>
      </c>
      <c r="N64" s="553">
        <v>2452</v>
      </c>
      <c r="O64" s="553">
        <v>2658</v>
      </c>
      <c r="P64" s="553">
        <v>2276</v>
      </c>
      <c r="Q64" s="553">
        <v>1854</v>
      </c>
      <c r="R64" s="553">
        <v>1550</v>
      </c>
      <c r="S64" s="553">
        <v>1260</v>
      </c>
      <c r="T64" s="553">
        <v>867</v>
      </c>
      <c r="U64" s="581">
        <v>607</v>
      </c>
      <c r="V64" s="581">
        <v>1007</v>
      </c>
      <c r="W64" s="563"/>
      <c r="X64" s="563"/>
      <c r="Y64" s="563"/>
      <c r="Z64" s="563"/>
      <c r="AA64" s="563"/>
      <c r="AB64" s="563"/>
      <c r="AC64" s="563"/>
      <c r="AD64" s="563"/>
      <c r="AE64" s="563"/>
      <c r="AF64" s="563"/>
      <c r="AG64" s="563"/>
      <c r="AH64" s="563"/>
      <c r="AI64" s="563"/>
      <c r="AJ64" s="563"/>
      <c r="AK64" s="563"/>
      <c r="AL64" s="563"/>
      <c r="AM64" s="563"/>
      <c r="AN64" s="563"/>
      <c r="AO64" s="563"/>
      <c r="AP64" s="563"/>
      <c r="AQ64" s="563"/>
      <c r="AR64" s="563"/>
      <c r="AS64" s="563"/>
    </row>
    <row r="65" spans="1:45" ht="19.5" customHeight="1">
      <c r="A65" s="668"/>
      <c r="B65" s="669"/>
      <c r="C65" s="574" t="s">
        <v>89</v>
      </c>
      <c r="D65" s="553">
        <f t="shared" si="10"/>
        <v>24360</v>
      </c>
      <c r="E65" s="553">
        <v>260</v>
      </c>
      <c r="F65" s="553">
        <v>1081</v>
      </c>
      <c r="G65" s="697">
        <v>1383</v>
      </c>
      <c r="H65" s="697">
        <v>1377</v>
      </c>
      <c r="I65" s="697">
        <v>1407</v>
      </c>
      <c r="J65" s="697">
        <v>1394</v>
      </c>
      <c r="K65" s="697">
        <v>1352</v>
      </c>
      <c r="L65" s="697">
        <v>1685</v>
      </c>
      <c r="M65" s="697">
        <v>1941</v>
      </c>
      <c r="N65" s="697">
        <v>2017</v>
      </c>
      <c r="O65" s="697">
        <v>2012</v>
      </c>
      <c r="P65" s="697">
        <v>1803</v>
      </c>
      <c r="Q65" s="697">
        <v>1526</v>
      </c>
      <c r="R65" s="697">
        <v>1437</v>
      </c>
      <c r="S65" s="697">
        <v>1127</v>
      </c>
      <c r="T65" s="697">
        <v>915</v>
      </c>
      <c r="U65" s="697">
        <v>610</v>
      </c>
      <c r="V65" s="993">
        <v>1033</v>
      </c>
      <c r="W65" s="562"/>
      <c r="X65" s="562"/>
      <c r="Y65" s="563"/>
      <c r="Z65" s="563"/>
      <c r="AA65" s="563"/>
      <c r="AB65" s="563"/>
      <c r="AC65" s="563"/>
      <c r="AD65" s="563"/>
      <c r="AE65" s="563"/>
      <c r="AF65" s="563"/>
      <c r="AG65" s="563"/>
      <c r="AH65" s="563"/>
      <c r="AI65" s="563"/>
      <c r="AJ65" s="563"/>
      <c r="AK65" s="563"/>
      <c r="AL65" s="563"/>
      <c r="AM65" s="563"/>
      <c r="AN65" s="563"/>
      <c r="AO65" s="563"/>
      <c r="AP65" s="563"/>
      <c r="AQ65" s="563"/>
      <c r="AR65" s="563"/>
      <c r="AS65" s="563"/>
    </row>
    <row r="66" spans="1:45" s="683" customFormat="1" ht="19.5" customHeight="1">
      <c r="A66" s="579">
        <v>19</v>
      </c>
      <c r="B66" s="573" t="s">
        <v>566</v>
      </c>
      <c r="C66" s="580"/>
      <c r="D66" s="548">
        <f t="shared" si="10"/>
        <v>127554</v>
      </c>
      <c r="E66" s="548">
        <f t="shared" ref="E66:V66" si="28">SUM(E67:E68)</f>
        <v>1743</v>
      </c>
      <c r="F66" s="548">
        <f t="shared" si="28"/>
        <v>7358</v>
      </c>
      <c r="G66" s="548">
        <f t="shared" si="28"/>
        <v>9147</v>
      </c>
      <c r="H66" s="548">
        <f t="shared" si="28"/>
        <v>8897</v>
      </c>
      <c r="I66" s="548">
        <f t="shared" si="28"/>
        <v>10105</v>
      </c>
      <c r="J66" s="548">
        <f t="shared" si="28"/>
        <v>10206</v>
      </c>
      <c r="K66" s="548">
        <f t="shared" si="28"/>
        <v>10279</v>
      </c>
      <c r="L66" s="548">
        <f t="shared" si="28"/>
        <v>10287</v>
      </c>
      <c r="M66" s="548">
        <f t="shared" si="28"/>
        <v>10597</v>
      </c>
      <c r="N66" s="548">
        <f t="shared" si="28"/>
        <v>10447</v>
      </c>
      <c r="O66" s="548">
        <f t="shared" si="28"/>
        <v>9898</v>
      </c>
      <c r="P66" s="548">
        <f t="shared" si="28"/>
        <v>8463</v>
      </c>
      <c r="Q66" s="548">
        <f t="shared" si="28"/>
        <v>6938</v>
      </c>
      <c r="R66" s="548">
        <f t="shared" si="28"/>
        <v>4999</v>
      </c>
      <c r="S66" s="1009">
        <f t="shared" si="28"/>
        <v>3261</v>
      </c>
      <c r="T66" s="639">
        <f t="shared" si="28"/>
        <v>2232</v>
      </c>
      <c r="U66" s="645">
        <f t="shared" si="28"/>
        <v>1246</v>
      </c>
      <c r="V66" s="645">
        <f t="shared" si="28"/>
        <v>1451</v>
      </c>
      <c r="W66" s="644"/>
      <c r="X66" s="644"/>
      <c r="Y66" s="671"/>
      <c r="Z66" s="671"/>
      <c r="AA66" s="671"/>
      <c r="AB66" s="671"/>
      <c r="AC66" s="671"/>
      <c r="AD66" s="671"/>
      <c r="AE66" s="671"/>
      <c r="AF66" s="671"/>
      <c r="AG66" s="671"/>
      <c r="AH66" s="671"/>
      <c r="AI66" s="671"/>
      <c r="AJ66" s="671"/>
      <c r="AK66" s="671"/>
      <c r="AL66" s="671"/>
      <c r="AM66" s="671"/>
      <c r="AN66" s="671"/>
      <c r="AO66" s="671"/>
      <c r="AP66" s="671"/>
      <c r="AQ66" s="671"/>
      <c r="AR66" s="671"/>
      <c r="AS66" s="671"/>
    </row>
    <row r="67" spans="1:45" s="578" customFormat="1" ht="19.5" customHeight="1">
      <c r="A67" s="668"/>
      <c r="B67" s="698"/>
      <c r="C67" s="580" t="s">
        <v>88</v>
      </c>
      <c r="D67" s="553">
        <f t="shared" si="10"/>
        <v>63082</v>
      </c>
      <c r="E67" s="553">
        <v>916</v>
      </c>
      <c r="F67" s="553">
        <v>3706</v>
      </c>
      <c r="G67" s="553">
        <v>4545</v>
      </c>
      <c r="H67" s="553">
        <v>4528</v>
      </c>
      <c r="I67" s="553">
        <v>5082</v>
      </c>
      <c r="J67" s="553">
        <v>5155</v>
      </c>
      <c r="K67" s="553">
        <v>5129</v>
      </c>
      <c r="L67" s="553">
        <v>5077</v>
      </c>
      <c r="M67" s="553">
        <v>5263</v>
      </c>
      <c r="N67" s="553">
        <v>5164</v>
      </c>
      <c r="O67" s="553">
        <v>4926</v>
      </c>
      <c r="P67" s="553">
        <v>4127</v>
      </c>
      <c r="Q67" s="553">
        <v>3360</v>
      </c>
      <c r="R67" s="553">
        <v>2373</v>
      </c>
      <c r="S67" s="553">
        <v>1498</v>
      </c>
      <c r="T67" s="553">
        <v>1013</v>
      </c>
      <c r="U67" s="581">
        <v>576</v>
      </c>
      <c r="V67" s="581">
        <v>644</v>
      </c>
      <c r="W67" s="562"/>
      <c r="X67" s="562"/>
      <c r="Y67" s="563"/>
      <c r="Z67" s="563"/>
      <c r="AA67" s="563"/>
      <c r="AB67" s="563"/>
      <c r="AC67" s="563"/>
      <c r="AD67" s="563"/>
      <c r="AE67" s="563"/>
      <c r="AF67" s="563"/>
      <c r="AG67" s="563"/>
      <c r="AH67" s="563"/>
      <c r="AI67" s="563"/>
      <c r="AJ67" s="563"/>
      <c r="AK67" s="563"/>
      <c r="AL67" s="563"/>
      <c r="AM67" s="563"/>
      <c r="AN67" s="563"/>
      <c r="AO67" s="563"/>
      <c r="AP67" s="563"/>
      <c r="AQ67" s="563"/>
      <c r="AR67" s="563"/>
      <c r="AS67" s="563"/>
    </row>
    <row r="68" spans="1:45" ht="19.5" customHeight="1">
      <c r="A68" s="668"/>
      <c r="B68" s="669"/>
      <c r="C68" s="574" t="s">
        <v>89</v>
      </c>
      <c r="D68" s="553">
        <f t="shared" si="10"/>
        <v>64472</v>
      </c>
      <c r="E68" s="553">
        <v>827</v>
      </c>
      <c r="F68" s="553">
        <v>3652</v>
      </c>
      <c r="G68" s="553">
        <v>4602</v>
      </c>
      <c r="H68" s="553">
        <v>4369</v>
      </c>
      <c r="I68" s="553">
        <v>5023</v>
      </c>
      <c r="J68" s="553">
        <v>5051</v>
      </c>
      <c r="K68" s="553">
        <v>5150</v>
      </c>
      <c r="L68" s="553">
        <v>5210</v>
      </c>
      <c r="M68" s="553">
        <v>5334</v>
      </c>
      <c r="N68" s="553">
        <v>5283</v>
      </c>
      <c r="O68" s="553">
        <v>4972</v>
      </c>
      <c r="P68" s="553">
        <v>4336</v>
      </c>
      <c r="Q68" s="553">
        <v>3578</v>
      </c>
      <c r="R68" s="553">
        <v>2626</v>
      </c>
      <c r="S68" s="553">
        <v>1763</v>
      </c>
      <c r="T68" s="553">
        <v>1219</v>
      </c>
      <c r="U68" s="581">
        <v>670</v>
      </c>
      <c r="V68" s="581">
        <v>807</v>
      </c>
      <c r="W68" s="562"/>
      <c r="X68" s="562"/>
      <c r="Y68" s="563"/>
      <c r="Z68" s="563"/>
      <c r="AA68" s="563"/>
      <c r="AB68" s="563"/>
      <c r="AC68" s="563"/>
      <c r="AD68" s="563"/>
      <c r="AE68" s="563"/>
      <c r="AF68" s="563"/>
      <c r="AG68" s="563"/>
      <c r="AH68" s="563"/>
      <c r="AI68" s="563"/>
      <c r="AJ68" s="563"/>
      <c r="AK68" s="563"/>
      <c r="AL68" s="563"/>
      <c r="AM68" s="563"/>
      <c r="AN68" s="563"/>
      <c r="AO68" s="563"/>
      <c r="AP68" s="563"/>
      <c r="AQ68" s="563"/>
      <c r="AR68" s="563"/>
      <c r="AS68" s="563"/>
    </row>
    <row r="69" spans="1:45" s="672" customFormat="1" ht="19.5" customHeight="1">
      <c r="A69" s="582" t="s">
        <v>567</v>
      </c>
      <c r="B69" s="573" t="s">
        <v>568</v>
      </c>
      <c r="C69" s="574"/>
      <c r="D69" s="548">
        <f t="shared" si="10"/>
        <v>68054</v>
      </c>
      <c r="E69" s="548">
        <f t="shared" ref="E69:V69" si="29">SUM(E70:E71)</f>
        <v>980</v>
      </c>
      <c r="F69" s="548">
        <f t="shared" si="29"/>
        <v>3838</v>
      </c>
      <c r="G69" s="548">
        <f t="shared" si="29"/>
        <v>4898</v>
      </c>
      <c r="H69" s="548">
        <f t="shared" si="29"/>
        <v>5325</v>
      </c>
      <c r="I69" s="548">
        <f t="shared" si="29"/>
        <v>5927</v>
      </c>
      <c r="J69" s="548">
        <f t="shared" si="29"/>
        <v>5783</v>
      </c>
      <c r="K69" s="548">
        <f t="shared" si="29"/>
        <v>5093</v>
      </c>
      <c r="L69" s="548">
        <f t="shared" si="29"/>
        <v>4920</v>
      </c>
      <c r="M69" s="548">
        <f t="shared" si="29"/>
        <v>5090</v>
      </c>
      <c r="N69" s="548">
        <f t="shared" si="29"/>
        <v>5623</v>
      </c>
      <c r="O69" s="548">
        <f t="shared" si="29"/>
        <v>5692</v>
      </c>
      <c r="P69" s="548">
        <f t="shared" si="29"/>
        <v>4730</v>
      </c>
      <c r="Q69" s="548">
        <f t="shared" si="29"/>
        <v>3556</v>
      </c>
      <c r="R69" s="548">
        <f t="shared" si="29"/>
        <v>2528</v>
      </c>
      <c r="S69" s="548">
        <f t="shared" si="29"/>
        <v>1655</v>
      </c>
      <c r="T69" s="548">
        <f t="shared" si="29"/>
        <v>1095</v>
      </c>
      <c r="U69" s="575">
        <f t="shared" si="29"/>
        <v>668</v>
      </c>
      <c r="V69" s="575">
        <f t="shared" si="29"/>
        <v>653</v>
      </c>
      <c r="W69" s="644"/>
      <c r="X69" s="644"/>
      <c r="Y69" s="671"/>
      <c r="Z69" s="671"/>
      <c r="AA69" s="671"/>
      <c r="AB69" s="671"/>
      <c r="AC69" s="671"/>
      <c r="AD69" s="671"/>
      <c r="AE69" s="671"/>
      <c r="AF69" s="671"/>
      <c r="AG69" s="671"/>
      <c r="AH69" s="671"/>
      <c r="AI69" s="671"/>
      <c r="AJ69" s="671"/>
      <c r="AK69" s="671"/>
      <c r="AL69" s="671"/>
      <c r="AM69" s="671"/>
      <c r="AN69" s="671"/>
      <c r="AO69" s="671"/>
      <c r="AP69" s="671"/>
      <c r="AQ69" s="671"/>
      <c r="AR69" s="671"/>
      <c r="AS69" s="671"/>
    </row>
    <row r="70" spans="1:45" s="578" customFormat="1" ht="19.5" customHeight="1">
      <c r="A70" s="668"/>
      <c r="B70" s="698"/>
      <c r="C70" s="580" t="s">
        <v>88</v>
      </c>
      <c r="D70" s="553">
        <f t="shared" si="10"/>
        <v>33125</v>
      </c>
      <c r="E70" s="553">
        <v>502</v>
      </c>
      <c r="F70" s="553">
        <v>1907</v>
      </c>
      <c r="G70" s="553">
        <v>2403</v>
      </c>
      <c r="H70" s="553">
        <v>2667</v>
      </c>
      <c r="I70" s="553">
        <v>3012</v>
      </c>
      <c r="J70" s="553">
        <v>2749</v>
      </c>
      <c r="K70" s="553">
        <v>2532</v>
      </c>
      <c r="L70" s="553">
        <v>2400</v>
      </c>
      <c r="M70" s="553">
        <v>2486</v>
      </c>
      <c r="N70" s="553">
        <v>2724</v>
      </c>
      <c r="O70" s="553">
        <v>2742</v>
      </c>
      <c r="P70" s="553">
        <v>2198</v>
      </c>
      <c r="Q70" s="553">
        <v>1658</v>
      </c>
      <c r="R70" s="553">
        <v>1179</v>
      </c>
      <c r="S70" s="553">
        <v>835</v>
      </c>
      <c r="T70" s="553">
        <v>531</v>
      </c>
      <c r="U70" s="581">
        <v>321</v>
      </c>
      <c r="V70" s="581">
        <v>279</v>
      </c>
      <c r="W70" s="562"/>
      <c r="X70" s="562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3"/>
      <c r="AK70" s="563"/>
      <c r="AL70" s="563"/>
      <c r="AM70" s="563"/>
      <c r="AN70" s="563"/>
      <c r="AO70" s="563"/>
      <c r="AP70" s="563"/>
      <c r="AQ70" s="563"/>
      <c r="AR70" s="563"/>
      <c r="AS70" s="563"/>
    </row>
    <row r="71" spans="1:45" ht="19.5" customHeight="1">
      <c r="A71" s="668"/>
      <c r="B71" s="669"/>
      <c r="C71" s="574" t="s">
        <v>89</v>
      </c>
      <c r="D71" s="553">
        <f t="shared" si="10"/>
        <v>34929</v>
      </c>
      <c r="E71" s="553">
        <v>478</v>
      </c>
      <c r="F71" s="553">
        <v>1931</v>
      </c>
      <c r="G71" s="553">
        <v>2495</v>
      </c>
      <c r="H71" s="553">
        <v>2658</v>
      </c>
      <c r="I71" s="553">
        <v>2915</v>
      </c>
      <c r="J71" s="553">
        <v>3034</v>
      </c>
      <c r="K71" s="553">
        <v>2561</v>
      </c>
      <c r="L71" s="553">
        <v>2520</v>
      </c>
      <c r="M71" s="553">
        <v>2604</v>
      </c>
      <c r="N71" s="553">
        <v>2899</v>
      </c>
      <c r="O71" s="553">
        <v>2950</v>
      </c>
      <c r="P71" s="553">
        <v>2532</v>
      </c>
      <c r="Q71" s="553">
        <v>1898</v>
      </c>
      <c r="R71" s="553">
        <v>1349</v>
      </c>
      <c r="S71" s="553">
        <v>820</v>
      </c>
      <c r="T71" s="553">
        <v>564</v>
      </c>
      <c r="U71" s="581">
        <v>347</v>
      </c>
      <c r="V71" s="581">
        <v>374</v>
      </c>
      <c r="W71" s="562"/>
      <c r="X71" s="562"/>
      <c r="Y71" s="563"/>
      <c r="Z71" s="563"/>
      <c r="AA71" s="563"/>
      <c r="AB71" s="563"/>
      <c r="AC71" s="563"/>
      <c r="AD71" s="563"/>
      <c r="AE71" s="563"/>
      <c r="AF71" s="563"/>
      <c r="AG71" s="563"/>
      <c r="AH71" s="563"/>
      <c r="AI71" s="563"/>
      <c r="AJ71" s="563"/>
      <c r="AK71" s="563"/>
      <c r="AL71" s="563"/>
      <c r="AM71" s="563"/>
      <c r="AN71" s="563"/>
      <c r="AO71" s="563"/>
      <c r="AP71" s="563"/>
      <c r="AQ71" s="563"/>
      <c r="AR71" s="563"/>
      <c r="AS71" s="563"/>
    </row>
    <row r="72" spans="1:45" s="672" customFormat="1" ht="19.5" customHeight="1">
      <c r="A72" s="582" t="s">
        <v>569</v>
      </c>
      <c r="B72" s="573" t="s">
        <v>570</v>
      </c>
      <c r="C72" s="574"/>
      <c r="D72" s="548">
        <f t="shared" si="10"/>
        <v>110579</v>
      </c>
      <c r="E72" s="548">
        <f t="shared" ref="E72:V72" si="30">SUM(E73:E74)</f>
        <v>1625</v>
      </c>
      <c r="F72" s="548">
        <f t="shared" si="30"/>
        <v>6846</v>
      </c>
      <c r="G72" s="548">
        <f t="shared" si="30"/>
        <v>8769</v>
      </c>
      <c r="H72" s="548">
        <f t="shared" si="30"/>
        <v>8840</v>
      </c>
      <c r="I72" s="548">
        <f t="shared" si="30"/>
        <v>9716</v>
      </c>
      <c r="J72" s="548">
        <f t="shared" si="30"/>
        <v>9248</v>
      </c>
      <c r="K72" s="548">
        <f t="shared" si="30"/>
        <v>8941</v>
      </c>
      <c r="L72" s="548">
        <f t="shared" si="30"/>
        <v>8855</v>
      </c>
      <c r="M72" s="548">
        <f t="shared" si="30"/>
        <v>8910</v>
      </c>
      <c r="N72" s="548">
        <f t="shared" si="30"/>
        <v>9148</v>
      </c>
      <c r="O72" s="548">
        <f t="shared" si="30"/>
        <v>8458</v>
      </c>
      <c r="P72" s="548">
        <f t="shared" si="30"/>
        <v>6998</v>
      </c>
      <c r="Q72" s="548">
        <f t="shared" si="30"/>
        <v>5231</v>
      </c>
      <c r="R72" s="548">
        <f t="shared" si="30"/>
        <v>3594</v>
      </c>
      <c r="S72" s="548">
        <f t="shared" si="30"/>
        <v>2199</v>
      </c>
      <c r="T72" s="548">
        <f t="shared" si="30"/>
        <v>1478</v>
      </c>
      <c r="U72" s="575">
        <f t="shared" si="30"/>
        <v>812</v>
      </c>
      <c r="V72" s="575">
        <f t="shared" si="30"/>
        <v>911</v>
      </c>
      <c r="W72" s="644"/>
      <c r="X72" s="644"/>
      <c r="Y72" s="671"/>
      <c r="Z72" s="671"/>
      <c r="AA72" s="671"/>
      <c r="AB72" s="671"/>
      <c r="AC72" s="671"/>
      <c r="AD72" s="671"/>
      <c r="AE72" s="671"/>
      <c r="AF72" s="671"/>
      <c r="AG72" s="671"/>
      <c r="AH72" s="671"/>
      <c r="AI72" s="671"/>
      <c r="AJ72" s="671"/>
      <c r="AK72" s="671"/>
      <c r="AL72" s="671"/>
      <c r="AM72" s="671"/>
      <c r="AN72" s="671"/>
      <c r="AO72" s="671"/>
      <c r="AP72" s="671"/>
      <c r="AQ72" s="671"/>
      <c r="AR72" s="671"/>
      <c r="AS72" s="671"/>
    </row>
    <row r="73" spans="1:45" s="578" customFormat="1" ht="19.5" customHeight="1">
      <c r="A73" s="668"/>
      <c r="B73" s="698"/>
      <c r="C73" s="580" t="s">
        <v>88</v>
      </c>
      <c r="D73" s="553">
        <f t="shared" si="10"/>
        <v>54325</v>
      </c>
      <c r="E73" s="553">
        <v>821</v>
      </c>
      <c r="F73" s="553">
        <v>3475</v>
      </c>
      <c r="G73" s="553">
        <v>4442</v>
      </c>
      <c r="H73" s="553">
        <v>4443</v>
      </c>
      <c r="I73" s="553">
        <v>4896</v>
      </c>
      <c r="J73" s="553">
        <v>4613</v>
      </c>
      <c r="K73" s="553">
        <v>4399</v>
      </c>
      <c r="L73" s="553">
        <v>4247</v>
      </c>
      <c r="M73" s="553">
        <v>4300</v>
      </c>
      <c r="N73" s="553">
        <v>4264</v>
      </c>
      <c r="O73" s="553">
        <v>4168</v>
      </c>
      <c r="P73" s="553">
        <v>3398</v>
      </c>
      <c r="Q73" s="553">
        <v>2631</v>
      </c>
      <c r="R73" s="553">
        <v>1739</v>
      </c>
      <c r="S73" s="553">
        <v>1059</v>
      </c>
      <c r="T73" s="553">
        <v>684</v>
      </c>
      <c r="U73" s="581">
        <v>358</v>
      </c>
      <c r="V73" s="581">
        <v>388</v>
      </c>
      <c r="W73" s="562"/>
      <c r="X73" s="562"/>
      <c r="Y73" s="563"/>
      <c r="Z73" s="563"/>
      <c r="AA73" s="563"/>
      <c r="AB73" s="563"/>
      <c r="AC73" s="563"/>
      <c r="AD73" s="563"/>
      <c r="AE73" s="563"/>
      <c r="AF73" s="563"/>
      <c r="AG73" s="563"/>
      <c r="AH73" s="563"/>
      <c r="AI73" s="563"/>
      <c r="AJ73" s="563"/>
      <c r="AK73" s="563"/>
      <c r="AL73" s="563"/>
      <c r="AM73" s="563"/>
      <c r="AN73" s="563"/>
      <c r="AO73" s="563"/>
      <c r="AP73" s="563"/>
      <c r="AQ73" s="563"/>
      <c r="AR73" s="563"/>
      <c r="AS73" s="563"/>
    </row>
    <row r="74" spans="1:45" ht="19.5" customHeight="1">
      <c r="A74" s="668"/>
      <c r="B74" s="669"/>
      <c r="C74" s="574" t="s">
        <v>89</v>
      </c>
      <c r="D74" s="553">
        <f t="shared" si="10"/>
        <v>56254</v>
      </c>
      <c r="E74" s="553">
        <v>804</v>
      </c>
      <c r="F74" s="553">
        <v>3371</v>
      </c>
      <c r="G74" s="553">
        <v>4327</v>
      </c>
      <c r="H74" s="553">
        <v>4397</v>
      </c>
      <c r="I74" s="553">
        <v>4820</v>
      </c>
      <c r="J74" s="553">
        <v>4635</v>
      </c>
      <c r="K74" s="553">
        <v>4542</v>
      </c>
      <c r="L74" s="553">
        <v>4608</v>
      </c>
      <c r="M74" s="553">
        <v>4610</v>
      </c>
      <c r="N74" s="553">
        <v>4884</v>
      </c>
      <c r="O74" s="553">
        <v>4290</v>
      </c>
      <c r="P74" s="553">
        <v>3600</v>
      </c>
      <c r="Q74" s="553">
        <v>2600</v>
      </c>
      <c r="R74" s="553">
        <v>1855</v>
      </c>
      <c r="S74" s="553">
        <v>1140</v>
      </c>
      <c r="T74" s="553">
        <v>794</v>
      </c>
      <c r="U74" s="581">
        <v>454</v>
      </c>
      <c r="V74" s="581">
        <v>523</v>
      </c>
      <c r="W74" s="562"/>
      <c r="X74" s="562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3"/>
      <c r="AO74" s="563"/>
      <c r="AP74" s="563"/>
      <c r="AQ74" s="563"/>
      <c r="AR74" s="563"/>
      <c r="AS74" s="563"/>
    </row>
    <row r="75" spans="1:45" ht="19.5" customHeight="1">
      <c r="A75" s="582">
        <v>25</v>
      </c>
      <c r="B75" s="573" t="s">
        <v>866</v>
      </c>
      <c r="C75" s="574"/>
      <c r="D75" s="548">
        <f t="shared" ref="D75:D83" si="31">SUM(E75:V75)</f>
        <v>24544</v>
      </c>
      <c r="E75" s="548">
        <f t="shared" ref="E75:V75" si="32">SUM(E76:E77)</f>
        <v>370</v>
      </c>
      <c r="F75" s="548">
        <f t="shared" si="32"/>
        <v>1542</v>
      </c>
      <c r="G75" s="548">
        <f t="shared" si="32"/>
        <v>1935</v>
      </c>
      <c r="H75" s="548">
        <f t="shared" si="32"/>
        <v>1881</v>
      </c>
      <c r="I75" s="548">
        <f t="shared" si="32"/>
        <v>1944</v>
      </c>
      <c r="J75" s="548">
        <f t="shared" si="32"/>
        <v>2273</v>
      </c>
      <c r="K75" s="548">
        <f t="shared" si="32"/>
        <v>2363</v>
      </c>
      <c r="L75" s="548">
        <f t="shared" si="32"/>
        <v>2377</v>
      </c>
      <c r="M75" s="548">
        <f t="shared" si="32"/>
        <v>2238</v>
      </c>
      <c r="N75" s="548">
        <f t="shared" si="32"/>
        <v>2016</v>
      </c>
      <c r="O75" s="548">
        <f t="shared" si="32"/>
        <v>1667</v>
      </c>
      <c r="P75" s="548">
        <f t="shared" si="32"/>
        <v>1302</v>
      </c>
      <c r="Q75" s="548">
        <f t="shared" si="32"/>
        <v>899</v>
      </c>
      <c r="R75" s="548">
        <f t="shared" si="32"/>
        <v>617</v>
      </c>
      <c r="S75" s="548">
        <f t="shared" si="32"/>
        <v>454</v>
      </c>
      <c r="T75" s="548">
        <f t="shared" si="32"/>
        <v>268</v>
      </c>
      <c r="U75" s="575">
        <f t="shared" si="32"/>
        <v>185</v>
      </c>
      <c r="V75" s="575">
        <f t="shared" si="32"/>
        <v>213</v>
      </c>
      <c r="W75" s="562"/>
      <c r="X75" s="562"/>
      <c r="Y75" s="563"/>
      <c r="Z75" s="563"/>
      <c r="AA75" s="563"/>
      <c r="AB75" s="563"/>
      <c r="AC75" s="563"/>
      <c r="AD75" s="563"/>
      <c r="AE75" s="563"/>
      <c r="AF75" s="563"/>
      <c r="AG75" s="563"/>
      <c r="AH75" s="563"/>
      <c r="AI75" s="563"/>
      <c r="AJ75" s="563"/>
      <c r="AK75" s="563"/>
      <c r="AL75" s="563"/>
      <c r="AM75" s="563"/>
      <c r="AN75" s="563"/>
      <c r="AO75" s="563"/>
      <c r="AP75" s="563"/>
      <c r="AQ75" s="563"/>
      <c r="AR75" s="563"/>
      <c r="AS75" s="563"/>
    </row>
    <row r="76" spans="1:45" ht="19.5" customHeight="1">
      <c r="A76" s="668"/>
      <c r="B76" s="698"/>
      <c r="C76" s="580" t="s">
        <v>88</v>
      </c>
      <c r="D76" s="553">
        <f t="shared" si="31"/>
        <v>13647</v>
      </c>
      <c r="E76" s="553">
        <v>182</v>
      </c>
      <c r="F76" s="553">
        <v>775</v>
      </c>
      <c r="G76" s="82">
        <v>967</v>
      </c>
      <c r="H76" s="82">
        <v>931</v>
      </c>
      <c r="I76" s="82">
        <v>1025</v>
      </c>
      <c r="J76" s="82">
        <v>1308</v>
      </c>
      <c r="K76" s="82">
        <v>1371</v>
      </c>
      <c r="L76" s="82">
        <v>1407</v>
      </c>
      <c r="M76" s="82">
        <v>1295</v>
      </c>
      <c r="N76" s="82">
        <v>1188</v>
      </c>
      <c r="O76" s="82">
        <v>981</v>
      </c>
      <c r="P76" s="82">
        <v>757</v>
      </c>
      <c r="Q76" s="82">
        <v>526</v>
      </c>
      <c r="R76" s="82">
        <v>341</v>
      </c>
      <c r="S76" s="82">
        <v>248</v>
      </c>
      <c r="T76" s="82">
        <v>139</v>
      </c>
      <c r="U76" s="83">
        <v>101</v>
      </c>
      <c r="V76" s="83">
        <v>105</v>
      </c>
      <c r="W76" s="562"/>
      <c r="X76" s="562"/>
      <c r="Y76" s="563"/>
      <c r="Z76" s="563"/>
      <c r="AA76" s="563"/>
      <c r="AB76" s="563"/>
      <c r="AC76" s="563"/>
      <c r="AD76" s="563"/>
      <c r="AE76" s="563"/>
      <c r="AF76" s="563"/>
      <c r="AG76" s="563"/>
      <c r="AH76" s="563"/>
      <c r="AI76" s="563"/>
      <c r="AJ76" s="563"/>
      <c r="AK76" s="563"/>
      <c r="AL76" s="563"/>
      <c r="AM76" s="563"/>
      <c r="AN76" s="563"/>
      <c r="AO76" s="563"/>
      <c r="AP76" s="563"/>
      <c r="AQ76" s="563"/>
      <c r="AR76" s="563"/>
      <c r="AS76" s="563"/>
    </row>
    <row r="77" spans="1:45" ht="19.5" customHeight="1">
      <c r="A77" s="668"/>
      <c r="B77" s="669"/>
      <c r="C77" s="574" t="s">
        <v>89</v>
      </c>
      <c r="D77" s="553">
        <f t="shared" si="31"/>
        <v>10897</v>
      </c>
      <c r="E77" s="553">
        <v>188</v>
      </c>
      <c r="F77" s="553">
        <v>767</v>
      </c>
      <c r="G77" s="82">
        <v>968</v>
      </c>
      <c r="H77" s="82">
        <v>950</v>
      </c>
      <c r="I77" s="82">
        <v>919</v>
      </c>
      <c r="J77" s="82">
        <v>965</v>
      </c>
      <c r="K77" s="82">
        <v>992</v>
      </c>
      <c r="L77" s="82">
        <v>970</v>
      </c>
      <c r="M77" s="82">
        <v>943</v>
      </c>
      <c r="N77" s="82">
        <v>828</v>
      </c>
      <c r="O77" s="82">
        <v>686</v>
      </c>
      <c r="P77" s="82">
        <v>545</v>
      </c>
      <c r="Q77" s="82">
        <v>373</v>
      </c>
      <c r="R77" s="82">
        <v>276</v>
      </c>
      <c r="S77" s="82">
        <v>206</v>
      </c>
      <c r="T77" s="82">
        <v>129</v>
      </c>
      <c r="U77" s="83">
        <v>84</v>
      </c>
      <c r="V77" s="83">
        <v>108</v>
      </c>
      <c r="W77" s="562"/>
      <c r="X77" s="562"/>
      <c r="Y77" s="563"/>
      <c r="Z77" s="563"/>
      <c r="AA77" s="563"/>
      <c r="AB77" s="563"/>
      <c r="AC77" s="563"/>
      <c r="AD77" s="563"/>
      <c r="AE77" s="563"/>
      <c r="AF77" s="563"/>
      <c r="AG77" s="563"/>
      <c r="AH77" s="563"/>
      <c r="AI77" s="563"/>
      <c r="AJ77" s="563"/>
      <c r="AK77" s="563"/>
      <c r="AL77" s="563"/>
      <c r="AM77" s="563"/>
      <c r="AN77" s="563"/>
      <c r="AO77" s="563"/>
      <c r="AP77" s="563"/>
      <c r="AQ77" s="563"/>
      <c r="AR77" s="563"/>
      <c r="AS77" s="563"/>
    </row>
    <row r="78" spans="1:45" ht="19.5" customHeight="1">
      <c r="A78" s="579">
        <v>26</v>
      </c>
      <c r="B78" s="573" t="s">
        <v>864</v>
      </c>
      <c r="C78" s="686"/>
      <c r="D78" s="84">
        <f t="shared" si="31"/>
        <v>47867</v>
      </c>
      <c r="E78" s="548">
        <f t="shared" ref="E78:V78" si="33">SUM(E79:E80)</f>
        <v>488</v>
      </c>
      <c r="F78" s="548">
        <f t="shared" si="33"/>
        <v>2237</v>
      </c>
      <c r="G78" s="548">
        <f t="shared" si="33"/>
        <v>2955</v>
      </c>
      <c r="H78" s="548">
        <f t="shared" si="33"/>
        <v>2876</v>
      </c>
      <c r="I78" s="548">
        <f t="shared" si="33"/>
        <v>3196</v>
      </c>
      <c r="J78" s="548">
        <f t="shared" si="33"/>
        <v>3268</v>
      </c>
      <c r="K78" s="548">
        <f t="shared" si="33"/>
        <v>3165</v>
      </c>
      <c r="L78" s="548">
        <f t="shared" si="33"/>
        <v>3172</v>
      </c>
      <c r="M78" s="548">
        <f t="shared" si="33"/>
        <v>3281</v>
      </c>
      <c r="N78" s="548">
        <f t="shared" si="33"/>
        <v>3513</v>
      </c>
      <c r="O78" s="548">
        <f t="shared" si="33"/>
        <v>3743</v>
      </c>
      <c r="P78" s="548">
        <f t="shared" si="33"/>
        <v>3597</v>
      </c>
      <c r="Q78" s="548">
        <f t="shared" si="33"/>
        <v>3254</v>
      </c>
      <c r="R78" s="548">
        <f t="shared" si="33"/>
        <v>2717</v>
      </c>
      <c r="S78" s="548">
        <f t="shared" si="33"/>
        <v>2236</v>
      </c>
      <c r="T78" s="548">
        <f t="shared" si="33"/>
        <v>1596</v>
      </c>
      <c r="U78" s="548">
        <f t="shared" si="33"/>
        <v>1149</v>
      </c>
      <c r="V78" s="575">
        <f t="shared" si="33"/>
        <v>1424</v>
      </c>
      <c r="W78" s="562"/>
      <c r="X78" s="562"/>
      <c r="Y78" s="563"/>
      <c r="Z78" s="563"/>
      <c r="AA78" s="563"/>
      <c r="AB78" s="563"/>
      <c r="AC78" s="563"/>
      <c r="AD78" s="563"/>
      <c r="AE78" s="563"/>
      <c r="AF78" s="563"/>
      <c r="AG78" s="563"/>
      <c r="AH78" s="563"/>
      <c r="AI78" s="563"/>
      <c r="AJ78" s="563"/>
      <c r="AK78" s="563"/>
      <c r="AL78" s="563"/>
      <c r="AM78" s="563"/>
      <c r="AN78" s="563"/>
      <c r="AO78" s="563"/>
      <c r="AP78" s="563"/>
      <c r="AQ78" s="563"/>
      <c r="AR78" s="563"/>
      <c r="AS78" s="563"/>
    </row>
    <row r="79" spans="1:45" ht="19.5" customHeight="1">
      <c r="A79" s="668"/>
      <c r="B79" s="669"/>
      <c r="C79" s="580" t="s">
        <v>88</v>
      </c>
      <c r="D79" s="82">
        <f t="shared" si="31"/>
        <v>22398</v>
      </c>
      <c r="E79" s="553">
        <v>248</v>
      </c>
      <c r="F79" s="553">
        <v>1129</v>
      </c>
      <c r="G79" s="82">
        <v>1495</v>
      </c>
      <c r="H79" s="82">
        <v>1468</v>
      </c>
      <c r="I79" s="82">
        <v>1633</v>
      </c>
      <c r="J79" s="82">
        <v>1636</v>
      </c>
      <c r="K79" s="82">
        <v>1556</v>
      </c>
      <c r="L79" s="82">
        <v>1496</v>
      </c>
      <c r="M79" s="82">
        <v>1527</v>
      </c>
      <c r="N79" s="82">
        <v>1611</v>
      </c>
      <c r="O79" s="82">
        <v>1743</v>
      </c>
      <c r="P79" s="82">
        <v>1662</v>
      </c>
      <c r="Q79" s="82">
        <v>1436</v>
      </c>
      <c r="R79" s="82">
        <v>1157</v>
      </c>
      <c r="S79" s="82">
        <v>954</v>
      </c>
      <c r="T79" s="82">
        <v>653</v>
      </c>
      <c r="U79" s="83">
        <v>463</v>
      </c>
      <c r="V79" s="83">
        <v>531</v>
      </c>
      <c r="W79" s="562"/>
      <c r="X79" s="562"/>
      <c r="Y79" s="563"/>
      <c r="Z79" s="563"/>
      <c r="AA79" s="563"/>
      <c r="AB79" s="563"/>
      <c r="AC79" s="563"/>
      <c r="AD79" s="563"/>
      <c r="AE79" s="563"/>
      <c r="AF79" s="563"/>
      <c r="AG79" s="563"/>
      <c r="AH79" s="563"/>
      <c r="AI79" s="563"/>
      <c r="AJ79" s="563"/>
      <c r="AK79" s="563"/>
      <c r="AL79" s="563"/>
      <c r="AM79" s="563"/>
      <c r="AN79" s="563"/>
      <c r="AO79" s="563"/>
      <c r="AP79" s="563"/>
      <c r="AQ79" s="563"/>
      <c r="AR79" s="563"/>
      <c r="AS79" s="563"/>
    </row>
    <row r="80" spans="1:45" ht="19.5" customHeight="1">
      <c r="A80" s="668"/>
      <c r="B80" s="669"/>
      <c r="C80" s="574" t="s">
        <v>89</v>
      </c>
      <c r="D80" s="82">
        <f t="shared" si="31"/>
        <v>25469</v>
      </c>
      <c r="E80" s="553">
        <v>240</v>
      </c>
      <c r="F80" s="553">
        <v>1108</v>
      </c>
      <c r="G80" s="82">
        <v>1460</v>
      </c>
      <c r="H80" s="82">
        <v>1408</v>
      </c>
      <c r="I80" s="82">
        <v>1563</v>
      </c>
      <c r="J80" s="82">
        <v>1632</v>
      </c>
      <c r="K80" s="82">
        <v>1609</v>
      </c>
      <c r="L80" s="82">
        <v>1676</v>
      </c>
      <c r="M80" s="82">
        <v>1754</v>
      </c>
      <c r="N80" s="82">
        <v>1902</v>
      </c>
      <c r="O80" s="82">
        <v>2000</v>
      </c>
      <c r="P80" s="82">
        <v>1935</v>
      </c>
      <c r="Q80" s="82">
        <v>1818</v>
      </c>
      <c r="R80" s="82">
        <v>1560</v>
      </c>
      <c r="S80" s="82">
        <v>1282</v>
      </c>
      <c r="T80" s="82">
        <v>943</v>
      </c>
      <c r="U80" s="83">
        <v>686</v>
      </c>
      <c r="V80" s="83">
        <v>893</v>
      </c>
      <c r="W80" s="562"/>
      <c r="X80" s="562"/>
      <c r="Y80" s="563"/>
      <c r="Z80" s="563"/>
      <c r="AA80" s="563"/>
      <c r="AB80" s="563"/>
      <c r="AC80" s="563"/>
      <c r="AD80" s="563"/>
      <c r="AE80" s="563"/>
      <c r="AF80" s="563"/>
      <c r="AG80" s="563"/>
      <c r="AH80" s="563"/>
      <c r="AI80" s="563"/>
      <c r="AJ80" s="563"/>
      <c r="AK80" s="563"/>
      <c r="AL80" s="563"/>
      <c r="AM80" s="563"/>
      <c r="AN80" s="563"/>
      <c r="AO80" s="563"/>
      <c r="AP80" s="563"/>
      <c r="AQ80" s="563"/>
      <c r="AR80" s="563"/>
      <c r="AS80" s="563"/>
    </row>
    <row r="81" spans="1:45" s="672" customFormat="1" ht="18" customHeight="1">
      <c r="A81" s="1488" t="s">
        <v>75</v>
      </c>
      <c r="B81" s="1471" t="s">
        <v>571</v>
      </c>
      <c r="C81" s="1483"/>
      <c r="D81" s="1461">
        <f t="shared" si="31"/>
        <v>1462</v>
      </c>
      <c r="E81" s="1476">
        <f t="shared" ref="E81:V81" si="34">SUM(E84+E90+E87)</f>
        <v>17</v>
      </c>
      <c r="F81" s="1476">
        <f t="shared" si="34"/>
        <v>66</v>
      </c>
      <c r="G81" s="1476">
        <f t="shared" si="34"/>
        <v>84</v>
      </c>
      <c r="H81" s="1476">
        <f t="shared" si="34"/>
        <v>89</v>
      </c>
      <c r="I81" s="1476">
        <f t="shared" si="34"/>
        <v>76</v>
      </c>
      <c r="J81" s="1476">
        <f t="shared" si="34"/>
        <v>74</v>
      </c>
      <c r="K81" s="1476">
        <f t="shared" si="34"/>
        <v>70</v>
      </c>
      <c r="L81" s="1476">
        <f t="shared" si="34"/>
        <v>75</v>
      </c>
      <c r="M81" s="1476">
        <f t="shared" si="34"/>
        <v>83</v>
      </c>
      <c r="N81" s="1476">
        <f t="shared" si="34"/>
        <v>93</v>
      </c>
      <c r="O81" s="1476">
        <f t="shared" si="34"/>
        <v>104</v>
      </c>
      <c r="P81" s="1476">
        <f t="shared" si="34"/>
        <v>106</v>
      </c>
      <c r="Q81" s="1476">
        <f t="shared" si="34"/>
        <v>107</v>
      </c>
      <c r="R81" s="1476">
        <f t="shared" si="34"/>
        <v>101</v>
      </c>
      <c r="S81" s="1476">
        <f t="shared" si="34"/>
        <v>91</v>
      </c>
      <c r="T81" s="1476">
        <f t="shared" si="34"/>
        <v>80</v>
      </c>
      <c r="U81" s="1476">
        <f t="shared" si="34"/>
        <v>61</v>
      </c>
      <c r="V81" s="1476">
        <f t="shared" si="34"/>
        <v>85</v>
      </c>
      <c r="W81" s="644"/>
      <c r="X81" s="644"/>
      <c r="Y81" s="671"/>
      <c r="Z81" s="671"/>
      <c r="AA81" s="671"/>
      <c r="AB81" s="671"/>
      <c r="AC81" s="671"/>
      <c r="AD81" s="671"/>
      <c r="AE81" s="671"/>
      <c r="AF81" s="671"/>
      <c r="AG81" s="671"/>
      <c r="AH81" s="671"/>
      <c r="AI81" s="671"/>
      <c r="AJ81" s="671"/>
      <c r="AK81" s="671"/>
      <c r="AL81" s="671"/>
      <c r="AM81" s="671"/>
      <c r="AN81" s="671"/>
      <c r="AO81" s="671"/>
      <c r="AP81" s="671"/>
      <c r="AQ81" s="671"/>
      <c r="AR81" s="671"/>
      <c r="AS81" s="671"/>
    </row>
    <row r="82" spans="1:45" s="672" customFormat="1" ht="18" customHeight="1">
      <c r="A82" s="1477"/>
      <c r="B82" s="591"/>
      <c r="C82" s="566" t="s">
        <v>88</v>
      </c>
      <c r="D82" s="553">
        <f t="shared" si="31"/>
        <v>770</v>
      </c>
      <c r="E82" s="590">
        <f t="shared" ref="E82:G83" si="35">SUM(E85+E88+E91)</f>
        <v>9</v>
      </c>
      <c r="F82" s="590">
        <f t="shared" si="35"/>
        <v>36</v>
      </c>
      <c r="G82" s="590">
        <f t="shared" si="35"/>
        <v>46</v>
      </c>
      <c r="H82" s="590">
        <f t="shared" ref="H82:V82" si="36">SUM(H85+H88+H91)</f>
        <v>50</v>
      </c>
      <c r="I82" s="590">
        <f t="shared" si="36"/>
        <v>43</v>
      </c>
      <c r="J82" s="590">
        <f t="shared" si="36"/>
        <v>38</v>
      </c>
      <c r="K82" s="590">
        <f t="shared" si="36"/>
        <v>35</v>
      </c>
      <c r="L82" s="590">
        <f t="shared" si="36"/>
        <v>37</v>
      </c>
      <c r="M82" s="590">
        <f t="shared" si="36"/>
        <v>40</v>
      </c>
      <c r="N82" s="590">
        <f t="shared" si="36"/>
        <v>49</v>
      </c>
      <c r="O82" s="590">
        <f t="shared" si="36"/>
        <v>52</v>
      </c>
      <c r="P82" s="590">
        <f t="shared" si="36"/>
        <v>56</v>
      </c>
      <c r="Q82" s="590">
        <f t="shared" si="36"/>
        <v>57</v>
      </c>
      <c r="R82" s="590">
        <f t="shared" si="36"/>
        <v>54</v>
      </c>
      <c r="S82" s="590">
        <f t="shared" si="36"/>
        <v>50</v>
      </c>
      <c r="T82" s="590">
        <f t="shared" si="36"/>
        <v>41</v>
      </c>
      <c r="U82" s="590">
        <f t="shared" si="36"/>
        <v>30</v>
      </c>
      <c r="V82" s="590">
        <f t="shared" si="36"/>
        <v>47</v>
      </c>
      <c r="W82" s="644"/>
      <c r="X82" s="644"/>
      <c r="Y82" s="671"/>
      <c r="Z82" s="671"/>
      <c r="AA82" s="671"/>
      <c r="AB82" s="671"/>
      <c r="AC82" s="671"/>
      <c r="AD82" s="671"/>
      <c r="AE82" s="671"/>
      <c r="AF82" s="671"/>
      <c r="AG82" s="671"/>
      <c r="AH82" s="671"/>
      <c r="AI82" s="671"/>
      <c r="AJ82" s="671"/>
      <c r="AK82" s="671"/>
      <c r="AL82" s="671"/>
      <c r="AM82" s="671"/>
      <c r="AN82" s="671"/>
      <c r="AO82" s="671"/>
      <c r="AP82" s="671"/>
      <c r="AQ82" s="671"/>
      <c r="AR82" s="671"/>
      <c r="AS82" s="671"/>
    </row>
    <row r="83" spans="1:45" s="672" customFormat="1" ht="18" customHeight="1">
      <c r="A83" s="1478"/>
      <c r="B83" s="1485"/>
      <c r="C83" s="1467" t="s">
        <v>89</v>
      </c>
      <c r="D83" s="1468">
        <f t="shared" si="31"/>
        <v>692</v>
      </c>
      <c r="E83" s="1481">
        <f t="shared" si="35"/>
        <v>8</v>
      </c>
      <c r="F83" s="1481">
        <f t="shared" si="35"/>
        <v>30</v>
      </c>
      <c r="G83" s="1481">
        <f t="shared" si="35"/>
        <v>38</v>
      </c>
      <c r="H83" s="1481">
        <f t="shared" ref="H83:V83" si="37">SUM(H86+H89+H92)</f>
        <v>39</v>
      </c>
      <c r="I83" s="1481">
        <f t="shared" si="37"/>
        <v>33</v>
      </c>
      <c r="J83" s="1481">
        <f t="shared" si="37"/>
        <v>36</v>
      </c>
      <c r="K83" s="1481">
        <f t="shared" si="37"/>
        <v>35</v>
      </c>
      <c r="L83" s="1481">
        <f t="shared" si="37"/>
        <v>38</v>
      </c>
      <c r="M83" s="1481">
        <f t="shared" si="37"/>
        <v>43</v>
      </c>
      <c r="N83" s="1481">
        <f t="shared" si="37"/>
        <v>44</v>
      </c>
      <c r="O83" s="1481">
        <f t="shared" si="37"/>
        <v>52</v>
      </c>
      <c r="P83" s="1481">
        <f t="shared" si="37"/>
        <v>50</v>
      </c>
      <c r="Q83" s="1481">
        <f t="shared" si="37"/>
        <v>50</v>
      </c>
      <c r="R83" s="1481">
        <f t="shared" si="37"/>
        <v>47</v>
      </c>
      <c r="S83" s="1481">
        <f t="shared" si="37"/>
        <v>41</v>
      </c>
      <c r="T83" s="1481">
        <f t="shared" si="37"/>
        <v>39</v>
      </c>
      <c r="U83" s="1481">
        <f t="shared" si="37"/>
        <v>31</v>
      </c>
      <c r="V83" s="1481">
        <f t="shared" si="37"/>
        <v>38</v>
      </c>
      <c r="W83" s="644"/>
      <c r="X83" s="644"/>
      <c r="Y83" s="671"/>
      <c r="Z83" s="671"/>
      <c r="AA83" s="671"/>
      <c r="AB83" s="671"/>
      <c r="AC83" s="671"/>
      <c r="AD83" s="671"/>
      <c r="AE83" s="671"/>
      <c r="AF83" s="671"/>
      <c r="AG83" s="671"/>
      <c r="AH83" s="671"/>
      <c r="AI83" s="671"/>
      <c r="AJ83" s="671"/>
      <c r="AK83" s="671"/>
      <c r="AL83" s="671"/>
      <c r="AM83" s="671"/>
      <c r="AN83" s="671"/>
      <c r="AO83" s="671"/>
      <c r="AP83" s="671"/>
      <c r="AQ83" s="671"/>
      <c r="AR83" s="671"/>
      <c r="AS83" s="671"/>
    </row>
    <row r="84" spans="1:45" s="683" customFormat="1" ht="18" customHeight="1">
      <c r="A84" s="582" t="s">
        <v>25</v>
      </c>
      <c r="B84" s="573" t="s">
        <v>572</v>
      </c>
      <c r="C84" s="574"/>
      <c r="D84" s="548">
        <f t="shared" ref="D84:D92" si="38">SUM(E84:V84)</f>
        <v>948</v>
      </c>
      <c r="E84" s="548">
        <f t="shared" ref="E84:V84" si="39">SUM(E85:E86)</f>
        <v>11</v>
      </c>
      <c r="F84" s="548">
        <f t="shared" si="39"/>
        <v>37</v>
      </c>
      <c r="G84" s="548">
        <f t="shared" si="39"/>
        <v>45</v>
      </c>
      <c r="H84" s="548">
        <f t="shared" si="39"/>
        <v>55</v>
      </c>
      <c r="I84" s="548">
        <f t="shared" si="39"/>
        <v>50</v>
      </c>
      <c r="J84" s="548">
        <f t="shared" si="39"/>
        <v>44</v>
      </c>
      <c r="K84" s="548">
        <f t="shared" si="39"/>
        <v>51</v>
      </c>
      <c r="L84" s="548">
        <f t="shared" si="39"/>
        <v>53</v>
      </c>
      <c r="M84" s="548">
        <f t="shared" si="39"/>
        <v>50</v>
      </c>
      <c r="N84" s="548">
        <f t="shared" si="39"/>
        <v>58</v>
      </c>
      <c r="O84" s="548">
        <f t="shared" si="39"/>
        <v>74</v>
      </c>
      <c r="P84" s="548">
        <f t="shared" si="39"/>
        <v>74</v>
      </c>
      <c r="Q84" s="548">
        <f t="shared" si="39"/>
        <v>71</v>
      </c>
      <c r="R84" s="548">
        <f t="shared" si="39"/>
        <v>64</v>
      </c>
      <c r="S84" s="548">
        <f t="shared" si="39"/>
        <v>50</v>
      </c>
      <c r="T84" s="548">
        <f t="shared" si="39"/>
        <v>60</v>
      </c>
      <c r="U84" s="575">
        <f t="shared" si="39"/>
        <v>45</v>
      </c>
      <c r="V84" s="575">
        <f t="shared" si="39"/>
        <v>56</v>
      </c>
      <c r="W84" s="644"/>
      <c r="X84" s="644"/>
      <c r="Y84" s="671"/>
      <c r="Z84" s="671"/>
      <c r="AA84" s="671"/>
      <c r="AB84" s="671"/>
      <c r="AC84" s="671"/>
      <c r="AD84" s="671"/>
      <c r="AE84" s="671"/>
      <c r="AF84" s="671"/>
      <c r="AG84" s="671"/>
      <c r="AH84" s="671"/>
      <c r="AI84" s="671"/>
      <c r="AJ84" s="671"/>
      <c r="AK84" s="671"/>
      <c r="AL84" s="671"/>
      <c r="AM84" s="671"/>
      <c r="AN84" s="671"/>
      <c r="AO84" s="671"/>
      <c r="AP84" s="671"/>
      <c r="AQ84" s="671"/>
      <c r="AR84" s="671"/>
      <c r="AS84" s="671"/>
    </row>
    <row r="85" spans="1:45" s="578" customFormat="1" ht="18" customHeight="1">
      <c r="A85" s="668"/>
      <c r="B85" s="669"/>
      <c r="C85" s="580" t="s">
        <v>88</v>
      </c>
      <c r="D85" s="553">
        <f t="shared" si="38"/>
        <v>510</v>
      </c>
      <c r="E85" s="553">
        <v>5</v>
      </c>
      <c r="F85" s="553">
        <v>20</v>
      </c>
      <c r="G85" s="553">
        <v>28</v>
      </c>
      <c r="H85" s="553">
        <v>35</v>
      </c>
      <c r="I85" s="553">
        <v>30</v>
      </c>
      <c r="J85" s="553">
        <v>20</v>
      </c>
      <c r="K85" s="553">
        <v>25</v>
      </c>
      <c r="L85" s="553">
        <v>26</v>
      </c>
      <c r="M85" s="553">
        <v>28</v>
      </c>
      <c r="N85" s="553">
        <v>30</v>
      </c>
      <c r="O85" s="553">
        <v>36</v>
      </c>
      <c r="P85" s="553">
        <v>42</v>
      </c>
      <c r="Q85" s="553">
        <v>31</v>
      </c>
      <c r="R85" s="553">
        <v>42</v>
      </c>
      <c r="S85" s="553">
        <v>28</v>
      </c>
      <c r="T85" s="553">
        <v>28</v>
      </c>
      <c r="U85" s="581">
        <v>25</v>
      </c>
      <c r="V85" s="581">
        <v>31</v>
      </c>
      <c r="W85" s="562"/>
      <c r="X85" s="562"/>
      <c r="Y85" s="563"/>
      <c r="Z85" s="563"/>
      <c r="AA85" s="563"/>
      <c r="AB85" s="563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3"/>
      <c r="AN85" s="563"/>
      <c r="AO85" s="563"/>
      <c r="AP85" s="563"/>
      <c r="AQ85" s="563"/>
      <c r="AR85" s="563"/>
      <c r="AS85" s="563"/>
    </row>
    <row r="86" spans="1:45" ht="18" customHeight="1">
      <c r="A86" s="668"/>
      <c r="B86" s="669"/>
      <c r="C86" s="574" t="s">
        <v>89</v>
      </c>
      <c r="D86" s="553">
        <f t="shared" si="38"/>
        <v>438</v>
      </c>
      <c r="E86" s="553">
        <v>6</v>
      </c>
      <c r="F86" s="553">
        <v>17</v>
      </c>
      <c r="G86" s="553">
        <v>17</v>
      </c>
      <c r="H86" s="553">
        <v>20</v>
      </c>
      <c r="I86" s="553">
        <v>20</v>
      </c>
      <c r="J86" s="553">
        <v>24</v>
      </c>
      <c r="K86" s="553">
        <v>26</v>
      </c>
      <c r="L86" s="553">
        <v>27</v>
      </c>
      <c r="M86" s="553">
        <v>22</v>
      </c>
      <c r="N86" s="553">
        <v>28</v>
      </c>
      <c r="O86" s="553">
        <v>38</v>
      </c>
      <c r="P86" s="553">
        <v>32</v>
      </c>
      <c r="Q86" s="553">
        <v>40</v>
      </c>
      <c r="R86" s="553">
        <v>22</v>
      </c>
      <c r="S86" s="553">
        <v>22</v>
      </c>
      <c r="T86" s="553">
        <v>32</v>
      </c>
      <c r="U86" s="581">
        <v>20</v>
      </c>
      <c r="V86" s="581">
        <v>25</v>
      </c>
      <c r="W86" s="562"/>
      <c r="X86" s="562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</row>
    <row r="87" spans="1:45" ht="18" customHeight="1">
      <c r="A87" s="582" t="s">
        <v>27</v>
      </c>
      <c r="B87" s="573" t="s">
        <v>574</v>
      </c>
      <c r="C87" s="583"/>
      <c r="D87" s="548">
        <f>SUM(E87:V87)</f>
        <v>176</v>
      </c>
      <c r="E87" s="548">
        <f t="shared" ref="E87:V87" si="40">SUM(E88:E89)</f>
        <v>2</v>
      </c>
      <c r="F87" s="548">
        <f t="shared" si="40"/>
        <v>7</v>
      </c>
      <c r="G87" s="548">
        <f t="shared" si="40"/>
        <v>8</v>
      </c>
      <c r="H87" s="548">
        <f t="shared" si="40"/>
        <v>10</v>
      </c>
      <c r="I87" s="548">
        <f t="shared" si="40"/>
        <v>4</v>
      </c>
      <c r="J87" s="548">
        <f t="shared" si="40"/>
        <v>5</v>
      </c>
      <c r="K87" s="548">
        <f t="shared" si="40"/>
        <v>4</v>
      </c>
      <c r="L87" s="548">
        <f t="shared" si="40"/>
        <v>6</v>
      </c>
      <c r="M87" s="548">
        <f t="shared" si="40"/>
        <v>6</v>
      </c>
      <c r="N87" s="548">
        <f t="shared" si="40"/>
        <v>5</v>
      </c>
      <c r="O87" s="548">
        <f t="shared" si="40"/>
        <v>6</v>
      </c>
      <c r="P87" s="548">
        <f t="shared" si="40"/>
        <v>8</v>
      </c>
      <c r="Q87" s="548">
        <f t="shared" si="40"/>
        <v>17</v>
      </c>
      <c r="R87" s="548">
        <f t="shared" si="40"/>
        <v>27</v>
      </c>
      <c r="S87" s="548">
        <f t="shared" si="40"/>
        <v>28</v>
      </c>
      <c r="T87" s="548">
        <f t="shared" si="40"/>
        <v>13</v>
      </c>
      <c r="U87" s="575">
        <f t="shared" si="40"/>
        <v>9</v>
      </c>
      <c r="V87" s="575">
        <f t="shared" si="40"/>
        <v>11</v>
      </c>
      <c r="W87" s="644"/>
      <c r="X87" s="562"/>
      <c r="Y87" s="563"/>
      <c r="Z87" s="563"/>
      <c r="AA87" s="563"/>
      <c r="AB87" s="563"/>
      <c r="AC87" s="563"/>
      <c r="AD87" s="563"/>
      <c r="AE87" s="563"/>
      <c r="AF87" s="563"/>
      <c r="AG87" s="563"/>
      <c r="AH87" s="563"/>
      <c r="AI87" s="563"/>
      <c r="AJ87" s="563"/>
      <c r="AK87" s="563"/>
      <c r="AL87" s="563"/>
      <c r="AM87" s="563"/>
      <c r="AN87" s="563"/>
      <c r="AO87" s="563"/>
      <c r="AP87" s="563"/>
      <c r="AQ87" s="563"/>
      <c r="AR87" s="563"/>
      <c r="AS87" s="563"/>
    </row>
    <row r="88" spans="1:45" ht="18" customHeight="1">
      <c r="A88" s="668"/>
      <c r="B88" s="669"/>
      <c r="C88" s="580" t="s">
        <v>88</v>
      </c>
      <c r="D88" s="553">
        <f>SUM(E88:V88)</f>
        <v>80</v>
      </c>
      <c r="E88" s="553">
        <v>1</v>
      </c>
      <c r="F88" s="553">
        <v>3</v>
      </c>
      <c r="G88" s="553">
        <v>2</v>
      </c>
      <c r="H88" s="553">
        <v>3</v>
      </c>
      <c r="I88" s="553">
        <v>2</v>
      </c>
      <c r="J88" s="553">
        <v>2</v>
      </c>
      <c r="K88" s="553">
        <v>2</v>
      </c>
      <c r="L88" s="553">
        <v>3</v>
      </c>
      <c r="M88" s="553">
        <v>3</v>
      </c>
      <c r="N88" s="553">
        <v>2</v>
      </c>
      <c r="O88" s="553">
        <v>3</v>
      </c>
      <c r="P88" s="553">
        <v>2</v>
      </c>
      <c r="Q88" s="553">
        <v>12</v>
      </c>
      <c r="R88" s="553">
        <v>7</v>
      </c>
      <c r="S88" s="553">
        <v>15</v>
      </c>
      <c r="T88" s="553">
        <v>11</v>
      </c>
      <c r="U88" s="581">
        <v>2</v>
      </c>
      <c r="V88" s="581">
        <v>5</v>
      </c>
      <c r="W88" s="562"/>
      <c r="X88" s="562"/>
      <c r="Y88" s="563"/>
      <c r="Z88" s="563"/>
      <c r="AA88" s="563"/>
      <c r="AB88" s="563"/>
      <c r="AC88" s="563"/>
      <c r="AD88" s="563"/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3"/>
      <c r="AQ88" s="563"/>
      <c r="AR88" s="563"/>
      <c r="AS88" s="563"/>
    </row>
    <row r="89" spans="1:45" ht="18" customHeight="1">
      <c r="A89" s="668"/>
      <c r="B89" s="669"/>
      <c r="C89" s="580" t="s">
        <v>89</v>
      </c>
      <c r="D89" s="553">
        <f>SUM(E89:V89)</f>
        <v>96</v>
      </c>
      <c r="E89" s="553">
        <v>1</v>
      </c>
      <c r="F89" s="553">
        <v>4</v>
      </c>
      <c r="G89" s="553">
        <v>6</v>
      </c>
      <c r="H89" s="553">
        <v>7</v>
      </c>
      <c r="I89" s="553">
        <v>2</v>
      </c>
      <c r="J89" s="553">
        <v>3</v>
      </c>
      <c r="K89" s="553">
        <v>2</v>
      </c>
      <c r="L89" s="553">
        <v>3</v>
      </c>
      <c r="M89" s="553">
        <v>3</v>
      </c>
      <c r="N89" s="553">
        <v>3</v>
      </c>
      <c r="O89" s="553">
        <v>3</v>
      </c>
      <c r="P89" s="553">
        <v>6</v>
      </c>
      <c r="Q89" s="553">
        <v>5</v>
      </c>
      <c r="R89" s="553">
        <v>20</v>
      </c>
      <c r="S89" s="553">
        <v>13</v>
      </c>
      <c r="T89" s="553">
        <v>2</v>
      </c>
      <c r="U89" s="581">
        <v>7</v>
      </c>
      <c r="V89" s="581">
        <v>6</v>
      </c>
      <c r="W89" s="562"/>
      <c r="X89" s="562"/>
      <c r="Y89" s="563"/>
      <c r="Z89" s="563"/>
      <c r="AA89" s="563"/>
      <c r="AB89" s="563"/>
      <c r="AC89" s="563"/>
      <c r="AD89" s="563"/>
      <c r="AE89" s="563"/>
      <c r="AF89" s="563"/>
      <c r="AG89" s="563"/>
      <c r="AH89" s="563"/>
      <c r="AI89" s="563"/>
      <c r="AJ89" s="563"/>
      <c r="AK89" s="563"/>
      <c r="AL89" s="563"/>
      <c r="AM89" s="563"/>
      <c r="AN89" s="563"/>
      <c r="AO89" s="563"/>
      <c r="AP89" s="563"/>
      <c r="AQ89" s="563"/>
      <c r="AR89" s="563"/>
      <c r="AS89" s="563"/>
    </row>
    <row r="90" spans="1:45" s="683" customFormat="1" ht="18" customHeight="1">
      <c r="A90" s="582" t="s">
        <v>29</v>
      </c>
      <c r="B90" s="573" t="s">
        <v>573</v>
      </c>
      <c r="C90" s="583"/>
      <c r="D90" s="548">
        <f t="shared" si="38"/>
        <v>338</v>
      </c>
      <c r="E90" s="548">
        <f t="shared" ref="E90:V90" si="41">SUM(E91:E92)</f>
        <v>4</v>
      </c>
      <c r="F90" s="548">
        <f t="shared" si="41"/>
        <v>22</v>
      </c>
      <c r="G90" s="548">
        <f t="shared" si="41"/>
        <v>31</v>
      </c>
      <c r="H90" s="548">
        <f t="shared" si="41"/>
        <v>24</v>
      </c>
      <c r="I90" s="548">
        <f t="shared" si="41"/>
        <v>22</v>
      </c>
      <c r="J90" s="548">
        <f t="shared" si="41"/>
        <v>25</v>
      </c>
      <c r="K90" s="548">
        <f t="shared" si="41"/>
        <v>15</v>
      </c>
      <c r="L90" s="548">
        <f t="shared" si="41"/>
        <v>16</v>
      </c>
      <c r="M90" s="548">
        <f t="shared" si="41"/>
        <v>27</v>
      </c>
      <c r="N90" s="548">
        <f t="shared" si="41"/>
        <v>30</v>
      </c>
      <c r="O90" s="548">
        <f t="shared" si="41"/>
        <v>24</v>
      </c>
      <c r="P90" s="548">
        <f t="shared" si="41"/>
        <v>24</v>
      </c>
      <c r="Q90" s="548">
        <f t="shared" si="41"/>
        <v>19</v>
      </c>
      <c r="R90" s="548">
        <f t="shared" si="41"/>
        <v>10</v>
      </c>
      <c r="S90" s="548">
        <f t="shared" si="41"/>
        <v>13</v>
      </c>
      <c r="T90" s="548">
        <f t="shared" si="41"/>
        <v>7</v>
      </c>
      <c r="U90" s="575">
        <f t="shared" si="41"/>
        <v>7</v>
      </c>
      <c r="V90" s="575">
        <f t="shared" si="41"/>
        <v>18</v>
      </c>
      <c r="W90" s="644"/>
      <c r="X90" s="644"/>
      <c r="Y90" s="671"/>
      <c r="Z90" s="671"/>
      <c r="AA90" s="671"/>
      <c r="AB90" s="671"/>
      <c r="AC90" s="671"/>
      <c r="AD90" s="671"/>
      <c r="AE90" s="671"/>
      <c r="AF90" s="671"/>
      <c r="AG90" s="671"/>
      <c r="AH90" s="671"/>
      <c r="AI90" s="671"/>
      <c r="AJ90" s="671"/>
      <c r="AK90" s="671"/>
      <c r="AL90" s="671"/>
      <c r="AM90" s="671"/>
      <c r="AN90" s="671"/>
      <c r="AO90" s="671"/>
      <c r="AP90" s="671"/>
      <c r="AQ90" s="671"/>
      <c r="AR90" s="671"/>
      <c r="AS90" s="671"/>
    </row>
    <row r="91" spans="1:45" s="578" customFormat="1" ht="18" customHeight="1">
      <c r="A91" s="699"/>
      <c r="B91" s="698"/>
      <c r="C91" s="580" t="s">
        <v>88</v>
      </c>
      <c r="D91" s="553">
        <f t="shared" si="38"/>
        <v>180</v>
      </c>
      <c r="E91" s="553">
        <v>3</v>
      </c>
      <c r="F91" s="553">
        <v>13</v>
      </c>
      <c r="G91" s="553">
        <v>16</v>
      </c>
      <c r="H91" s="553">
        <v>12</v>
      </c>
      <c r="I91" s="553">
        <v>11</v>
      </c>
      <c r="J91" s="553">
        <v>16</v>
      </c>
      <c r="K91" s="553">
        <v>8</v>
      </c>
      <c r="L91" s="553">
        <v>8</v>
      </c>
      <c r="M91" s="553">
        <v>9</v>
      </c>
      <c r="N91" s="553">
        <v>17</v>
      </c>
      <c r="O91" s="553">
        <v>13</v>
      </c>
      <c r="P91" s="553">
        <v>12</v>
      </c>
      <c r="Q91" s="553">
        <v>14</v>
      </c>
      <c r="R91" s="553">
        <v>5</v>
      </c>
      <c r="S91" s="553">
        <v>7</v>
      </c>
      <c r="T91" s="553">
        <v>2</v>
      </c>
      <c r="U91" s="581">
        <v>3</v>
      </c>
      <c r="V91" s="581">
        <v>11</v>
      </c>
      <c r="W91" s="562"/>
      <c r="X91" s="562"/>
      <c r="Y91" s="563"/>
      <c r="Z91" s="563"/>
      <c r="AA91" s="563"/>
      <c r="AB91" s="563"/>
      <c r="AC91" s="563"/>
      <c r="AD91" s="563"/>
      <c r="AE91" s="563"/>
      <c r="AF91" s="563"/>
      <c r="AG91" s="563"/>
      <c r="AH91" s="563"/>
      <c r="AI91" s="563"/>
      <c r="AJ91" s="563"/>
      <c r="AK91" s="563"/>
      <c r="AL91" s="563"/>
      <c r="AM91" s="563"/>
      <c r="AN91" s="563"/>
      <c r="AO91" s="563"/>
      <c r="AP91" s="563"/>
      <c r="AQ91" s="563"/>
      <c r="AR91" s="563"/>
      <c r="AS91" s="563"/>
    </row>
    <row r="92" spans="1:45" ht="18" customHeight="1">
      <c r="A92" s="1617"/>
      <c r="B92" s="1618"/>
      <c r="C92" s="1619" t="s">
        <v>89</v>
      </c>
      <c r="D92" s="1468">
        <f t="shared" si="38"/>
        <v>158</v>
      </c>
      <c r="E92" s="1468">
        <v>1</v>
      </c>
      <c r="F92" s="1468">
        <v>9</v>
      </c>
      <c r="G92" s="1468">
        <v>15</v>
      </c>
      <c r="H92" s="1468">
        <v>12</v>
      </c>
      <c r="I92" s="1468">
        <v>11</v>
      </c>
      <c r="J92" s="1468">
        <v>9</v>
      </c>
      <c r="K92" s="1468">
        <v>7</v>
      </c>
      <c r="L92" s="1468">
        <v>8</v>
      </c>
      <c r="M92" s="1468">
        <v>18</v>
      </c>
      <c r="N92" s="1468">
        <v>13</v>
      </c>
      <c r="O92" s="1468">
        <v>11</v>
      </c>
      <c r="P92" s="1468">
        <v>12</v>
      </c>
      <c r="Q92" s="1468">
        <v>5</v>
      </c>
      <c r="R92" s="1468">
        <v>5</v>
      </c>
      <c r="S92" s="1468">
        <v>6</v>
      </c>
      <c r="T92" s="1468">
        <v>5</v>
      </c>
      <c r="U92" s="1455">
        <v>4</v>
      </c>
      <c r="V92" s="1455">
        <v>7</v>
      </c>
      <c r="W92" s="562"/>
      <c r="X92" s="562"/>
      <c r="Y92" s="563"/>
      <c r="Z92" s="563"/>
      <c r="AA92" s="563"/>
      <c r="AB92" s="563"/>
      <c r="AC92" s="563"/>
      <c r="AD92" s="563"/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3"/>
      <c r="AQ92" s="563"/>
      <c r="AR92" s="563"/>
      <c r="AS92" s="563"/>
    </row>
    <row r="93" spans="1:45" ht="16.5" customHeight="1">
      <c r="A93" s="1748" t="s">
        <v>867</v>
      </c>
      <c r="B93" s="1748"/>
      <c r="C93" s="1748"/>
      <c r="D93" s="1748"/>
      <c r="E93" s="1748"/>
      <c r="F93" s="1749"/>
      <c r="G93" s="1749"/>
      <c r="H93" s="1749"/>
      <c r="I93" s="1749"/>
      <c r="J93" s="1620"/>
      <c r="K93" s="1620"/>
      <c r="L93" s="602"/>
      <c r="M93" s="602"/>
      <c r="N93" s="602"/>
      <c r="O93" s="602"/>
      <c r="P93" s="602"/>
      <c r="Q93" s="602"/>
      <c r="R93" s="602"/>
      <c r="S93" s="661"/>
      <c r="T93" s="602"/>
      <c r="U93" s="602"/>
      <c r="V93" s="562"/>
      <c r="W93" s="563"/>
      <c r="X93" s="563"/>
      <c r="Y93" s="563"/>
      <c r="Z93" s="563"/>
      <c r="AA93" s="563"/>
      <c r="AB93" s="563"/>
      <c r="AC93" s="563"/>
      <c r="AD93" s="563"/>
      <c r="AE93" s="563"/>
      <c r="AF93" s="563"/>
      <c r="AG93" s="563"/>
      <c r="AH93" s="563"/>
      <c r="AI93" s="563"/>
      <c r="AJ93" s="563"/>
      <c r="AK93" s="563"/>
      <c r="AL93" s="563"/>
      <c r="AM93" s="563"/>
      <c r="AN93" s="563"/>
      <c r="AO93" s="563"/>
      <c r="AP93" s="563"/>
      <c r="AQ93" s="563"/>
      <c r="AR93" s="563"/>
      <c r="AS93" s="563"/>
    </row>
    <row r="94" spans="1:45" ht="20.25" customHeight="1">
      <c r="A94" s="1746" t="s">
        <v>881</v>
      </c>
      <c r="B94" s="1747"/>
      <c r="C94" s="1747"/>
      <c r="D94" s="1747"/>
      <c r="E94" s="1747"/>
      <c r="F94" s="1747"/>
      <c r="G94" s="1747"/>
      <c r="H94" s="1747"/>
      <c r="I94" s="1747"/>
      <c r="J94" s="1747"/>
      <c r="K94" s="1747"/>
      <c r="L94" s="606"/>
      <c r="M94" s="606"/>
      <c r="N94" s="606"/>
      <c r="O94" s="606"/>
      <c r="P94" s="606"/>
      <c r="Q94" s="606"/>
      <c r="R94" s="606"/>
      <c r="S94" s="606"/>
      <c r="T94" s="606"/>
      <c r="U94" s="602"/>
      <c r="V94" s="562"/>
      <c r="W94" s="563"/>
      <c r="X94" s="563"/>
      <c r="Y94" s="563"/>
      <c r="Z94" s="563"/>
      <c r="AA94" s="563"/>
      <c r="AB94" s="563"/>
      <c r="AC94" s="563"/>
      <c r="AD94" s="563"/>
      <c r="AE94" s="563"/>
      <c r="AF94" s="563"/>
      <c r="AG94" s="563"/>
      <c r="AH94" s="563"/>
      <c r="AI94" s="563"/>
      <c r="AJ94" s="563"/>
      <c r="AK94" s="563"/>
      <c r="AL94" s="563"/>
      <c r="AM94" s="563"/>
      <c r="AN94" s="563"/>
      <c r="AO94" s="563"/>
      <c r="AP94" s="563"/>
      <c r="AQ94" s="563"/>
      <c r="AR94" s="563"/>
      <c r="AS94" s="563"/>
    </row>
    <row r="95" spans="1:45" ht="15.75" customHeight="1">
      <c r="A95" s="1750" t="s">
        <v>873</v>
      </c>
      <c r="B95" s="1750"/>
      <c r="C95" s="1750"/>
      <c r="D95" s="1750"/>
      <c r="E95" s="468"/>
      <c r="F95" s="1624"/>
      <c r="G95" s="1624"/>
      <c r="H95" s="1624"/>
      <c r="I95" s="1624"/>
      <c r="J95" s="1624"/>
      <c r="K95" s="1624"/>
      <c r="L95" s="606"/>
      <c r="M95" s="606"/>
      <c r="N95" s="606"/>
      <c r="O95" s="606"/>
      <c r="P95" s="606"/>
      <c r="Q95" s="606"/>
      <c r="R95" s="606"/>
      <c r="S95" s="606"/>
      <c r="T95" s="606"/>
      <c r="U95" s="602"/>
      <c r="V95" s="562"/>
      <c r="W95" s="563"/>
      <c r="X95" s="563"/>
      <c r="Y95" s="563"/>
      <c r="Z95" s="563"/>
      <c r="AA95" s="563"/>
      <c r="AB95" s="563"/>
      <c r="AC95" s="563"/>
      <c r="AD95" s="563"/>
      <c r="AE95" s="563"/>
      <c r="AF95" s="563"/>
      <c r="AG95" s="563"/>
      <c r="AH95" s="563"/>
      <c r="AI95" s="563"/>
      <c r="AJ95" s="563"/>
      <c r="AK95" s="563"/>
      <c r="AL95" s="563"/>
      <c r="AM95" s="563"/>
      <c r="AN95" s="563"/>
      <c r="AO95" s="563"/>
      <c r="AP95" s="563"/>
      <c r="AQ95" s="563"/>
      <c r="AR95" s="563"/>
      <c r="AS95" s="563"/>
    </row>
    <row r="96" spans="1:45">
      <c r="A96" s="1740" t="s">
        <v>872</v>
      </c>
      <c r="B96" s="1740"/>
      <c r="C96" s="1740"/>
      <c r="D96" s="1740"/>
      <c r="E96" s="1740"/>
      <c r="F96" s="1624"/>
      <c r="G96" s="1624"/>
      <c r="H96" s="1624"/>
      <c r="I96" s="1624"/>
      <c r="J96" s="1624"/>
      <c r="K96" s="1624"/>
      <c r="L96" s="606"/>
      <c r="M96" s="606"/>
      <c r="N96" s="606"/>
      <c r="O96" s="606"/>
      <c r="P96" s="606"/>
      <c r="Q96" s="606"/>
      <c r="R96" s="606"/>
      <c r="S96" s="606"/>
      <c r="T96" s="606"/>
      <c r="U96" s="602"/>
      <c r="V96" s="562"/>
      <c r="W96" s="563"/>
      <c r="X96" s="563"/>
      <c r="Y96" s="563"/>
      <c r="Z96" s="563"/>
      <c r="AA96" s="563"/>
      <c r="AB96" s="563"/>
      <c r="AC96" s="563"/>
      <c r="AD96" s="563"/>
      <c r="AE96" s="563"/>
      <c r="AF96" s="563"/>
      <c r="AG96" s="563"/>
      <c r="AH96" s="563"/>
      <c r="AI96" s="563"/>
      <c r="AJ96" s="563"/>
      <c r="AK96" s="563"/>
      <c r="AL96" s="563"/>
      <c r="AM96" s="563"/>
      <c r="AN96" s="563"/>
      <c r="AO96" s="563"/>
      <c r="AP96" s="563"/>
      <c r="AQ96" s="563"/>
      <c r="AR96" s="563"/>
      <c r="AS96" s="563"/>
    </row>
    <row r="97" spans="4:45">
      <c r="D97" s="605"/>
      <c r="E97" s="606"/>
      <c r="F97" s="606"/>
      <c r="G97" s="606"/>
      <c r="H97" s="606"/>
      <c r="I97" s="606"/>
      <c r="J97" s="606"/>
      <c r="K97" s="606"/>
      <c r="L97" s="606"/>
      <c r="M97" s="606"/>
      <c r="N97" s="606"/>
      <c r="O97" s="606"/>
      <c r="P97" s="606"/>
      <c r="Q97" s="606"/>
      <c r="R97" s="606"/>
      <c r="S97" s="606"/>
      <c r="T97" s="606"/>
      <c r="U97" s="602"/>
      <c r="V97" s="562"/>
      <c r="W97" s="563"/>
      <c r="X97" s="563"/>
      <c r="Y97" s="563"/>
      <c r="Z97" s="563"/>
      <c r="AA97" s="563"/>
      <c r="AB97" s="563"/>
      <c r="AC97" s="563"/>
      <c r="AD97" s="563"/>
      <c r="AE97" s="563"/>
      <c r="AF97" s="563"/>
      <c r="AG97" s="563"/>
      <c r="AH97" s="563"/>
      <c r="AI97" s="563"/>
      <c r="AJ97" s="563"/>
      <c r="AK97" s="563"/>
      <c r="AL97" s="563"/>
      <c r="AM97" s="563"/>
      <c r="AN97" s="563"/>
      <c r="AO97" s="563"/>
      <c r="AP97" s="563"/>
      <c r="AQ97" s="563"/>
      <c r="AR97" s="563"/>
      <c r="AS97" s="563"/>
    </row>
    <row r="98" spans="4:45">
      <c r="D98" s="605"/>
      <c r="E98" s="606"/>
      <c r="F98" s="606"/>
      <c r="G98" s="606"/>
      <c r="H98" s="606"/>
      <c r="I98" s="606"/>
      <c r="J98" s="606"/>
      <c r="K98" s="606"/>
      <c r="L98" s="606"/>
      <c r="M98" s="606"/>
      <c r="N98" s="606"/>
      <c r="O98" s="606"/>
      <c r="P98" s="606"/>
      <c r="Q98" s="606"/>
      <c r="R98" s="606"/>
      <c r="S98" s="606"/>
      <c r="T98" s="606"/>
      <c r="U98" s="602"/>
      <c r="V98" s="562"/>
      <c r="W98" s="563"/>
      <c r="X98" s="563"/>
      <c r="Y98" s="563"/>
      <c r="Z98" s="563"/>
      <c r="AA98" s="563"/>
      <c r="AB98" s="563"/>
      <c r="AC98" s="563"/>
      <c r="AD98" s="563"/>
      <c r="AE98" s="563"/>
      <c r="AF98" s="563"/>
      <c r="AG98" s="563"/>
      <c r="AH98" s="563"/>
      <c r="AI98" s="563"/>
      <c r="AJ98" s="563"/>
      <c r="AK98" s="563"/>
      <c r="AL98" s="563"/>
      <c r="AM98" s="563"/>
      <c r="AN98" s="563"/>
      <c r="AO98" s="563"/>
      <c r="AP98" s="563"/>
      <c r="AQ98" s="563"/>
      <c r="AR98" s="563"/>
      <c r="AS98" s="563"/>
    </row>
    <row r="99" spans="4:45">
      <c r="D99" s="605"/>
      <c r="E99" s="606"/>
      <c r="F99" s="606"/>
      <c r="G99" s="606"/>
      <c r="H99" s="606"/>
      <c r="I99" s="606"/>
      <c r="J99" s="606"/>
      <c r="K99" s="606"/>
      <c r="L99" s="606"/>
      <c r="M99" s="606"/>
      <c r="N99" s="606"/>
      <c r="O99" s="606"/>
      <c r="P99" s="606"/>
      <c r="Q99" s="606"/>
      <c r="R99" s="606"/>
      <c r="S99" s="606"/>
      <c r="T99" s="606"/>
      <c r="U99" s="602"/>
      <c r="V99" s="562"/>
      <c r="W99" s="563"/>
      <c r="X99" s="563"/>
      <c r="Y99" s="563"/>
      <c r="Z99" s="563"/>
      <c r="AA99" s="563"/>
      <c r="AB99" s="563"/>
      <c r="AC99" s="563"/>
      <c r="AD99" s="563"/>
      <c r="AE99" s="563"/>
      <c r="AF99" s="563"/>
      <c r="AG99" s="563"/>
      <c r="AH99" s="563"/>
      <c r="AI99" s="563"/>
      <c r="AJ99" s="563"/>
      <c r="AK99" s="563"/>
      <c r="AL99" s="563"/>
      <c r="AM99" s="563"/>
      <c r="AN99" s="563"/>
      <c r="AO99" s="563"/>
      <c r="AP99" s="563"/>
      <c r="AQ99" s="563"/>
      <c r="AR99" s="563"/>
      <c r="AS99" s="563"/>
    </row>
    <row r="100" spans="4:45">
      <c r="D100" s="605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2"/>
      <c r="V100" s="562"/>
      <c r="W100" s="563"/>
      <c r="X100" s="563"/>
      <c r="Y100" s="563"/>
      <c r="Z100" s="563"/>
      <c r="AA100" s="563"/>
      <c r="AB100" s="563"/>
      <c r="AC100" s="563"/>
      <c r="AD100" s="563"/>
      <c r="AE100" s="563"/>
      <c r="AF100" s="563"/>
      <c r="AG100" s="563"/>
      <c r="AH100" s="563"/>
      <c r="AI100" s="563"/>
      <c r="AJ100" s="563"/>
      <c r="AK100" s="563"/>
      <c r="AL100" s="563"/>
      <c r="AM100" s="563"/>
      <c r="AN100" s="563"/>
      <c r="AO100" s="563"/>
      <c r="AP100" s="563"/>
      <c r="AQ100" s="563"/>
      <c r="AR100" s="563"/>
      <c r="AS100" s="563"/>
    </row>
    <row r="101" spans="4:45">
      <c r="D101" s="605"/>
      <c r="E101" s="606"/>
      <c r="F101" s="606"/>
      <c r="G101" s="606"/>
      <c r="H101" s="606"/>
      <c r="I101" s="606"/>
      <c r="J101" s="606"/>
      <c r="K101" s="606"/>
      <c r="L101" s="606"/>
      <c r="M101" s="606"/>
      <c r="N101" s="606"/>
      <c r="O101" s="606"/>
      <c r="P101" s="606"/>
      <c r="Q101" s="606"/>
      <c r="R101" s="606"/>
      <c r="S101" s="606"/>
      <c r="T101" s="606"/>
      <c r="U101" s="602"/>
      <c r="V101" s="562"/>
      <c r="W101" s="563"/>
      <c r="X101" s="563"/>
      <c r="Y101" s="563"/>
      <c r="Z101" s="563"/>
      <c r="AA101" s="563"/>
      <c r="AB101" s="563"/>
      <c r="AC101" s="563"/>
      <c r="AD101" s="563"/>
      <c r="AE101" s="563"/>
      <c r="AF101" s="563"/>
      <c r="AG101" s="563"/>
      <c r="AH101" s="563"/>
      <c r="AI101" s="563"/>
      <c r="AJ101" s="563"/>
      <c r="AK101" s="563"/>
      <c r="AL101" s="563"/>
      <c r="AM101" s="563"/>
      <c r="AN101" s="563"/>
      <c r="AO101" s="563"/>
      <c r="AP101" s="563"/>
      <c r="AQ101" s="563"/>
      <c r="AR101" s="563"/>
      <c r="AS101" s="563"/>
    </row>
    <row r="102" spans="4:45">
      <c r="D102" s="605"/>
      <c r="E102" s="606"/>
      <c r="F102" s="606"/>
      <c r="G102" s="606"/>
      <c r="H102" s="606"/>
      <c r="I102" s="606"/>
      <c r="J102" s="606"/>
      <c r="K102" s="606"/>
      <c r="L102" s="606"/>
      <c r="M102" s="606"/>
      <c r="N102" s="606"/>
      <c r="O102" s="606"/>
      <c r="P102" s="606"/>
      <c r="Q102" s="606"/>
      <c r="R102" s="606"/>
      <c r="S102" s="606"/>
      <c r="T102" s="606"/>
      <c r="U102" s="602"/>
      <c r="V102" s="562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</row>
    <row r="103" spans="4:45">
      <c r="D103" s="605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2"/>
      <c r="V103" s="562"/>
      <c r="W103" s="563"/>
      <c r="X103" s="563"/>
      <c r="Y103" s="563"/>
      <c r="Z103" s="563"/>
      <c r="AA103" s="563"/>
      <c r="AB103" s="563"/>
      <c r="AC103" s="563"/>
      <c r="AD103" s="563"/>
      <c r="AE103" s="563"/>
      <c r="AF103" s="563"/>
      <c r="AG103" s="563"/>
      <c r="AH103" s="563"/>
      <c r="AI103" s="563"/>
      <c r="AJ103" s="563"/>
      <c r="AK103" s="563"/>
      <c r="AL103" s="563"/>
      <c r="AM103" s="563"/>
      <c r="AN103" s="563"/>
      <c r="AO103" s="563"/>
      <c r="AP103" s="563"/>
      <c r="AQ103" s="563"/>
      <c r="AR103" s="563"/>
      <c r="AS103" s="563"/>
    </row>
    <row r="104" spans="4:45">
      <c r="D104" s="605"/>
      <c r="E104" s="606"/>
      <c r="F104" s="606"/>
      <c r="G104" s="606"/>
      <c r="H104" s="606"/>
      <c r="I104" s="606"/>
      <c r="J104" s="606"/>
      <c r="K104" s="606"/>
      <c r="L104" s="606"/>
      <c r="M104" s="606"/>
      <c r="N104" s="606"/>
      <c r="O104" s="606"/>
      <c r="P104" s="606"/>
      <c r="Q104" s="606"/>
      <c r="R104" s="606"/>
      <c r="S104" s="606"/>
      <c r="T104" s="606"/>
      <c r="U104" s="602"/>
      <c r="V104" s="562"/>
      <c r="W104" s="563"/>
      <c r="X104" s="563"/>
      <c r="Y104" s="563"/>
      <c r="Z104" s="563"/>
      <c r="AA104" s="563"/>
      <c r="AB104" s="563"/>
      <c r="AC104" s="563"/>
      <c r="AD104" s="563"/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3"/>
      <c r="AQ104" s="563"/>
      <c r="AR104" s="563"/>
      <c r="AS104" s="563"/>
    </row>
    <row r="105" spans="4:45">
      <c r="D105" s="605"/>
      <c r="E105" s="606"/>
      <c r="F105" s="606"/>
      <c r="G105" s="606"/>
      <c r="H105" s="606"/>
      <c r="I105" s="606"/>
      <c r="J105" s="606"/>
      <c r="K105" s="606"/>
      <c r="L105" s="606"/>
      <c r="M105" s="606"/>
      <c r="N105" s="606"/>
      <c r="O105" s="606"/>
      <c r="P105" s="606"/>
      <c r="Q105" s="606"/>
      <c r="R105" s="606"/>
      <c r="S105" s="606"/>
      <c r="T105" s="606"/>
      <c r="U105" s="602"/>
      <c r="V105" s="562"/>
      <c r="W105" s="563"/>
      <c r="X105" s="563"/>
      <c r="Y105" s="563"/>
      <c r="Z105" s="563"/>
      <c r="AA105" s="563"/>
      <c r="AB105" s="563"/>
      <c r="AC105" s="563"/>
      <c r="AD105" s="563"/>
      <c r="AE105" s="563"/>
      <c r="AF105" s="563"/>
      <c r="AG105" s="563"/>
      <c r="AH105" s="563"/>
      <c r="AI105" s="563"/>
      <c r="AJ105" s="563"/>
      <c r="AK105" s="563"/>
      <c r="AL105" s="563"/>
      <c r="AM105" s="563"/>
      <c r="AN105" s="563"/>
      <c r="AO105" s="563"/>
      <c r="AP105" s="563"/>
      <c r="AQ105" s="563"/>
      <c r="AR105" s="563"/>
      <c r="AS105" s="563"/>
    </row>
    <row r="106" spans="4:45">
      <c r="D106" s="605"/>
      <c r="E106" s="606"/>
      <c r="F106" s="606"/>
      <c r="G106" s="606"/>
      <c r="H106" s="606"/>
      <c r="I106" s="606"/>
      <c r="J106" s="606"/>
      <c r="K106" s="606"/>
      <c r="L106" s="606"/>
      <c r="M106" s="606"/>
      <c r="N106" s="606"/>
      <c r="O106" s="606"/>
      <c r="P106" s="606"/>
      <c r="Q106" s="606"/>
      <c r="R106" s="606"/>
      <c r="S106" s="606"/>
      <c r="T106" s="606"/>
      <c r="U106" s="602"/>
      <c r="V106" s="562"/>
      <c r="W106" s="563"/>
      <c r="X106" s="563"/>
      <c r="Y106" s="563"/>
      <c r="Z106" s="563"/>
      <c r="AA106" s="563"/>
      <c r="AB106" s="563"/>
      <c r="AC106" s="563"/>
      <c r="AD106" s="563"/>
      <c r="AE106" s="563"/>
      <c r="AF106" s="563"/>
      <c r="AG106" s="563"/>
      <c r="AH106" s="563"/>
      <c r="AI106" s="563"/>
      <c r="AJ106" s="563"/>
      <c r="AK106" s="563"/>
      <c r="AL106" s="563"/>
      <c r="AM106" s="563"/>
      <c r="AN106" s="563"/>
      <c r="AO106" s="563"/>
      <c r="AP106" s="563"/>
      <c r="AQ106" s="563"/>
      <c r="AR106" s="563"/>
      <c r="AS106" s="563"/>
    </row>
    <row r="107" spans="4:45">
      <c r="D107" s="605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2"/>
      <c r="V107" s="562"/>
      <c r="W107" s="563"/>
      <c r="X107" s="563"/>
      <c r="Y107" s="563"/>
      <c r="Z107" s="563"/>
      <c r="AA107" s="563"/>
      <c r="AB107" s="563"/>
      <c r="AC107" s="563"/>
      <c r="AD107" s="563"/>
      <c r="AE107" s="563"/>
      <c r="AF107" s="563"/>
      <c r="AG107" s="563"/>
      <c r="AH107" s="563"/>
      <c r="AI107" s="563"/>
      <c r="AJ107" s="563"/>
      <c r="AK107" s="563"/>
      <c r="AL107" s="563"/>
      <c r="AM107" s="563"/>
      <c r="AN107" s="563"/>
      <c r="AO107" s="563"/>
      <c r="AP107" s="563"/>
      <c r="AQ107" s="563"/>
      <c r="AR107" s="563"/>
      <c r="AS107" s="563"/>
    </row>
    <row r="108" spans="4:45">
      <c r="D108" s="605"/>
      <c r="E108" s="606"/>
      <c r="F108" s="606"/>
      <c r="G108" s="606"/>
      <c r="H108" s="606"/>
      <c r="I108" s="606"/>
      <c r="J108" s="606"/>
      <c r="K108" s="606"/>
      <c r="L108" s="606"/>
      <c r="M108" s="606"/>
      <c r="N108" s="606"/>
      <c r="O108" s="606"/>
      <c r="P108" s="606"/>
      <c r="Q108" s="606"/>
      <c r="R108" s="606"/>
      <c r="S108" s="606"/>
      <c r="T108" s="606"/>
      <c r="U108" s="602"/>
      <c r="V108" s="562"/>
      <c r="W108" s="563"/>
      <c r="X108" s="563"/>
      <c r="Y108" s="563"/>
      <c r="Z108" s="563"/>
      <c r="AA108" s="563"/>
      <c r="AB108" s="563"/>
      <c r="AC108" s="563"/>
      <c r="AD108" s="563"/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3"/>
      <c r="AQ108" s="563"/>
      <c r="AR108" s="563"/>
      <c r="AS108" s="563"/>
    </row>
    <row r="109" spans="4:45">
      <c r="D109" s="605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2"/>
      <c r="V109" s="562"/>
      <c r="W109" s="563"/>
      <c r="X109" s="563"/>
      <c r="Y109" s="563"/>
      <c r="Z109" s="563"/>
      <c r="AA109" s="563"/>
      <c r="AB109" s="563"/>
      <c r="AC109" s="563"/>
      <c r="AD109" s="563"/>
      <c r="AE109" s="563"/>
      <c r="AF109" s="563"/>
      <c r="AG109" s="563"/>
      <c r="AH109" s="563"/>
      <c r="AI109" s="563"/>
      <c r="AJ109" s="563"/>
      <c r="AK109" s="563"/>
      <c r="AL109" s="563"/>
      <c r="AM109" s="563"/>
      <c r="AN109" s="563"/>
      <c r="AO109" s="563"/>
      <c r="AP109" s="563"/>
      <c r="AQ109" s="563"/>
      <c r="AR109" s="563"/>
      <c r="AS109" s="563"/>
    </row>
    <row r="110" spans="4:45">
      <c r="D110" s="605"/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6"/>
      <c r="P110" s="606"/>
      <c r="Q110" s="606"/>
      <c r="R110" s="606"/>
      <c r="S110" s="606"/>
      <c r="T110" s="606"/>
      <c r="U110" s="602"/>
      <c r="V110" s="562"/>
      <c r="W110" s="563"/>
      <c r="X110" s="563"/>
      <c r="Y110" s="563"/>
      <c r="Z110" s="563"/>
      <c r="AA110" s="563"/>
      <c r="AB110" s="563"/>
      <c r="AC110" s="563"/>
      <c r="AD110" s="563"/>
      <c r="AE110" s="563"/>
      <c r="AF110" s="563"/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</row>
    <row r="111" spans="4:45">
      <c r="D111" s="605"/>
      <c r="E111" s="606"/>
      <c r="F111" s="606"/>
      <c r="G111" s="606"/>
      <c r="H111" s="606"/>
      <c r="I111" s="606"/>
      <c r="J111" s="606"/>
      <c r="K111" s="606"/>
      <c r="L111" s="606"/>
      <c r="M111" s="606"/>
      <c r="N111" s="606"/>
      <c r="O111" s="606"/>
      <c r="P111" s="606"/>
      <c r="Q111" s="606"/>
      <c r="R111" s="606"/>
      <c r="S111" s="606"/>
      <c r="T111" s="606"/>
      <c r="U111" s="602"/>
      <c r="V111" s="562"/>
      <c r="W111" s="563"/>
      <c r="X111" s="563"/>
      <c r="Y111" s="563"/>
      <c r="Z111" s="563"/>
      <c r="AA111" s="563"/>
      <c r="AB111" s="563"/>
      <c r="AC111" s="563"/>
      <c r="AD111" s="563"/>
      <c r="AE111" s="563"/>
      <c r="AF111" s="563"/>
      <c r="AG111" s="563"/>
      <c r="AH111" s="563"/>
      <c r="AI111" s="563"/>
      <c r="AJ111" s="563"/>
      <c r="AK111" s="563"/>
      <c r="AL111" s="563"/>
      <c r="AM111" s="563"/>
      <c r="AN111" s="563"/>
      <c r="AO111" s="563"/>
      <c r="AP111" s="563"/>
      <c r="AQ111" s="563"/>
      <c r="AR111" s="563"/>
      <c r="AS111" s="563"/>
    </row>
    <row r="112" spans="4:45">
      <c r="D112" s="605"/>
      <c r="E112" s="606"/>
      <c r="F112" s="606"/>
      <c r="G112" s="606"/>
      <c r="H112" s="606"/>
      <c r="I112" s="606"/>
      <c r="J112" s="606"/>
      <c r="K112" s="606"/>
      <c r="L112" s="606"/>
      <c r="M112" s="606"/>
      <c r="N112" s="606"/>
      <c r="O112" s="606"/>
      <c r="P112" s="606"/>
      <c r="Q112" s="606"/>
      <c r="R112" s="606"/>
      <c r="S112" s="606"/>
      <c r="T112" s="606"/>
      <c r="U112" s="602"/>
      <c r="V112" s="562"/>
      <c r="W112" s="563"/>
      <c r="X112" s="563"/>
      <c r="Y112" s="563"/>
      <c r="Z112" s="563"/>
      <c r="AA112" s="563"/>
      <c r="AB112" s="563"/>
      <c r="AC112" s="563"/>
      <c r="AD112" s="563"/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3"/>
      <c r="AQ112" s="563"/>
      <c r="AR112" s="563"/>
      <c r="AS112" s="563"/>
    </row>
    <row r="113" spans="4:45">
      <c r="D113" s="605"/>
      <c r="E113" s="606"/>
      <c r="F113" s="606"/>
      <c r="G113" s="606"/>
      <c r="H113" s="606"/>
      <c r="I113" s="606"/>
      <c r="J113" s="606"/>
      <c r="K113" s="606"/>
      <c r="L113" s="606"/>
      <c r="M113" s="606"/>
      <c r="N113" s="606"/>
      <c r="O113" s="606"/>
      <c r="P113" s="606"/>
      <c r="Q113" s="606"/>
      <c r="R113" s="606"/>
      <c r="S113" s="606"/>
      <c r="T113" s="606"/>
      <c r="U113" s="602"/>
      <c r="V113" s="562"/>
      <c r="W113" s="563"/>
      <c r="X113" s="563"/>
      <c r="Y113" s="563"/>
      <c r="Z113" s="563"/>
      <c r="AA113" s="563"/>
      <c r="AB113" s="563"/>
      <c r="AC113" s="563"/>
      <c r="AD113" s="563"/>
      <c r="AE113" s="563"/>
      <c r="AF113" s="563"/>
      <c r="AG113" s="563"/>
      <c r="AH113" s="563"/>
      <c r="AI113" s="563"/>
      <c r="AJ113" s="563"/>
      <c r="AK113" s="563"/>
      <c r="AL113" s="563"/>
      <c r="AM113" s="563"/>
      <c r="AN113" s="563"/>
      <c r="AO113" s="563"/>
      <c r="AP113" s="563"/>
      <c r="AQ113" s="563"/>
      <c r="AR113" s="563"/>
      <c r="AS113" s="563"/>
    </row>
    <row r="114" spans="4:45">
      <c r="D114" s="605"/>
      <c r="E114" s="606"/>
      <c r="F114" s="606"/>
      <c r="G114" s="606"/>
      <c r="H114" s="606"/>
      <c r="I114" s="606"/>
      <c r="J114" s="606"/>
      <c r="K114" s="606"/>
      <c r="L114" s="606"/>
      <c r="M114" s="606"/>
      <c r="N114" s="606"/>
      <c r="O114" s="606"/>
      <c r="P114" s="606"/>
      <c r="Q114" s="606"/>
      <c r="R114" s="606"/>
      <c r="S114" s="606"/>
      <c r="T114" s="606"/>
      <c r="U114" s="602"/>
      <c r="V114" s="562"/>
      <c r="W114" s="563"/>
      <c r="X114" s="563"/>
      <c r="Y114" s="563"/>
      <c r="Z114" s="563"/>
      <c r="AA114" s="563"/>
      <c r="AB114" s="563"/>
      <c r="AC114" s="563"/>
      <c r="AD114" s="563"/>
      <c r="AE114" s="563"/>
      <c r="AF114" s="563"/>
      <c r="AG114" s="563"/>
      <c r="AH114" s="563"/>
      <c r="AI114" s="563"/>
      <c r="AJ114" s="563"/>
      <c r="AK114" s="563"/>
      <c r="AL114" s="563"/>
      <c r="AM114" s="563"/>
      <c r="AN114" s="563"/>
      <c r="AO114" s="563"/>
      <c r="AP114" s="563"/>
      <c r="AQ114" s="563"/>
      <c r="AR114" s="563"/>
      <c r="AS114" s="563"/>
    </row>
    <row r="115" spans="4:45">
      <c r="D115" s="605"/>
      <c r="E115" s="606"/>
      <c r="F115" s="606"/>
      <c r="G115" s="606"/>
      <c r="H115" s="606"/>
      <c r="I115" s="606"/>
      <c r="J115" s="606"/>
      <c r="K115" s="606"/>
      <c r="L115" s="606"/>
      <c r="M115" s="606"/>
      <c r="N115" s="606"/>
      <c r="O115" s="606"/>
      <c r="P115" s="606"/>
      <c r="Q115" s="606"/>
      <c r="R115" s="606"/>
      <c r="S115" s="606"/>
      <c r="T115" s="606"/>
      <c r="U115" s="602"/>
      <c r="V115" s="562"/>
      <c r="W115" s="563"/>
      <c r="X115" s="563"/>
      <c r="Y115" s="563"/>
      <c r="Z115" s="563"/>
      <c r="AA115" s="563"/>
      <c r="AB115" s="563"/>
      <c r="AC115" s="563"/>
      <c r="AD115" s="563"/>
      <c r="AE115" s="563"/>
      <c r="AF115" s="563"/>
      <c r="AG115" s="563"/>
      <c r="AH115" s="563"/>
      <c r="AI115" s="563"/>
      <c r="AJ115" s="563"/>
      <c r="AK115" s="563"/>
      <c r="AL115" s="563"/>
      <c r="AM115" s="563"/>
      <c r="AN115" s="563"/>
      <c r="AO115" s="563"/>
      <c r="AP115" s="563"/>
      <c r="AQ115" s="563"/>
      <c r="AR115" s="563"/>
      <c r="AS115" s="563"/>
    </row>
    <row r="116" spans="4:45">
      <c r="D116" s="605"/>
      <c r="E116" s="606"/>
      <c r="F116" s="606"/>
      <c r="G116" s="606"/>
      <c r="H116" s="606"/>
      <c r="I116" s="606"/>
      <c r="J116" s="606"/>
      <c r="K116" s="606"/>
      <c r="L116" s="606"/>
      <c r="M116" s="606"/>
      <c r="N116" s="606"/>
      <c r="O116" s="606"/>
      <c r="P116" s="606"/>
      <c r="Q116" s="606"/>
      <c r="R116" s="606"/>
      <c r="S116" s="606"/>
      <c r="T116" s="606"/>
      <c r="U116" s="602"/>
      <c r="V116" s="562"/>
      <c r="W116" s="563"/>
      <c r="X116" s="563"/>
      <c r="Y116" s="563"/>
      <c r="Z116" s="563"/>
      <c r="AA116" s="563"/>
      <c r="AB116" s="563"/>
      <c r="AC116" s="563"/>
      <c r="AD116" s="563"/>
      <c r="AE116" s="563"/>
      <c r="AF116" s="563"/>
      <c r="AG116" s="563"/>
      <c r="AH116" s="563"/>
      <c r="AI116" s="563"/>
      <c r="AJ116" s="563"/>
      <c r="AK116" s="563"/>
      <c r="AL116" s="563"/>
      <c r="AM116" s="563"/>
      <c r="AN116" s="563"/>
      <c r="AO116" s="563"/>
      <c r="AP116" s="563"/>
      <c r="AQ116" s="563"/>
      <c r="AR116" s="563"/>
      <c r="AS116" s="563"/>
    </row>
    <row r="117" spans="4:45">
      <c r="D117" s="605"/>
      <c r="E117" s="606"/>
      <c r="F117" s="606"/>
      <c r="G117" s="606"/>
      <c r="H117" s="606"/>
      <c r="I117" s="606"/>
      <c r="J117" s="606"/>
      <c r="K117" s="606"/>
      <c r="L117" s="606"/>
      <c r="M117" s="606"/>
      <c r="N117" s="606"/>
      <c r="O117" s="606"/>
      <c r="P117" s="606"/>
      <c r="Q117" s="606"/>
      <c r="R117" s="606"/>
      <c r="S117" s="606"/>
      <c r="T117" s="606"/>
      <c r="U117" s="602"/>
      <c r="V117" s="562"/>
      <c r="W117" s="563"/>
      <c r="X117" s="563"/>
      <c r="Y117" s="563"/>
      <c r="Z117" s="563"/>
      <c r="AA117" s="563"/>
      <c r="AB117" s="563"/>
      <c r="AC117" s="563"/>
      <c r="AD117" s="563"/>
      <c r="AE117" s="563"/>
      <c r="AF117" s="563"/>
      <c r="AG117" s="563"/>
      <c r="AH117" s="563"/>
      <c r="AI117" s="563"/>
      <c r="AJ117" s="563"/>
      <c r="AK117" s="563"/>
      <c r="AL117" s="563"/>
      <c r="AM117" s="563"/>
      <c r="AN117" s="563"/>
      <c r="AO117" s="563"/>
      <c r="AP117" s="563"/>
      <c r="AQ117" s="563"/>
      <c r="AR117" s="563"/>
      <c r="AS117" s="563"/>
    </row>
    <row r="118" spans="4:45">
      <c r="D118" s="605"/>
      <c r="E118" s="606"/>
      <c r="F118" s="606"/>
      <c r="G118" s="606"/>
      <c r="H118" s="606"/>
      <c r="I118" s="606"/>
      <c r="J118" s="606"/>
      <c r="K118" s="606"/>
      <c r="L118" s="606"/>
      <c r="M118" s="606"/>
      <c r="N118" s="606"/>
      <c r="O118" s="606"/>
      <c r="P118" s="606"/>
      <c r="Q118" s="606"/>
      <c r="R118" s="606"/>
      <c r="S118" s="606"/>
      <c r="T118" s="606"/>
      <c r="U118" s="602"/>
      <c r="V118" s="562"/>
      <c r="W118" s="563"/>
      <c r="X118" s="563"/>
      <c r="Y118" s="563"/>
      <c r="Z118" s="563"/>
      <c r="AA118" s="563"/>
      <c r="AB118" s="563"/>
      <c r="AC118" s="563"/>
      <c r="AD118" s="563"/>
      <c r="AE118" s="563"/>
      <c r="AF118" s="563"/>
      <c r="AG118" s="563"/>
      <c r="AH118" s="563"/>
      <c r="AI118" s="563"/>
      <c r="AJ118" s="563"/>
      <c r="AK118" s="563"/>
      <c r="AL118" s="563"/>
      <c r="AM118" s="563"/>
      <c r="AN118" s="563"/>
      <c r="AO118" s="563"/>
      <c r="AP118" s="563"/>
      <c r="AQ118" s="563"/>
      <c r="AR118" s="563"/>
      <c r="AS118" s="563"/>
    </row>
    <row r="119" spans="4:45">
      <c r="D119" s="605"/>
      <c r="E119" s="606"/>
      <c r="F119" s="606"/>
      <c r="G119" s="606"/>
      <c r="H119" s="606"/>
      <c r="I119" s="606"/>
      <c r="J119" s="606"/>
      <c r="K119" s="606"/>
      <c r="L119" s="606"/>
      <c r="M119" s="606"/>
      <c r="N119" s="606"/>
      <c r="O119" s="606"/>
      <c r="P119" s="606"/>
      <c r="Q119" s="606"/>
      <c r="R119" s="606"/>
      <c r="S119" s="606"/>
      <c r="T119" s="606"/>
      <c r="U119" s="602"/>
      <c r="V119" s="562"/>
      <c r="W119" s="563"/>
      <c r="X119" s="563"/>
      <c r="Y119" s="563"/>
      <c r="Z119" s="563"/>
      <c r="AA119" s="563"/>
      <c r="AB119" s="563"/>
      <c r="AC119" s="563"/>
      <c r="AD119" s="563"/>
      <c r="AE119" s="563"/>
      <c r="AF119" s="563"/>
      <c r="AG119" s="563"/>
      <c r="AH119" s="563"/>
      <c r="AI119" s="563"/>
      <c r="AJ119" s="563"/>
      <c r="AK119" s="563"/>
      <c r="AL119" s="563"/>
      <c r="AM119" s="563"/>
      <c r="AN119" s="563"/>
      <c r="AO119" s="563"/>
      <c r="AP119" s="563"/>
      <c r="AQ119" s="563"/>
      <c r="AR119" s="563"/>
      <c r="AS119" s="563"/>
    </row>
    <row r="120" spans="4:45">
      <c r="D120" s="605"/>
      <c r="E120" s="606"/>
      <c r="F120" s="606"/>
      <c r="G120" s="606"/>
      <c r="H120" s="606"/>
      <c r="I120" s="606"/>
      <c r="J120" s="606"/>
      <c r="K120" s="606"/>
      <c r="L120" s="606"/>
      <c r="M120" s="606"/>
      <c r="N120" s="606"/>
      <c r="O120" s="606"/>
      <c r="P120" s="606"/>
      <c r="Q120" s="606"/>
      <c r="R120" s="606"/>
      <c r="S120" s="606"/>
      <c r="T120" s="606"/>
      <c r="U120" s="602"/>
      <c r="V120" s="562"/>
      <c r="W120" s="563"/>
      <c r="X120" s="563"/>
      <c r="Y120" s="563"/>
      <c r="Z120" s="563"/>
      <c r="AA120" s="563"/>
      <c r="AB120" s="563"/>
      <c r="AC120" s="563"/>
      <c r="AD120" s="563"/>
      <c r="AE120" s="563"/>
      <c r="AF120" s="563"/>
      <c r="AG120" s="563"/>
      <c r="AH120" s="563"/>
      <c r="AI120" s="563"/>
      <c r="AJ120" s="563"/>
      <c r="AK120" s="563"/>
      <c r="AL120" s="563"/>
      <c r="AM120" s="563"/>
      <c r="AN120" s="563"/>
      <c r="AO120" s="563"/>
      <c r="AP120" s="563"/>
      <c r="AQ120" s="563"/>
      <c r="AR120" s="563"/>
      <c r="AS120" s="563"/>
    </row>
    <row r="121" spans="4:45">
      <c r="D121" s="605"/>
      <c r="E121" s="606"/>
      <c r="F121" s="606"/>
      <c r="G121" s="606"/>
      <c r="H121" s="606"/>
      <c r="I121" s="606"/>
      <c r="J121" s="606"/>
      <c r="K121" s="606"/>
      <c r="L121" s="606"/>
      <c r="M121" s="606"/>
      <c r="N121" s="606"/>
      <c r="O121" s="606"/>
      <c r="P121" s="606"/>
      <c r="Q121" s="606"/>
      <c r="R121" s="606"/>
      <c r="S121" s="606"/>
      <c r="T121" s="606"/>
      <c r="U121" s="602"/>
      <c r="V121" s="562"/>
      <c r="W121" s="563"/>
      <c r="X121" s="563"/>
      <c r="Y121" s="563"/>
      <c r="Z121" s="563"/>
      <c r="AA121" s="563"/>
      <c r="AB121" s="563"/>
      <c r="AC121" s="563"/>
      <c r="AD121" s="563"/>
      <c r="AE121" s="563"/>
      <c r="AF121" s="563"/>
      <c r="AG121" s="563"/>
      <c r="AH121" s="563"/>
      <c r="AI121" s="563"/>
      <c r="AJ121" s="563"/>
      <c r="AK121" s="563"/>
      <c r="AL121" s="563"/>
      <c r="AM121" s="563"/>
      <c r="AN121" s="563"/>
      <c r="AO121" s="563"/>
      <c r="AP121" s="563"/>
      <c r="AQ121" s="563"/>
      <c r="AR121" s="563"/>
      <c r="AS121" s="563"/>
    </row>
    <row r="122" spans="4:45">
      <c r="D122" s="605"/>
      <c r="E122" s="606"/>
      <c r="F122" s="606"/>
      <c r="G122" s="606"/>
      <c r="H122" s="606"/>
      <c r="I122" s="606"/>
      <c r="J122" s="606"/>
      <c r="K122" s="606"/>
      <c r="L122" s="606"/>
      <c r="M122" s="606"/>
      <c r="N122" s="606"/>
      <c r="O122" s="606"/>
      <c r="P122" s="606"/>
      <c r="Q122" s="606"/>
      <c r="R122" s="606"/>
      <c r="S122" s="606"/>
      <c r="T122" s="606"/>
      <c r="U122" s="602"/>
      <c r="V122" s="562"/>
      <c r="W122" s="563"/>
      <c r="X122" s="563"/>
      <c r="Y122" s="563"/>
      <c r="Z122" s="563"/>
      <c r="AA122" s="563"/>
      <c r="AB122" s="563"/>
      <c r="AC122" s="563"/>
      <c r="AD122" s="563"/>
      <c r="AE122" s="563"/>
      <c r="AF122" s="563"/>
      <c r="AG122" s="563"/>
      <c r="AH122" s="563"/>
      <c r="AI122" s="563"/>
      <c r="AJ122" s="563"/>
      <c r="AK122" s="563"/>
      <c r="AL122" s="563"/>
      <c r="AM122" s="563"/>
      <c r="AN122" s="563"/>
      <c r="AO122" s="563"/>
      <c r="AP122" s="563"/>
      <c r="AQ122" s="563"/>
      <c r="AR122" s="563"/>
      <c r="AS122" s="563"/>
    </row>
    <row r="123" spans="4:45">
      <c r="D123" s="605"/>
      <c r="E123" s="606"/>
      <c r="F123" s="606"/>
      <c r="G123" s="606"/>
      <c r="H123" s="606"/>
      <c r="I123" s="606"/>
      <c r="J123" s="606"/>
      <c r="K123" s="606"/>
      <c r="L123" s="606"/>
      <c r="M123" s="606"/>
      <c r="N123" s="606"/>
      <c r="O123" s="606"/>
      <c r="P123" s="606"/>
      <c r="Q123" s="606"/>
      <c r="R123" s="606"/>
      <c r="S123" s="606"/>
      <c r="T123" s="606"/>
      <c r="U123" s="602"/>
      <c r="V123" s="562"/>
      <c r="W123" s="563"/>
      <c r="X123" s="563"/>
      <c r="Y123" s="563"/>
      <c r="Z123" s="563"/>
      <c r="AA123" s="563"/>
      <c r="AB123" s="563"/>
      <c r="AC123" s="563"/>
      <c r="AD123" s="563"/>
      <c r="AE123" s="563"/>
      <c r="AF123" s="563"/>
      <c r="AG123" s="563"/>
      <c r="AH123" s="563"/>
      <c r="AI123" s="563"/>
      <c r="AJ123" s="563"/>
      <c r="AK123" s="563"/>
      <c r="AL123" s="563"/>
      <c r="AM123" s="563"/>
      <c r="AN123" s="563"/>
      <c r="AO123" s="563"/>
      <c r="AP123" s="563"/>
      <c r="AQ123" s="563"/>
      <c r="AR123" s="563"/>
      <c r="AS123" s="563"/>
    </row>
    <row r="124" spans="4:45">
      <c r="D124" s="605"/>
      <c r="E124" s="606"/>
      <c r="F124" s="606"/>
      <c r="G124" s="606"/>
      <c r="H124" s="606"/>
      <c r="I124" s="606"/>
      <c r="J124" s="606"/>
      <c r="K124" s="606"/>
      <c r="L124" s="606"/>
      <c r="M124" s="606"/>
      <c r="N124" s="606"/>
      <c r="O124" s="606"/>
      <c r="P124" s="606"/>
      <c r="Q124" s="606"/>
      <c r="R124" s="606"/>
      <c r="S124" s="606"/>
      <c r="T124" s="606"/>
      <c r="U124" s="602"/>
      <c r="V124" s="562"/>
      <c r="W124" s="563"/>
      <c r="X124" s="563"/>
      <c r="Y124" s="563"/>
      <c r="Z124" s="563"/>
      <c r="AA124" s="563"/>
      <c r="AB124" s="563"/>
      <c r="AC124" s="563"/>
      <c r="AD124" s="563"/>
      <c r="AE124" s="563"/>
      <c r="AF124" s="563"/>
      <c r="AG124" s="563"/>
      <c r="AH124" s="563"/>
      <c r="AI124" s="563"/>
      <c r="AJ124" s="563"/>
      <c r="AK124" s="563"/>
      <c r="AL124" s="563"/>
      <c r="AM124" s="563"/>
      <c r="AN124" s="563"/>
      <c r="AO124" s="563"/>
      <c r="AP124" s="563"/>
      <c r="AQ124" s="563"/>
      <c r="AR124" s="563"/>
      <c r="AS124" s="563"/>
    </row>
    <row r="125" spans="4:45">
      <c r="D125" s="605"/>
      <c r="E125" s="606"/>
      <c r="F125" s="606"/>
      <c r="G125" s="606"/>
      <c r="H125" s="606"/>
      <c r="I125" s="606"/>
      <c r="J125" s="606"/>
      <c r="K125" s="606"/>
      <c r="L125" s="606"/>
      <c r="M125" s="606"/>
      <c r="N125" s="606"/>
      <c r="O125" s="606"/>
      <c r="P125" s="606"/>
      <c r="Q125" s="606"/>
      <c r="R125" s="606"/>
      <c r="S125" s="606"/>
      <c r="T125" s="606"/>
      <c r="U125" s="602"/>
      <c r="V125" s="562"/>
      <c r="W125" s="563"/>
      <c r="X125" s="563"/>
      <c r="Y125" s="563"/>
      <c r="Z125" s="563"/>
      <c r="AA125" s="563"/>
      <c r="AB125" s="563"/>
      <c r="AC125" s="563"/>
      <c r="AD125" s="563"/>
      <c r="AE125" s="563"/>
      <c r="AF125" s="563"/>
      <c r="AG125" s="563"/>
      <c r="AH125" s="563"/>
      <c r="AI125" s="563"/>
      <c r="AJ125" s="563"/>
      <c r="AK125" s="563"/>
      <c r="AL125" s="563"/>
      <c r="AM125" s="563"/>
      <c r="AN125" s="563"/>
      <c r="AO125" s="563"/>
      <c r="AP125" s="563"/>
      <c r="AQ125" s="563"/>
      <c r="AR125" s="563"/>
      <c r="AS125" s="563"/>
    </row>
    <row r="126" spans="4:45">
      <c r="D126" s="605"/>
      <c r="E126" s="606"/>
      <c r="F126" s="606"/>
      <c r="G126" s="606"/>
      <c r="H126" s="606"/>
      <c r="I126" s="606"/>
      <c r="J126" s="606"/>
      <c r="K126" s="606"/>
      <c r="L126" s="606"/>
      <c r="M126" s="606"/>
      <c r="N126" s="606"/>
      <c r="O126" s="606"/>
      <c r="P126" s="606"/>
      <c r="Q126" s="606"/>
      <c r="R126" s="606"/>
      <c r="S126" s="606"/>
      <c r="T126" s="606"/>
      <c r="U126" s="602"/>
      <c r="V126" s="562"/>
      <c r="W126" s="563"/>
      <c r="X126" s="563"/>
      <c r="Y126" s="563"/>
      <c r="Z126" s="563"/>
      <c r="AA126" s="563"/>
      <c r="AB126" s="563"/>
      <c r="AC126" s="563"/>
      <c r="AD126" s="563"/>
      <c r="AE126" s="563"/>
      <c r="AF126" s="563"/>
      <c r="AG126" s="563"/>
      <c r="AH126" s="563"/>
      <c r="AI126" s="563"/>
      <c r="AJ126" s="563"/>
      <c r="AK126" s="563"/>
      <c r="AL126" s="563"/>
      <c r="AM126" s="563"/>
      <c r="AN126" s="563"/>
      <c r="AO126" s="563"/>
      <c r="AP126" s="563"/>
      <c r="AQ126" s="563"/>
      <c r="AR126" s="563"/>
      <c r="AS126" s="563"/>
    </row>
    <row r="127" spans="4:45">
      <c r="D127" s="605"/>
      <c r="E127" s="606"/>
      <c r="F127" s="606"/>
      <c r="G127" s="606"/>
      <c r="H127" s="606"/>
      <c r="I127" s="606"/>
      <c r="J127" s="606"/>
      <c r="K127" s="606"/>
      <c r="L127" s="606"/>
      <c r="M127" s="606"/>
      <c r="N127" s="606"/>
      <c r="O127" s="606"/>
      <c r="P127" s="606"/>
      <c r="Q127" s="606"/>
      <c r="R127" s="606"/>
      <c r="S127" s="606"/>
      <c r="T127" s="606"/>
      <c r="U127" s="602"/>
      <c r="V127" s="562"/>
      <c r="W127" s="563"/>
      <c r="X127" s="563"/>
      <c r="Y127" s="563"/>
      <c r="Z127" s="563"/>
      <c r="AA127" s="563"/>
      <c r="AB127" s="563"/>
      <c r="AC127" s="563"/>
      <c r="AD127" s="563"/>
      <c r="AE127" s="563"/>
      <c r="AF127" s="563"/>
      <c r="AG127" s="563"/>
      <c r="AH127" s="563"/>
      <c r="AI127" s="563"/>
      <c r="AJ127" s="563"/>
      <c r="AK127" s="563"/>
      <c r="AL127" s="563"/>
      <c r="AM127" s="563"/>
      <c r="AN127" s="563"/>
      <c r="AO127" s="563"/>
      <c r="AP127" s="563"/>
      <c r="AQ127" s="563"/>
      <c r="AR127" s="563"/>
      <c r="AS127" s="563"/>
    </row>
    <row r="128" spans="4:45">
      <c r="D128" s="605"/>
      <c r="E128" s="606"/>
      <c r="F128" s="606"/>
      <c r="G128" s="606"/>
      <c r="H128" s="606"/>
      <c r="I128" s="606"/>
      <c r="J128" s="606"/>
      <c r="K128" s="606"/>
      <c r="L128" s="606"/>
      <c r="M128" s="606"/>
      <c r="N128" s="606"/>
      <c r="O128" s="606"/>
      <c r="P128" s="606"/>
      <c r="Q128" s="606"/>
      <c r="R128" s="606"/>
      <c r="S128" s="606"/>
      <c r="T128" s="606"/>
      <c r="U128" s="602"/>
      <c r="V128" s="562"/>
      <c r="W128" s="563"/>
      <c r="X128" s="563"/>
      <c r="Y128" s="563"/>
      <c r="Z128" s="563"/>
      <c r="AA128" s="563"/>
      <c r="AB128" s="563"/>
      <c r="AC128" s="563"/>
      <c r="AD128" s="563"/>
      <c r="AE128" s="563"/>
      <c r="AF128" s="563"/>
      <c r="AG128" s="563"/>
      <c r="AH128" s="563"/>
      <c r="AI128" s="563"/>
      <c r="AJ128" s="563"/>
      <c r="AK128" s="563"/>
      <c r="AL128" s="563"/>
      <c r="AM128" s="563"/>
      <c r="AN128" s="563"/>
      <c r="AO128" s="563"/>
      <c r="AP128" s="563"/>
      <c r="AQ128" s="563"/>
      <c r="AR128" s="563"/>
      <c r="AS128" s="563"/>
    </row>
    <row r="129" spans="1:45">
      <c r="D129" s="605"/>
      <c r="E129" s="606"/>
      <c r="F129" s="606"/>
      <c r="G129" s="606"/>
      <c r="H129" s="606"/>
      <c r="I129" s="606"/>
      <c r="J129" s="606"/>
      <c r="K129" s="606"/>
      <c r="L129" s="606"/>
      <c r="M129" s="606"/>
      <c r="N129" s="606"/>
      <c r="O129" s="606"/>
      <c r="P129" s="606"/>
      <c r="Q129" s="606"/>
      <c r="R129" s="606"/>
      <c r="S129" s="606"/>
      <c r="T129" s="606"/>
      <c r="U129" s="602"/>
      <c r="V129" s="562"/>
      <c r="W129" s="563"/>
      <c r="X129" s="563"/>
      <c r="Y129" s="563"/>
      <c r="Z129" s="563"/>
      <c r="AA129" s="563"/>
      <c r="AB129" s="563"/>
      <c r="AC129" s="563"/>
      <c r="AD129" s="563"/>
      <c r="AE129" s="563"/>
      <c r="AF129" s="563"/>
      <c r="AG129" s="563"/>
      <c r="AH129" s="563"/>
      <c r="AI129" s="563"/>
      <c r="AJ129" s="563"/>
      <c r="AK129" s="563"/>
      <c r="AL129" s="563"/>
      <c r="AM129" s="563"/>
      <c r="AN129" s="563"/>
      <c r="AO129" s="563"/>
      <c r="AP129" s="563"/>
      <c r="AQ129" s="563"/>
      <c r="AR129" s="563"/>
      <c r="AS129" s="563"/>
    </row>
    <row r="130" spans="1:45">
      <c r="D130" s="605"/>
      <c r="E130" s="606"/>
      <c r="F130" s="606"/>
      <c r="G130" s="606"/>
      <c r="H130" s="606"/>
      <c r="I130" s="606"/>
      <c r="J130" s="606"/>
      <c r="K130" s="606"/>
      <c r="L130" s="606"/>
      <c r="M130" s="606"/>
      <c r="N130" s="606"/>
      <c r="O130" s="606"/>
      <c r="P130" s="606"/>
      <c r="Q130" s="606"/>
      <c r="R130" s="606"/>
      <c r="S130" s="606"/>
      <c r="T130" s="606"/>
      <c r="U130" s="602"/>
      <c r="V130" s="562"/>
      <c r="W130" s="563"/>
      <c r="X130" s="563"/>
      <c r="Y130" s="563"/>
      <c r="Z130" s="563"/>
      <c r="AA130" s="563"/>
      <c r="AB130" s="563"/>
      <c r="AC130" s="563"/>
      <c r="AD130" s="563"/>
      <c r="AE130" s="563"/>
      <c r="AF130" s="563"/>
      <c r="AG130" s="563"/>
      <c r="AH130" s="563"/>
      <c r="AI130" s="563"/>
      <c r="AJ130" s="563"/>
      <c r="AK130" s="563"/>
      <c r="AL130" s="563"/>
      <c r="AM130" s="563"/>
      <c r="AN130" s="563"/>
      <c r="AO130" s="563"/>
      <c r="AP130" s="563"/>
      <c r="AQ130" s="563"/>
      <c r="AR130" s="563"/>
      <c r="AS130" s="563"/>
    </row>
    <row r="131" spans="1:45">
      <c r="D131" s="605"/>
      <c r="E131" s="606"/>
      <c r="F131" s="606"/>
      <c r="G131" s="606"/>
      <c r="H131" s="606"/>
      <c r="I131" s="606"/>
      <c r="J131" s="606"/>
      <c r="K131" s="606"/>
      <c r="L131" s="606"/>
      <c r="M131" s="606"/>
      <c r="N131" s="606"/>
      <c r="O131" s="606"/>
      <c r="P131" s="606"/>
      <c r="Q131" s="606"/>
      <c r="R131" s="606"/>
      <c r="S131" s="606"/>
      <c r="T131" s="606"/>
      <c r="U131" s="602"/>
      <c r="V131" s="562"/>
      <c r="W131" s="563"/>
      <c r="X131" s="563"/>
      <c r="Y131" s="563"/>
      <c r="Z131" s="563"/>
      <c r="AA131" s="563"/>
      <c r="AB131" s="563"/>
      <c r="AC131" s="563"/>
      <c r="AD131" s="563"/>
      <c r="AE131" s="563"/>
      <c r="AF131" s="563"/>
      <c r="AG131" s="563"/>
      <c r="AH131" s="563"/>
      <c r="AI131" s="563"/>
      <c r="AJ131" s="563"/>
      <c r="AK131" s="563"/>
      <c r="AL131" s="563"/>
      <c r="AM131" s="563"/>
      <c r="AN131" s="563"/>
      <c r="AO131" s="563"/>
      <c r="AP131" s="563"/>
      <c r="AQ131" s="563"/>
      <c r="AR131" s="563"/>
      <c r="AS131" s="563"/>
    </row>
    <row r="132" spans="1:45">
      <c r="D132" s="605"/>
      <c r="E132" s="606"/>
      <c r="F132" s="606"/>
      <c r="G132" s="606"/>
      <c r="H132" s="606"/>
      <c r="I132" s="606"/>
      <c r="J132" s="606"/>
      <c r="K132" s="606"/>
      <c r="L132" s="606"/>
      <c r="M132" s="606"/>
      <c r="N132" s="606"/>
      <c r="O132" s="606"/>
      <c r="P132" s="606"/>
      <c r="Q132" s="606"/>
      <c r="R132" s="606"/>
      <c r="S132" s="606"/>
      <c r="T132" s="606"/>
      <c r="U132" s="602"/>
      <c r="V132" s="562"/>
      <c r="W132" s="563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  <c r="AS132" s="563"/>
    </row>
    <row r="133" spans="1:45">
      <c r="D133" s="605"/>
      <c r="E133" s="606"/>
      <c r="F133" s="606"/>
      <c r="G133" s="606"/>
      <c r="H133" s="606"/>
      <c r="I133" s="606"/>
      <c r="J133" s="606"/>
      <c r="K133" s="606"/>
      <c r="L133" s="606"/>
      <c r="M133" s="606"/>
      <c r="N133" s="606"/>
      <c r="O133" s="606"/>
      <c r="P133" s="606"/>
      <c r="Q133" s="606"/>
      <c r="R133" s="606"/>
      <c r="S133" s="606"/>
      <c r="T133" s="606"/>
      <c r="U133" s="602"/>
      <c r="V133" s="562"/>
      <c r="W133" s="563"/>
      <c r="X133" s="563"/>
      <c r="Y133" s="563"/>
      <c r="Z133" s="563"/>
      <c r="AA133" s="563"/>
      <c r="AB133" s="563"/>
      <c r="AC133" s="563"/>
      <c r="AD133" s="563"/>
      <c r="AE133" s="563"/>
      <c r="AF133" s="563"/>
      <c r="AG133" s="563"/>
      <c r="AH133" s="563"/>
      <c r="AI133" s="563"/>
      <c r="AJ133" s="563"/>
      <c r="AK133" s="563"/>
      <c r="AL133" s="563"/>
      <c r="AM133" s="563"/>
      <c r="AN133" s="563"/>
      <c r="AO133" s="563"/>
      <c r="AP133" s="563"/>
      <c r="AQ133" s="563"/>
      <c r="AR133" s="563"/>
      <c r="AS133" s="563"/>
    </row>
    <row r="134" spans="1:45">
      <c r="D134" s="605"/>
      <c r="E134" s="606"/>
      <c r="F134" s="606"/>
      <c r="G134" s="606"/>
      <c r="H134" s="606"/>
      <c r="I134" s="606"/>
      <c r="J134" s="606"/>
      <c r="K134" s="606"/>
      <c r="L134" s="606"/>
      <c r="M134" s="606"/>
      <c r="N134" s="606"/>
      <c r="O134" s="606"/>
      <c r="P134" s="606"/>
      <c r="Q134" s="606"/>
      <c r="R134" s="606"/>
      <c r="S134" s="606"/>
      <c r="T134" s="606"/>
      <c r="U134" s="602"/>
      <c r="V134" s="562"/>
      <c r="W134" s="563"/>
      <c r="X134" s="563"/>
      <c r="Y134" s="563"/>
      <c r="Z134" s="563"/>
      <c r="AA134" s="563"/>
      <c r="AB134" s="563"/>
      <c r="AC134" s="563"/>
      <c r="AD134" s="563"/>
      <c r="AE134" s="563"/>
      <c r="AF134" s="563"/>
      <c r="AG134" s="563"/>
      <c r="AH134" s="563"/>
      <c r="AI134" s="563"/>
      <c r="AJ134" s="563"/>
      <c r="AK134" s="563"/>
      <c r="AL134" s="563"/>
      <c r="AM134" s="563"/>
      <c r="AN134" s="563"/>
      <c r="AO134" s="563"/>
      <c r="AP134" s="563"/>
      <c r="AQ134" s="563"/>
      <c r="AR134" s="563"/>
      <c r="AS134" s="563"/>
    </row>
    <row r="135" spans="1:45">
      <c r="D135" s="605"/>
      <c r="E135" s="606"/>
      <c r="F135" s="606"/>
      <c r="G135" s="606"/>
      <c r="H135" s="606"/>
      <c r="I135" s="606"/>
      <c r="J135" s="606"/>
      <c r="K135" s="606"/>
      <c r="L135" s="606"/>
      <c r="M135" s="606"/>
      <c r="N135" s="606"/>
      <c r="O135" s="606"/>
      <c r="P135" s="606"/>
      <c r="Q135" s="606"/>
      <c r="R135" s="606"/>
      <c r="S135" s="606"/>
      <c r="T135" s="606"/>
      <c r="U135" s="602"/>
      <c r="V135" s="562"/>
      <c r="W135" s="563"/>
      <c r="X135" s="563"/>
      <c r="Y135" s="563"/>
      <c r="Z135" s="563"/>
      <c r="AA135" s="563"/>
      <c r="AB135" s="563"/>
      <c r="AC135" s="563"/>
      <c r="AD135" s="563"/>
      <c r="AE135" s="563"/>
      <c r="AF135" s="563"/>
      <c r="AG135" s="563"/>
      <c r="AH135" s="563"/>
      <c r="AI135" s="563"/>
      <c r="AJ135" s="563"/>
      <c r="AK135" s="563"/>
      <c r="AL135" s="563"/>
      <c r="AM135" s="563"/>
      <c r="AN135" s="563"/>
      <c r="AO135" s="563"/>
      <c r="AP135" s="563"/>
      <c r="AQ135" s="563"/>
      <c r="AR135" s="563"/>
      <c r="AS135" s="563"/>
    </row>
    <row r="136" spans="1:45">
      <c r="D136" s="605"/>
      <c r="E136" s="606"/>
      <c r="F136" s="606"/>
      <c r="G136" s="606"/>
      <c r="H136" s="606"/>
      <c r="I136" s="606"/>
      <c r="J136" s="606"/>
      <c r="K136" s="606"/>
      <c r="L136" s="606"/>
      <c r="M136" s="606"/>
      <c r="N136" s="606"/>
      <c r="O136" s="606"/>
      <c r="P136" s="606"/>
      <c r="Q136" s="606"/>
      <c r="R136" s="606"/>
      <c r="S136" s="606"/>
      <c r="T136" s="606"/>
      <c r="U136" s="602"/>
      <c r="V136" s="562"/>
      <c r="W136" s="563"/>
      <c r="X136" s="563"/>
      <c r="Y136" s="563"/>
      <c r="Z136" s="563"/>
      <c r="AA136" s="563"/>
      <c r="AB136" s="563"/>
      <c r="AC136" s="563"/>
      <c r="AD136" s="563"/>
      <c r="AE136" s="563"/>
      <c r="AF136" s="563"/>
      <c r="AG136" s="563"/>
      <c r="AH136" s="563"/>
      <c r="AI136" s="563"/>
      <c r="AJ136" s="563"/>
      <c r="AK136" s="563"/>
      <c r="AL136" s="563"/>
      <c r="AM136" s="563"/>
      <c r="AN136" s="563"/>
      <c r="AO136" s="563"/>
      <c r="AP136" s="563"/>
      <c r="AQ136" s="563"/>
      <c r="AR136" s="563"/>
      <c r="AS136" s="563"/>
    </row>
    <row r="137" spans="1:45">
      <c r="D137" s="605"/>
      <c r="E137" s="606"/>
      <c r="F137" s="606"/>
      <c r="G137" s="606"/>
      <c r="H137" s="606"/>
      <c r="I137" s="606"/>
      <c r="J137" s="606"/>
      <c r="K137" s="606"/>
      <c r="L137" s="606"/>
      <c r="M137" s="606"/>
      <c r="N137" s="606"/>
      <c r="O137" s="606"/>
      <c r="P137" s="606"/>
      <c r="Q137" s="606"/>
      <c r="R137" s="606"/>
      <c r="S137" s="606"/>
      <c r="T137" s="606"/>
      <c r="U137" s="602"/>
      <c r="V137" s="562"/>
      <c r="W137" s="563"/>
      <c r="X137" s="563"/>
      <c r="Y137" s="563"/>
      <c r="Z137" s="563"/>
      <c r="AA137" s="563"/>
      <c r="AB137" s="563"/>
      <c r="AC137" s="563"/>
      <c r="AD137" s="563"/>
      <c r="AE137" s="563"/>
      <c r="AF137" s="563"/>
      <c r="AG137" s="563"/>
      <c r="AH137" s="563"/>
      <c r="AI137" s="563"/>
      <c r="AJ137" s="563"/>
      <c r="AK137" s="563"/>
      <c r="AL137" s="563"/>
      <c r="AM137" s="563"/>
      <c r="AN137" s="563"/>
      <c r="AO137" s="563"/>
      <c r="AP137" s="563"/>
      <c r="AQ137" s="563"/>
      <c r="AR137" s="563"/>
      <c r="AS137" s="563"/>
    </row>
    <row r="138" spans="1:45">
      <c r="D138" s="605"/>
      <c r="E138" s="606"/>
      <c r="F138" s="606"/>
      <c r="G138" s="606"/>
      <c r="H138" s="606"/>
      <c r="I138" s="606"/>
      <c r="J138" s="606"/>
      <c r="K138" s="606"/>
      <c r="L138" s="606"/>
      <c r="M138" s="606"/>
      <c r="N138" s="606"/>
      <c r="O138" s="606"/>
      <c r="P138" s="606"/>
      <c r="Q138" s="606"/>
      <c r="R138" s="606"/>
      <c r="S138" s="606"/>
      <c r="T138" s="606"/>
      <c r="U138" s="602"/>
      <c r="V138" s="562"/>
      <c r="W138" s="563"/>
      <c r="X138" s="563"/>
      <c r="Y138" s="563"/>
      <c r="Z138" s="563"/>
      <c r="AA138" s="563"/>
      <c r="AB138" s="563"/>
      <c r="AC138" s="563"/>
      <c r="AD138" s="563"/>
      <c r="AE138" s="563"/>
      <c r="AF138" s="563"/>
      <c r="AG138" s="563"/>
      <c r="AH138" s="563"/>
      <c r="AI138" s="563"/>
      <c r="AJ138" s="563"/>
      <c r="AK138" s="563"/>
      <c r="AL138" s="563"/>
      <c r="AM138" s="563"/>
      <c r="AN138" s="563"/>
      <c r="AO138" s="563"/>
      <c r="AP138" s="563"/>
      <c r="AQ138" s="563"/>
      <c r="AR138" s="563"/>
      <c r="AS138" s="563"/>
    </row>
    <row r="139" spans="1:45">
      <c r="D139" s="605"/>
      <c r="E139" s="606"/>
      <c r="F139" s="606"/>
      <c r="G139" s="606"/>
      <c r="H139" s="606"/>
      <c r="I139" s="606"/>
      <c r="J139" s="606"/>
      <c r="K139" s="606"/>
      <c r="L139" s="606"/>
      <c r="M139" s="606"/>
      <c r="N139" s="606"/>
      <c r="O139" s="606"/>
      <c r="P139" s="606"/>
      <c r="Q139" s="606"/>
      <c r="R139" s="606"/>
      <c r="S139" s="606"/>
      <c r="T139" s="606"/>
      <c r="U139" s="602"/>
      <c r="V139" s="562"/>
      <c r="W139" s="563"/>
      <c r="X139" s="563"/>
      <c r="Y139" s="563"/>
      <c r="Z139" s="563"/>
      <c r="AA139" s="563"/>
      <c r="AB139" s="563"/>
      <c r="AC139" s="563"/>
      <c r="AD139" s="563"/>
      <c r="AE139" s="563"/>
      <c r="AF139" s="563"/>
      <c r="AG139" s="563"/>
      <c r="AH139" s="563"/>
      <c r="AI139" s="563"/>
      <c r="AJ139" s="563"/>
      <c r="AK139" s="563"/>
      <c r="AL139" s="563"/>
      <c r="AM139" s="563"/>
      <c r="AN139" s="563"/>
      <c r="AO139" s="563"/>
      <c r="AP139" s="563"/>
      <c r="AQ139" s="563"/>
      <c r="AR139" s="563"/>
      <c r="AS139" s="563"/>
    </row>
    <row r="140" spans="1:45" ht="12.75">
      <c r="A140" s="604" t="s">
        <v>682</v>
      </c>
      <c r="B140" s="634"/>
      <c r="C140" s="820"/>
      <c r="D140" s="787"/>
      <c r="E140" s="787"/>
      <c r="F140" s="787"/>
      <c r="G140" s="787"/>
      <c r="H140" s="606"/>
      <c r="I140" s="606"/>
      <c r="J140" s="606"/>
      <c r="K140" s="606"/>
      <c r="L140" s="606"/>
      <c r="M140" s="606"/>
      <c r="N140" s="606"/>
      <c r="O140" s="606"/>
      <c r="P140" s="606"/>
      <c r="Q140" s="606"/>
      <c r="R140" s="606"/>
      <c r="S140" s="606"/>
      <c r="T140" s="606"/>
      <c r="U140" s="602"/>
      <c r="V140" s="562"/>
      <c r="W140" s="563"/>
      <c r="X140" s="563"/>
      <c r="Y140" s="563"/>
      <c r="Z140" s="563"/>
      <c r="AA140" s="563"/>
      <c r="AB140" s="563"/>
      <c r="AC140" s="563"/>
      <c r="AD140" s="563"/>
      <c r="AE140" s="563"/>
      <c r="AF140" s="563"/>
      <c r="AG140" s="563"/>
      <c r="AH140" s="563"/>
      <c r="AI140" s="563"/>
      <c r="AJ140" s="563"/>
      <c r="AK140" s="563"/>
      <c r="AL140" s="563"/>
      <c r="AM140" s="563"/>
      <c r="AN140" s="563"/>
      <c r="AO140" s="563"/>
      <c r="AP140" s="563"/>
      <c r="AQ140" s="563"/>
      <c r="AR140" s="563"/>
      <c r="AS140" s="563"/>
    </row>
    <row r="141" spans="1:45" ht="12.75">
      <c r="A141" s="604" t="s">
        <v>683</v>
      </c>
      <c r="B141" s="634"/>
      <c r="C141" s="820"/>
      <c r="D141" s="787"/>
      <c r="E141" s="787"/>
      <c r="F141" s="787"/>
      <c r="G141" s="787"/>
      <c r="H141" s="606"/>
      <c r="I141" s="606"/>
      <c r="J141" s="606"/>
      <c r="K141" s="606"/>
      <c r="L141" s="606"/>
      <c r="M141" s="606"/>
      <c r="N141" s="606"/>
      <c r="O141" s="606"/>
      <c r="P141" s="606"/>
      <c r="Q141" s="606"/>
      <c r="R141" s="606"/>
      <c r="S141" s="606"/>
      <c r="T141" s="606"/>
      <c r="U141" s="602"/>
      <c r="V141" s="562"/>
      <c r="W141" s="563"/>
      <c r="X141" s="563"/>
      <c r="Y141" s="563"/>
      <c r="Z141" s="563"/>
      <c r="AA141" s="563"/>
      <c r="AB141" s="563"/>
      <c r="AC141" s="563"/>
      <c r="AD141" s="563"/>
      <c r="AE141" s="563"/>
      <c r="AF141" s="563"/>
      <c r="AG141" s="563"/>
      <c r="AH141" s="563"/>
      <c r="AI141" s="563"/>
      <c r="AJ141" s="563"/>
      <c r="AK141" s="563"/>
      <c r="AL141" s="563"/>
      <c r="AM141" s="563"/>
      <c r="AN141" s="563"/>
      <c r="AO141" s="563"/>
      <c r="AP141" s="563"/>
      <c r="AQ141" s="563"/>
      <c r="AR141" s="563"/>
      <c r="AS141" s="563"/>
    </row>
    <row r="142" spans="1:45" ht="12.75">
      <c r="A142" s="604" t="s">
        <v>684</v>
      </c>
      <c r="B142" s="634"/>
      <c r="C142" s="820"/>
      <c r="D142" s="787"/>
      <c r="E142" s="787"/>
      <c r="F142" s="787"/>
      <c r="G142" s="787"/>
      <c r="H142" s="606"/>
      <c r="I142" s="606"/>
      <c r="J142" s="606"/>
      <c r="K142" s="606"/>
      <c r="L142" s="606"/>
      <c r="M142" s="606"/>
      <c r="N142" s="606"/>
      <c r="O142" s="606"/>
      <c r="P142" s="606"/>
      <c r="Q142" s="606"/>
      <c r="R142" s="606"/>
      <c r="S142" s="606"/>
      <c r="T142" s="606"/>
      <c r="U142" s="602"/>
      <c r="V142" s="562"/>
      <c r="W142" s="563"/>
      <c r="X142" s="563"/>
      <c r="Y142" s="563"/>
      <c r="Z142" s="563"/>
      <c r="AA142" s="563"/>
      <c r="AB142" s="563"/>
      <c r="AC142" s="563"/>
      <c r="AD142" s="563"/>
      <c r="AE142" s="563"/>
      <c r="AF142" s="563"/>
      <c r="AG142" s="563"/>
      <c r="AH142" s="563"/>
      <c r="AI142" s="563"/>
      <c r="AJ142" s="563"/>
      <c r="AK142" s="563"/>
      <c r="AL142" s="563"/>
      <c r="AM142" s="563"/>
      <c r="AN142" s="563"/>
      <c r="AO142" s="563"/>
      <c r="AP142" s="563"/>
      <c r="AQ142" s="563"/>
      <c r="AR142" s="563"/>
      <c r="AS142" s="563"/>
    </row>
    <row r="143" spans="1:45" ht="12.75">
      <c r="A143" s="604" t="s">
        <v>685</v>
      </c>
      <c r="B143" s="634"/>
      <c r="C143" s="820"/>
      <c r="D143" s="787"/>
      <c r="E143" s="787"/>
      <c r="F143" s="787"/>
      <c r="G143" s="787"/>
      <c r="H143" s="606"/>
      <c r="I143" s="606"/>
      <c r="J143" s="606"/>
      <c r="K143" s="606"/>
      <c r="L143" s="606"/>
      <c r="M143" s="606"/>
      <c r="N143" s="606"/>
      <c r="O143" s="606"/>
      <c r="P143" s="606"/>
      <c r="Q143" s="606"/>
      <c r="R143" s="606"/>
      <c r="S143" s="606"/>
      <c r="T143" s="606"/>
      <c r="U143" s="602"/>
      <c r="V143" s="562"/>
      <c r="W143" s="563"/>
      <c r="X143" s="563"/>
      <c r="Y143" s="563"/>
      <c r="Z143" s="563"/>
      <c r="AA143" s="563"/>
      <c r="AB143" s="563"/>
      <c r="AC143" s="563"/>
      <c r="AD143" s="563"/>
      <c r="AE143" s="563"/>
      <c r="AF143" s="563"/>
      <c r="AG143" s="563"/>
      <c r="AH143" s="563"/>
      <c r="AI143" s="563"/>
      <c r="AJ143" s="563"/>
      <c r="AK143" s="563"/>
      <c r="AL143" s="563"/>
      <c r="AM143" s="563"/>
      <c r="AN143" s="563"/>
      <c r="AO143" s="563"/>
      <c r="AP143" s="563"/>
      <c r="AQ143" s="563"/>
      <c r="AR143" s="563"/>
      <c r="AS143" s="563"/>
    </row>
    <row r="144" spans="1:45" ht="12.75">
      <c r="A144" s="604" t="s">
        <v>686</v>
      </c>
      <c r="B144" s="634"/>
      <c r="C144" s="820"/>
      <c r="D144" s="787"/>
      <c r="E144" s="787"/>
      <c r="F144" s="787"/>
      <c r="G144" s="787"/>
      <c r="H144" s="606"/>
      <c r="I144" s="606"/>
      <c r="J144" s="606"/>
      <c r="K144" s="606"/>
      <c r="L144" s="606"/>
      <c r="M144" s="606"/>
      <c r="N144" s="606"/>
      <c r="O144" s="606"/>
      <c r="P144" s="606"/>
      <c r="Q144" s="606"/>
      <c r="R144" s="606"/>
      <c r="S144" s="606"/>
      <c r="T144" s="606"/>
      <c r="U144" s="602"/>
      <c r="V144" s="562"/>
      <c r="W144" s="563"/>
      <c r="X144" s="563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</row>
    <row r="145" spans="1:45" ht="12.75">
      <c r="A145" s="604" t="s">
        <v>687</v>
      </c>
      <c r="B145" s="634"/>
      <c r="C145" s="820"/>
      <c r="D145" s="787"/>
      <c r="E145" s="787"/>
      <c r="F145" s="787"/>
      <c r="G145" s="787"/>
      <c r="H145" s="606"/>
      <c r="I145" s="606"/>
      <c r="J145" s="606"/>
      <c r="K145" s="606"/>
      <c r="L145" s="606"/>
      <c r="M145" s="606"/>
      <c r="N145" s="606"/>
      <c r="O145" s="606"/>
      <c r="P145" s="606"/>
      <c r="Q145" s="606"/>
      <c r="R145" s="606"/>
      <c r="S145" s="606"/>
      <c r="T145" s="606"/>
      <c r="U145" s="602"/>
      <c r="V145" s="562"/>
      <c r="W145" s="563"/>
      <c r="X145" s="563"/>
      <c r="Y145" s="563"/>
      <c r="Z145" s="563"/>
      <c r="AA145" s="563"/>
      <c r="AB145" s="563"/>
      <c r="AC145" s="563"/>
      <c r="AD145" s="563"/>
      <c r="AE145" s="563"/>
      <c r="AF145" s="563"/>
      <c r="AG145" s="563"/>
      <c r="AH145" s="563"/>
      <c r="AI145" s="563"/>
      <c r="AJ145" s="563"/>
      <c r="AK145" s="563"/>
      <c r="AL145" s="563"/>
      <c r="AM145" s="563"/>
      <c r="AN145" s="563"/>
      <c r="AO145" s="563"/>
      <c r="AP145" s="563"/>
      <c r="AQ145" s="563"/>
      <c r="AR145" s="563"/>
      <c r="AS145" s="563"/>
    </row>
    <row r="146" spans="1:45" ht="12.75">
      <c r="A146" s="604" t="s">
        <v>688</v>
      </c>
      <c r="B146" s="634"/>
      <c r="C146" s="820"/>
      <c r="D146" s="787"/>
      <c r="E146" s="787"/>
      <c r="F146" s="787"/>
      <c r="G146" s="787"/>
      <c r="H146" s="606"/>
      <c r="I146" s="606"/>
      <c r="J146" s="606"/>
      <c r="K146" s="606"/>
      <c r="L146" s="606"/>
      <c r="M146" s="606"/>
      <c r="N146" s="606"/>
      <c r="O146" s="606"/>
      <c r="P146" s="606"/>
      <c r="Q146" s="606"/>
      <c r="R146" s="606"/>
      <c r="S146" s="606"/>
      <c r="T146" s="606"/>
      <c r="U146" s="602"/>
      <c r="V146" s="562"/>
      <c r="W146" s="563"/>
      <c r="X146" s="563"/>
      <c r="Y146" s="563"/>
      <c r="Z146" s="563"/>
      <c r="AA146" s="563"/>
      <c r="AB146" s="563"/>
      <c r="AC146" s="563"/>
      <c r="AD146" s="563"/>
      <c r="AE146" s="563"/>
      <c r="AF146" s="563"/>
      <c r="AG146" s="563"/>
      <c r="AH146" s="563"/>
      <c r="AI146" s="563"/>
      <c r="AJ146" s="563"/>
      <c r="AK146" s="563"/>
      <c r="AL146" s="563"/>
      <c r="AM146" s="563"/>
      <c r="AN146" s="563"/>
      <c r="AO146" s="563"/>
      <c r="AP146" s="563"/>
      <c r="AQ146" s="563"/>
      <c r="AR146" s="563"/>
      <c r="AS146" s="563"/>
    </row>
    <row r="147" spans="1:45">
      <c r="D147" s="605"/>
      <c r="E147" s="606"/>
      <c r="F147" s="606"/>
      <c r="G147" s="606"/>
      <c r="H147" s="606"/>
      <c r="I147" s="606"/>
      <c r="J147" s="606"/>
      <c r="K147" s="606"/>
      <c r="L147" s="606"/>
      <c r="M147" s="606"/>
      <c r="N147" s="606"/>
      <c r="O147" s="606"/>
      <c r="P147" s="606"/>
      <c r="Q147" s="606"/>
      <c r="R147" s="606"/>
      <c r="S147" s="606"/>
      <c r="T147" s="606"/>
      <c r="U147" s="602"/>
      <c r="V147" s="562"/>
      <c r="W147" s="563"/>
      <c r="X147" s="563"/>
      <c r="Y147" s="563"/>
      <c r="Z147" s="563"/>
      <c r="AA147" s="563"/>
      <c r="AB147" s="563"/>
      <c r="AC147" s="563"/>
      <c r="AD147" s="563"/>
      <c r="AE147" s="563"/>
      <c r="AF147" s="563"/>
      <c r="AG147" s="563"/>
      <c r="AH147" s="563"/>
      <c r="AI147" s="563"/>
      <c r="AJ147" s="563"/>
      <c r="AK147" s="563"/>
      <c r="AL147" s="563"/>
      <c r="AM147" s="563"/>
      <c r="AN147" s="563"/>
      <c r="AO147" s="563"/>
      <c r="AP147" s="563"/>
      <c r="AQ147" s="563"/>
      <c r="AR147" s="563"/>
      <c r="AS147" s="563"/>
    </row>
    <row r="148" spans="1:45">
      <c r="D148" s="605"/>
      <c r="E148" s="606"/>
      <c r="F148" s="606"/>
      <c r="G148" s="606"/>
      <c r="H148" s="606"/>
      <c r="I148" s="606"/>
      <c r="J148" s="606"/>
      <c r="K148" s="606"/>
      <c r="L148" s="606"/>
      <c r="M148" s="606"/>
      <c r="N148" s="606"/>
      <c r="O148" s="606"/>
      <c r="P148" s="606"/>
      <c r="Q148" s="606"/>
      <c r="R148" s="606"/>
      <c r="S148" s="606"/>
      <c r="T148" s="606"/>
      <c r="U148" s="602"/>
      <c r="V148" s="562"/>
      <c r="W148" s="563"/>
      <c r="X148" s="563"/>
      <c r="Y148" s="563"/>
      <c r="Z148" s="563"/>
      <c r="AA148" s="563"/>
      <c r="AB148" s="563"/>
      <c r="AC148" s="563"/>
      <c r="AD148" s="563"/>
      <c r="AE148" s="563"/>
      <c r="AF148" s="563"/>
      <c r="AG148" s="563"/>
      <c r="AH148" s="563"/>
      <c r="AI148" s="563"/>
      <c r="AJ148" s="563"/>
      <c r="AK148" s="563"/>
      <c r="AL148" s="563"/>
      <c r="AM148" s="563"/>
      <c r="AN148" s="563"/>
      <c r="AO148" s="563"/>
      <c r="AP148" s="563"/>
      <c r="AQ148" s="563"/>
      <c r="AR148" s="563"/>
      <c r="AS148" s="563"/>
    </row>
    <row r="149" spans="1:45">
      <c r="D149" s="605"/>
      <c r="E149" s="606"/>
      <c r="F149" s="606"/>
      <c r="G149" s="606"/>
      <c r="H149" s="606"/>
      <c r="I149" s="606"/>
      <c r="J149" s="606"/>
      <c r="K149" s="606"/>
      <c r="L149" s="606"/>
      <c r="M149" s="606"/>
      <c r="N149" s="606"/>
      <c r="O149" s="606"/>
      <c r="P149" s="606"/>
      <c r="Q149" s="606"/>
      <c r="R149" s="606"/>
      <c r="S149" s="606"/>
      <c r="T149" s="606"/>
      <c r="U149" s="602"/>
      <c r="V149" s="562"/>
      <c r="W149" s="563"/>
      <c r="X149" s="563"/>
      <c r="Y149" s="563"/>
      <c r="Z149" s="563"/>
      <c r="AA149" s="563"/>
      <c r="AB149" s="563"/>
      <c r="AC149" s="563"/>
      <c r="AD149" s="563"/>
      <c r="AE149" s="563"/>
      <c r="AF149" s="563"/>
      <c r="AG149" s="563"/>
      <c r="AH149" s="563"/>
      <c r="AI149" s="563"/>
      <c r="AJ149" s="563"/>
      <c r="AK149" s="563"/>
      <c r="AL149" s="563"/>
      <c r="AM149" s="563"/>
      <c r="AN149" s="563"/>
      <c r="AO149" s="563"/>
      <c r="AP149" s="563"/>
      <c r="AQ149" s="563"/>
      <c r="AR149" s="563"/>
      <c r="AS149" s="563"/>
    </row>
    <row r="150" spans="1:45">
      <c r="D150" s="605"/>
      <c r="E150" s="606"/>
      <c r="F150" s="606"/>
      <c r="G150" s="606"/>
      <c r="H150" s="606"/>
      <c r="I150" s="606"/>
      <c r="J150" s="606"/>
      <c r="K150" s="606"/>
      <c r="L150" s="606"/>
      <c r="M150" s="606"/>
      <c r="N150" s="606"/>
      <c r="O150" s="606"/>
      <c r="P150" s="606"/>
      <c r="Q150" s="606"/>
      <c r="R150" s="606"/>
      <c r="S150" s="606"/>
      <c r="T150" s="606"/>
      <c r="U150" s="602"/>
      <c r="V150" s="562"/>
      <c r="W150" s="563"/>
      <c r="X150" s="563"/>
      <c r="Y150" s="563"/>
      <c r="Z150" s="563"/>
      <c r="AA150" s="563"/>
      <c r="AB150" s="563"/>
      <c r="AC150" s="563"/>
      <c r="AD150" s="563"/>
      <c r="AE150" s="563"/>
      <c r="AF150" s="563"/>
      <c r="AG150" s="563"/>
      <c r="AH150" s="563"/>
      <c r="AI150" s="563"/>
      <c r="AJ150" s="563"/>
      <c r="AK150" s="563"/>
      <c r="AL150" s="563"/>
      <c r="AM150" s="563"/>
      <c r="AN150" s="563"/>
      <c r="AO150" s="563"/>
      <c r="AP150" s="563"/>
      <c r="AQ150" s="563"/>
      <c r="AR150" s="563"/>
      <c r="AS150" s="563"/>
    </row>
    <row r="151" spans="1:45">
      <c r="D151" s="605"/>
      <c r="E151" s="606"/>
      <c r="F151" s="606"/>
      <c r="G151" s="606"/>
      <c r="H151" s="606"/>
      <c r="I151" s="606"/>
      <c r="J151" s="606"/>
      <c r="K151" s="606"/>
      <c r="L151" s="606"/>
      <c r="M151" s="606"/>
      <c r="N151" s="606"/>
      <c r="O151" s="606"/>
      <c r="P151" s="606"/>
      <c r="Q151" s="606"/>
      <c r="R151" s="606"/>
      <c r="S151" s="606"/>
      <c r="T151" s="606"/>
      <c r="U151" s="602"/>
      <c r="V151" s="562"/>
      <c r="W151" s="563"/>
      <c r="X151" s="563"/>
      <c r="Y151" s="563"/>
      <c r="Z151" s="563"/>
      <c r="AA151" s="563"/>
      <c r="AB151" s="563"/>
      <c r="AC151" s="563"/>
      <c r="AD151" s="563"/>
      <c r="AE151" s="563"/>
      <c r="AF151" s="563"/>
      <c r="AG151" s="563"/>
      <c r="AH151" s="563"/>
      <c r="AI151" s="563"/>
      <c r="AJ151" s="563"/>
      <c r="AK151" s="563"/>
      <c r="AL151" s="563"/>
      <c r="AM151" s="563"/>
      <c r="AN151" s="563"/>
      <c r="AO151" s="563"/>
      <c r="AP151" s="563"/>
      <c r="AQ151" s="563"/>
      <c r="AR151" s="563"/>
      <c r="AS151" s="563"/>
    </row>
    <row r="152" spans="1:45">
      <c r="D152" s="605"/>
      <c r="E152" s="606"/>
      <c r="F152" s="606"/>
      <c r="G152" s="606"/>
      <c r="H152" s="606"/>
      <c r="I152" s="606"/>
      <c r="J152" s="606"/>
      <c r="K152" s="606"/>
      <c r="L152" s="606"/>
      <c r="M152" s="606"/>
      <c r="N152" s="606"/>
      <c r="O152" s="606"/>
      <c r="P152" s="606"/>
      <c r="Q152" s="606"/>
      <c r="R152" s="606"/>
      <c r="S152" s="606"/>
      <c r="T152" s="606"/>
      <c r="U152" s="602"/>
      <c r="V152" s="562"/>
      <c r="W152" s="563"/>
      <c r="X152" s="563"/>
      <c r="Y152" s="563"/>
      <c r="Z152" s="563"/>
      <c r="AA152" s="563"/>
      <c r="AB152" s="563"/>
      <c r="AC152" s="563"/>
      <c r="AD152" s="563"/>
      <c r="AE152" s="563"/>
      <c r="AF152" s="563"/>
      <c r="AG152" s="563"/>
      <c r="AH152" s="563"/>
      <c r="AI152" s="563"/>
      <c r="AJ152" s="563"/>
      <c r="AK152" s="563"/>
      <c r="AL152" s="563"/>
      <c r="AM152" s="563"/>
      <c r="AN152" s="563"/>
      <c r="AO152" s="563"/>
      <c r="AP152" s="563"/>
      <c r="AQ152" s="563"/>
      <c r="AR152" s="563"/>
      <c r="AS152" s="563"/>
    </row>
    <row r="153" spans="1:45">
      <c r="D153" s="605"/>
      <c r="E153" s="606"/>
      <c r="F153" s="606"/>
      <c r="G153" s="606"/>
      <c r="H153" s="606"/>
      <c r="I153" s="606"/>
      <c r="J153" s="606"/>
      <c r="K153" s="606"/>
      <c r="L153" s="606"/>
      <c r="M153" s="606"/>
      <c r="N153" s="606"/>
      <c r="O153" s="606"/>
      <c r="P153" s="606"/>
      <c r="Q153" s="606"/>
      <c r="R153" s="606"/>
      <c r="S153" s="606"/>
      <c r="T153" s="606"/>
      <c r="U153" s="602"/>
      <c r="V153" s="562"/>
      <c r="W153" s="563"/>
      <c r="X153" s="563"/>
      <c r="Y153" s="563"/>
      <c r="Z153" s="563"/>
      <c r="AA153" s="563"/>
      <c r="AB153" s="563"/>
      <c r="AC153" s="563"/>
      <c r="AD153" s="563"/>
      <c r="AE153" s="563"/>
      <c r="AF153" s="563"/>
      <c r="AG153" s="563"/>
      <c r="AH153" s="563"/>
      <c r="AI153" s="563"/>
      <c r="AJ153" s="563"/>
      <c r="AK153" s="563"/>
      <c r="AL153" s="563"/>
      <c r="AM153" s="563"/>
      <c r="AN153" s="563"/>
      <c r="AO153" s="563"/>
      <c r="AP153" s="563"/>
      <c r="AQ153" s="563"/>
      <c r="AR153" s="563"/>
      <c r="AS153" s="563"/>
    </row>
    <row r="154" spans="1:45">
      <c r="D154" s="605"/>
      <c r="E154" s="606"/>
      <c r="F154" s="606"/>
      <c r="G154" s="606"/>
      <c r="H154" s="606"/>
      <c r="I154" s="606"/>
      <c r="J154" s="606"/>
      <c r="K154" s="606"/>
      <c r="L154" s="606"/>
      <c r="M154" s="606"/>
      <c r="N154" s="606"/>
      <c r="O154" s="606"/>
      <c r="P154" s="606"/>
      <c r="Q154" s="606"/>
      <c r="R154" s="606"/>
      <c r="S154" s="606"/>
      <c r="T154" s="606"/>
      <c r="U154" s="602"/>
      <c r="V154" s="562"/>
      <c r="W154" s="563"/>
      <c r="X154" s="563"/>
      <c r="Y154" s="563"/>
      <c r="Z154" s="563"/>
      <c r="AA154" s="563"/>
      <c r="AB154" s="563"/>
      <c r="AC154" s="563"/>
      <c r="AD154" s="563"/>
      <c r="AE154" s="563"/>
      <c r="AF154" s="563"/>
      <c r="AG154" s="563"/>
      <c r="AH154" s="563"/>
      <c r="AI154" s="563"/>
      <c r="AJ154" s="563"/>
      <c r="AK154" s="563"/>
      <c r="AL154" s="563"/>
      <c r="AM154" s="563"/>
      <c r="AN154" s="563"/>
      <c r="AO154" s="563"/>
      <c r="AP154" s="563"/>
      <c r="AQ154" s="563"/>
      <c r="AR154" s="563"/>
      <c r="AS154" s="563"/>
    </row>
    <row r="155" spans="1:45">
      <c r="D155" s="605"/>
      <c r="E155" s="606"/>
      <c r="F155" s="606"/>
      <c r="G155" s="606"/>
      <c r="H155" s="606"/>
      <c r="I155" s="606"/>
      <c r="J155" s="606"/>
      <c r="K155" s="606"/>
      <c r="L155" s="606"/>
      <c r="M155" s="606"/>
      <c r="N155" s="606"/>
      <c r="O155" s="606"/>
      <c r="P155" s="606"/>
      <c r="Q155" s="606"/>
      <c r="R155" s="606"/>
      <c r="S155" s="606"/>
      <c r="T155" s="606"/>
      <c r="U155" s="602"/>
      <c r="V155" s="562"/>
      <c r="W155" s="563"/>
      <c r="X155" s="563"/>
      <c r="Y155" s="563"/>
      <c r="Z155" s="563"/>
      <c r="AA155" s="563"/>
      <c r="AB155" s="563"/>
      <c r="AC155" s="563"/>
      <c r="AD155" s="563"/>
      <c r="AE155" s="563"/>
      <c r="AF155" s="563"/>
      <c r="AG155" s="563"/>
      <c r="AH155" s="563"/>
      <c r="AI155" s="563"/>
      <c r="AJ155" s="563"/>
      <c r="AK155" s="563"/>
      <c r="AL155" s="563"/>
      <c r="AM155" s="563"/>
      <c r="AN155" s="563"/>
      <c r="AO155" s="563"/>
      <c r="AP155" s="563"/>
      <c r="AQ155" s="563"/>
      <c r="AR155" s="563"/>
      <c r="AS155" s="563"/>
    </row>
    <row r="156" spans="1:45">
      <c r="D156" s="605"/>
      <c r="E156" s="606"/>
      <c r="F156" s="606"/>
      <c r="G156" s="606"/>
      <c r="H156" s="606"/>
      <c r="I156" s="606"/>
      <c r="J156" s="606"/>
      <c r="K156" s="606"/>
      <c r="L156" s="606"/>
      <c r="M156" s="606"/>
      <c r="N156" s="606"/>
      <c r="O156" s="606"/>
      <c r="P156" s="606"/>
      <c r="Q156" s="606"/>
      <c r="R156" s="606"/>
      <c r="S156" s="606"/>
      <c r="T156" s="606"/>
      <c r="U156" s="602"/>
      <c r="V156" s="562"/>
      <c r="W156" s="563"/>
      <c r="X156" s="563"/>
      <c r="Y156" s="563"/>
      <c r="Z156" s="563"/>
      <c r="AA156" s="563"/>
      <c r="AB156" s="563"/>
      <c r="AC156" s="563"/>
      <c r="AD156" s="563"/>
      <c r="AE156" s="563"/>
      <c r="AF156" s="563"/>
      <c r="AG156" s="563"/>
      <c r="AH156" s="563"/>
      <c r="AI156" s="563"/>
      <c r="AJ156" s="563"/>
      <c r="AK156" s="563"/>
      <c r="AL156" s="563"/>
      <c r="AM156" s="563"/>
      <c r="AN156" s="563"/>
      <c r="AO156" s="563"/>
      <c r="AP156" s="563"/>
      <c r="AQ156" s="563"/>
      <c r="AR156" s="563"/>
      <c r="AS156" s="563"/>
    </row>
    <row r="157" spans="1:45">
      <c r="D157" s="605"/>
      <c r="E157" s="606"/>
      <c r="F157" s="606"/>
      <c r="G157" s="606"/>
      <c r="H157" s="606"/>
      <c r="I157" s="606"/>
      <c r="J157" s="606"/>
      <c r="K157" s="606"/>
      <c r="L157" s="606"/>
      <c r="M157" s="606"/>
      <c r="N157" s="606"/>
      <c r="O157" s="606"/>
      <c r="P157" s="606"/>
      <c r="Q157" s="606"/>
      <c r="R157" s="606"/>
      <c r="S157" s="606"/>
      <c r="T157" s="606"/>
      <c r="U157" s="602"/>
      <c r="V157" s="562"/>
      <c r="W157" s="563"/>
      <c r="X157" s="563"/>
      <c r="Y157" s="563"/>
      <c r="Z157" s="563"/>
      <c r="AA157" s="563"/>
      <c r="AB157" s="563"/>
      <c r="AC157" s="563"/>
      <c r="AD157" s="563"/>
      <c r="AE157" s="563"/>
      <c r="AF157" s="563"/>
      <c r="AG157" s="563"/>
      <c r="AH157" s="563"/>
      <c r="AI157" s="563"/>
      <c r="AJ157" s="563"/>
      <c r="AK157" s="563"/>
      <c r="AL157" s="563"/>
      <c r="AM157" s="563"/>
      <c r="AN157" s="563"/>
      <c r="AO157" s="563"/>
      <c r="AP157" s="563"/>
      <c r="AQ157" s="563"/>
      <c r="AR157" s="563"/>
      <c r="AS157" s="563"/>
    </row>
    <row r="158" spans="1:45">
      <c r="D158" s="605"/>
      <c r="E158" s="606"/>
      <c r="F158" s="606"/>
      <c r="G158" s="606"/>
      <c r="H158" s="606"/>
      <c r="I158" s="606"/>
      <c r="J158" s="606"/>
      <c r="K158" s="606"/>
      <c r="L158" s="606"/>
      <c r="M158" s="606"/>
      <c r="N158" s="606"/>
      <c r="O158" s="606"/>
      <c r="P158" s="606"/>
      <c r="Q158" s="606"/>
      <c r="R158" s="606"/>
      <c r="S158" s="606"/>
      <c r="T158" s="606"/>
      <c r="U158" s="602"/>
      <c r="V158" s="562"/>
      <c r="W158" s="563"/>
      <c r="X158" s="563"/>
      <c r="Y158" s="563"/>
      <c r="Z158" s="563"/>
      <c r="AA158" s="563"/>
      <c r="AB158" s="563"/>
      <c r="AC158" s="563"/>
      <c r="AD158" s="563"/>
      <c r="AE158" s="563"/>
      <c r="AF158" s="563"/>
      <c r="AG158" s="563"/>
      <c r="AH158" s="563"/>
      <c r="AI158" s="563"/>
      <c r="AJ158" s="563"/>
      <c r="AK158" s="563"/>
      <c r="AL158" s="563"/>
      <c r="AM158" s="563"/>
      <c r="AN158" s="563"/>
      <c r="AO158" s="563"/>
      <c r="AP158" s="563"/>
      <c r="AQ158" s="563"/>
      <c r="AR158" s="563"/>
      <c r="AS158" s="563"/>
    </row>
    <row r="159" spans="1:45">
      <c r="D159" s="605"/>
      <c r="E159" s="606"/>
      <c r="F159" s="606"/>
      <c r="G159" s="606"/>
      <c r="H159" s="606"/>
      <c r="I159" s="606"/>
      <c r="J159" s="606"/>
      <c r="K159" s="606"/>
      <c r="L159" s="606"/>
      <c r="M159" s="606"/>
      <c r="N159" s="606"/>
      <c r="O159" s="606"/>
      <c r="P159" s="606"/>
      <c r="Q159" s="606"/>
      <c r="R159" s="606"/>
      <c r="S159" s="606"/>
      <c r="T159" s="606"/>
      <c r="U159" s="602"/>
      <c r="V159" s="562"/>
      <c r="W159" s="563"/>
      <c r="X159" s="563"/>
      <c r="Y159" s="563"/>
      <c r="Z159" s="563"/>
      <c r="AA159" s="563"/>
      <c r="AB159" s="563"/>
      <c r="AC159" s="563"/>
      <c r="AD159" s="563"/>
      <c r="AE159" s="563"/>
      <c r="AF159" s="563"/>
      <c r="AG159" s="563"/>
      <c r="AH159" s="563"/>
      <c r="AI159" s="563"/>
      <c r="AJ159" s="563"/>
      <c r="AK159" s="563"/>
      <c r="AL159" s="563"/>
      <c r="AM159" s="563"/>
      <c r="AN159" s="563"/>
      <c r="AO159" s="563"/>
      <c r="AP159" s="563"/>
      <c r="AQ159" s="563"/>
      <c r="AR159" s="563"/>
      <c r="AS159" s="563"/>
    </row>
    <row r="160" spans="1:45">
      <c r="D160" s="605"/>
      <c r="E160" s="606"/>
      <c r="F160" s="606"/>
      <c r="G160" s="606"/>
      <c r="H160" s="606"/>
      <c r="I160" s="606"/>
      <c r="J160" s="606"/>
      <c r="K160" s="606"/>
      <c r="L160" s="606"/>
      <c r="M160" s="606"/>
      <c r="N160" s="606"/>
      <c r="O160" s="606"/>
      <c r="P160" s="606"/>
      <c r="Q160" s="606"/>
      <c r="R160" s="606"/>
      <c r="S160" s="606"/>
      <c r="T160" s="606"/>
      <c r="U160" s="602"/>
      <c r="V160" s="562"/>
      <c r="W160" s="563"/>
      <c r="X160" s="563"/>
      <c r="Y160" s="563"/>
      <c r="Z160" s="563"/>
      <c r="AA160" s="563"/>
      <c r="AB160" s="563"/>
      <c r="AC160" s="563"/>
      <c r="AD160" s="563"/>
      <c r="AE160" s="563"/>
      <c r="AF160" s="563"/>
      <c r="AG160" s="563"/>
      <c r="AH160" s="563"/>
      <c r="AI160" s="563"/>
      <c r="AJ160" s="563"/>
      <c r="AK160" s="563"/>
      <c r="AL160" s="563"/>
      <c r="AM160" s="563"/>
      <c r="AN160" s="563"/>
      <c r="AO160" s="563"/>
      <c r="AP160" s="563"/>
      <c r="AQ160" s="563"/>
      <c r="AR160" s="563"/>
      <c r="AS160" s="563"/>
    </row>
    <row r="161" spans="4:45">
      <c r="D161" s="605"/>
      <c r="E161" s="606"/>
      <c r="F161" s="606"/>
      <c r="G161" s="606"/>
      <c r="H161" s="606"/>
      <c r="I161" s="606"/>
      <c r="J161" s="606"/>
      <c r="K161" s="606"/>
      <c r="L161" s="606"/>
      <c r="M161" s="606"/>
      <c r="N161" s="606"/>
      <c r="O161" s="606"/>
      <c r="P161" s="606"/>
      <c r="Q161" s="606"/>
      <c r="R161" s="606"/>
      <c r="S161" s="606"/>
      <c r="T161" s="606"/>
      <c r="U161" s="602"/>
      <c r="V161" s="562"/>
      <c r="W161" s="563"/>
      <c r="X161" s="563"/>
      <c r="Y161" s="563"/>
      <c r="Z161" s="563"/>
      <c r="AA161" s="563"/>
      <c r="AB161" s="563"/>
      <c r="AC161" s="563"/>
      <c r="AD161" s="563"/>
      <c r="AE161" s="563"/>
      <c r="AF161" s="563"/>
      <c r="AG161" s="563"/>
      <c r="AH161" s="563"/>
      <c r="AI161" s="563"/>
      <c r="AJ161" s="563"/>
      <c r="AK161" s="563"/>
      <c r="AL161" s="563"/>
      <c r="AM161" s="563"/>
      <c r="AN161" s="563"/>
      <c r="AO161" s="563"/>
      <c r="AP161" s="563"/>
      <c r="AQ161" s="563"/>
      <c r="AR161" s="563"/>
      <c r="AS161" s="563"/>
    </row>
    <row r="162" spans="4:45">
      <c r="D162" s="605"/>
      <c r="E162" s="606"/>
      <c r="F162" s="606"/>
      <c r="G162" s="606"/>
      <c r="H162" s="606"/>
      <c r="I162" s="606"/>
      <c r="J162" s="606"/>
      <c r="K162" s="606"/>
      <c r="L162" s="606"/>
      <c r="M162" s="606"/>
      <c r="N162" s="606"/>
      <c r="O162" s="606"/>
      <c r="P162" s="606"/>
      <c r="Q162" s="606"/>
      <c r="R162" s="606"/>
      <c r="S162" s="606"/>
      <c r="T162" s="606"/>
      <c r="U162" s="602"/>
      <c r="V162" s="562"/>
      <c r="W162" s="563"/>
      <c r="X162" s="563"/>
      <c r="Y162" s="563"/>
      <c r="Z162" s="563"/>
      <c r="AA162" s="563"/>
      <c r="AB162" s="563"/>
      <c r="AC162" s="563"/>
      <c r="AD162" s="563"/>
      <c r="AE162" s="563"/>
      <c r="AF162" s="563"/>
      <c r="AG162" s="563"/>
      <c r="AH162" s="563"/>
      <c r="AI162" s="563"/>
      <c r="AJ162" s="563"/>
      <c r="AK162" s="563"/>
      <c r="AL162" s="563"/>
      <c r="AM162" s="563"/>
      <c r="AN162" s="563"/>
      <c r="AO162" s="563"/>
      <c r="AP162" s="563"/>
      <c r="AQ162" s="563"/>
      <c r="AR162" s="563"/>
      <c r="AS162" s="563"/>
    </row>
    <row r="163" spans="4:45">
      <c r="D163" s="605"/>
      <c r="E163" s="606"/>
      <c r="F163" s="606"/>
      <c r="G163" s="606"/>
      <c r="H163" s="606"/>
      <c r="I163" s="606"/>
      <c r="J163" s="606"/>
      <c r="K163" s="606"/>
      <c r="L163" s="606"/>
      <c r="M163" s="606"/>
      <c r="N163" s="606"/>
      <c r="O163" s="606"/>
      <c r="P163" s="606"/>
      <c r="Q163" s="606"/>
      <c r="R163" s="606"/>
      <c r="S163" s="606"/>
      <c r="T163" s="606"/>
      <c r="U163" s="602"/>
      <c r="V163" s="562"/>
      <c r="W163" s="563"/>
      <c r="X163" s="563"/>
      <c r="Y163" s="563"/>
      <c r="Z163" s="563"/>
      <c r="AA163" s="563"/>
      <c r="AB163" s="563"/>
      <c r="AC163" s="563"/>
      <c r="AD163" s="563"/>
      <c r="AE163" s="563"/>
      <c r="AF163" s="563"/>
      <c r="AG163" s="563"/>
      <c r="AH163" s="563"/>
      <c r="AI163" s="563"/>
      <c r="AJ163" s="563"/>
      <c r="AK163" s="563"/>
      <c r="AL163" s="563"/>
      <c r="AM163" s="563"/>
      <c r="AN163" s="563"/>
      <c r="AO163" s="563"/>
      <c r="AP163" s="563"/>
      <c r="AQ163" s="563"/>
      <c r="AR163" s="563"/>
      <c r="AS163" s="563"/>
    </row>
    <row r="164" spans="4:45">
      <c r="D164" s="605"/>
      <c r="E164" s="606"/>
      <c r="F164" s="606"/>
      <c r="G164" s="606"/>
      <c r="H164" s="606"/>
      <c r="I164" s="606"/>
      <c r="J164" s="606"/>
      <c r="K164" s="606"/>
      <c r="L164" s="606"/>
      <c r="M164" s="606"/>
      <c r="N164" s="606"/>
      <c r="O164" s="606"/>
      <c r="P164" s="606"/>
      <c r="Q164" s="606"/>
      <c r="R164" s="606"/>
      <c r="S164" s="606"/>
      <c r="T164" s="606"/>
      <c r="U164" s="602"/>
      <c r="V164" s="562"/>
      <c r="W164" s="563"/>
      <c r="X164" s="563"/>
      <c r="Y164" s="563"/>
      <c r="Z164" s="563"/>
      <c r="AA164" s="563"/>
      <c r="AB164" s="563"/>
      <c r="AC164" s="563"/>
      <c r="AD164" s="563"/>
      <c r="AE164" s="563"/>
      <c r="AF164" s="563"/>
      <c r="AG164" s="563"/>
      <c r="AH164" s="563"/>
      <c r="AI164" s="563"/>
      <c r="AJ164" s="563"/>
      <c r="AK164" s="563"/>
      <c r="AL164" s="563"/>
      <c r="AM164" s="563"/>
      <c r="AN164" s="563"/>
      <c r="AO164" s="563"/>
      <c r="AP164" s="563"/>
      <c r="AQ164" s="563"/>
      <c r="AR164" s="563"/>
      <c r="AS164" s="563"/>
    </row>
    <row r="165" spans="4:45">
      <c r="D165" s="605"/>
      <c r="E165" s="606"/>
      <c r="F165" s="606"/>
      <c r="G165" s="606"/>
      <c r="H165" s="606"/>
      <c r="I165" s="606"/>
      <c r="J165" s="606"/>
      <c r="K165" s="606"/>
      <c r="L165" s="606"/>
      <c r="M165" s="606"/>
      <c r="N165" s="606"/>
      <c r="O165" s="606"/>
      <c r="P165" s="606"/>
      <c r="Q165" s="606"/>
      <c r="R165" s="606"/>
      <c r="S165" s="606"/>
      <c r="T165" s="606"/>
      <c r="U165" s="602"/>
      <c r="V165" s="562"/>
      <c r="W165" s="563"/>
      <c r="X165" s="563"/>
      <c r="Y165" s="563"/>
      <c r="Z165" s="563"/>
      <c r="AA165" s="563"/>
      <c r="AB165" s="563"/>
      <c r="AC165" s="563"/>
      <c r="AD165" s="563"/>
      <c r="AE165" s="563"/>
      <c r="AF165" s="563"/>
      <c r="AG165" s="563"/>
      <c r="AH165" s="563"/>
      <c r="AI165" s="563"/>
      <c r="AJ165" s="563"/>
      <c r="AK165" s="563"/>
      <c r="AL165" s="563"/>
      <c r="AM165" s="563"/>
      <c r="AN165" s="563"/>
      <c r="AO165" s="563"/>
      <c r="AP165" s="563"/>
      <c r="AQ165" s="563"/>
      <c r="AR165" s="563"/>
      <c r="AS165" s="563"/>
    </row>
    <row r="166" spans="4:45">
      <c r="D166" s="605"/>
      <c r="E166" s="606"/>
      <c r="F166" s="606"/>
      <c r="G166" s="606"/>
      <c r="H166" s="606"/>
      <c r="I166" s="606"/>
      <c r="J166" s="606"/>
      <c r="K166" s="606"/>
      <c r="L166" s="606"/>
      <c r="M166" s="606"/>
      <c r="N166" s="606"/>
      <c r="O166" s="606"/>
      <c r="P166" s="606"/>
      <c r="Q166" s="606"/>
      <c r="R166" s="606"/>
      <c r="S166" s="606"/>
      <c r="T166" s="606"/>
      <c r="U166" s="602"/>
      <c r="V166" s="562"/>
      <c r="W166" s="563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</row>
    <row r="167" spans="4:45">
      <c r="D167" s="605"/>
      <c r="E167" s="606"/>
      <c r="F167" s="606"/>
      <c r="G167" s="606"/>
      <c r="H167" s="606"/>
      <c r="I167" s="606"/>
      <c r="J167" s="606"/>
      <c r="K167" s="606"/>
      <c r="L167" s="606"/>
      <c r="M167" s="606"/>
      <c r="N167" s="606"/>
      <c r="O167" s="606"/>
      <c r="P167" s="606"/>
      <c r="Q167" s="606"/>
      <c r="R167" s="606"/>
      <c r="S167" s="606"/>
      <c r="T167" s="606"/>
      <c r="U167" s="602"/>
      <c r="V167" s="562"/>
      <c r="W167" s="563"/>
      <c r="X167" s="563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</row>
    <row r="168" spans="4:45">
      <c r="D168" s="605"/>
      <c r="E168" s="606"/>
      <c r="F168" s="606"/>
      <c r="G168" s="606"/>
      <c r="H168" s="606"/>
      <c r="I168" s="606"/>
      <c r="J168" s="606"/>
      <c r="K168" s="606"/>
      <c r="L168" s="606"/>
      <c r="M168" s="606"/>
      <c r="N168" s="606"/>
      <c r="O168" s="606"/>
      <c r="P168" s="606"/>
      <c r="Q168" s="606"/>
      <c r="R168" s="606"/>
      <c r="S168" s="606"/>
      <c r="T168" s="606"/>
      <c r="U168" s="602"/>
      <c r="V168" s="562"/>
      <c r="W168" s="563"/>
      <c r="X168" s="563"/>
      <c r="Y168" s="563"/>
      <c r="Z168" s="563"/>
      <c r="AA168" s="563"/>
      <c r="AB168" s="563"/>
      <c r="AC168" s="563"/>
      <c r="AD168" s="563"/>
      <c r="AE168" s="563"/>
      <c r="AF168" s="563"/>
      <c r="AG168" s="563"/>
      <c r="AH168" s="563"/>
      <c r="AI168" s="563"/>
      <c r="AJ168" s="563"/>
      <c r="AK168" s="563"/>
      <c r="AL168" s="563"/>
      <c r="AM168" s="563"/>
      <c r="AN168" s="563"/>
      <c r="AO168" s="563"/>
      <c r="AP168" s="563"/>
      <c r="AQ168" s="563"/>
      <c r="AR168" s="563"/>
      <c r="AS168" s="563"/>
    </row>
    <row r="169" spans="4:45">
      <c r="D169" s="605"/>
      <c r="E169" s="606"/>
      <c r="F169" s="606"/>
      <c r="G169" s="606"/>
      <c r="H169" s="606"/>
      <c r="I169" s="606"/>
      <c r="J169" s="606"/>
      <c r="K169" s="606"/>
      <c r="L169" s="606"/>
      <c r="M169" s="606"/>
      <c r="N169" s="606"/>
      <c r="O169" s="606"/>
      <c r="P169" s="606"/>
      <c r="Q169" s="606"/>
      <c r="R169" s="606"/>
      <c r="S169" s="606"/>
      <c r="T169" s="606"/>
      <c r="U169" s="602"/>
      <c r="V169" s="562"/>
      <c r="W169" s="563"/>
      <c r="X169" s="563"/>
      <c r="Y169" s="563"/>
      <c r="Z169" s="563"/>
      <c r="AA169" s="563"/>
      <c r="AB169" s="563"/>
      <c r="AC169" s="563"/>
      <c r="AD169" s="563"/>
      <c r="AE169" s="563"/>
      <c r="AF169" s="563"/>
      <c r="AG169" s="563"/>
      <c r="AH169" s="563"/>
      <c r="AI169" s="563"/>
      <c r="AJ169" s="563"/>
      <c r="AK169" s="563"/>
      <c r="AL169" s="563"/>
      <c r="AM169" s="563"/>
      <c r="AN169" s="563"/>
      <c r="AO169" s="563"/>
      <c r="AP169" s="563"/>
      <c r="AQ169" s="563"/>
      <c r="AR169" s="563"/>
      <c r="AS169" s="563"/>
    </row>
    <row r="170" spans="4:45">
      <c r="D170" s="605"/>
      <c r="E170" s="606"/>
      <c r="F170" s="606"/>
      <c r="G170" s="606"/>
      <c r="H170" s="606"/>
      <c r="I170" s="606"/>
      <c r="J170" s="606"/>
      <c r="K170" s="606"/>
      <c r="L170" s="606"/>
      <c r="M170" s="606"/>
      <c r="N170" s="606"/>
      <c r="O170" s="606"/>
      <c r="P170" s="606"/>
      <c r="Q170" s="606"/>
      <c r="R170" s="606"/>
      <c r="S170" s="606"/>
      <c r="T170" s="606"/>
      <c r="U170" s="602"/>
      <c r="V170" s="562"/>
      <c r="W170" s="563"/>
      <c r="X170" s="563"/>
      <c r="Y170" s="563"/>
      <c r="Z170" s="563"/>
      <c r="AA170" s="563"/>
      <c r="AB170" s="563"/>
      <c r="AC170" s="563"/>
      <c r="AD170" s="563"/>
      <c r="AE170" s="563"/>
      <c r="AF170" s="563"/>
      <c r="AG170" s="563"/>
      <c r="AH170" s="563"/>
      <c r="AI170" s="563"/>
      <c r="AJ170" s="563"/>
      <c r="AK170" s="563"/>
      <c r="AL170" s="563"/>
      <c r="AM170" s="563"/>
      <c r="AN170" s="563"/>
      <c r="AO170" s="563"/>
      <c r="AP170" s="563"/>
      <c r="AQ170" s="563"/>
      <c r="AR170" s="563"/>
      <c r="AS170" s="563"/>
    </row>
    <row r="171" spans="4:45">
      <c r="D171" s="605"/>
      <c r="E171" s="606"/>
      <c r="F171" s="606"/>
      <c r="G171" s="606"/>
      <c r="H171" s="606"/>
      <c r="I171" s="606"/>
      <c r="J171" s="606"/>
      <c r="K171" s="606"/>
      <c r="L171" s="606"/>
      <c r="M171" s="606"/>
      <c r="N171" s="606"/>
      <c r="O171" s="606"/>
      <c r="P171" s="606"/>
      <c r="Q171" s="606"/>
      <c r="R171" s="606"/>
      <c r="S171" s="606"/>
      <c r="T171" s="606"/>
      <c r="U171" s="602"/>
      <c r="V171" s="562"/>
      <c r="W171" s="563"/>
      <c r="X171" s="563"/>
      <c r="Y171" s="563"/>
      <c r="Z171" s="563"/>
      <c r="AA171" s="563"/>
      <c r="AB171" s="563"/>
      <c r="AC171" s="563"/>
      <c r="AD171" s="563"/>
      <c r="AE171" s="563"/>
      <c r="AF171" s="563"/>
      <c r="AG171" s="563"/>
      <c r="AH171" s="563"/>
      <c r="AI171" s="563"/>
      <c r="AJ171" s="563"/>
      <c r="AK171" s="563"/>
      <c r="AL171" s="563"/>
      <c r="AM171" s="563"/>
      <c r="AN171" s="563"/>
      <c r="AO171" s="563"/>
      <c r="AP171" s="563"/>
      <c r="AQ171" s="563"/>
      <c r="AR171" s="563"/>
      <c r="AS171" s="563"/>
    </row>
    <row r="172" spans="4:45">
      <c r="D172" s="605"/>
      <c r="E172" s="606"/>
      <c r="F172" s="606"/>
      <c r="G172" s="606"/>
      <c r="H172" s="606"/>
      <c r="I172" s="606"/>
      <c r="J172" s="606"/>
      <c r="K172" s="606"/>
      <c r="L172" s="606"/>
      <c r="M172" s="606"/>
      <c r="N172" s="606"/>
      <c r="O172" s="606"/>
      <c r="P172" s="606"/>
      <c r="Q172" s="606"/>
      <c r="R172" s="606"/>
      <c r="S172" s="606"/>
      <c r="T172" s="606"/>
      <c r="U172" s="602"/>
      <c r="V172" s="562"/>
      <c r="W172" s="563"/>
      <c r="X172" s="563"/>
      <c r="Y172" s="563"/>
      <c r="Z172" s="563"/>
      <c r="AA172" s="563"/>
      <c r="AB172" s="563"/>
      <c r="AC172" s="563"/>
      <c r="AD172" s="563"/>
      <c r="AE172" s="563"/>
      <c r="AF172" s="563"/>
      <c r="AG172" s="563"/>
      <c r="AH172" s="563"/>
      <c r="AI172" s="563"/>
      <c r="AJ172" s="563"/>
      <c r="AK172" s="563"/>
      <c r="AL172" s="563"/>
      <c r="AM172" s="563"/>
      <c r="AN172" s="563"/>
      <c r="AO172" s="563"/>
      <c r="AP172" s="563"/>
      <c r="AQ172" s="563"/>
      <c r="AR172" s="563"/>
      <c r="AS172" s="563"/>
    </row>
    <row r="173" spans="4:45">
      <c r="D173" s="605"/>
      <c r="E173" s="606"/>
      <c r="F173" s="606"/>
      <c r="G173" s="606"/>
      <c r="H173" s="606"/>
      <c r="I173" s="606"/>
      <c r="J173" s="606"/>
      <c r="K173" s="606"/>
      <c r="L173" s="606"/>
      <c r="M173" s="606"/>
      <c r="N173" s="606"/>
      <c r="O173" s="606"/>
      <c r="P173" s="606"/>
      <c r="Q173" s="606"/>
      <c r="R173" s="606"/>
      <c r="S173" s="606"/>
      <c r="T173" s="606"/>
      <c r="U173" s="602"/>
      <c r="V173" s="562"/>
      <c r="W173" s="563"/>
      <c r="X173" s="563"/>
      <c r="Y173" s="563"/>
      <c r="Z173" s="563"/>
      <c r="AA173" s="563"/>
      <c r="AB173" s="563"/>
      <c r="AC173" s="563"/>
      <c r="AD173" s="563"/>
      <c r="AE173" s="563"/>
      <c r="AF173" s="563"/>
      <c r="AG173" s="563"/>
      <c r="AH173" s="563"/>
      <c r="AI173" s="563"/>
      <c r="AJ173" s="563"/>
      <c r="AK173" s="563"/>
      <c r="AL173" s="563"/>
      <c r="AM173" s="563"/>
      <c r="AN173" s="563"/>
      <c r="AO173" s="563"/>
      <c r="AP173" s="563"/>
      <c r="AQ173" s="563"/>
      <c r="AR173" s="563"/>
      <c r="AS173" s="563"/>
    </row>
    <row r="174" spans="4:45">
      <c r="D174" s="605"/>
      <c r="E174" s="606"/>
      <c r="F174" s="606"/>
      <c r="G174" s="606"/>
      <c r="H174" s="606"/>
      <c r="I174" s="606"/>
      <c r="J174" s="606"/>
      <c r="K174" s="606"/>
      <c r="L174" s="606"/>
      <c r="M174" s="606"/>
      <c r="N174" s="606"/>
      <c r="O174" s="606"/>
      <c r="P174" s="606"/>
      <c r="Q174" s="606"/>
      <c r="R174" s="606"/>
      <c r="S174" s="606"/>
      <c r="T174" s="606"/>
      <c r="U174" s="602"/>
      <c r="V174" s="562"/>
      <c r="W174" s="563"/>
      <c r="X174" s="563"/>
      <c r="Y174" s="563"/>
      <c r="Z174" s="563"/>
      <c r="AA174" s="563"/>
      <c r="AB174" s="563"/>
      <c r="AC174" s="563"/>
      <c r="AD174" s="563"/>
      <c r="AE174" s="563"/>
      <c r="AF174" s="563"/>
      <c r="AG174" s="563"/>
      <c r="AH174" s="563"/>
      <c r="AI174" s="563"/>
      <c r="AJ174" s="563"/>
      <c r="AK174" s="563"/>
      <c r="AL174" s="563"/>
      <c r="AM174" s="563"/>
      <c r="AN174" s="563"/>
      <c r="AO174" s="563"/>
      <c r="AP174" s="563"/>
      <c r="AQ174" s="563"/>
      <c r="AR174" s="563"/>
      <c r="AS174" s="563"/>
    </row>
    <row r="175" spans="4:45">
      <c r="D175" s="605"/>
      <c r="E175" s="606"/>
      <c r="F175" s="606"/>
      <c r="G175" s="606"/>
      <c r="H175" s="606"/>
      <c r="I175" s="606"/>
      <c r="J175" s="606"/>
      <c r="K175" s="606"/>
      <c r="L175" s="606"/>
      <c r="M175" s="606"/>
      <c r="N175" s="606"/>
      <c r="O175" s="606"/>
      <c r="P175" s="606"/>
      <c r="Q175" s="606"/>
      <c r="R175" s="606"/>
      <c r="S175" s="606"/>
      <c r="T175" s="606"/>
      <c r="U175" s="602"/>
      <c r="V175" s="562"/>
      <c r="W175" s="563"/>
      <c r="X175" s="563"/>
      <c r="Y175" s="563"/>
      <c r="Z175" s="563"/>
      <c r="AA175" s="563"/>
      <c r="AB175" s="563"/>
      <c r="AC175" s="563"/>
      <c r="AD175" s="563"/>
      <c r="AE175" s="563"/>
      <c r="AF175" s="563"/>
      <c r="AG175" s="563"/>
      <c r="AH175" s="563"/>
      <c r="AI175" s="563"/>
      <c r="AJ175" s="563"/>
      <c r="AK175" s="563"/>
      <c r="AL175" s="563"/>
      <c r="AM175" s="563"/>
      <c r="AN175" s="563"/>
      <c r="AO175" s="563"/>
      <c r="AP175" s="563"/>
      <c r="AQ175" s="563"/>
      <c r="AR175" s="563"/>
      <c r="AS175" s="563"/>
    </row>
    <row r="176" spans="4:45">
      <c r="D176" s="605"/>
      <c r="E176" s="606"/>
      <c r="F176" s="606"/>
      <c r="G176" s="606"/>
      <c r="H176" s="606"/>
      <c r="I176" s="606"/>
      <c r="J176" s="606"/>
      <c r="K176" s="606"/>
      <c r="L176" s="606"/>
      <c r="M176" s="606"/>
      <c r="N176" s="606"/>
      <c r="O176" s="606"/>
      <c r="P176" s="606"/>
      <c r="Q176" s="606"/>
      <c r="R176" s="606"/>
      <c r="S176" s="606"/>
      <c r="T176" s="606"/>
      <c r="U176" s="602"/>
      <c r="V176" s="562"/>
      <c r="W176" s="563"/>
      <c r="X176" s="563"/>
      <c r="Y176" s="563"/>
      <c r="Z176" s="563"/>
      <c r="AA176" s="563"/>
      <c r="AB176" s="563"/>
      <c r="AC176" s="563"/>
      <c r="AD176" s="563"/>
      <c r="AE176" s="563"/>
      <c r="AF176" s="563"/>
      <c r="AG176" s="563"/>
      <c r="AH176" s="563"/>
      <c r="AI176" s="563"/>
      <c r="AJ176" s="563"/>
      <c r="AK176" s="563"/>
      <c r="AL176" s="563"/>
      <c r="AM176" s="563"/>
      <c r="AN176" s="563"/>
      <c r="AO176" s="563"/>
      <c r="AP176" s="563"/>
      <c r="AQ176" s="563"/>
      <c r="AR176" s="563"/>
      <c r="AS176" s="563"/>
    </row>
    <row r="177" spans="4:45">
      <c r="D177" s="605"/>
      <c r="E177" s="606"/>
      <c r="F177" s="606"/>
      <c r="G177" s="606"/>
      <c r="H177" s="606"/>
      <c r="I177" s="606"/>
      <c r="J177" s="606"/>
      <c r="K177" s="606"/>
      <c r="L177" s="606"/>
      <c r="M177" s="606"/>
      <c r="N177" s="606"/>
      <c r="O177" s="606"/>
      <c r="P177" s="606"/>
      <c r="Q177" s="606"/>
      <c r="R177" s="606"/>
      <c r="S177" s="606"/>
      <c r="T177" s="606"/>
      <c r="U177" s="602"/>
      <c r="V177" s="562"/>
      <c r="W177" s="563"/>
      <c r="X177" s="563"/>
      <c r="Y177" s="563"/>
      <c r="Z177" s="563"/>
      <c r="AA177" s="563"/>
      <c r="AB177" s="563"/>
      <c r="AC177" s="563"/>
      <c r="AD177" s="563"/>
      <c r="AE177" s="563"/>
      <c r="AF177" s="563"/>
      <c r="AG177" s="563"/>
      <c r="AH177" s="563"/>
      <c r="AI177" s="563"/>
      <c r="AJ177" s="563"/>
      <c r="AK177" s="563"/>
      <c r="AL177" s="563"/>
      <c r="AM177" s="563"/>
      <c r="AN177" s="563"/>
      <c r="AO177" s="563"/>
      <c r="AP177" s="563"/>
      <c r="AQ177" s="563"/>
      <c r="AR177" s="563"/>
      <c r="AS177" s="563"/>
    </row>
    <row r="178" spans="4:45">
      <c r="D178" s="605"/>
      <c r="E178" s="606"/>
      <c r="F178" s="606"/>
      <c r="G178" s="606"/>
      <c r="H178" s="606"/>
      <c r="I178" s="606"/>
      <c r="J178" s="606"/>
      <c r="K178" s="606"/>
      <c r="L178" s="606"/>
      <c r="M178" s="606"/>
      <c r="N178" s="606"/>
      <c r="O178" s="606"/>
      <c r="P178" s="606"/>
      <c r="Q178" s="606"/>
      <c r="R178" s="606"/>
      <c r="S178" s="606"/>
      <c r="T178" s="606"/>
      <c r="U178" s="602"/>
      <c r="V178" s="562"/>
      <c r="W178" s="563"/>
      <c r="X178" s="563"/>
      <c r="Y178" s="563"/>
      <c r="Z178" s="563"/>
      <c r="AA178" s="563"/>
      <c r="AB178" s="563"/>
      <c r="AC178" s="563"/>
      <c r="AD178" s="563"/>
      <c r="AE178" s="563"/>
      <c r="AF178" s="563"/>
      <c r="AG178" s="563"/>
      <c r="AH178" s="563"/>
      <c r="AI178" s="563"/>
      <c r="AJ178" s="563"/>
      <c r="AK178" s="563"/>
      <c r="AL178" s="563"/>
      <c r="AM178" s="563"/>
      <c r="AN178" s="563"/>
      <c r="AO178" s="563"/>
      <c r="AP178" s="563"/>
      <c r="AQ178" s="563"/>
      <c r="AR178" s="563"/>
      <c r="AS178" s="563"/>
    </row>
    <row r="179" spans="4:45">
      <c r="D179" s="605"/>
      <c r="E179" s="606"/>
      <c r="F179" s="606"/>
      <c r="G179" s="606"/>
      <c r="H179" s="606"/>
      <c r="I179" s="606"/>
      <c r="J179" s="606"/>
      <c r="K179" s="606"/>
      <c r="L179" s="606"/>
      <c r="M179" s="606"/>
      <c r="N179" s="606"/>
      <c r="O179" s="606"/>
      <c r="P179" s="606"/>
      <c r="Q179" s="606"/>
      <c r="R179" s="606"/>
      <c r="S179" s="606"/>
      <c r="T179" s="606"/>
      <c r="U179" s="602"/>
      <c r="V179" s="562"/>
      <c r="W179" s="563"/>
      <c r="X179" s="563"/>
      <c r="Y179" s="563"/>
      <c r="Z179" s="563"/>
      <c r="AA179" s="563"/>
      <c r="AB179" s="563"/>
      <c r="AC179" s="563"/>
      <c r="AD179" s="563"/>
      <c r="AE179" s="563"/>
      <c r="AF179" s="563"/>
      <c r="AG179" s="563"/>
      <c r="AH179" s="563"/>
      <c r="AI179" s="563"/>
      <c r="AJ179" s="563"/>
      <c r="AK179" s="563"/>
      <c r="AL179" s="563"/>
      <c r="AM179" s="563"/>
      <c r="AN179" s="563"/>
      <c r="AO179" s="563"/>
      <c r="AP179" s="563"/>
      <c r="AQ179" s="563"/>
      <c r="AR179" s="563"/>
      <c r="AS179" s="563"/>
    </row>
    <row r="180" spans="4:45">
      <c r="D180" s="605"/>
      <c r="E180" s="606"/>
      <c r="F180" s="606"/>
      <c r="G180" s="606"/>
      <c r="H180" s="606"/>
      <c r="I180" s="606"/>
      <c r="J180" s="606"/>
      <c r="K180" s="606"/>
      <c r="L180" s="606"/>
      <c r="M180" s="606"/>
      <c r="N180" s="606"/>
      <c r="O180" s="606"/>
      <c r="P180" s="606"/>
      <c r="Q180" s="606"/>
      <c r="R180" s="606"/>
      <c r="S180" s="606"/>
      <c r="T180" s="606"/>
      <c r="U180" s="602"/>
      <c r="V180" s="562"/>
      <c r="W180" s="563"/>
      <c r="X180" s="563"/>
      <c r="Y180" s="563"/>
      <c r="Z180" s="563"/>
      <c r="AA180" s="563"/>
      <c r="AB180" s="563"/>
      <c r="AC180" s="563"/>
      <c r="AD180" s="563"/>
      <c r="AE180" s="563"/>
      <c r="AF180" s="563"/>
      <c r="AG180" s="563"/>
      <c r="AH180" s="563"/>
      <c r="AI180" s="563"/>
      <c r="AJ180" s="563"/>
      <c r="AK180" s="563"/>
      <c r="AL180" s="563"/>
      <c r="AM180" s="563"/>
      <c r="AN180" s="563"/>
      <c r="AO180" s="563"/>
      <c r="AP180" s="563"/>
      <c r="AQ180" s="563"/>
      <c r="AR180" s="563"/>
      <c r="AS180" s="563"/>
    </row>
    <row r="181" spans="4:45">
      <c r="D181" s="605"/>
      <c r="E181" s="606"/>
      <c r="F181" s="606"/>
      <c r="G181" s="606"/>
      <c r="H181" s="606"/>
      <c r="I181" s="606"/>
      <c r="J181" s="606"/>
      <c r="K181" s="606"/>
      <c r="L181" s="606"/>
      <c r="M181" s="606"/>
      <c r="N181" s="606"/>
      <c r="O181" s="606"/>
      <c r="P181" s="606"/>
      <c r="Q181" s="606"/>
      <c r="R181" s="606"/>
      <c r="S181" s="606"/>
      <c r="T181" s="606"/>
      <c r="U181" s="602"/>
      <c r="V181" s="562"/>
      <c r="W181" s="563"/>
      <c r="X181" s="563"/>
      <c r="Y181" s="563"/>
      <c r="Z181" s="563"/>
      <c r="AA181" s="563"/>
      <c r="AB181" s="563"/>
      <c r="AC181" s="563"/>
      <c r="AD181" s="563"/>
      <c r="AE181" s="563"/>
      <c r="AF181" s="563"/>
      <c r="AG181" s="563"/>
      <c r="AH181" s="563"/>
      <c r="AI181" s="563"/>
      <c r="AJ181" s="563"/>
      <c r="AK181" s="563"/>
      <c r="AL181" s="563"/>
      <c r="AM181" s="563"/>
      <c r="AN181" s="563"/>
      <c r="AO181" s="563"/>
      <c r="AP181" s="563"/>
      <c r="AQ181" s="563"/>
      <c r="AR181" s="563"/>
      <c r="AS181" s="563"/>
    </row>
    <row r="182" spans="4:45">
      <c r="D182" s="605"/>
      <c r="E182" s="606"/>
      <c r="F182" s="606"/>
      <c r="G182" s="606"/>
      <c r="H182" s="606"/>
      <c r="I182" s="606"/>
      <c r="J182" s="606"/>
      <c r="K182" s="606"/>
      <c r="L182" s="606"/>
      <c r="M182" s="606"/>
      <c r="N182" s="606"/>
      <c r="O182" s="606"/>
      <c r="P182" s="606"/>
      <c r="Q182" s="606"/>
      <c r="R182" s="606"/>
      <c r="S182" s="606"/>
      <c r="T182" s="606"/>
      <c r="U182" s="602"/>
      <c r="V182" s="562"/>
      <c r="W182" s="563"/>
      <c r="X182" s="563"/>
      <c r="Y182" s="563"/>
      <c r="Z182" s="563"/>
      <c r="AA182" s="563"/>
      <c r="AB182" s="563"/>
      <c r="AC182" s="563"/>
      <c r="AD182" s="563"/>
      <c r="AE182" s="563"/>
      <c r="AF182" s="563"/>
      <c r="AG182" s="563"/>
      <c r="AH182" s="563"/>
      <c r="AI182" s="563"/>
      <c r="AJ182" s="563"/>
      <c r="AK182" s="563"/>
      <c r="AL182" s="563"/>
      <c r="AM182" s="563"/>
      <c r="AN182" s="563"/>
      <c r="AO182" s="563"/>
      <c r="AP182" s="563"/>
      <c r="AQ182" s="563"/>
      <c r="AR182" s="563"/>
      <c r="AS182" s="563"/>
    </row>
    <row r="183" spans="4:45">
      <c r="D183" s="605"/>
      <c r="E183" s="606"/>
      <c r="F183" s="606"/>
      <c r="G183" s="606"/>
      <c r="H183" s="606"/>
      <c r="I183" s="606"/>
      <c r="J183" s="606"/>
      <c r="K183" s="606"/>
      <c r="L183" s="606"/>
      <c r="M183" s="606"/>
      <c r="N183" s="606"/>
      <c r="O183" s="606"/>
      <c r="P183" s="606"/>
      <c r="Q183" s="606"/>
      <c r="R183" s="606"/>
      <c r="S183" s="606"/>
      <c r="T183" s="606"/>
      <c r="U183" s="602"/>
      <c r="V183" s="562"/>
      <c r="W183" s="563"/>
      <c r="X183" s="563"/>
      <c r="Y183" s="563"/>
      <c r="Z183" s="563"/>
      <c r="AA183" s="563"/>
      <c r="AB183" s="563"/>
      <c r="AC183" s="563"/>
      <c r="AD183" s="563"/>
      <c r="AE183" s="563"/>
      <c r="AF183" s="563"/>
      <c r="AG183" s="563"/>
      <c r="AH183" s="563"/>
      <c r="AI183" s="563"/>
      <c r="AJ183" s="563"/>
      <c r="AK183" s="563"/>
      <c r="AL183" s="563"/>
      <c r="AM183" s="563"/>
      <c r="AN183" s="563"/>
      <c r="AO183" s="563"/>
      <c r="AP183" s="563"/>
      <c r="AQ183" s="563"/>
      <c r="AR183" s="563"/>
      <c r="AS183" s="563"/>
    </row>
    <row r="184" spans="4:45">
      <c r="D184" s="605"/>
      <c r="E184" s="606"/>
      <c r="F184" s="606"/>
      <c r="G184" s="606"/>
      <c r="H184" s="606"/>
      <c r="I184" s="606"/>
      <c r="J184" s="606"/>
      <c r="K184" s="606"/>
      <c r="L184" s="606"/>
      <c r="M184" s="606"/>
      <c r="N184" s="606"/>
      <c r="O184" s="606"/>
      <c r="P184" s="606"/>
      <c r="Q184" s="606"/>
      <c r="R184" s="606"/>
      <c r="S184" s="606"/>
      <c r="T184" s="606"/>
      <c r="U184" s="602"/>
      <c r="V184" s="562"/>
      <c r="W184" s="563"/>
      <c r="X184" s="563"/>
      <c r="Y184" s="563"/>
      <c r="Z184" s="563"/>
      <c r="AA184" s="563"/>
      <c r="AB184" s="563"/>
      <c r="AC184" s="563"/>
      <c r="AD184" s="563"/>
      <c r="AE184" s="563"/>
      <c r="AF184" s="563"/>
      <c r="AG184" s="563"/>
      <c r="AH184" s="563"/>
      <c r="AI184" s="563"/>
      <c r="AJ184" s="563"/>
      <c r="AK184" s="563"/>
      <c r="AL184" s="563"/>
      <c r="AM184" s="563"/>
      <c r="AN184" s="563"/>
      <c r="AO184" s="563"/>
      <c r="AP184" s="563"/>
      <c r="AQ184" s="563"/>
      <c r="AR184" s="563"/>
      <c r="AS184" s="563"/>
    </row>
    <row r="185" spans="4:45">
      <c r="D185" s="605"/>
      <c r="E185" s="606"/>
      <c r="F185" s="606"/>
      <c r="G185" s="606"/>
      <c r="H185" s="606"/>
      <c r="I185" s="606"/>
      <c r="J185" s="606"/>
      <c r="K185" s="606"/>
      <c r="L185" s="606"/>
      <c r="M185" s="606"/>
      <c r="N185" s="606"/>
      <c r="O185" s="606"/>
      <c r="P185" s="606"/>
      <c r="Q185" s="606"/>
      <c r="R185" s="606"/>
      <c r="S185" s="606"/>
      <c r="T185" s="606"/>
      <c r="U185" s="602"/>
      <c r="V185" s="562"/>
      <c r="W185" s="563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</row>
    <row r="186" spans="4:45">
      <c r="D186" s="605"/>
      <c r="E186" s="606"/>
      <c r="F186" s="606"/>
      <c r="G186" s="606"/>
      <c r="H186" s="606"/>
      <c r="I186" s="606"/>
      <c r="J186" s="606"/>
      <c r="K186" s="606"/>
      <c r="L186" s="606"/>
      <c r="M186" s="606"/>
      <c r="N186" s="606"/>
      <c r="O186" s="606"/>
      <c r="P186" s="606"/>
      <c r="Q186" s="606"/>
      <c r="R186" s="606"/>
      <c r="S186" s="606"/>
      <c r="T186" s="606"/>
      <c r="U186" s="602"/>
      <c r="V186" s="562"/>
      <c r="W186" s="563"/>
      <c r="X186" s="563"/>
      <c r="Y186" s="563"/>
      <c r="Z186" s="563"/>
      <c r="AA186" s="563"/>
      <c r="AB186" s="563"/>
      <c r="AC186" s="563"/>
      <c r="AD186" s="563"/>
      <c r="AE186" s="563"/>
      <c r="AF186" s="563"/>
      <c r="AG186" s="563"/>
      <c r="AH186" s="563"/>
      <c r="AI186" s="563"/>
      <c r="AJ186" s="563"/>
      <c r="AK186" s="563"/>
      <c r="AL186" s="563"/>
      <c r="AM186" s="563"/>
      <c r="AN186" s="563"/>
      <c r="AO186" s="563"/>
      <c r="AP186" s="563"/>
      <c r="AQ186" s="563"/>
      <c r="AR186" s="563"/>
      <c r="AS186" s="563"/>
    </row>
    <row r="187" spans="4:45">
      <c r="D187" s="605"/>
      <c r="E187" s="606"/>
      <c r="F187" s="606"/>
      <c r="G187" s="606"/>
      <c r="H187" s="606"/>
      <c r="I187" s="606"/>
      <c r="J187" s="606"/>
      <c r="K187" s="606"/>
      <c r="L187" s="606"/>
      <c r="M187" s="606"/>
      <c r="N187" s="606"/>
      <c r="O187" s="606"/>
      <c r="P187" s="606"/>
      <c r="Q187" s="606"/>
      <c r="R187" s="606"/>
      <c r="S187" s="606"/>
      <c r="T187" s="606"/>
      <c r="U187" s="602"/>
      <c r="V187" s="562"/>
      <c r="W187" s="563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</row>
    <row r="188" spans="4:45">
      <c r="D188" s="605"/>
      <c r="E188" s="606"/>
      <c r="F188" s="606"/>
      <c r="G188" s="606"/>
      <c r="H188" s="606"/>
      <c r="I188" s="606"/>
      <c r="J188" s="606"/>
      <c r="K188" s="606"/>
      <c r="L188" s="606"/>
      <c r="M188" s="606"/>
      <c r="N188" s="606"/>
      <c r="O188" s="606"/>
      <c r="P188" s="606"/>
      <c r="Q188" s="606"/>
      <c r="R188" s="606"/>
      <c r="S188" s="606"/>
      <c r="T188" s="606"/>
      <c r="U188" s="602"/>
      <c r="V188" s="562"/>
      <c r="W188" s="563"/>
      <c r="X188" s="563"/>
      <c r="Y188" s="563"/>
      <c r="Z188" s="563"/>
      <c r="AA188" s="563"/>
      <c r="AB188" s="563"/>
      <c r="AC188" s="563"/>
      <c r="AD188" s="563"/>
      <c r="AE188" s="563"/>
      <c r="AF188" s="563"/>
      <c r="AG188" s="563"/>
      <c r="AH188" s="563"/>
      <c r="AI188" s="563"/>
      <c r="AJ188" s="563"/>
      <c r="AK188" s="563"/>
      <c r="AL188" s="563"/>
      <c r="AM188" s="563"/>
      <c r="AN188" s="563"/>
      <c r="AO188" s="563"/>
      <c r="AP188" s="563"/>
      <c r="AQ188" s="563"/>
      <c r="AR188" s="563"/>
      <c r="AS188" s="563"/>
    </row>
    <row r="189" spans="4:45">
      <c r="D189" s="605"/>
      <c r="E189" s="606"/>
      <c r="F189" s="606"/>
      <c r="G189" s="606"/>
      <c r="H189" s="606"/>
      <c r="I189" s="606"/>
      <c r="J189" s="606"/>
      <c r="K189" s="606"/>
      <c r="L189" s="606"/>
      <c r="M189" s="606"/>
      <c r="N189" s="606"/>
      <c r="O189" s="606"/>
      <c r="P189" s="606"/>
      <c r="Q189" s="606"/>
      <c r="R189" s="606"/>
      <c r="S189" s="606"/>
      <c r="T189" s="606"/>
      <c r="U189" s="602"/>
      <c r="V189" s="562"/>
      <c r="W189" s="563"/>
      <c r="X189" s="563"/>
      <c r="Y189" s="563"/>
      <c r="Z189" s="563"/>
      <c r="AA189" s="563"/>
      <c r="AB189" s="563"/>
      <c r="AC189" s="563"/>
      <c r="AD189" s="563"/>
      <c r="AE189" s="563"/>
      <c r="AF189" s="563"/>
      <c r="AG189" s="563"/>
      <c r="AH189" s="563"/>
      <c r="AI189" s="563"/>
      <c r="AJ189" s="563"/>
      <c r="AK189" s="563"/>
      <c r="AL189" s="563"/>
      <c r="AM189" s="563"/>
      <c r="AN189" s="563"/>
      <c r="AO189" s="563"/>
      <c r="AP189" s="563"/>
      <c r="AQ189" s="563"/>
      <c r="AR189" s="563"/>
      <c r="AS189" s="563"/>
    </row>
    <row r="190" spans="4:45">
      <c r="D190" s="605"/>
      <c r="E190" s="606"/>
      <c r="F190" s="606"/>
      <c r="G190" s="606"/>
      <c r="H190" s="606"/>
      <c r="I190" s="606"/>
      <c r="J190" s="606"/>
      <c r="K190" s="606"/>
      <c r="L190" s="606"/>
      <c r="M190" s="606"/>
      <c r="N190" s="606"/>
      <c r="O190" s="606"/>
      <c r="P190" s="606"/>
      <c r="Q190" s="606"/>
      <c r="R190" s="606"/>
      <c r="S190" s="606"/>
      <c r="T190" s="606"/>
      <c r="U190" s="602"/>
      <c r="V190" s="562"/>
      <c r="W190" s="563"/>
      <c r="X190" s="563"/>
      <c r="Y190" s="563"/>
      <c r="Z190" s="563"/>
      <c r="AA190" s="563"/>
      <c r="AB190" s="563"/>
      <c r="AC190" s="563"/>
      <c r="AD190" s="563"/>
      <c r="AE190" s="563"/>
      <c r="AF190" s="563"/>
      <c r="AG190" s="563"/>
      <c r="AH190" s="563"/>
      <c r="AI190" s="563"/>
      <c r="AJ190" s="563"/>
      <c r="AK190" s="563"/>
      <c r="AL190" s="563"/>
      <c r="AM190" s="563"/>
      <c r="AN190" s="563"/>
      <c r="AO190" s="563"/>
      <c r="AP190" s="563"/>
      <c r="AQ190" s="563"/>
      <c r="AR190" s="563"/>
      <c r="AS190" s="563"/>
    </row>
    <row r="191" spans="4:45">
      <c r="D191" s="605"/>
      <c r="E191" s="606"/>
      <c r="F191" s="606"/>
      <c r="G191" s="606"/>
      <c r="H191" s="606"/>
      <c r="I191" s="606"/>
      <c r="J191" s="606"/>
      <c r="K191" s="606"/>
      <c r="L191" s="606"/>
      <c r="M191" s="606"/>
      <c r="N191" s="606"/>
      <c r="O191" s="606"/>
      <c r="P191" s="606"/>
      <c r="Q191" s="606"/>
      <c r="R191" s="606"/>
      <c r="S191" s="606"/>
      <c r="T191" s="606"/>
      <c r="U191" s="602"/>
      <c r="V191" s="562"/>
      <c r="W191" s="563"/>
      <c r="X191" s="563"/>
      <c r="Y191" s="563"/>
      <c r="Z191" s="563"/>
      <c r="AA191" s="563"/>
      <c r="AB191" s="563"/>
      <c r="AC191" s="563"/>
      <c r="AD191" s="563"/>
      <c r="AE191" s="563"/>
      <c r="AF191" s="563"/>
      <c r="AG191" s="563"/>
      <c r="AH191" s="563"/>
      <c r="AI191" s="563"/>
      <c r="AJ191" s="563"/>
      <c r="AK191" s="563"/>
      <c r="AL191" s="563"/>
      <c r="AM191" s="563"/>
      <c r="AN191" s="563"/>
      <c r="AO191" s="563"/>
      <c r="AP191" s="563"/>
      <c r="AQ191" s="563"/>
      <c r="AR191" s="563"/>
      <c r="AS191" s="563"/>
    </row>
    <row r="192" spans="4:45">
      <c r="D192" s="605"/>
      <c r="E192" s="606"/>
      <c r="F192" s="606"/>
      <c r="G192" s="606"/>
      <c r="H192" s="606"/>
      <c r="I192" s="606"/>
      <c r="J192" s="606"/>
      <c r="K192" s="606"/>
      <c r="L192" s="606"/>
      <c r="M192" s="606"/>
      <c r="N192" s="606"/>
      <c r="O192" s="606"/>
      <c r="P192" s="606"/>
      <c r="Q192" s="606"/>
      <c r="R192" s="606"/>
      <c r="S192" s="606"/>
      <c r="T192" s="606"/>
      <c r="U192" s="602"/>
      <c r="V192" s="562"/>
      <c r="W192" s="563"/>
      <c r="X192" s="563"/>
      <c r="Y192" s="563"/>
      <c r="Z192" s="563"/>
      <c r="AA192" s="563"/>
      <c r="AB192" s="563"/>
      <c r="AC192" s="563"/>
      <c r="AD192" s="563"/>
      <c r="AE192" s="563"/>
      <c r="AF192" s="563"/>
      <c r="AG192" s="563"/>
      <c r="AH192" s="563"/>
      <c r="AI192" s="563"/>
      <c r="AJ192" s="563"/>
      <c r="AK192" s="563"/>
      <c r="AL192" s="563"/>
      <c r="AM192" s="563"/>
      <c r="AN192" s="563"/>
      <c r="AO192" s="563"/>
      <c r="AP192" s="563"/>
      <c r="AQ192" s="563"/>
      <c r="AR192" s="563"/>
      <c r="AS192" s="563"/>
    </row>
    <row r="193" spans="4:45">
      <c r="D193" s="605"/>
      <c r="E193" s="606"/>
      <c r="F193" s="606"/>
      <c r="G193" s="606"/>
      <c r="H193" s="606"/>
      <c r="I193" s="606"/>
      <c r="J193" s="606"/>
      <c r="K193" s="606"/>
      <c r="L193" s="606"/>
      <c r="M193" s="606"/>
      <c r="N193" s="606"/>
      <c r="O193" s="606"/>
      <c r="P193" s="606"/>
      <c r="Q193" s="606"/>
      <c r="R193" s="606"/>
      <c r="S193" s="606"/>
      <c r="T193" s="606"/>
      <c r="U193" s="602"/>
      <c r="V193" s="562"/>
      <c r="W193" s="563"/>
      <c r="X193" s="563"/>
      <c r="Y193" s="563"/>
      <c r="Z193" s="563"/>
      <c r="AA193" s="563"/>
      <c r="AB193" s="563"/>
      <c r="AC193" s="563"/>
      <c r="AD193" s="563"/>
      <c r="AE193" s="563"/>
      <c r="AF193" s="563"/>
      <c r="AG193" s="563"/>
      <c r="AH193" s="563"/>
      <c r="AI193" s="563"/>
      <c r="AJ193" s="563"/>
      <c r="AK193" s="563"/>
      <c r="AL193" s="563"/>
      <c r="AM193" s="563"/>
      <c r="AN193" s="563"/>
      <c r="AO193" s="563"/>
      <c r="AP193" s="563"/>
      <c r="AQ193" s="563"/>
      <c r="AR193" s="563"/>
      <c r="AS193" s="563"/>
    </row>
    <row r="194" spans="4:45">
      <c r="D194" s="605"/>
      <c r="E194" s="606"/>
      <c r="F194" s="606"/>
      <c r="G194" s="606"/>
      <c r="H194" s="606"/>
      <c r="I194" s="606"/>
      <c r="J194" s="606"/>
      <c r="K194" s="606"/>
      <c r="L194" s="606"/>
      <c r="M194" s="606"/>
      <c r="N194" s="606"/>
      <c r="O194" s="606"/>
      <c r="P194" s="606"/>
      <c r="Q194" s="606"/>
      <c r="R194" s="606"/>
      <c r="S194" s="606"/>
      <c r="T194" s="606"/>
      <c r="U194" s="602"/>
      <c r="V194" s="562"/>
      <c r="W194" s="563"/>
      <c r="X194" s="563"/>
      <c r="Y194" s="563"/>
      <c r="Z194" s="563"/>
      <c r="AA194" s="563"/>
      <c r="AB194" s="563"/>
      <c r="AC194" s="563"/>
      <c r="AD194" s="563"/>
      <c r="AE194" s="563"/>
      <c r="AF194" s="563"/>
      <c r="AG194" s="563"/>
      <c r="AH194" s="563"/>
      <c r="AI194" s="563"/>
      <c r="AJ194" s="563"/>
      <c r="AK194" s="563"/>
      <c r="AL194" s="563"/>
      <c r="AM194" s="563"/>
      <c r="AN194" s="563"/>
      <c r="AO194" s="563"/>
      <c r="AP194" s="563"/>
      <c r="AQ194" s="563"/>
      <c r="AR194" s="563"/>
      <c r="AS194" s="563"/>
    </row>
    <row r="195" spans="4:45">
      <c r="D195" s="605"/>
      <c r="E195" s="606"/>
      <c r="F195" s="606"/>
      <c r="G195" s="606"/>
      <c r="H195" s="606"/>
      <c r="I195" s="606"/>
      <c r="J195" s="606"/>
      <c r="K195" s="606"/>
      <c r="L195" s="606"/>
      <c r="M195" s="606"/>
      <c r="N195" s="606"/>
      <c r="O195" s="606"/>
      <c r="P195" s="606"/>
      <c r="Q195" s="606"/>
      <c r="R195" s="606"/>
      <c r="S195" s="606"/>
      <c r="T195" s="606"/>
      <c r="U195" s="602"/>
      <c r="V195" s="562"/>
      <c r="W195" s="563"/>
      <c r="X195" s="563"/>
      <c r="Y195" s="563"/>
      <c r="Z195" s="563"/>
      <c r="AA195" s="563"/>
      <c r="AB195" s="563"/>
      <c r="AC195" s="563"/>
      <c r="AD195" s="563"/>
      <c r="AE195" s="563"/>
      <c r="AF195" s="563"/>
      <c r="AG195" s="563"/>
      <c r="AH195" s="563"/>
      <c r="AI195" s="563"/>
      <c r="AJ195" s="563"/>
      <c r="AK195" s="563"/>
      <c r="AL195" s="563"/>
      <c r="AM195" s="563"/>
      <c r="AN195" s="563"/>
      <c r="AO195" s="563"/>
      <c r="AP195" s="563"/>
      <c r="AQ195" s="563"/>
      <c r="AR195" s="563"/>
      <c r="AS195" s="563"/>
    </row>
    <row r="196" spans="4:45">
      <c r="D196" s="605"/>
      <c r="E196" s="606"/>
      <c r="F196" s="606"/>
      <c r="G196" s="606"/>
      <c r="H196" s="606"/>
      <c r="I196" s="606"/>
      <c r="J196" s="606"/>
      <c r="K196" s="606"/>
      <c r="L196" s="606"/>
      <c r="M196" s="606"/>
      <c r="N196" s="606"/>
      <c r="O196" s="606"/>
      <c r="P196" s="606"/>
      <c r="Q196" s="606"/>
      <c r="R196" s="606"/>
      <c r="S196" s="606"/>
      <c r="T196" s="606"/>
      <c r="U196" s="602"/>
      <c r="V196" s="562"/>
      <c r="W196" s="563"/>
      <c r="X196" s="563"/>
      <c r="Y196" s="563"/>
      <c r="Z196" s="563"/>
      <c r="AA196" s="563"/>
      <c r="AB196" s="563"/>
      <c r="AC196" s="563"/>
      <c r="AD196" s="563"/>
      <c r="AE196" s="563"/>
      <c r="AF196" s="563"/>
      <c r="AG196" s="563"/>
      <c r="AH196" s="563"/>
      <c r="AI196" s="563"/>
      <c r="AJ196" s="563"/>
      <c r="AK196" s="563"/>
      <c r="AL196" s="563"/>
      <c r="AM196" s="563"/>
      <c r="AN196" s="563"/>
      <c r="AO196" s="563"/>
      <c r="AP196" s="563"/>
      <c r="AQ196" s="563"/>
      <c r="AR196" s="563"/>
      <c r="AS196" s="563"/>
    </row>
    <row r="197" spans="4:45">
      <c r="D197" s="605"/>
      <c r="E197" s="606"/>
      <c r="F197" s="606"/>
      <c r="G197" s="606"/>
      <c r="H197" s="606"/>
      <c r="I197" s="606"/>
      <c r="J197" s="606"/>
      <c r="K197" s="606"/>
      <c r="L197" s="606"/>
      <c r="M197" s="606"/>
      <c r="N197" s="606"/>
      <c r="O197" s="606"/>
      <c r="P197" s="606"/>
      <c r="Q197" s="606"/>
      <c r="R197" s="606"/>
      <c r="S197" s="606"/>
      <c r="T197" s="606"/>
      <c r="U197" s="602"/>
      <c r="V197" s="562"/>
      <c r="W197" s="563"/>
      <c r="X197" s="563"/>
      <c r="Y197" s="563"/>
      <c r="Z197" s="563"/>
      <c r="AA197" s="563"/>
      <c r="AB197" s="563"/>
      <c r="AC197" s="563"/>
      <c r="AD197" s="563"/>
      <c r="AE197" s="563"/>
      <c r="AF197" s="563"/>
      <c r="AG197" s="563"/>
      <c r="AH197" s="563"/>
      <c r="AI197" s="563"/>
      <c r="AJ197" s="563"/>
      <c r="AK197" s="563"/>
      <c r="AL197" s="563"/>
      <c r="AM197" s="563"/>
      <c r="AN197" s="563"/>
      <c r="AO197" s="563"/>
      <c r="AP197" s="563"/>
      <c r="AQ197" s="563"/>
      <c r="AR197" s="563"/>
      <c r="AS197" s="563"/>
    </row>
    <row r="198" spans="4:45">
      <c r="D198" s="605"/>
      <c r="E198" s="606"/>
      <c r="F198" s="606"/>
      <c r="G198" s="606"/>
      <c r="H198" s="606"/>
      <c r="I198" s="606"/>
      <c r="J198" s="606"/>
      <c r="K198" s="606"/>
      <c r="L198" s="606"/>
      <c r="M198" s="606"/>
      <c r="N198" s="606"/>
      <c r="O198" s="606"/>
      <c r="P198" s="606"/>
      <c r="Q198" s="606"/>
      <c r="R198" s="606"/>
      <c r="S198" s="606"/>
      <c r="T198" s="606"/>
      <c r="U198" s="602"/>
      <c r="V198" s="562"/>
      <c r="W198" s="563"/>
      <c r="X198" s="563"/>
      <c r="Y198" s="563"/>
      <c r="Z198" s="563"/>
      <c r="AA198" s="563"/>
      <c r="AB198" s="563"/>
      <c r="AC198" s="563"/>
      <c r="AD198" s="563"/>
      <c r="AE198" s="563"/>
      <c r="AF198" s="563"/>
      <c r="AG198" s="563"/>
      <c r="AH198" s="563"/>
      <c r="AI198" s="563"/>
      <c r="AJ198" s="563"/>
      <c r="AK198" s="563"/>
      <c r="AL198" s="563"/>
      <c r="AM198" s="563"/>
      <c r="AN198" s="563"/>
      <c r="AO198" s="563"/>
      <c r="AP198" s="563"/>
      <c r="AQ198" s="563"/>
      <c r="AR198" s="563"/>
      <c r="AS198" s="563"/>
    </row>
    <row r="199" spans="4:45">
      <c r="D199" s="605"/>
      <c r="E199" s="606"/>
      <c r="F199" s="606"/>
      <c r="G199" s="606"/>
      <c r="H199" s="606"/>
      <c r="I199" s="606"/>
      <c r="J199" s="606"/>
      <c r="K199" s="606"/>
      <c r="L199" s="606"/>
      <c r="M199" s="606"/>
      <c r="N199" s="606"/>
      <c r="O199" s="606"/>
      <c r="P199" s="606"/>
      <c r="Q199" s="606"/>
      <c r="R199" s="606"/>
      <c r="S199" s="606"/>
      <c r="T199" s="606"/>
      <c r="U199" s="602"/>
      <c r="V199" s="562"/>
      <c r="W199" s="563"/>
      <c r="X199" s="563"/>
      <c r="Y199" s="563"/>
      <c r="Z199" s="563"/>
      <c r="AA199" s="563"/>
      <c r="AB199" s="563"/>
      <c r="AC199" s="563"/>
      <c r="AD199" s="563"/>
      <c r="AE199" s="563"/>
      <c r="AF199" s="563"/>
      <c r="AG199" s="563"/>
      <c r="AH199" s="563"/>
      <c r="AI199" s="563"/>
      <c r="AJ199" s="563"/>
      <c r="AK199" s="563"/>
      <c r="AL199" s="563"/>
      <c r="AM199" s="563"/>
      <c r="AN199" s="563"/>
      <c r="AO199" s="563"/>
      <c r="AP199" s="563"/>
      <c r="AQ199" s="563"/>
      <c r="AR199" s="563"/>
      <c r="AS199" s="563"/>
    </row>
    <row r="200" spans="4:45">
      <c r="D200" s="605"/>
      <c r="E200" s="606"/>
      <c r="F200" s="606"/>
      <c r="G200" s="606"/>
      <c r="H200" s="606"/>
      <c r="I200" s="606"/>
      <c r="J200" s="606"/>
      <c r="K200" s="606"/>
      <c r="L200" s="606"/>
      <c r="M200" s="606"/>
      <c r="N200" s="606"/>
      <c r="O200" s="606"/>
      <c r="P200" s="606"/>
      <c r="Q200" s="606"/>
      <c r="R200" s="606"/>
      <c r="S200" s="606"/>
      <c r="T200" s="606"/>
      <c r="U200" s="602"/>
      <c r="V200" s="562"/>
      <c r="W200" s="563"/>
      <c r="X200" s="563"/>
      <c r="Y200" s="563"/>
      <c r="Z200" s="563"/>
      <c r="AA200" s="563"/>
      <c r="AB200" s="563"/>
      <c r="AC200" s="563"/>
      <c r="AD200" s="563"/>
      <c r="AE200" s="563"/>
      <c r="AF200" s="563"/>
      <c r="AG200" s="563"/>
      <c r="AH200" s="563"/>
      <c r="AI200" s="563"/>
      <c r="AJ200" s="563"/>
      <c r="AK200" s="563"/>
      <c r="AL200" s="563"/>
      <c r="AM200" s="563"/>
      <c r="AN200" s="563"/>
      <c r="AO200" s="563"/>
      <c r="AP200" s="563"/>
      <c r="AQ200" s="563"/>
      <c r="AR200" s="563"/>
      <c r="AS200" s="563"/>
    </row>
    <row r="201" spans="4:45">
      <c r="D201" s="605"/>
      <c r="E201" s="606"/>
      <c r="F201" s="606"/>
      <c r="G201" s="606"/>
      <c r="H201" s="606"/>
      <c r="I201" s="606"/>
      <c r="J201" s="606"/>
      <c r="K201" s="606"/>
      <c r="L201" s="606"/>
      <c r="M201" s="606"/>
      <c r="N201" s="606"/>
      <c r="O201" s="606"/>
      <c r="P201" s="606"/>
      <c r="Q201" s="606"/>
      <c r="R201" s="606"/>
      <c r="S201" s="606"/>
      <c r="T201" s="606"/>
      <c r="U201" s="602"/>
      <c r="V201" s="562"/>
      <c r="W201" s="563"/>
      <c r="X201" s="563"/>
      <c r="Y201" s="563"/>
      <c r="Z201" s="563"/>
      <c r="AA201" s="563"/>
      <c r="AB201" s="563"/>
      <c r="AC201" s="563"/>
      <c r="AD201" s="563"/>
      <c r="AE201" s="563"/>
      <c r="AF201" s="563"/>
      <c r="AG201" s="563"/>
      <c r="AH201" s="563"/>
      <c r="AI201" s="563"/>
      <c r="AJ201" s="563"/>
      <c r="AK201" s="563"/>
      <c r="AL201" s="563"/>
      <c r="AM201" s="563"/>
      <c r="AN201" s="563"/>
      <c r="AO201" s="563"/>
      <c r="AP201" s="563"/>
      <c r="AQ201" s="563"/>
      <c r="AR201" s="563"/>
      <c r="AS201" s="563"/>
    </row>
    <row r="202" spans="4:45">
      <c r="D202" s="605"/>
      <c r="E202" s="606"/>
      <c r="F202" s="606"/>
      <c r="G202" s="606"/>
      <c r="H202" s="606"/>
      <c r="I202" s="606"/>
      <c r="J202" s="606"/>
      <c r="K202" s="606"/>
      <c r="L202" s="606"/>
      <c r="M202" s="606"/>
      <c r="N202" s="606"/>
      <c r="O202" s="606"/>
      <c r="P202" s="606"/>
      <c r="Q202" s="606"/>
      <c r="R202" s="606"/>
      <c r="S202" s="606"/>
      <c r="T202" s="606"/>
      <c r="U202" s="602"/>
      <c r="V202" s="562"/>
      <c r="W202" s="563"/>
      <c r="X202" s="563"/>
      <c r="Y202" s="563"/>
      <c r="Z202" s="563"/>
      <c r="AA202" s="563"/>
      <c r="AB202" s="563"/>
      <c r="AC202" s="563"/>
      <c r="AD202" s="563"/>
      <c r="AE202" s="563"/>
      <c r="AF202" s="563"/>
      <c r="AG202" s="563"/>
      <c r="AH202" s="563"/>
      <c r="AI202" s="563"/>
      <c r="AJ202" s="563"/>
      <c r="AK202" s="563"/>
      <c r="AL202" s="563"/>
      <c r="AM202" s="563"/>
      <c r="AN202" s="563"/>
      <c r="AO202" s="563"/>
      <c r="AP202" s="563"/>
      <c r="AQ202" s="563"/>
      <c r="AR202" s="563"/>
      <c r="AS202" s="563"/>
    </row>
    <row r="203" spans="4:45">
      <c r="D203" s="605"/>
      <c r="E203" s="606"/>
      <c r="F203" s="606"/>
      <c r="G203" s="606"/>
      <c r="H203" s="606"/>
      <c r="I203" s="606"/>
      <c r="J203" s="606"/>
      <c r="K203" s="606"/>
      <c r="L203" s="606"/>
      <c r="M203" s="606"/>
      <c r="N203" s="606"/>
      <c r="O203" s="606"/>
      <c r="P203" s="606"/>
      <c r="Q203" s="606"/>
      <c r="R203" s="606"/>
      <c r="S203" s="606"/>
      <c r="T203" s="606"/>
      <c r="U203" s="602"/>
      <c r="V203" s="562"/>
      <c r="W203" s="563"/>
      <c r="X203" s="563"/>
      <c r="Y203" s="563"/>
      <c r="Z203" s="563"/>
      <c r="AA203" s="563"/>
      <c r="AB203" s="563"/>
      <c r="AC203" s="563"/>
      <c r="AD203" s="563"/>
      <c r="AE203" s="563"/>
      <c r="AF203" s="563"/>
      <c r="AG203" s="563"/>
      <c r="AH203" s="563"/>
      <c r="AI203" s="563"/>
      <c r="AJ203" s="563"/>
      <c r="AK203" s="563"/>
      <c r="AL203" s="563"/>
      <c r="AM203" s="563"/>
      <c r="AN203" s="563"/>
      <c r="AO203" s="563"/>
      <c r="AP203" s="563"/>
      <c r="AQ203" s="563"/>
      <c r="AR203" s="563"/>
      <c r="AS203" s="563"/>
    </row>
    <row r="204" spans="4:45">
      <c r="D204" s="605"/>
      <c r="E204" s="606"/>
      <c r="F204" s="606"/>
      <c r="G204" s="606"/>
      <c r="H204" s="606"/>
      <c r="I204" s="606"/>
      <c r="J204" s="606"/>
      <c r="K204" s="606"/>
      <c r="L204" s="606"/>
      <c r="M204" s="606"/>
      <c r="N204" s="606"/>
      <c r="O204" s="606"/>
      <c r="P204" s="606"/>
      <c r="Q204" s="606"/>
      <c r="R204" s="606"/>
      <c r="S204" s="606"/>
      <c r="T204" s="606"/>
      <c r="U204" s="602"/>
      <c r="V204" s="562"/>
      <c r="W204" s="563"/>
      <c r="X204" s="563"/>
      <c r="Y204" s="563"/>
      <c r="Z204" s="563"/>
      <c r="AA204" s="563"/>
      <c r="AB204" s="563"/>
      <c r="AC204" s="563"/>
      <c r="AD204" s="563"/>
      <c r="AE204" s="563"/>
      <c r="AF204" s="563"/>
      <c r="AG204" s="563"/>
      <c r="AH204" s="563"/>
      <c r="AI204" s="563"/>
      <c r="AJ204" s="563"/>
      <c r="AK204" s="563"/>
      <c r="AL204" s="563"/>
      <c r="AM204" s="563"/>
      <c r="AN204" s="563"/>
      <c r="AO204" s="563"/>
      <c r="AP204" s="563"/>
      <c r="AQ204" s="563"/>
      <c r="AR204" s="563"/>
      <c r="AS204" s="563"/>
    </row>
    <row r="205" spans="4:45">
      <c r="D205" s="605"/>
      <c r="E205" s="606"/>
      <c r="F205" s="606"/>
      <c r="G205" s="606"/>
      <c r="H205" s="606"/>
      <c r="I205" s="606"/>
      <c r="J205" s="606"/>
      <c r="K205" s="606"/>
      <c r="L205" s="606"/>
      <c r="M205" s="606"/>
      <c r="N205" s="606"/>
      <c r="O205" s="606"/>
      <c r="P205" s="606"/>
      <c r="Q205" s="606"/>
      <c r="R205" s="606"/>
      <c r="S205" s="606"/>
      <c r="T205" s="606"/>
      <c r="U205" s="602"/>
      <c r="V205" s="562"/>
      <c r="W205" s="563"/>
      <c r="X205" s="563"/>
      <c r="Y205" s="563"/>
      <c r="Z205" s="563"/>
      <c r="AA205" s="563"/>
      <c r="AB205" s="563"/>
      <c r="AC205" s="563"/>
      <c r="AD205" s="563"/>
      <c r="AE205" s="563"/>
      <c r="AF205" s="563"/>
      <c r="AG205" s="563"/>
      <c r="AH205" s="563"/>
      <c r="AI205" s="563"/>
      <c r="AJ205" s="563"/>
      <c r="AK205" s="563"/>
      <c r="AL205" s="563"/>
      <c r="AM205" s="563"/>
      <c r="AN205" s="563"/>
      <c r="AO205" s="563"/>
      <c r="AP205" s="563"/>
      <c r="AQ205" s="563"/>
      <c r="AR205" s="563"/>
      <c r="AS205" s="563"/>
    </row>
    <row r="206" spans="4:45">
      <c r="D206" s="605"/>
      <c r="E206" s="606"/>
      <c r="F206" s="606"/>
      <c r="G206" s="606"/>
      <c r="H206" s="606"/>
      <c r="I206" s="606"/>
      <c r="J206" s="606"/>
      <c r="K206" s="606"/>
      <c r="L206" s="606"/>
      <c r="M206" s="606"/>
      <c r="N206" s="606"/>
      <c r="O206" s="606"/>
      <c r="P206" s="606"/>
      <c r="Q206" s="606"/>
      <c r="R206" s="606"/>
      <c r="S206" s="606"/>
      <c r="T206" s="606"/>
      <c r="U206" s="602"/>
      <c r="V206" s="562"/>
      <c r="W206" s="563"/>
      <c r="X206" s="563"/>
      <c r="Y206" s="563"/>
      <c r="Z206" s="563"/>
      <c r="AA206" s="563"/>
      <c r="AB206" s="563"/>
      <c r="AC206" s="563"/>
      <c r="AD206" s="563"/>
      <c r="AE206" s="563"/>
      <c r="AF206" s="563"/>
      <c r="AG206" s="563"/>
      <c r="AH206" s="563"/>
      <c r="AI206" s="563"/>
      <c r="AJ206" s="563"/>
      <c r="AK206" s="563"/>
      <c r="AL206" s="563"/>
      <c r="AM206" s="563"/>
      <c r="AN206" s="563"/>
      <c r="AO206" s="563"/>
      <c r="AP206" s="563"/>
      <c r="AQ206" s="563"/>
      <c r="AR206" s="563"/>
      <c r="AS206" s="563"/>
    </row>
    <row r="207" spans="4:45">
      <c r="D207" s="605"/>
      <c r="E207" s="606"/>
      <c r="F207" s="606"/>
      <c r="G207" s="606"/>
      <c r="H207" s="606"/>
      <c r="I207" s="606"/>
      <c r="J207" s="606"/>
      <c r="K207" s="606"/>
      <c r="L207" s="606"/>
      <c r="M207" s="606"/>
      <c r="N207" s="606"/>
      <c r="O207" s="606"/>
      <c r="P207" s="606"/>
      <c r="Q207" s="606"/>
      <c r="R207" s="606"/>
      <c r="S207" s="606"/>
      <c r="T207" s="606"/>
      <c r="U207" s="602"/>
      <c r="V207" s="562"/>
      <c r="W207" s="563"/>
      <c r="X207" s="563"/>
      <c r="Y207" s="563"/>
      <c r="Z207" s="563"/>
      <c r="AA207" s="563"/>
      <c r="AB207" s="563"/>
      <c r="AC207" s="563"/>
      <c r="AD207" s="563"/>
      <c r="AE207" s="563"/>
      <c r="AF207" s="563"/>
      <c r="AG207" s="563"/>
      <c r="AH207" s="563"/>
      <c r="AI207" s="563"/>
      <c r="AJ207" s="563"/>
      <c r="AK207" s="563"/>
      <c r="AL207" s="563"/>
      <c r="AM207" s="563"/>
      <c r="AN207" s="563"/>
      <c r="AO207" s="563"/>
      <c r="AP207" s="563"/>
      <c r="AQ207" s="563"/>
      <c r="AR207" s="563"/>
      <c r="AS207" s="563"/>
    </row>
    <row r="208" spans="4:45">
      <c r="D208" s="605"/>
      <c r="E208" s="606"/>
      <c r="F208" s="606"/>
      <c r="G208" s="606"/>
      <c r="H208" s="606"/>
      <c r="I208" s="606"/>
      <c r="J208" s="606"/>
      <c r="K208" s="606"/>
      <c r="L208" s="606"/>
      <c r="M208" s="606"/>
      <c r="N208" s="606"/>
      <c r="O208" s="606"/>
      <c r="P208" s="606"/>
      <c r="Q208" s="606"/>
      <c r="R208" s="606"/>
      <c r="S208" s="606"/>
      <c r="T208" s="606"/>
      <c r="U208" s="602"/>
      <c r="V208" s="562"/>
      <c r="W208" s="563"/>
      <c r="X208" s="563"/>
      <c r="Y208" s="563"/>
      <c r="Z208" s="563"/>
      <c r="AA208" s="563"/>
      <c r="AB208" s="563"/>
      <c r="AC208" s="563"/>
      <c r="AD208" s="563"/>
      <c r="AE208" s="563"/>
      <c r="AF208" s="563"/>
      <c r="AG208" s="563"/>
      <c r="AH208" s="563"/>
      <c r="AI208" s="563"/>
      <c r="AJ208" s="563"/>
      <c r="AK208" s="563"/>
      <c r="AL208" s="563"/>
      <c r="AM208" s="563"/>
      <c r="AN208" s="563"/>
      <c r="AO208" s="563"/>
      <c r="AP208" s="563"/>
      <c r="AQ208" s="563"/>
      <c r="AR208" s="563"/>
      <c r="AS208" s="563"/>
    </row>
    <row r="209" spans="4:45">
      <c r="D209" s="605"/>
      <c r="E209" s="606"/>
      <c r="F209" s="606"/>
      <c r="G209" s="606"/>
      <c r="H209" s="606"/>
      <c r="I209" s="606"/>
      <c r="J209" s="606"/>
      <c r="K209" s="606"/>
      <c r="L209" s="606"/>
      <c r="M209" s="606"/>
      <c r="N209" s="606"/>
      <c r="O209" s="606"/>
      <c r="P209" s="606"/>
      <c r="Q209" s="606"/>
      <c r="R209" s="606"/>
      <c r="S209" s="606"/>
      <c r="T209" s="606"/>
      <c r="U209" s="602"/>
      <c r="V209" s="562"/>
      <c r="W209" s="563"/>
      <c r="X209" s="563"/>
      <c r="Y209" s="563"/>
      <c r="Z209" s="563"/>
      <c r="AA209" s="563"/>
      <c r="AB209" s="563"/>
      <c r="AC209" s="563"/>
      <c r="AD209" s="563"/>
      <c r="AE209" s="563"/>
      <c r="AF209" s="563"/>
      <c r="AG209" s="563"/>
      <c r="AH209" s="563"/>
      <c r="AI209" s="563"/>
      <c r="AJ209" s="563"/>
      <c r="AK209" s="563"/>
      <c r="AL209" s="563"/>
      <c r="AM209" s="563"/>
      <c r="AN209" s="563"/>
      <c r="AO209" s="563"/>
      <c r="AP209" s="563"/>
      <c r="AQ209" s="563"/>
      <c r="AR209" s="563"/>
      <c r="AS209" s="563"/>
    </row>
    <row r="210" spans="4:45">
      <c r="D210" s="605"/>
      <c r="E210" s="606"/>
      <c r="F210" s="606"/>
      <c r="G210" s="606"/>
      <c r="H210" s="606"/>
      <c r="I210" s="606"/>
      <c r="J210" s="606"/>
      <c r="K210" s="606"/>
      <c r="L210" s="606"/>
      <c r="M210" s="606"/>
      <c r="N210" s="606"/>
      <c r="O210" s="606"/>
      <c r="P210" s="606"/>
      <c r="Q210" s="606"/>
      <c r="R210" s="606"/>
      <c r="S210" s="606"/>
      <c r="T210" s="606"/>
      <c r="U210" s="602"/>
      <c r="V210" s="562"/>
      <c r="W210" s="563"/>
      <c r="X210" s="563"/>
      <c r="Y210" s="563"/>
      <c r="Z210" s="563"/>
      <c r="AA210" s="563"/>
      <c r="AB210" s="563"/>
      <c r="AC210" s="563"/>
      <c r="AD210" s="563"/>
      <c r="AE210" s="563"/>
      <c r="AF210" s="563"/>
      <c r="AG210" s="563"/>
      <c r="AH210" s="563"/>
      <c r="AI210" s="563"/>
      <c r="AJ210" s="563"/>
      <c r="AK210" s="563"/>
      <c r="AL210" s="563"/>
      <c r="AM210" s="563"/>
      <c r="AN210" s="563"/>
      <c r="AO210" s="563"/>
      <c r="AP210" s="563"/>
      <c r="AQ210" s="563"/>
      <c r="AR210" s="563"/>
      <c r="AS210" s="563"/>
    </row>
    <row r="211" spans="4:45">
      <c r="D211" s="605"/>
      <c r="E211" s="606"/>
      <c r="F211" s="606"/>
      <c r="G211" s="606"/>
      <c r="H211" s="606"/>
      <c r="I211" s="606"/>
      <c r="J211" s="606"/>
      <c r="K211" s="606"/>
      <c r="L211" s="606"/>
      <c r="M211" s="606"/>
      <c r="N211" s="606"/>
      <c r="O211" s="606"/>
      <c r="P211" s="606"/>
      <c r="Q211" s="606"/>
      <c r="R211" s="606"/>
      <c r="S211" s="606"/>
      <c r="T211" s="606"/>
      <c r="U211" s="602"/>
      <c r="V211" s="562"/>
      <c r="W211" s="563"/>
      <c r="X211" s="563"/>
      <c r="Y211" s="563"/>
      <c r="Z211" s="563"/>
      <c r="AA211" s="563"/>
      <c r="AB211" s="563"/>
      <c r="AC211" s="563"/>
      <c r="AD211" s="563"/>
      <c r="AE211" s="563"/>
      <c r="AF211" s="563"/>
      <c r="AG211" s="563"/>
      <c r="AH211" s="563"/>
      <c r="AI211" s="563"/>
      <c r="AJ211" s="563"/>
      <c r="AK211" s="563"/>
      <c r="AL211" s="563"/>
      <c r="AM211" s="563"/>
      <c r="AN211" s="563"/>
      <c r="AO211" s="563"/>
      <c r="AP211" s="563"/>
      <c r="AQ211" s="563"/>
      <c r="AR211" s="563"/>
      <c r="AS211" s="563"/>
    </row>
    <row r="212" spans="4:45">
      <c r="D212" s="605"/>
      <c r="E212" s="606"/>
      <c r="F212" s="606"/>
      <c r="G212" s="606"/>
      <c r="H212" s="606"/>
      <c r="I212" s="606"/>
      <c r="J212" s="606"/>
      <c r="K212" s="606"/>
      <c r="L212" s="606"/>
      <c r="M212" s="606"/>
      <c r="N212" s="606"/>
      <c r="O212" s="606"/>
      <c r="P212" s="606"/>
      <c r="Q212" s="606"/>
      <c r="R212" s="606"/>
      <c r="S212" s="606"/>
      <c r="T212" s="606"/>
      <c r="U212" s="602"/>
      <c r="V212" s="562"/>
      <c r="W212" s="563"/>
      <c r="X212" s="563"/>
      <c r="Y212" s="563"/>
      <c r="Z212" s="563"/>
      <c r="AA212" s="563"/>
      <c r="AB212" s="563"/>
      <c r="AC212" s="563"/>
      <c r="AD212" s="563"/>
      <c r="AE212" s="563"/>
      <c r="AF212" s="563"/>
      <c r="AG212" s="563"/>
      <c r="AH212" s="563"/>
      <c r="AI212" s="563"/>
      <c r="AJ212" s="563"/>
      <c r="AK212" s="563"/>
      <c r="AL212" s="563"/>
      <c r="AM212" s="563"/>
      <c r="AN212" s="563"/>
      <c r="AO212" s="563"/>
      <c r="AP212" s="563"/>
      <c r="AQ212" s="563"/>
      <c r="AR212" s="563"/>
      <c r="AS212" s="563"/>
    </row>
    <row r="213" spans="4:45">
      <c r="D213" s="605"/>
      <c r="E213" s="606"/>
      <c r="F213" s="606"/>
      <c r="G213" s="606"/>
      <c r="H213" s="606"/>
      <c r="I213" s="606"/>
      <c r="J213" s="606"/>
      <c r="K213" s="606"/>
      <c r="L213" s="606"/>
      <c r="M213" s="606"/>
      <c r="N213" s="606"/>
      <c r="O213" s="606"/>
      <c r="P213" s="606"/>
      <c r="Q213" s="606"/>
      <c r="R213" s="606"/>
      <c r="S213" s="606"/>
      <c r="T213" s="606"/>
      <c r="U213" s="602"/>
      <c r="V213" s="562"/>
      <c r="W213" s="563"/>
      <c r="X213" s="563"/>
      <c r="Y213" s="563"/>
      <c r="Z213" s="563"/>
      <c r="AA213" s="563"/>
      <c r="AB213" s="563"/>
      <c r="AC213" s="563"/>
      <c r="AD213" s="563"/>
      <c r="AE213" s="563"/>
      <c r="AF213" s="563"/>
      <c r="AG213" s="563"/>
      <c r="AH213" s="563"/>
      <c r="AI213" s="563"/>
      <c r="AJ213" s="563"/>
      <c r="AK213" s="563"/>
      <c r="AL213" s="563"/>
      <c r="AM213" s="563"/>
      <c r="AN213" s="563"/>
      <c r="AO213" s="563"/>
      <c r="AP213" s="563"/>
      <c r="AQ213" s="563"/>
      <c r="AR213" s="563"/>
      <c r="AS213" s="563"/>
    </row>
    <row r="214" spans="4:45">
      <c r="D214" s="605"/>
      <c r="E214" s="606"/>
      <c r="F214" s="606"/>
      <c r="G214" s="606"/>
      <c r="H214" s="606"/>
      <c r="I214" s="606"/>
      <c r="J214" s="606"/>
      <c r="K214" s="606"/>
      <c r="L214" s="606"/>
      <c r="M214" s="606"/>
      <c r="N214" s="606"/>
      <c r="O214" s="606"/>
      <c r="P214" s="606"/>
      <c r="Q214" s="606"/>
      <c r="R214" s="606"/>
      <c r="S214" s="606"/>
      <c r="T214" s="606"/>
      <c r="U214" s="602"/>
      <c r="V214" s="562"/>
      <c r="W214" s="563"/>
      <c r="X214" s="563"/>
      <c r="Y214" s="563"/>
      <c r="Z214" s="563"/>
      <c r="AA214" s="563"/>
      <c r="AB214" s="563"/>
      <c r="AC214" s="563"/>
      <c r="AD214" s="563"/>
      <c r="AE214" s="563"/>
      <c r="AF214" s="563"/>
      <c r="AG214" s="563"/>
      <c r="AH214" s="563"/>
      <c r="AI214" s="563"/>
      <c r="AJ214" s="563"/>
      <c r="AK214" s="563"/>
      <c r="AL214" s="563"/>
      <c r="AM214" s="563"/>
      <c r="AN214" s="563"/>
      <c r="AO214" s="563"/>
      <c r="AP214" s="563"/>
      <c r="AQ214" s="563"/>
      <c r="AR214" s="563"/>
      <c r="AS214" s="563"/>
    </row>
    <row r="215" spans="4:45">
      <c r="D215" s="605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6"/>
      <c r="R215" s="606"/>
      <c r="S215" s="606"/>
      <c r="T215" s="606"/>
      <c r="U215" s="602"/>
      <c r="V215" s="562"/>
      <c r="W215" s="563"/>
      <c r="X215" s="563"/>
      <c r="Y215" s="563"/>
      <c r="Z215" s="563"/>
      <c r="AA215" s="563"/>
      <c r="AB215" s="563"/>
      <c r="AC215" s="563"/>
      <c r="AD215" s="563"/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563"/>
      <c r="AP215" s="563"/>
      <c r="AQ215" s="563"/>
      <c r="AR215" s="563"/>
      <c r="AS215" s="563"/>
    </row>
    <row r="216" spans="4:45">
      <c r="D216" s="605"/>
      <c r="E216" s="606"/>
      <c r="F216" s="606"/>
      <c r="G216" s="606"/>
      <c r="H216" s="606"/>
      <c r="I216" s="606"/>
      <c r="J216" s="606"/>
      <c r="K216" s="606"/>
      <c r="L216" s="606"/>
      <c r="M216" s="606"/>
      <c r="N216" s="606"/>
      <c r="O216" s="606"/>
      <c r="P216" s="606"/>
      <c r="Q216" s="606"/>
      <c r="R216" s="606"/>
      <c r="S216" s="606"/>
      <c r="T216" s="606"/>
      <c r="U216" s="602"/>
      <c r="V216" s="562"/>
      <c r="W216" s="563"/>
      <c r="X216" s="563"/>
      <c r="Y216" s="563"/>
      <c r="Z216" s="563"/>
      <c r="AA216" s="563"/>
      <c r="AB216" s="563"/>
      <c r="AC216" s="563"/>
      <c r="AD216" s="563"/>
      <c r="AE216" s="563"/>
      <c r="AF216" s="563"/>
      <c r="AG216" s="563"/>
      <c r="AH216" s="563"/>
      <c r="AI216" s="563"/>
      <c r="AJ216" s="563"/>
      <c r="AK216" s="563"/>
      <c r="AL216" s="563"/>
      <c r="AM216" s="563"/>
      <c r="AN216" s="563"/>
      <c r="AO216" s="563"/>
      <c r="AP216" s="563"/>
      <c r="AQ216" s="563"/>
      <c r="AR216" s="563"/>
      <c r="AS216" s="563"/>
    </row>
    <row r="217" spans="4:45">
      <c r="D217" s="605"/>
      <c r="E217" s="606"/>
      <c r="F217" s="606"/>
      <c r="G217" s="606"/>
      <c r="H217" s="606"/>
      <c r="I217" s="606"/>
      <c r="J217" s="606"/>
      <c r="K217" s="606"/>
      <c r="L217" s="606"/>
      <c r="M217" s="606"/>
      <c r="N217" s="606"/>
      <c r="O217" s="606"/>
      <c r="P217" s="606"/>
      <c r="Q217" s="606"/>
      <c r="R217" s="606"/>
      <c r="S217" s="606"/>
      <c r="T217" s="606"/>
      <c r="U217" s="602"/>
      <c r="V217" s="562"/>
      <c r="W217" s="563"/>
      <c r="X217" s="563"/>
      <c r="Y217" s="563"/>
      <c r="Z217" s="563"/>
      <c r="AA217" s="563"/>
      <c r="AB217" s="563"/>
      <c r="AC217" s="563"/>
      <c r="AD217" s="563"/>
      <c r="AE217" s="563"/>
      <c r="AF217" s="563"/>
      <c r="AG217" s="563"/>
      <c r="AH217" s="563"/>
      <c r="AI217" s="563"/>
      <c r="AJ217" s="563"/>
      <c r="AK217" s="563"/>
      <c r="AL217" s="563"/>
      <c r="AM217" s="563"/>
      <c r="AN217" s="563"/>
      <c r="AO217" s="563"/>
      <c r="AP217" s="563"/>
      <c r="AQ217" s="563"/>
      <c r="AR217" s="563"/>
      <c r="AS217" s="563"/>
    </row>
    <row r="218" spans="4:45">
      <c r="D218" s="605"/>
      <c r="E218" s="606"/>
      <c r="F218" s="606"/>
      <c r="G218" s="606"/>
      <c r="H218" s="606"/>
      <c r="I218" s="606"/>
      <c r="J218" s="606"/>
      <c r="K218" s="606"/>
      <c r="L218" s="606"/>
      <c r="M218" s="606"/>
      <c r="N218" s="606"/>
      <c r="O218" s="606"/>
      <c r="P218" s="606"/>
      <c r="Q218" s="606"/>
      <c r="R218" s="606"/>
      <c r="S218" s="606"/>
      <c r="T218" s="606"/>
      <c r="U218" s="602"/>
      <c r="V218" s="562"/>
      <c r="W218" s="563"/>
      <c r="X218" s="563"/>
      <c r="Y218" s="563"/>
      <c r="Z218" s="563"/>
      <c r="AA218" s="563"/>
      <c r="AB218" s="563"/>
      <c r="AC218" s="563"/>
      <c r="AD218" s="563"/>
      <c r="AE218" s="563"/>
      <c r="AF218" s="563"/>
      <c r="AG218" s="563"/>
      <c r="AH218" s="563"/>
      <c r="AI218" s="563"/>
      <c r="AJ218" s="563"/>
      <c r="AK218" s="563"/>
      <c r="AL218" s="563"/>
      <c r="AM218" s="563"/>
      <c r="AN218" s="563"/>
      <c r="AO218" s="563"/>
      <c r="AP218" s="563"/>
      <c r="AQ218" s="563"/>
      <c r="AR218" s="563"/>
      <c r="AS218" s="563"/>
    </row>
    <row r="219" spans="4:45">
      <c r="D219" s="605"/>
      <c r="E219" s="606"/>
      <c r="F219" s="606"/>
      <c r="G219" s="606"/>
      <c r="H219" s="606"/>
      <c r="I219" s="606"/>
      <c r="J219" s="606"/>
      <c r="K219" s="606"/>
      <c r="L219" s="606"/>
      <c r="M219" s="606"/>
      <c r="N219" s="606"/>
      <c r="O219" s="606"/>
      <c r="P219" s="606"/>
      <c r="Q219" s="606"/>
      <c r="R219" s="606"/>
      <c r="S219" s="606"/>
      <c r="T219" s="606"/>
      <c r="U219" s="602"/>
      <c r="V219" s="562"/>
      <c r="W219" s="563"/>
      <c r="X219" s="563"/>
      <c r="Y219" s="563"/>
      <c r="Z219" s="563"/>
      <c r="AA219" s="563"/>
      <c r="AB219" s="563"/>
      <c r="AC219" s="563"/>
      <c r="AD219" s="563"/>
      <c r="AE219" s="563"/>
      <c r="AF219" s="563"/>
      <c r="AG219" s="563"/>
      <c r="AH219" s="563"/>
      <c r="AI219" s="563"/>
      <c r="AJ219" s="563"/>
      <c r="AK219" s="563"/>
      <c r="AL219" s="563"/>
      <c r="AM219" s="563"/>
      <c r="AN219" s="563"/>
      <c r="AO219" s="563"/>
      <c r="AP219" s="563"/>
      <c r="AQ219" s="563"/>
      <c r="AR219" s="563"/>
      <c r="AS219" s="563"/>
    </row>
    <row r="220" spans="4:45">
      <c r="D220" s="605"/>
      <c r="E220" s="606"/>
      <c r="F220" s="606"/>
      <c r="G220" s="606"/>
      <c r="H220" s="606"/>
      <c r="I220" s="606"/>
      <c r="J220" s="606"/>
      <c r="K220" s="606"/>
      <c r="L220" s="606"/>
      <c r="M220" s="606"/>
      <c r="N220" s="606"/>
      <c r="O220" s="606"/>
      <c r="P220" s="606"/>
      <c r="Q220" s="606"/>
      <c r="R220" s="606"/>
      <c r="S220" s="606"/>
      <c r="T220" s="606"/>
      <c r="U220" s="602"/>
      <c r="V220" s="562"/>
      <c r="W220" s="563"/>
      <c r="X220" s="563"/>
      <c r="Y220" s="563"/>
      <c r="Z220" s="563"/>
      <c r="AA220" s="563"/>
      <c r="AB220" s="563"/>
      <c r="AC220" s="563"/>
      <c r="AD220" s="563"/>
      <c r="AE220" s="563"/>
      <c r="AF220" s="563"/>
      <c r="AG220" s="563"/>
      <c r="AH220" s="563"/>
      <c r="AI220" s="563"/>
      <c r="AJ220" s="563"/>
      <c r="AK220" s="563"/>
      <c r="AL220" s="563"/>
      <c r="AM220" s="563"/>
      <c r="AN220" s="563"/>
      <c r="AO220" s="563"/>
      <c r="AP220" s="563"/>
      <c r="AQ220" s="563"/>
      <c r="AR220" s="563"/>
      <c r="AS220" s="563"/>
    </row>
    <row r="221" spans="4:45">
      <c r="D221" s="605"/>
      <c r="E221" s="606"/>
      <c r="F221" s="606"/>
      <c r="G221" s="606"/>
      <c r="H221" s="606"/>
      <c r="I221" s="606"/>
      <c r="J221" s="606"/>
      <c r="K221" s="606"/>
      <c r="L221" s="606"/>
      <c r="M221" s="606"/>
      <c r="N221" s="606"/>
      <c r="O221" s="606"/>
      <c r="P221" s="606"/>
      <c r="Q221" s="606"/>
      <c r="R221" s="606"/>
      <c r="S221" s="606"/>
      <c r="T221" s="606"/>
      <c r="U221" s="602"/>
      <c r="V221" s="562"/>
      <c r="W221" s="563"/>
      <c r="X221" s="563"/>
      <c r="Y221" s="563"/>
      <c r="Z221" s="563"/>
      <c r="AA221" s="563"/>
      <c r="AB221" s="563"/>
      <c r="AC221" s="563"/>
      <c r="AD221" s="563"/>
      <c r="AE221" s="563"/>
      <c r="AF221" s="563"/>
      <c r="AG221" s="563"/>
      <c r="AH221" s="563"/>
      <c r="AI221" s="563"/>
      <c r="AJ221" s="563"/>
      <c r="AK221" s="563"/>
      <c r="AL221" s="563"/>
      <c r="AM221" s="563"/>
      <c r="AN221" s="563"/>
      <c r="AO221" s="563"/>
      <c r="AP221" s="563"/>
      <c r="AQ221" s="563"/>
      <c r="AR221" s="563"/>
      <c r="AS221" s="563"/>
    </row>
    <row r="222" spans="4:45">
      <c r="D222" s="605"/>
      <c r="E222" s="606"/>
      <c r="F222" s="606"/>
      <c r="G222" s="606"/>
      <c r="H222" s="606"/>
      <c r="I222" s="606"/>
      <c r="J222" s="606"/>
      <c r="K222" s="606"/>
      <c r="L222" s="606"/>
      <c r="M222" s="606"/>
      <c r="N222" s="606"/>
      <c r="O222" s="606"/>
      <c r="P222" s="606"/>
      <c r="Q222" s="606"/>
      <c r="R222" s="606"/>
      <c r="S222" s="606"/>
      <c r="T222" s="606"/>
      <c r="U222" s="602"/>
      <c r="V222" s="562"/>
      <c r="W222" s="563"/>
      <c r="X222" s="563"/>
      <c r="Y222" s="563"/>
      <c r="Z222" s="563"/>
      <c r="AA222" s="563"/>
      <c r="AB222" s="563"/>
      <c r="AC222" s="563"/>
      <c r="AD222" s="563"/>
      <c r="AE222" s="563"/>
      <c r="AF222" s="563"/>
      <c r="AG222" s="563"/>
      <c r="AH222" s="563"/>
      <c r="AI222" s="563"/>
      <c r="AJ222" s="563"/>
      <c r="AK222" s="563"/>
      <c r="AL222" s="563"/>
      <c r="AM222" s="563"/>
      <c r="AN222" s="563"/>
      <c r="AO222" s="563"/>
      <c r="AP222" s="563"/>
      <c r="AQ222" s="563"/>
      <c r="AR222" s="563"/>
      <c r="AS222" s="563"/>
    </row>
    <row r="223" spans="4:45">
      <c r="D223" s="605"/>
      <c r="E223" s="606"/>
      <c r="F223" s="606"/>
      <c r="G223" s="606"/>
      <c r="H223" s="606"/>
      <c r="I223" s="606"/>
      <c r="J223" s="606"/>
      <c r="K223" s="606"/>
      <c r="L223" s="606"/>
      <c r="M223" s="606"/>
      <c r="N223" s="606"/>
      <c r="O223" s="606"/>
      <c r="P223" s="606"/>
      <c r="Q223" s="606"/>
      <c r="R223" s="606"/>
      <c r="S223" s="606"/>
      <c r="T223" s="606"/>
      <c r="U223" s="602"/>
      <c r="V223" s="562"/>
      <c r="W223" s="563"/>
      <c r="X223" s="563"/>
      <c r="Y223" s="563"/>
      <c r="Z223" s="563"/>
      <c r="AA223" s="563"/>
      <c r="AB223" s="563"/>
      <c r="AC223" s="563"/>
      <c r="AD223" s="563"/>
      <c r="AE223" s="563"/>
      <c r="AF223" s="563"/>
      <c r="AG223" s="563"/>
      <c r="AH223" s="563"/>
      <c r="AI223" s="563"/>
      <c r="AJ223" s="563"/>
      <c r="AK223" s="563"/>
      <c r="AL223" s="563"/>
      <c r="AM223" s="563"/>
      <c r="AN223" s="563"/>
      <c r="AO223" s="563"/>
      <c r="AP223" s="563"/>
      <c r="AQ223" s="563"/>
      <c r="AR223" s="563"/>
      <c r="AS223" s="563"/>
    </row>
    <row r="224" spans="4:45">
      <c r="D224" s="605"/>
      <c r="E224" s="606"/>
      <c r="F224" s="606"/>
      <c r="G224" s="606"/>
      <c r="H224" s="606"/>
      <c r="I224" s="606"/>
      <c r="J224" s="606"/>
      <c r="K224" s="606"/>
      <c r="L224" s="606"/>
      <c r="M224" s="606"/>
      <c r="N224" s="606"/>
      <c r="O224" s="606"/>
      <c r="P224" s="606"/>
      <c r="Q224" s="606"/>
      <c r="R224" s="606"/>
      <c r="S224" s="606"/>
      <c r="T224" s="606"/>
      <c r="U224" s="602"/>
      <c r="V224" s="562"/>
      <c r="W224" s="563"/>
      <c r="X224" s="563"/>
      <c r="Y224" s="563"/>
      <c r="Z224" s="563"/>
      <c r="AA224" s="563"/>
      <c r="AB224" s="563"/>
      <c r="AC224" s="563"/>
      <c r="AD224" s="563"/>
      <c r="AE224" s="563"/>
      <c r="AF224" s="563"/>
      <c r="AG224" s="563"/>
      <c r="AH224" s="563"/>
      <c r="AI224" s="563"/>
      <c r="AJ224" s="563"/>
      <c r="AK224" s="563"/>
      <c r="AL224" s="563"/>
      <c r="AM224" s="563"/>
      <c r="AN224" s="563"/>
      <c r="AO224" s="563"/>
      <c r="AP224" s="563"/>
      <c r="AQ224" s="563"/>
      <c r="AR224" s="563"/>
      <c r="AS224" s="563"/>
    </row>
    <row r="225" spans="4:45">
      <c r="D225" s="605"/>
      <c r="E225" s="606"/>
      <c r="F225" s="606"/>
      <c r="G225" s="606"/>
      <c r="H225" s="606"/>
      <c r="I225" s="606"/>
      <c r="J225" s="606"/>
      <c r="K225" s="606"/>
      <c r="L225" s="606"/>
      <c r="M225" s="606"/>
      <c r="N225" s="606"/>
      <c r="O225" s="606"/>
      <c r="P225" s="606"/>
      <c r="Q225" s="606"/>
      <c r="R225" s="606"/>
      <c r="S225" s="606"/>
      <c r="T225" s="606"/>
      <c r="U225" s="602"/>
      <c r="V225" s="562"/>
      <c r="W225" s="563"/>
      <c r="X225" s="563"/>
      <c r="Y225" s="563"/>
      <c r="Z225" s="563"/>
      <c r="AA225" s="563"/>
      <c r="AB225" s="563"/>
      <c r="AC225" s="563"/>
      <c r="AD225" s="563"/>
      <c r="AE225" s="563"/>
      <c r="AF225" s="563"/>
      <c r="AG225" s="563"/>
      <c r="AH225" s="563"/>
      <c r="AI225" s="563"/>
      <c r="AJ225" s="563"/>
      <c r="AK225" s="563"/>
      <c r="AL225" s="563"/>
      <c r="AM225" s="563"/>
      <c r="AN225" s="563"/>
      <c r="AO225" s="563"/>
      <c r="AP225" s="563"/>
      <c r="AQ225" s="563"/>
      <c r="AR225" s="563"/>
      <c r="AS225" s="563"/>
    </row>
    <row r="226" spans="4:45">
      <c r="D226" s="605"/>
      <c r="E226" s="606"/>
      <c r="F226" s="606"/>
      <c r="G226" s="606"/>
      <c r="H226" s="606"/>
      <c r="I226" s="606"/>
      <c r="J226" s="606"/>
      <c r="K226" s="606"/>
      <c r="L226" s="606"/>
      <c r="M226" s="606"/>
      <c r="N226" s="606"/>
      <c r="O226" s="606"/>
      <c r="P226" s="606"/>
      <c r="Q226" s="606"/>
      <c r="R226" s="606"/>
      <c r="S226" s="606"/>
      <c r="T226" s="606"/>
      <c r="U226" s="602"/>
      <c r="V226" s="562"/>
      <c r="W226" s="563"/>
      <c r="X226" s="563"/>
      <c r="Y226" s="563"/>
      <c r="Z226" s="563"/>
      <c r="AA226" s="563"/>
      <c r="AB226" s="563"/>
      <c r="AC226" s="563"/>
      <c r="AD226" s="563"/>
      <c r="AE226" s="563"/>
      <c r="AF226" s="563"/>
      <c r="AG226" s="563"/>
      <c r="AH226" s="563"/>
      <c r="AI226" s="563"/>
      <c r="AJ226" s="563"/>
      <c r="AK226" s="563"/>
      <c r="AL226" s="563"/>
      <c r="AM226" s="563"/>
      <c r="AN226" s="563"/>
      <c r="AO226" s="563"/>
      <c r="AP226" s="563"/>
      <c r="AQ226" s="563"/>
      <c r="AR226" s="563"/>
      <c r="AS226" s="563"/>
    </row>
    <row r="227" spans="4:45">
      <c r="D227" s="605"/>
      <c r="E227" s="606"/>
      <c r="F227" s="606"/>
      <c r="G227" s="606"/>
      <c r="H227" s="606"/>
      <c r="I227" s="606"/>
      <c r="J227" s="606"/>
      <c r="K227" s="606"/>
      <c r="L227" s="606"/>
      <c r="M227" s="606"/>
      <c r="N227" s="606"/>
      <c r="O227" s="606"/>
      <c r="P227" s="606"/>
      <c r="Q227" s="606"/>
      <c r="R227" s="606"/>
      <c r="S227" s="606"/>
      <c r="T227" s="606"/>
      <c r="U227" s="602"/>
      <c r="V227" s="562"/>
      <c r="W227" s="563"/>
      <c r="X227" s="563"/>
      <c r="Y227" s="563"/>
      <c r="Z227" s="563"/>
      <c r="AA227" s="563"/>
      <c r="AB227" s="563"/>
      <c r="AC227" s="563"/>
      <c r="AD227" s="563"/>
      <c r="AE227" s="563"/>
      <c r="AF227" s="563"/>
      <c r="AG227" s="563"/>
      <c r="AH227" s="563"/>
      <c r="AI227" s="563"/>
      <c r="AJ227" s="563"/>
      <c r="AK227" s="563"/>
      <c r="AL227" s="563"/>
      <c r="AM227" s="563"/>
      <c r="AN227" s="563"/>
      <c r="AO227" s="563"/>
      <c r="AP227" s="563"/>
      <c r="AQ227" s="563"/>
      <c r="AR227" s="563"/>
      <c r="AS227" s="563"/>
    </row>
    <row r="228" spans="4:45">
      <c r="D228" s="605"/>
      <c r="E228" s="606"/>
      <c r="F228" s="606"/>
      <c r="G228" s="606"/>
      <c r="H228" s="606"/>
      <c r="I228" s="606"/>
      <c r="J228" s="606"/>
      <c r="K228" s="606"/>
      <c r="L228" s="606"/>
      <c r="M228" s="606"/>
      <c r="N228" s="606"/>
      <c r="O228" s="606"/>
      <c r="P228" s="606"/>
      <c r="Q228" s="606"/>
      <c r="R228" s="606"/>
      <c r="S228" s="606"/>
      <c r="T228" s="606"/>
      <c r="U228" s="602"/>
      <c r="V228" s="562"/>
      <c r="W228" s="563"/>
      <c r="X228" s="563"/>
      <c r="Y228" s="563"/>
      <c r="Z228" s="563"/>
      <c r="AA228" s="563"/>
      <c r="AB228" s="563"/>
      <c r="AC228" s="563"/>
      <c r="AD228" s="563"/>
      <c r="AE228" s="563"/>
      <c r="AF228" s="563"/>
      <c r="AG228" s="563"/>
      <c r="AH228" s="563"/>
      <c r="AI228" s="563"/>
      <c r="AJ228" s="563"/>
      <c r="AK228" s="563"/>
      <c r="AL228" s="563"/>
      <c r="AM228" s="563"/>
      <c r="AN228" s="563"/>
      <c r="AO228" s="563"/>
      <c r="AP228" s="563"/>
      <c r="AQ228" s="563"/>
      <c r="AR228" s="563"/>
      <c r="AS228" s="563"/>
    </row>
    <row r="229" spans="4:45">
      <c r="D229" s="605"/>
      <c r="E229" s="606"/>
      <c r="F229" s="606"/>
      <c r="G229" s="606"/>
      <c r="H229" s="606"/>
      <c r="I229" s="606"/>
      <c r="J229" s="606"/>
      <c r="K229" s="606"/>
      <c r="L229" s="606"/>
      <c r="M229" s="606"/>
      <c r="N229" s="606"/>
      <c r="O229" s="606"/>
      <c r="P229" s="606"/>
      <c r="Q229" s="606"/>
      <c r="R229" s="606"/>
      <c r="S229" s="606"/>
      <c r="T229" s="606"/>
      <c r="U229" s="602"/>
      <c r="V229" s="562"/>
      <c r="W229" s="563"/>
      <c r="X229" s="563"/>
      <c r="Y229" s="563"/>
      <c r="Z229" s="563"/>
      <c r="AA229" s="563"/>
      <c r="AB229" s="563"/>
      <c r="AC229" s="563"/>
      <c r="AD229" s="563"/>
      <c r="AE229" s="563"/>
      <c r="AF229" s="563"/>
      <c r="AG229" s="563"/>
      <c r="AH229" s="563"/>
      <c r="AI229" s="563"/>
      <c r="AJ229" s="563"/>
      <c r="AK229" s="563"/>
      <c r="AL229" s="563"/>
      <c r="AM229" s="563"/>
      <c r="AN229" s="563"/>
      <c r="AO229" s="563"/>
      <c r="AP229" s="563"/>
      <c r="AQ229" s="563"/>
      <c r="AR229" s="563"/>
      <c r="AS229" s="563"/>
    </row>
    <row r="230" spans="4:45">
      <c r="D230" s="605"/>
      <c r="E230" s="606"/>
      <c r="F230" s="606"/>
      <c r="G230" s="606"/>
      <c r="H230" s="606"/>
      <c r="I230" s="606"/>
      <c r="J230" s="606"/>
      <c r="K230" s="606"/>
      <c r="L230" s="606"/>
      <c r="M230" s="606"/>
      <c r="N230" s="606"/>
      <c r="O230" s="606"/>
      <c r="P230" s="606"/>
      <c r="Q230" s="606"/>
      <c r="R230" s="606"/>
      <c r="S230" s="606"/>
      <c r="T230" s="606"/>
      <c r="U230" s="602"/>
      <c r="V230" s="562"/>
      <c r="W230" s="563"/>
      <c r="X230" s="563"/>
      <c r="Y230" s="563"/>
      <c r="Z230" s="563"/>
      <c r="AA230" s="563"/>
      <c r="AB230" s="563"/>
      <c r="AC230" s="563"/>
      <c r="AD230" s="563"/>
      <c r="AE230" s="563"/>
      <c r="AF230" s="563"/>
      <c r="AG230" s="563"/>
      <c r="AH230" s="563"/>
      <c r="AI230" s="563"/>
      <c r="AJ230" s="563"/>
      <c r="AK230" s="563"/>
      <c r="AL230" s="563"/>
      <c r="AM230" s="563"/>
      <c r="AN230" s="563"/>
      <c r="AO230" s="563"/>
      <c r="AP230" s="563"/>
      <c r="AQ230" s="563"/>
      <c r="AR230" s="563"/>
      <c r="AS230" s="563"/>
    </row>
    <row r="231" spans="4:45">
      <c r="D231" s="605"/>
      <c r="E231" s="606"/>
      <c r="F231" s="606"/>
      <c r="G231" s="606"/>
      <c r="H231" s="606"/>
      <c r="I231" s="606"/>
      <c r="J231" s="606"/>
      <c r="K231" s="606"/>
      <c r="L231" s="606"/>
      <c r="M231" s="606"/>
      <c r="N231" s="606"/>
      <c r="O231" s="606"/>
      <c r="P231" s="606"/>
      <c r="Q231" s="606"/>
      <c r="R231" s="606"/>
      <c r="S231" s="606"/>
      <c r="T231" s="606"/>
      <c r="U231" s="602"/>
      <c r="V231" s="562"/>
      <c r="W231" s="563"/>
      <c r="X231" s="563"/>
      <c r="Y231" s="563"/>
      <c r="Z231" s="563"/>
      <c r="AA231" s="563"/>
      <c r="AB231" s="563"/>
      <c r="AC231" s="563"/>
      <c r="AD231" s="563"/>
      <c r="AE231" s="563"/>
      <c r="AF231" s="563"/>
      <c r="AG231" s="563"/>
      <c r="AH231" s="563"/>
      <c r="AI231" s="563"/>
      <c r="AJ231" s="563"/>
      <c r="AK231" s="563"/>
      <c r="AL231" s="563"/>
      <c r="AM231" s="563"/>
      <c r="AN231" s="563"/>
      <c r="AO231" s="563"/>
      <c r="AP231" s="563"/>
      <c r="AQ231" s="563"/>
      <c r="AR231" s="563"/>
      <c r="AS231" s="563"/>
    </row>
    <row r="232" spans="4:45">
      <c r="D232" s="605"/>
      <c r="E232" s="606"/>
      <c r="F232" s="606"/>
      <c r="G232" s="606"/>
      <c r="H232" s="606"/>
      <c r="I232" s="606"/>
      <c r="J232" s="606"/>
      <c r="K232" s="606"/>
      <c r="L232" s="606"/>
      <c r="M232" s="606"/>
      <c r="N232" s="606"/>
      <c r="O232" s="606"/>
      <c r="P232" s="606"/>
      <c r="Q232" s="606"/>
      <c r="R232" s="606"/>
      <c r="S232" s="606"/>
      <c r="T232" s="606"/>
      <c r="U232" s="602"/>
      <c r="V232" s="562"/>
      <c r="W232" s="563"/>
      <c r="X232" s="563"/>
      <c r="Y232" s="563"/>
      <c r="Z232" s="563"/>
      <c r="AA232" s="563"/>
      <c r="AB232" s="563"/>
      <c r="AC232" s="563"/>
      <c r="AD232" s="563"/>
      <c r="AE232" s="563"/>
      <c r="AF232" s="563"/>
      <c r="AG232" s="563"/>
      <c r="AH232" s="563"/>
      <c r="AI232" s="563"/>
      <c r="AJ232" s="563"/>
      <c r="AK232" s="563"/>
      <c r="AL232" s="563"/>
      <c r="AM232" s="563"/>
      <c r="AN232" s="563"/>
      <c r="AO232" s="563"/>
      <c r="AP232" s="563"/>
      <c r="AQ232" s="563"/>
      <c r="AR232" s="563"/>
      <c r="AS232" s="563"/>
    </row>
    <row r="233" spans="4:45">
      <c r="D233" s="605"/>
      <c r="E233" s="606"/>
      <c r="F233" s="606"/>
      <c r="G233" s="606"/>
      <c r="H233" s="606"/>
      <c r="I233" s="606"/>
      <c r="J233" s="606"/>
      <c r="K233" s="606"/>
      <c r="L233" s="606"/>
      <c r="M233" s="606"/>
      <c r="N233" s="606"/>
      <c r="O233" s="606"/>
      <c r="P233" s="606"/>
      <c r="Q233" s="606"/>
      <c r="R233" s="606"/>
      <c r="S233" s="606"/>
      <c r="T233" s="606"/>
      <c r="U233" s="602"/>
      <c r="V233" s="562"/>
      <c r="W233" s="563"/>
      <c r="X233" s="563"/>
      <c r="Y233" s="563"/>
      <c r="Z233" s="563"/>
      <c r="AA233" s="563"/>
      <c r="AB233" s="563"/>
      <c r="AC233" s="563"/>
      <c r="AD233" s="563"/>
      <c r="AE233" s="563"/>
      <c r="AF233" s="563"/>
      <c r="AG233" s="563"/>
      <c r="AH233" s="563"/>
      <c r="AI233" s="563"/>
      <c r="AJ233" s="563"/>
      <c r="AK233" s="563"/>
      <c r="AL233" s="563"/>
      <c r="AM233" s="563"/>
      <c r="AN233" s="563"/>
      <c r="AO233" s="563"/>
      <c r="AP233" s="563"/>
      <c r="AQ233" s="563"/>
      <c r="AR233" s="563"/>
      <c r="AS233" s="563"/>
    </row>
    <row r="234" spans="4:45">
      <c r="D234" s="605"/>
      <c r="E234" s="606"/>
      <c r="F234" s="606"/>
      <c r="G234" s="606"/>
      <c r="H234" s="606"/>
      <c r="I234" s="606"/>
      <c r="J234" s="606"/>
      <c r="K234" s="606"/>
      <c r="L234" s="606"/>
      <c r="M234" s="606"/>
      <c r="N234" s="606"/>
      <c r="O234" s="606"/>
      <c r="P234" s="606"/>
      <c r="Q234" s="606"/>
      <c r="R234" s="606"/>
      <c r="S234" s="606"/>
      <c r="T234" s="606"/>
      <c r="U234" s="602"/>
      <c r="V234" s="562"/>
      <c r="W234" s="563"/>
      <c r="X234" s="563"/>
      <c r="Y234" s="563"/>
      <c r="Z234" s="563"/>
      <c r="AA234" s="563"/>
      <c r="AB234" s="563"/>
      <c r="AC234" s="563"/>
      <c r="AD234" s="563"/>
      <c r="AE234" s="563"/>
      <c r="AF234" s="563"/>
      <c r="AG234" s="563"/>
      <c r="AH234" s="563"/>
      <c r="AI234" s="563"/>
      <c r="AJ234" s="563"/>
      <c r="AK234" s="563"/>
      <c r="AL234" s="563"/>
      <c r="AM234" s="563"/>
      <c r="AN234" s="563"/>
      <c r="AO234" s="563"/>
      <c r="AP234" s="563"/>
      <c r="AQ234" s="563"/>
      <c r="AR234" s="563"/>
      <c r="AS234" s="563"/>
    </row>
    <row r="235" spans="4:45">
      <c r="D235" s="605"/>
      <c r="E235" s="606"/>
      <c r="F235" s="606"/>
      <c r="G235" s="606"/>
      <c r="H235" s="606"/>
      <c r="I235" s="606"/>
      <c r="J235" s="606"/>
      <c r="K235" s="606"/>
      <c r="L235" s="606"/>
      <c r="M235" s="606"/>
      <c r="N235" s="606"/>
      <c r="O235" s="606"/>
      <c r="P235" s="606"/>
      <c r="Q235" s="606"/>
      <c r="R235" s="606"/>
      <c r="S235" s="606"/>
      <c r="T235" s="606"/>
      <c r="U235" s="602"/>
      <c r="V235" s="562"/>
      <c r="W235" s="563"/>
      <c r="X235" s="563"/>
      <c r="Y235" s="563"/>
      <c r="Z235" s="563"/>
      <c r="AA235" s="563"/>
      <c r="AB235" s="563"/>
      <c r="AC235" s="563"/>
      <c r="AD235" s="563"/>
      <c r="AE235" s="563"/>
      <c r="AF235" s="563"/>
      <c r="AG235" s="563"/>
      <c r="AH235" s="563"/>
      <c r="AI235" s="563"/>
      <c r="AJ235" s="563"/>
      <c r="AK235" s="563"/>
      <c r="AL235" s="563"/>
      <c r="AM235" s="563"/>
      <c r="AN235" s="563"/>
      <c r="AO235" s="563"/>
      <c r="AP235" s="563"/>
      <c r="AQ235" s="563"/>
      <c r="AR235" s="563"/>
      <c r="AS235" s="563"/>
    </row>
    <row r="236" spans="4:45">
      <c r="D236" s="605"/>
      <c r="E236" s="606"/>
      <c r="F236" s="606"/>
      <c r="G236" s="606"/>
      <c r="H236" s="606"/>
      <c r="I236" s="606"/>
      <c r="J236" s="606"/>
      <c r="K236" s="606"/>
      <c r="L236" s="606"/>
      <c r="M236" s="606"/>
      <c r="N236" s="606"/>
      <c r="O236" s="606"/>
      <c r="P236" s="606"/>
      <c r="Q236" s="606"/>
      <c r="R236" s="606"/>
      <c r="S236" s="606"/>
      <c r="T236" s="606"/>
      <c r="U236" s="602"/>
      <c r="V236" s="562"/>
      <c r="W236" s="563"/>
      <c r="X236" s="563"/>
      <c r="Y236" s="563"/>
      <c r="Z236" s="563"/>
      <c r="AA236" s="563"/>
      <c r="AB236" s="563"/>
      <c r="AC236" s="563"/>
      <c r="AD236" s="563"/>
      <c r="AE236" s="563"/>
      <c r="AF236" s="563"/>
      <c r="AG236" s="563"/>
      <c r="AH236" s="563"/>
      <c r="AI236" s="563"/>
      <c r="AJ236" s="563"/>
      <c r="AK236" s="563"/>
      <c r="AL236" s="563"/>
      <c r="AM236" s="563"/>
      <c r="AN236" s="563"/>
      <c r="AO236" s="563"/>
      <c r="AP236" s="563"/>
      <c r="AQ236" s="563"/>
      <c r="AR236" s="563"/>
      <c r="AS236" s="563"/>
    </row>
    <row r="237" spans="4:45">
      <c r="D237" s="605"/>
      <c r="E237" s="606"/>
      <c r="F237" s="606"/>
      <c r="G237" s="606"/>
      <c r="H237" s="606"/>
      <c r="I237" s="606"/>
      <c r="J237" s="606"/>
      <c r="K237" s="606"/>
      <c r="L237" s="606"/>
      <c r="M237" s="606"/>
      <c r="N237" s="606"/>
      <c r="O237" s="606"/>
      <c r="P237" s="606"/>
      <c r="Q237" s="606"/>
      <c r="R237" s="606"/>
      <c r="S237" s="606"/>
      <c r="T237" s="606"/>
      <c r="U237" s="602"/>
      <c r="V237" s="562"/>
      <c r="W237" s="563"/>
      <c r="X237" s="563"/>
      <c r="Y237" s="563"/>
      <c r="Z237" s="563"/>
      <c r="AA237" s="563"/>
      <c r="AB237" s="563"/>
      <c r="AC237" s="563"/>
      <c r="AD237" s="563"/>
      <c r="AE237" s="563"/>
      <c r="AF237" s="563"/>
      <c r="AG237" s="563"/>
      <c r="AH237" s="563"/>
      <c r="AI237" s="563"/>
      <c r="AJ237" s="563"/>
      <c r="AK237" s="563"/>
      <c r="AL237" s="563"/>
      <c r="AM237" s="563"/>
      <c r="AN237" s="563"/>
      <c r="AO237" s="563"/>
      <c r="AP237" s="563"/>
      <c r="AQ237" s="563"/>
      <c r="AR237" s="563"/>
      <c r="AS237" s="563"/>
    </row>
    <row r="238" spans="4:45">
      <c r="D238" s="605"/>
      <c r="E238" s="606"/>
      <c r="F238" s="606"/>
      <c r="G238" s="606"/>
      <c r="H238" s="606"/>
      <c r="I238" s="606"/>
      <c r="J238" s="606"/>
      <c r="K238" s="606"/>
      <c r="L238" s="606"/>
      <c r="M238" s="606"/>
      <c r="N238" s="606"/>
      <c r="O238" s="606"/>
      <c r="P238" s="606"/>
      <c r="Q238" s="606"/>
      <c r="R238" s="606"/>
      <c r="S238" s="606"/>
      <c r="T238" s="606"/>
      <c r="U238" s="602"/>
      <c r="V238" s="562"/>
      <c r="W238" s="563"/>
      <c r="X238" s="563"/>
      <c r="Y238" s="563"/>
      <c r="Z238" s="563"/>
      <c r="AA238" s="563"/>
      <c r="AB238" s="563"/>
      <c r="AC238" s="563"/>
      <c r="AD238" s="563"/>
      <c r="AE238" s="563"/>
      <c r="AF238" s="563"/>
      <c r="AG238" s="563"/>
      <c r="AH238" s="563"/>
      <c r="AI238" s="563"/>
      <c r="AJ238" s="563"/>
      <c r="AK238" s="563"/>
      <c r="AL238" s="563"/>
      <c r="AM238" s="563"/>
      <c r="AN238" s="563"/>
      <c r="AO238" s="563"/>
      <c r="AP238" s="563"/>
      <c r="AQ238" s="563"/>
      <c r="AR238" s="563"/>
      <c r="AS238" s="563"/>
    </row>
    <row r="239" spans="4:45">
      <c r="D239" s="605"/>
      <c r="E239" s="606"/>
      <c r="F239" s="606"/>
      <c r="G239" s="606"/>
      <c r="H239" s="606"/>
      <c r="I239" s="606"/>
      <c r="J239" s="606"/>
      <c r="K239" s="606"/>
      <c r="L239" s="606"/>
      <c r="M239" s="606"/>
      <c r="N239" s="606"/>
      <c r="O239" s="606"/>
      <c r="P239" s="606"/>
      <c r="Q239" s="606"/>
      <c r="R239" s="606"/>
      <c r="S239" s="606"/>
      <c r="T239" s="606"/>
      <c r="U239" s="602"/>
      <c r="V239" s="562"/>
      <c r="W239" s="563"/>
      <c r="X239" s="563"/>
      <c r="Y239" s="563"/>
      <c r="Z239" s="563"/>
      <c r="AA239" s="563"/>
      <c r="AB239" s="563"/>
      <c r="AC239" s="563"/>
      <c r="AD239" s="563"/>
      <c r="AE239" s="563"/>
      <c r="AF239" s="563"/>
      <c r="AG239" s="563"/>
      <c r="AH239" s="563"/>
      <c r="AI239" s="563"/>
      <c r="AJ239" s="563"/>
      <c r="AK239" s="563"/>
      <c r="AL239" s="563"/>
      <c r="AM239" s="563"/>
      <c r="AN239" s="563"/>
      <c r="AO239" s="563"/>
      <c r="AP239" s="563"/>
      <c r="AQ239" s="563"/>
      <c r="AR239" s="563"/>
      <c r="AS239" s="563"/>
    </row>
    <row r="240" spans="4:45">
      <c r="D240" s="605"/>
      <c r="E240" s="606"/>
      <c r="F240" s="606"/>
      <c r="G240" s="606"/>
      <c r="H240" s="606"/>
      <c r="I240" s="606"/>
      <c r="J240" s="606"/>
      <c r="K240" s="606"/>
      <c r="L240" s="606"/>
      <c r="M240" s="606"/>
      <c r="N240" s="606"/>
      <c r="O240" s="606"/>
      <c r="P240" s="606"/>
      <c r="Q240" s="606"/>
      <c r="R240" s="606"/>
      <c r="S240" s="606"/>
      <c r="T240" s="606"/>
      <c r="U240" s="602"/>
      <c r="V240" s="562"/>
      <c r="W240" s="563"/>
      <c r="X240" s="563"/>
      <c r="Y240" s="563"/>
      <c r="Z240" s="563"/>
      <c r="AA240" s="563"/>
      <c r="AB240" s="563"/>
      <c r="AC240" s="563"/>
      <c r="AD240" s="563"/>
      <c r="AE240" s="563"/>
      <c r="AF240" s="563"/>
      <c r="AG240" s="563"/>
      <c r="AH240" s="563"/>
      <c r="AI240" s="563"/>
      <c r="AJ240" s="563"/>
      <c r="AK240" s="563"/>
      <c r="AL240" s="563"/>
      <c r="AM240" s="563"/>
      <c r="AN240" s="563"/>
      <c r="AO240" s="563"/>
      <c r="AP240" s="563"/>
      <c r="AQ240" s="563"/>
      <c r="AR240" s="563"/>
      <c r="AS240" s="563"/>
    </row>
    <row r="241" spans="4:45">
      <c r="D241" s="605"/>
      <c r="E241" s="606"/>
      <c r="F241" s="606"/>
      <c r="G241" s="606"/>
      <c r="H241" s="606"/>
      <c r="I241" s="606"/>
      <c r="J241" s="606"/>
      <c r="K241" s="606"/>
      <c r="L241" s="606"/>
      <c r="M241" s="606"/>
      <c r="N241" s="606"/>
      <c r="O241" s="606"/>
      <c r="P241" s="606"/>
      <c r="Q241" s="606"/>
      <c r="R241" s="606"/>
      <c r="S241" s="606"/>
      <c r="T241" s="606"/>
      <c r="U241" s="602"/>
      <c r="V241" s="562"/>
      <c r="W241" s="563"/>
      <c r="X241" s="563"/>
      <c r="Y241" s="563"/>
      <c r="Z241" s="563"/>
      <c r="AA241" s="563"/>
      <c r="AB241" s="563"/>
      <c r="AC241" s="563"/>
      <c r="AD241" s="563"/>
      <c r="AE241" s="563"/>
      <c r="AF241" s="563"/>
      <c r="AG241" s="563"/>
      <c r="AH241" s="563"/>
      <c r="AI241" s="563"/>
      <c r="AJ241" s="563"/>
      <c r="AK241" s="563"/>
      <c r="AL241" s="563"/>
      <c r="AM241" s="563"/>
      <c r="AN241" s="563"/>
      <c r="AO241" s="563"/>
      <c r="AP241" s="563"/>
      <c r="AQ241" s="563"/>
      <c r="AR241" s="563"/>
      <c r="AS241" s="563"/>
    </row>
    <row r="242" spans="4:45">
      <c r="D242" s="605"/>
      <c r="E242" s="606"/>
      <c r="F242" s="606"/>
      <c r="G242" s="606"/>
      <c r="H242" s="606"/>
      <c r="I242" s="606"/>
      <c r="J242" s="606"/>
      <c r="K242" s="606"/>
      <c r="L242" s="606"/>
      <c r="M242" s="606"/>
      <c r="N242" s="606"/>
      <c r="O242" s="606"/>
      <c r="P242" s="606"/>
      <c r="Q242" s="606"/>
      <c r="R242" s="606"/>
      <c r="S242" s="606"/>
      <c r="T242" s="606"/>
      <c r="U242" s="602"/>
      <c r="V242" s="562"/>
      <c r="W242" s="563"/>
      <c r="X242" s="563"/>
      <c r="Y242" s="563"/>
      <c r="Z242" s="563"/>
      <c r="AA242" s="563"/>
      <c r="AB242" s="563"/>
      <c r="AC242" s="563"/>
      <c r="AD242" s="563"/>
      <c r="AE242" s="563"/>
      <c r="AF242" s="563"/>
      <c r="AG242" s="563"/>
      <c r="AH242" s="563"/>
      <c r="AI242" s="563"/>
      <c r="AJ242" s="563"/>
      <c r="AK242" s="563"/>
      <c r="AL242" s="563"/>
      <c r="AM242" s="563"/>
      <c r="AN242" s="563"/>
      <c r="AO242" s="563"/>
      <c r="AP242" s="563"/>
      <c r="AQ242" s="563"/>
      <c r="AR242" s="563"/>
      <c r="AS242" s="563"/>
    </row>
    <row r="243" spans="4:45">
      <c r="D243" s="605"/>
      <c r="E243" s="606"/>
      <c r="F243" s="606"/>
      <c r="G243" s="606"/>
      <c r="H243" s="606"/>
      <c r="I243" s="606"/>
      <c r="J243" s="606"/>
      <c r="K243" s="606"/>
      <c r="L243" s="606"/>
      <c r="M243" s="606"/>
      <c r="N243" s="606"/>
      <c r="O243" s="606"/>
      <c r="P243" s="606"/>
      <c r="Q243" s="606"/>
      <c r="R243" s="606"/>
      <c r="S243" s="606"/>
      <c r="T243" s="606"/>
      <c r="U243" s="602"/>
      <c r="V243" s="562"/>
      <c r="W243" s="563"/>
      <c r="X243" s="563"/>
      <c r="Y243" s="563"/>
      <c r="Z243" s="563"/>
      <c r="AA243" s="563"/>
      <c r="AB243" s="563"/>
      <c r="AC243" s="563"/>
      <c r="AD243" s="563"/>
      <c r="AE243" s="563"/>
      <c r="AF243" s="563"/>
      <c r="AG243" s="563"/>
      <c r="AH243" s="563"/>
      <c r="AI243" s="563"/>
      <c r="AJ243" s="563"/>
      <c r="AK243" s="563"/>
      <c r="AL243" s="563"/>
      <c r="AM243" s="563"/>
      <c r="AN243" s="563"/>
      <c r="AO243" s="563"/>
      <c r="AP243" s="563"/>
      <c r="AQ243" s="563"/>
      <c r="AR243" s="563"/>
      <c r="AS243" s="563"/>
    </row>
    <row r="244" spans="4:45">
      <c r="D244" s="605"/>
      <c r="E244" s="606"/>
      <c r="F244" s="606"/>
      <c r="G244" s="606"/>
      <c r="H244" s="606"/>
      <c r="I244" s="606"/>
      <c r="J244" s="606"/>
      <c r="K244" s="606"/>
      <c r="L244" s="606"/>
      <c r="M244" s="606"/>
      <c r="N244" s="606"/>
      <c r="O244" s="606"/>
      <c r="P244" s="606"/>
      <c r="Q244" s="606"/>
      <c r="R244" s="606"/>
      <c r="S244" s="606"/>
      <c r="T244" s="606"/>
      <c r="U244" s="602"/>
      <c r="V244" s="562"/>
      <c r="W244" s="563"/>
      <c r="X244" s="563"/>
      <c r="Y244" s="563"/>
      <c r="Z244" s="563"/>
      <c r="AA244" s="563"/>
      <c r="AB244" s="563"/>
      <c r="AC244" s="563"/>
      <c r="AD244" s="563"/>
      <c r="AE244" s="563"/>
      <c r="AF244" s="563"/>
      <c r="AG244" s="563"/>
      <c r="AH244" s="563"/>
      <c r="AI244" s="563"/>
      <c r="AJ244" s="563"/>
      <c r="AK244" s="563"/>
      <c r="AL244" s="563"/>
      <c r="AM244" s="563"/>
      <c r="AN244" s="563"/>
      <c r="AO244" s="563"/>
      <c r="AP244" s="563"/>
      <c r="AQ244" s="563"/>
      <c r="AR244" s="563"/>
      <c r="AS244" s="563"/>
    </row>
    <row r="245" spans="4:45">
      <c r="D245" s="605"/>
      <c r="E245" s="606"/>
      <c r="F245" s="606"/>
      <c r="G245" s="606"/>
      <c r="H245" s="606"/>
      <c r="I245" s="606"/>
      <c r="J245" s="606"/>
      <c r="K245" s="606"/>
      <c r="L245" s="606"/>
      <c r="M245" s="606"/>
      <c r="N245" s="606"/>
      <c r="O245" s="606"/>
      <c r="P245" s="606"/>
      <c r="Q245" s="606"/>
      <c r="R245" s="606"/>
      <c r="S245" s="606"/>
      <c r="T245" s="606"/>
      <c r="U245" s="602"/>
      <c r="V245" s="562"/>
      <c r="W245" s="563"/>
      <c r="X245" s="563"/>
      <c r="Y245" s="563"/>
      <c r="Z245" s="563"/>
      <c r="AA245" s="563"/>
      <c r="AB245" s="563"/>
      <c r="AC245" s="563"/>
      <c r="AD245" s="563"/>
      <c r="AE245" s="563"/>
      <c r="AF245" s="563"/>
      <c r="AG245" s="563"/>
      <c r="AH245" s="563"/>
      <c r="AI245" s="563"/>
      <c r="AJ245" s="563"/>
      <c r="AK245" s="563"/>
      <c r="AL245" s="563"/>
      <c r="AM245" s="563"/>
      <c r="AN245" s="563"/>
      <c r="AO245" s="563"/>
      <c r="AP245" s="563"/>
      <c r="AQ245" s="563"/>
      <c r="AR245" s="563"/>
      <c r="AS245" s="563"/>
    </row>
    <row r="246" spans="4:45">
      <c r="D246" s="605"/>
      <c r="E246" s="606"/>
      <c r="F246" s="606"/>
      <c r="G246" s="606"/>
      <c r="H246" s="606"/>
      <c r="I246" s="606"/>
      <c r="J246" s="606"/>
      <c r="K246" s="606"/>
      <c r="L246" s="606"/>
      <c r="M246" s="606"/>
      <c r="N246" s="606"/>
      <c r="O246" s="606"/>
      <c r="P246" s="606"/>
      <c r="Q246" s="606"/>
      <c r="R246" s="606"/>
      <c r="S246" s="606"/>
      <c r="T246" s="606"/>
      <c r="U246" s="602"/>
      <c r="V246" s="562"/>
      <c r="W246" s="563"/>
      <c r="X246" s="563"/>
      <c r="Y246" s="563"/>
      <c r="Z246" s="563"/>
      <c r="AA246" s="563"/>
      <c r="AB246" s="563"/>
      <c r="AC246" s="563"/>
      <c r="AD246" s="563"/>
      <c r="AE246" s="563"/>
      <c r="AF246" s="563"/>
      <c r="AG246" s="563"/>
      <c r="AH246" s="563"/>
      <c r="AI246" s="563"/>
      <c r="AJ246" s="563"/>
      <c r="AK246" s="563"/>
      <c r="AL246" s="563"/>
      <c r="AM246" s="563"/>
      <c r="AN246" s="563"/>
      <c r="AO246" s="563"/>
      <c r="AP246" s="563"/>
      <c r="AQ246" s="563"/>
      <c r="AR246" s="563"/>
      <c r="AS246" s="563"/>
    </row>
    <row r="247" spans="4:45">
      <c r="D247" s="605"/>
      <c r="E247" s="606"/>
      <c r="F247" s="606"/>
      <c r="G247" s="606"/>
      <c r="H247" s="606"/>
      <c r="I247" s="606"/>
      <c r="J247" s="606"/>
      <c r="K247" s="606"/>
      <c r="L247" s="606"/>
      <c r="M247" s="606"/>
      <c r="N247" s="606"/>
      <c r="O247" s="606"/>
      <c r="P247" s="606"/>
      <c r="Q247" s="606"/>
      <c r="R247" s="606"/>
      <c r="S247" s="606"/>
      <c r="T247" s="606"/>
      <c r="U247" s="602"/>
      <c r="V247" s="562"/>
      <c r="W247" s="563"/>
      <c r="X247" s="563"/>
      <c r="Y247" s="563"/>
      <c r="Z247" s="563"/>
      <c r="AA247" s="563"/>
      <c r="AB247" s="563"/>
      <c r="AC247" s="563"/>
      <c r="AD247" s="563"/>
      <c r="AE247" s="563"/>
      <c r="AF247" s="563"/>
      <c r="AG247" s="563"/>
      <c r="AH247" s="563"/>
      <c r="AI247" s="563"/>
      <c r="AJ247" s="563"/>
      <c r="AK247" s="563"/>
      <c r="AL247" s="563"/>
      <c r="AM247" s="563"/>
      <c r="AN247" s="563"/>
      <c r="AO247" s="563"/>
      <c r="AP247" s="563"/>
      <c r="AQ247" s="563"/>
      <c r="AR247" s="563"/>
      <c r="AS247" s="563"/>
    </row>
    <row r="248" spans="4:45">
      <c r="D248" s="605"/>
      <c r="E248" s="606"/>
      <c r="F248" s="606"/>
      <c r="G248" s="606"/>
      <c r="H248" s="606"/>
      <c r="I248" s="606"/>
      <c r="J248" s="606"/>
      <c r="K248" s="606"/>
      <c r="L248" s="606"/>
      <c r="M248" s="606"/>
      <c r="N248" s="606"/>
      <c r="O248" s="606"/>
      <c r="P248" s="606"/>
      <c r="Q248" s="606"/>
      <c r="R248" s="606"/>
      <c r="S248" s="606"/>
      <c r="T248" s="606"/>
      <c r="U248" s="602"/>
      <c r="V248" s="562"/>
      <c r="W248" s="563"/>
      <c r="X248" s="563"/>
      <c r="Y248" s="563"/>
      <c r="Z248" s="563"/>
      <c r="AA248" s="563"/>
      <c r="AB248" s="563"/>
      <c r="AC248" s="563"/>
      <c r="AD248" s="563"/>
      <c r="AE248" s="563"/>
      <c r="AF248" s="563"/>
      <c r="AG248" s="563"/>
      <c r="AH248" s="563"/>
      <c r="AI248" s="563"/>
      <c r="AJ248" s="563"/>
      <c r="AK248" s="563"/>
      <c r="AL248" s="563"/>
      <c r="AM248" s="563"/>
      <c r="AN248" s="563"/>
      <c r="AO248" s="563"/>
      <c r="AP248" s="563"/>
      <c r="AQ248" s="563"/>
      <c r="AR248" s="563"/>
      <c r="AS248" s="563"/>
    </row>
    <row r="249" spans="4:45">
      <c r="D249" s="605"/>
      <c r="E249" s="606"/>
      <c r="F249" s="606"/>
      <c r="G249" s="606"/>
      <c r="H249" s="606"/>
      <c r="I249" s="606"/>
      <c r="J249" s="606"/>
      <c r="K249" s="606"/>
      <c r="L249" s="606"/>
      <c r="M249" s="606"/>
      <c r="N249" s="606"/>
      <c r="O249" s="606"/>
      <c r="P249" s="606"/>
      <c r="Q249" s="606"/>
      <c r="R249" s="606"/>
      <c r="S249" s="606"/>
      <c r="T249" s="606"/>
      <c r="U249" s="602"/>
      <c r="V249" s="562"/>
      <c r="W249" s="563"/>
      <c r="X249" s="563"/>
      <c r="Y249" s="563"/>
      <c r="Z249" s="563"/>
      <c r="AA249" s="563"/>
      <c r="AB249" s="563"/>
      <c r="AC249" s="563"/>
      <c r="AD249" s="563"/>
      <c r="AE249" s="563"/>
      <c r="AF249" s="563"/>
      <c r="AG249" s="563"/>
      <c r="AH249" s="563"/>
      <c r="AI249" s="563"/>
      <c r="AJ249" s="563"/>
      <c r="AK249" s="563"/>
      <c r="AL249" s="563"/>
      <c r="AM249" s="563"/>
      <c r="AN249" s="563"/>
      <c r="AO249" s="563"/>
      <c r="AP249" s="563"/>
      <c r="AQ249" s="563"/>
      <c r="AR249" s="563"/>
      <c r="AS249" s="563"/>
    </row>
    <row r="250" spans="4:45">
      <c r="D250" s="605"/>
      <c r="E250" s="606"/>
      <c r="F250" s="606"/>
      <c r="G250" s="606"/>
      <c r="H250" s="606"/>
      <c r="I250" s="606"/>
      <c r="J250" s="606"/>
      <c r="K250" s="606"/>
      <c r="L250" s="606"/>
      <c r="M250" s="606"/>
      <c r="N250" s="606"/>
      <c r="O250" s="606"/>
      <c r="P250" s="606"/>
      <c r="Q250" s="606"/>
      <c r="R250" s="606"/>
      <c r="S250" s="606"/>
      <c r="T250" s="606"/>
      <c r="U250" s="602"/>
      <c r="V250" s="562"/>
      <c r="W250" s="563"/>
      <c r="X250" s="563"/>
      <c r="Y250" s="563"/>
      <c r="Z250" s="563"/>
      <c r="AA250" s="563"/>
      <c r="AB250" s="563"/>
      <c r="AC250" s="563"/>
      <c r="AD250" s="563"/>
      <c r="AE250" s="563"/>
      <c r="AF250" s="563"/>
      <c r="AG250" s="563"/>
      <c r="AH250" s="563"/>
      <c r="AI250" s="563"/>
      <c r="AJ250" s="563"/>
      <c r="AK250" s="563"/>
      <c r="AL250" s="563"/>
      <c r="AM250" s="563"/>
      <c r="AN250" s="563"/>
      <c r="AO250" s="563"/>
      <c r="AP250" s="563"/>
      <c r="AQ250" s="563"/>
      <c r="AR250" s="563"/>
      <c r="AS250" s="563"/>
    </row>
    <row r="251" spans="4:45">
      <c r="D251" s="605"/>
      <c r="E251" s="606"/>
      <c r="F251" s="606"/>
      <c r="G251" s="606"/>
      <c r="H251" s="606"/>
      <c r="I251" s="606"/>
      <c r="J251" s="606"/>
      <c r="K251" s="606"/>
      <c r="L251" s="606"/>
      <c r="M251" s="606"/>
      <c r="N251" s="606"/>
      <c r="O251" s="606"/>
      <c r="P251" s="606"/>
      <c r="Q251" s="606"/>
      <c r="R251" s="606"/>
      <c r="S251" s="606"/>
      <c r="T251" s="606"/>
      <c r="U251" s="602"/>
      <c r="V251" s="562"/>
      <c r="W251" s="563"/>
      <c r="X251" s="563"/>
      <c r="Y251" s="563"/>
      <c r="Z251" s="563"/>
      <c r="AA251" s="563"/>
      <c r="AB251" s="563"/>
      <c r="AC251" s="563"/>
      <c r="AD251" s="563"/>
      <c r="AE251" s="563"/>
      <c r="AF251" s="563"/>
      <c r="AG251" s="563"/>
      <c r="AH251" s="563"/>
      <c r="AI251" s="563"/>
      <c r="AJ251" s="563"/>
      <c r="AK251" s="563"/>
      <c r="AL251" s="563"/>
      <c r="AM251" s="563"/>
      <c r="AN251" s="563"/>
      <c r="AO251" s="563"/>
      <c r="AP251" s="563"/>
      <c r="AQ251" s="563"/>
      <c r="AR251" s="563"/>
      <c r="AS251" s="563"/>
    </row>
    <row r="252" spans="4:45">
      <c r="D252" s="605"/>
      <c r="E252" s="606"/>
      <c r="F252" s="606"/>
      <c r="G252" s="606"/>
      <c r="H252" s="606"/>
      <c r="I252" s="606"/>
      <c r="J252" s="606"/>
      <c r="K252" s="606"/>
      <c r="L252" s="606"/>
      <c r="M252" s="606"/>
      <c r="N252" s="606"/>
      <c r="O252" s="606"/>
      <c r="P252" s="606"/>
      <c r="Q252" s="606"/>
      <c r="R252" s="606"/>
      <c r="S252" s="606"/>
      <c r="T252" s="606"/>
      <c r="U252" s="602"/>
      <c r="V252" s="562"/>
      <c r="W252" s="563"/>
      <c r="X252" s="563"/>
      <c r="Y252" s="563"/>
      <c r="Z252" s="563"/>
      <c r="AA252" s="563"/>
      <c r="AB252" s="563"/>
      <c r="AC252" s="563"/>
      <c r="AD252" s="563"/>
      <c r="AE252" s="563"/>
      <c r="AF252" s="563"/>
      <c r="AG252" s="563"/>
      <c r="AH252" s="563"/>
      <c r="AI252" s="563"/>
      <c r="AJ252" s="563"/>
      <c r="AK252" s="563"/>
      <c r="AL252" s="563"/>
      <c r="AM252" s="563"/>
      <c r="AN252" s="563"/>
      <c r="AO252" s="563"/>
      <c r="AP252" s="563"/>
      <c r="AQ252" s="563"/>
      <c r="AR252" s="563"/>
      <c r="AS252" s="563"/>
    </row>
    <row r="253" spans="4:45">
      <c r="D253" s="605"/>
      <c r="E253" s="606"/>
      <c r="F253" s="606"/>
      <c r="G253" s="606"/>
      <c r="H253" s="606"/>
      <c r="I253" s="606"/>
      <c r="J253" s="606"/>
      <c r="K253" s="606"/>
      <c r="L253" s="606"/>
      <c r="M253" s="606"/>
      <c r="N253" s="606"/>
      <c r="O253" s="606"/>
      <c r="P253" s="606"/>
      <c r="Q253" s="606"/>
      <c r="R253" s="606"/>
      <c r="S253" s="606"/>
      <c r="T253" s="606"/>
      <c r="U253" s="602"/>
      <c r="V253" s="562"/>
      <c r="W253" s="563"/>
      <c r="X253" s="563"/>
      <c r="Y253" s="563"/>
      <c r="Z253" s="563"/>
      <c r="AA253" s="563"/>
      <c r="AB253" s="563"/>
      <c r="AC253" s="563"/>
      <c r="AD253" s="563"/>
      <c r="AE253" s="563"/>
      <c r="AF253" s="563"/>
      <c r="AG253" s="563"/>
      <c r="AH253" s="563"/>
      <c r="AI253" s="563"/>
      <c r="AJ253" s="563"/>
      <c r="AK253" s="563"/>
      <c r="AL253" s="563"/>
      <c r="AM253" s="563"/>
      <c r="AN253" s="563"/>
      <c r="AO253" s="563"/>
      <c r="AP253" s="563"/>
      <c r="AQ253" s="563"/>
      <c r="AR253" s="563"/>
      <c r="AS253" s="563"/>
    </row>
    <row r="254" spans="4:45">
      <c r="D254" s="605"/>
      <c r="E254" s="606"/>
      <c r="F254" s="606"/>
      <c r="G254" s="606"/>
      <c r="H254" s="606"/>
      <c r="I254" s="606"/>
      <c r="J254" s="606"/>
      <c r="K254" s="606"/>
      <c r="L254" s="606"/>
      <c r="M254" s="606"/>
      <c r="N254" s="606"/>
      <c r="O254" s="606"/>
      <c r="P254" s="606"/>
      <c r="Q254" s="606"/>
      <c r="R254" s="606"/>
      <c r="S254" s="606"/>
      <c r="T254" s="606"/>
      <c r="U254" s="602"/>
      <c r="V254" s="562"/>
      <c r="W254" s="563"/>
      <c r="X254" s="563"/>
      <c r="Y254" s="563"/>
      <c r="Z254" s="563"/>
      <c r="AA254" s="563"/>
      <c r="AB254" s="563"/>
      <c r="AC254" s="563"/>
      <c r="AD254" s="563"/>
      <c r="AE254" s="563"/>
      <c r="AF254" s="563"/>
      <c r="AG254" s="563"/>
      <c r="AH254" s="563"/>
      <c r="AI254" s="563"/>
      <c r="AJ254" s="563"/>
      <c r="AK254" s="563"/>
      <c r="AL254" s="563"/>
      <c r="AM254" s="563"/>
      <c r="AN254" s="563"/>
      <c r="AO254" s="563"/>
      <c r="AP254" s="563"/>
      <c r="AQ254" s="563"/>
      <c r="AR254" s="563"/>
      <c r="AS254" s="563"/>
    </row>
    <row r="255" spans="4:45">
      <c r="D255" s="605"/>
      <c r="E255" s="606"/>
      <c r="F255" s="606"/>
      <c r="G255" s="606"/>
      <c r="H255" s="606"/>
      <c r="I255" s="606"/>
      <c r="J255" s="606"/>
      <c r="K255" s="606"/>
      <c r="L255" s="606"/>
      <c r="M255" s="606"/>
      <c r="N255" s="606"/>
      <c r="O255" s="606"/>
      <c r="P255" s="606"/>
      <c r="Q255" s="606"/>
      <c r="R255" s="606"/>
      <c r="S255" s="606"/>
      <c r="T255" s="606"/>
      <c r="U255" s="602"/>
      <c r="V255" s="562"/>
      <c r="W255" s="563"/>
      <c r="X255" s="563"/>
      <c r="Y255" s="563"/>
      <c r="Z255" s="563"/>
      <c r="AA255" s="563"/>
      <c r="AB255" s="563"/>
      <c r="AC255" s="563"/>
      <c r="AD255" s="563"/>
      <c r="AE255" s="563"/>
      <c r="AF255" s="563"/>
      <c r="AG255" s="563"/>
      <c r="AH255" s="563"/>
      <c r="AI255" s="563"/>
      <c r="AJ255" s="563"/>
      <c r="AK255" s="563"/>
      <c r="AL255" s="563"/>
      <c r="AM255" s="563"/>
      <c r="AN255" s="563"/>
      <c r="AO255" s="563"/>
      <c r="AP255" s="563"/>
      <c r="AQ255" s="563"/>
      <c r="AR255" s="563"/>
      <c r="AS255" s="563"/>
    </row>
    <row r="256" spans="4:45">
      <c r="D256" s="605"/>
      <c r="E256" s="606"/>
      <c r="F256" s="606"/>
      <c r="G256" s="606"/>
      <c r="H256" s="606"/>
      <c r="I256" s="606"/>
      <c r="J256" s="606"/>
      <c r="K256" s="606"/>
      <c r="L256" s="606"/>
      <c r="M256" s="606"/>
      <c r="N256" s="606"/>
      <c r="O256" s="606"/>
      <c r="P256" s="606"/>
      <c r="Q256" s="606"/>
      <c r="R256" s="606"/>
      <c r="S256" s="606"/>
      <c r="T256" s="606"/>
      <c r="U256" s="602"/>
      <c r="V256" s="562"/>
      <c r="W256" s="563"/>
      <c r="X256" s="563"/>
      <c r="Y256" s="563"/>
      <c r="Z256" s="563"/>
      <c r="AA256" s="563"/>
      <c r="AB256" s="563"/>
      <c r="AC256" s="563"/>
      <c r="AD256" s="563"/>
      <c r="AE256" s="563"/>
      <c r="AF256" s="563"/>
      <c r="AG256" s="563"/>
      <c r="AH256" s="563"/>
      <c r="AI256" s="563"/>
      <c r="AJ256" s="563"/>
      <c r="AK256" s="563"/>
      <c r="AL256" s="563"/>
      <c r="AM256" s="563"/>
      <c r="AN256" s="563"/>
      <c r="AO256" s="563"/>
      <c r="AP256" s="563"/>
      <c r="AQ256" s="563"/>
      <c r="AR256" s="563"/>
      <c r="AS256" s="563"/>
    </row>
    <row r="257" spans="4:45">
      <c r="D257" s="605"/>
      <c r="E257" s="606"/>
      <c r="F257" s="606"/>
      <c r="G257" s="606"/>
      <c r="H257" s="606"/>
      <c r="I257" s="606"/>
      <c r="J257" s="606"/>
      <c r="K257" s="606"/>
      <c r="L257" s="606"/>
      <c r="M257" s="606"/>
      <c r="N257" s="606"/>
      <c r="O257" s="606"/>
      <c r="P257" s="606"/>
      <c r="Q257" s="606"/>
      <c r="R257" s="606"/>
      <c r="S257" s="606"/>
      <c r="T257" s="606"/>
      <c r="U257" s="602"/>
      <c r="V257" s="562"/>
      <c r="W257" s="563"/>
      <c r="X257" s="563"/>
      <c r="Y257" s="563"/>
      <c r="Z257" s="563"/>
      <c r="AA257" s="563"/>
      <c r="AB257" s="563"/>
      <c r="AC257" s="563"/>
      <c r="AD257" s="563"/>
      <c r="AE257" s="563"/>
      <c r="AF257" s="563"/>
      <c r="AG257" s="563"/>
      <c r="AH257" s="563"/>
      <c r="AI257" s="563"/>
      <c r="AJ257" s="563"/>
      <c r="AK257" s="563"/>
      <c r="AL257" s="563"/>
      <c r="AM257" s="563"/>
      <c r="AN257" s="563"/>
      <c r="AO257" s="563"/>
      <c r="AP257" s="563"/>
      <c r="AQ257" s="563"/>
      <c r="AR257" s="563"/>
      <c r="AS257" s="563"/>
    </row>
    <row r="258" spans="4:45">
      <c r="D258" s="605"/>
      <c r="E258" s="606"/>
      <c r="F258" s="606"/>
      <c r="G258" s="606"/>
      <c r="H258" s="606"/>
      <c r="I258" s="606"/>
      <c r="J258" s="606"/>
      <c r="K258" s="606"/>
      <c r="L258" s="606"/>
      <c r="M258" s="606"/>
      <c r="N258" s="606"/>
      <c r="O258" s="606"/>
      <c r="P258" s="606"/>
      <c r="Q258" s="606"/>
      <c r="R258" s="606"/>
      <c r="S258" s="606"/>
      <c r="T258" s="606"/>
      <c r="U258" s="602"/>
      <c r="V258" s="562"/>
      <c r="W258" s="563"/>
      <c r="X258" s="563"/>
      <c r="Y258" s="563"/>
      <c r="Z258" s="563"/>
      <c r="AA258" s="563"/>
      <c r="AB258" s="563"/>
      <c r="AC258" s="563"/>
      <c r="AD258" s="563"/>
      <c r="AE258" s="563"/>
      <c r="AF258" s="563"/>
      <c r="AG258" s="563"/>
      <c r="AH258" s="563"/>
      <c r="AI258" s="563"/>
      <c r="AJ258" s="563"/>
      <c r="AK258" s="563"/>
      <c r="AL258" s="563"/>
      <c r="AM258" s="563"/>
      <c r="AN258" s="563"/>
      <c r="AO258" s="563"/>
      <c r="AP258" s="563"/>
      <c r="AQ258" s="563"/>
      <c r="AR258" s="563"/>
      <c r="AS258" s="563"/>
    </row>
    <row r="259" spans="4:45">
      <c r="D259" s="605"/>
      <c r="E259" s="606"/>
      <c r="F259" s="606"/>
      <c r="G259" s="606"/>
      <c r="H259" s="606"/>
      <c r="I259" s="606"/>
      <c r="J259" s="606"/>
      <c r="K259" s="606"/>
      <c r="L259" s="606"/>
      <c r="M259" s="606"/>
      <c r="N259" s="606"/>
      <c r="O259" s="606"/>
      <c r="P259" s="606"/>
      <c r="Q259" s="606"/>
      <c r="R259" s="606"/>
      <c r="S259" s="606"/>
      <c r="T259" s="606"/>
      <c r="U259" s="602"/>
      <c r="V259" s="562"/>
      <c r="W259" s="563"/>
      <c r="X259" s="563"/>
      <c r="Y259" s="563"/>
      <c r="Z259" s="563"/>
      <c r="AA259" s="563"/>
      <c r="AB259" s="563"/>
      <c r="AC259" s="563"/>
      <c r="AD259" s="563"/>
      <c r="AE259" s="563"/>
      <c r="AF259" s="563"/>
      <c r="AG259" s="563"/>
      <c r="AH259" s="563"/>
      <c r="AI259" s="563"/>
      <c r="AJ259" s="563"/>
      <c r="AK259" s="563"/>
      <c r="AL259" s="563"/>
      <c r="AM259" s="563"/>
      <c r="AN259" s="563"/>
      <c r="AO259" s="563"/>
      <c r="AP259" s="563"/>
      <c r="AQ259" s="563"/>
      <c r="AR259" s="563"/>
      <c r="AS259" s="563"/>
    </row>
    <row r="260" spans="4:45">
      <c r="D260" s="605"/>
      <c r="E260" s="606"/>
      <c r="F260" s="606"/>
      <c r="G260" s="606"/>
      <c r="H260" s="606"/>
      <c r="I260" s="606"/>
      <c r="J260" s="606"/>
      <c r="K260" s="606"/>
      <c r="L260" s="606"/>
      <c r="M260" s="606"/>
      <c r="N260" s="606"/>
      <c r="O260" s="606"/>
      <c r="P260" s="606"/>
      <c r="Q260" s="606"/>
      <c r="R260" s="606"/>
      <c r="S260" s="606"/>
      <c r="T260" s="606"/>
      <c r="U260" s="602"/>
      <c r="V260" s="562"/>
      <c r="W260" s="563"/>
      <c r="X260" s="563"/>
      <c r="Y260" s="563"/>
      <c r="Z260" s="563"/>
      <c r="AA260" s="563"/>
      <c r="AB260" s="563"/>
      <c r="AC260" s="563"/>
      <c r="AD260" s="563"/>
      <c r="AE260" s="563"/>
      <c r="AF260" s="563"/>
      <c r="AG260" s="563"/>
      <c r="AH260" s="563"/>
      <c r="AI260" s="563"/>
      <c r="AJ260" s="563"/>
      <c r="AK260" s="563"/>
      <c r="AL260" s="563"/>
      <c r="AM260" s="563"/>
      <c r="AN260" s="563"/>
      <c r="AO260" s="563"/>
      <c r="AP260" s="563"/>
      <c r="AQ260" s="563"/>
      <c r="AR260" s="563"/>
      <c r="AS260" s="563"/>
    </row>
    <row r="261" spans="4:45">
      <c r="D261" s="605"/>
      <c r="E261" s="606"/>
      <c r="F261" s="606"/>
      <c r="G261" s="606"/>
      <c r="H261" s="606"/>
      <c r="I261" s="606"/>
      <c r="J261" s="606"/>
      <c r="K261" s="606"/>
      <c r="L261" s="606"/>
      <c r="M261" s="606"/>
      <c r="N261" s="606"/>
      <c r="O261" s="606"/>
      <c r="P261" s="606"/>
      <c r="Q261" s="606"/>
      <c r="R261" s="606"/>
      <c r="S261" s="606"/>
      <c r="T261" s="606"/>
      <c r="U261" s="602"/>
      <c r="V261" s="562"/>
      <c r="W261" s="563"/>
      <c r="X261" s="563"/>
      <c r="Y261" s="563"/>
      <c r="Z261" s="563"/>
      <c r="AA261" s="563"/>
      <c r="AB261" s="563"/>
      <c r="AC261" s="563"/>
      <c r="AD261" s="563"/>
      <c r="AE261" s="563"/>
      <c r="AF261" s="563"/>
      <c r="AG261" s="563"/>
      <c r="AH261" s="563"/>
      <c r="AI261" s="563"/>
      <c r="AJ261" s="563"/>
      <c r="AK261" s="563"/>
      <c r="AL261" s="563"/>
      <c r="AM261" s="563"/>
      <c r="AN261" s="563"/>
      <c r="AO261" s="563"/>
      <c r="AP261" s="563"/>
      <c r="AQ261" s="563"/>
      <c r="AR261" s="563"/>
      <c r="AS261" s="563"/>
    </row>
    <row r="262" spans="4:45">
      <c r="D262" s="605"/>
      <c r="E262" s="606"/>
      <c r="F262" s="606"/>
      <c r="G262" s="606"/>
      <c r="H262" s="606"/>
      <c r="I262" s="606"/>
      <c r="J262" s="606"/>
      <c r="K262" s="606"/>
      <c r="L262" s="606"/>
      <c r="M262" s="606"/>
      <c r="N262" s="606"/>
      <c r="O262" s="606"/>
      <c r="P262" s="606"/>
      <c r="Q262" s="606"/>
      <c r="R262" s="606"/>
      <c r="S262" s="606"/>
      <c r="T262" s="606"/>
      <c r="U262" s="602"/>
      <c r="V262" s="562"/>
      <c r="W262" s="563"/>
      <c r="X262" s="563"/>
      <c r="Y262" s="563"/>
      <c r="Z262" s="563"/>
      <c r="AA262" s="563"/>
      <c r="AB262" s="563"/>
      <c r="AC262" s="563"/>
      <c r="AD262" s="563"/>
      <c r="AE262" s="563"/>
      <c r="AF262" s="563"/>
      <c r="AG262" s="563"/>
      <c r="AH262" s="563"/>
      <c r="AI262" s="563"/>
      <c r="AJ262" s="563"/>
      <c r="AK262" s="563"/>
      <c r="AL262" s="563"/>
      <c r="AM262" s="563"/>
      <c r="AN262" s="563"/>
      <c r="AO262" s="563"/>
      <c r="AP262" s="563"/>
      <c r="AQ262" s="563"/>
      <c r="AR262" s="563"/>
      <c r="AS262" s="563"/>
    </row>
    <row r="263" spans="4:45">
      <c r="D263" s="605"/>
      <c r="E263" s="606"/>
      <c r="F263" s="606"/>
      <c r="G263" s="606"/>
      <c r="H263" s="606"/>
      <c r="I263" s="606"/>
      <c r="J263" s="606"/>
      <c r="K263" s="606"/>
      <c r="L263" s="606"/>
      <c r="M263" s="606"/>
      <c r="N263" s="606"/>
      <c r="O263" s="606"/>
      <c r="P263" s="606"/>
      <c r="Q263" s="606"/>
      <c r="R263" s="606"/>
      <c r="S263" s="606"/>
      <c r="T263" s="606"/>
      <c r="U263" s="602"/>
      <c r="V263" s="562"/>
      <c r="W263" s="563"/>
      <c r="X263" s="563"/>
      <c r="Y263" s="563"/>
      <c r="Z263" s="563"/>
      <c r="AA263" s="563"/>
      <c r="AB263" s="563"/>
      <c r="AC263" s="563"/>
      <c r="AD263" s="563"/>
      <c r="AE263" s="563"/>
      <c r="AF263" s="563"/>
      <c r="AG263" s="563"/>
      <c r="AH263" s="563"/>
      <c r="AI263" s="563"/>
      <c r="AJ263" s="563"/>
      <c r="AK263" s="563"/>
      <c r="AL263" s="563"/>
      <c r="AM263" s="563"/>
      <c r="AN263" s="563"/>
      <c r="AO263" s="563"/>
      <c r="AP263" s="563"/>
      <c r="AQ263" s="563"/>
      <c r="AR263" s="563"/>
      <c r="AS263" s="563"/>
    </row>
    <row r="264" spans="4:45">
      <c r="D264" s="605"/>
      <c r="E264" s="606"/>
      <c r="F264" s="606"/>
      <c r="G264" s="606"/>
      <c r="H264" s="606"/>
      <c r="I264" s="606"/>
      <c r="J264" s="606"/>
      <c r="K264" s="606"/>
      <c r="L264" s="606"/>
      <c r="M264" s="606"/>
      <c r="N264" s="606"/>
      <c r="O264" s="606"/>
      <c r="P264" s="606"/>
      <c r="Q264" s="606"/>
      <c r="R264" s="606"/>
      <c r="S264" s="606"/>
      <c r="T264" s="606"/>
      <c r="U264" s="602"/>
      <c r="V264" s="562"/>
      <c r="W264" s="563"/>
      <c r="X264" s="563"/>
      <c r="Y264" s="563"/>
      <c r="Z264" s="563"/>
      <c r="AA264" s="563"/>
      <c r="AB264" s="563"/>
      <c r="AC264" s="563"/>
      <c r="AD264" s="563"/>
      <c r="AE264" s="563"/>
      <c r="AF264" s="563"/>
      <c r="AG264" s="563"/>
      <c r="AH264" s="563"/>
      <c r="AI264" s="563"/>
      <c r="AJ264" s="563"/>
      <c r="AK264" s="563"/>
      <c r="AL264" s="563"/>
      <c r="AM264" s="563"/>
      <c r="AN264" s="563"/>
      <c r="AO264" s="563"/>
      <c r="AP264" s="563"/>
      <c r="AQ264" s="563"/>
      <c r="AR264" s="563"/>
      <c r="AS264" s="563"/>
    </row>
    <row r="265" spans="4:45">
      <c r="D265" s="605"/>
      <c r="E265" s="606"/>
      <c r="F265" s="606"/>
      <c r="G265" s="606"/>
      <c r="H265" s="606"/>
      <c r="I265" s="606"/>
      <c r="J265" s="606"/>
      <c r="K265" s="606"/>
      <c r="L265" s="606"/>
      <c r="M265" s="606"/>
      <c r="N265" s="606"/>
      <c r="O265" s="606"/>
      <c r="P265" s="606"/>
      <c r="Q265" s="606"/>
      <c r="R265" s="606"/>
      <c r="S265" s="606"/>
      <c r="T265" s="606"/>
      <c r="U265" s="602"/>
      <c r="V265" s="562"/>
      <c r="W265" s="563"/>
      <c r="X265" s="563"/>
      <c r="Y265" s="563"/>
      <c r="Z265" s="563"/>
      <c r="AA265" s="563"/>
      <c r="AB265" s="563"/>
      <c r="AC265" s="563"/>
      <c r="AD265" s="563"/>
      <c r="AE265" s="563"/>
      <c r="AF265" s="563"/>
      <c r="AG265" s="563"/>
      <c r="AH265" s="563"/>
      <c r="AI265" s="563"/>
      <c r="AJ265" s="563"/>
      <c r="AK265" s="563"/>
      <c r="AL265" s="563"/>
      <c r="AM265" s="563"/>
      <c r="AN265" s="563"/>
      <c r="AO265" s="563"/>
      <c r="AP265" s="563"/>
      <c r="AQ265" s="563"/>
      <c r="AR265" s="563"/>
      <c r="AS265" s="563"/>
    </row>
    <row r="266" spans="4:45">
      <c r="D266" s="605"/>
      <c r="E266" s="606"/>
      <c r="F266" s="606"/>
      <c r="G266" s="606"/>
      <c r="H266" s="606"/>
      <c r="I266" s="606"/>
      <c r="J266" s="606"/>
      <c r="K266" s="606"/>
      <c r="L266" s="606"/>
      <c r="M266" s="606"/>
      <c r="N266" s="606"/>
      <c r="O266" s="606"/>
      <c r="P266" s="606"/>
      <c r="Q266" s="606"/>
      <c r="R266" s="606"/>
      <c r="S266" s="606"/>
      <c r="T266" s="606"/>
      <c r="U266" s="602"/>
      <c r="V266" s="562"/>
      <c r="W266" s="563"/>
      <c r="X266" s="563"/>
      <c r="Y266" s="563"/>
      <c r="Z266" s="563"/>
      <c r="AA266" s="563"/>
      <c r="AB266" s="563"/>
      <c r="AC266" s="563"/>
      <c r="AD266" s="563"/>
      <c r="AE266" s="563"/>
      <c r="AF266" s="563"/>
      <c r="AG266" s="563"/>
      <c r="AH266" s="563"/>
      <c r="AI266" s="563"/>
      <c r="AJ266" s="563"/>
      <c r="AK266" s="563"/>
      <c r="AL266" s="563"/>
      <c r="AM266" s="563"/>
      <c r="AN266" s="563"/>
      <c r="AO266" s="563"/>
      <c r="AP266" s="563"/>
      <c r="AQ266" s="563"/>
      <c r="AR266" s="563"/>
      <c r="AS266" s="563"/>
    </row>
    <row r="267" spans="4:45">
      <c r="D267" s="605"/>
      <c r="E267" s="606"/>
      <c r="F267" s="606"/>
      <c r="G267" s="606"/>
      <c r="H267" s="606"/>
      <c r="I267" s="606"/>
      <c r="J267" s="606"/>
      <c r="K267" s="606"/>
      <c r="L267" s="606"/>
      <c r="M267" s="606"/>
      <c r="N267" s="606"/>
      <c r="O267" s="606"/>
      <c r="P267" s="606"/>
      <c r="Q267" s="606"/>
      <c r="R267" s="606"/>
      <c r="S267" s="606"/>
      <c r="T267" s="606"/>
      <c r="U267" s="602"/>
      <c r="V267" s="562"/>
      <c r="W267" s="563"/>
      <c r="X267" s="563"/>
      <c r="Y267" s="563"/>
      <c r="Z267" s="563"/>
      <c r="AA267" s="563"/>
      <c r="AB267" s="563"/>
      <c r="AC267" s="563"/>
      <c r="AD267" s="563"/>
      <c r="AE267" s="563"/>
      <c r="AF267" s="563"/>
      <c r="AG267" s="563"/>
      <c r="AH267" s="563"/>
      <c r="AI267" s="563"/>
      <c r="AJ267" s="563"/>
      <c r="AK267" s="563"/>
      <c r="AL267" s="563"/>
      <c r="AM267" s="563"/>
      <c r="AN267" s="563"/>
      <c r="AO267" s="563"/>
      <c r="AP267" s="563"/>
      <c r="AQ267" s="563"/>
      <c r="AR267" s="563"/>
      <c r="AS267" s="563"/>
    </row>
    <row r="268" spans="4:45">
      <c r="D268" s="605"/>
      <c r="E268" s="606"/>
      <c r="F268" s="606"/>
      <c r="G268" s="606"/>
      <c r="H268" s="606"/>
      <c r="I268" s="606"/>
      <c r="J268" s="606"/>
      <c r="K268" s="606"/>
      <c r="L268" s="606"/>
      <c r="M268" s="606"/>
      <c r="N268" s="606"/>
      <c r="O268" s="606"/>
      <c r="P268" s="606"/>
      <c r="Q268" s="606"/>
      <c r="R268" s="606"/>
      <c r="S268" s="606"/>
      <c r="T268" s="606"/>
      <c r="U268" s="602"/>
      <c r="V268" s="562"/>
      <c r="W268" s="563"/>
      <c r="X268" s="563"/>
      <c r="Y268" s="563"/>
      <c r="Z268" s="563"/>
      <c r="AA268" s="563"/>
      <c r="AB268" s="563"/>
      <c r="AC268" s="563"/>
      <c r="AD268" s="563"/>
      <c r="AE268" s="563"/>
      <c r="AF268" s="563"/>
      <c r="AG268" s="563"/>
      <c r="AH268" s="563"/>
      <c r="AI268" s="563"/>
      <c r="AJ268" s="563"/>
      <c r="AK268" s="563"/>
      <c r="AL268" s="563"/>
      <c r="AM268" s="563"/>
      <c r="AN268" s="563"/>
      <c r="AO268" s="563"/>
      <c r="AP268" s="563"/>
      <c r="AQ268" s="563"/>
      <c r="AR268" s="563"/>
      <c r="AS268" s="563"/>
    </row>
    <row r="269" spans="4:45">
      <c r="D269" s="605"/>
      <c r="E269" s="606"/>
      <c r="F269" s="606"/>
      <c r="G269" s="606"/>
      <c r="H269" s="606"/>
      <c r="I269" s="606"/>
      <c r="J269" s="606"/>
      <c r="K269" s="606"/>
      <c r="L269" s="606"/>
      <c r="M269" s="606"/>
      <c r="N269" s="606"/>
      <c r="O269" s="606"/>
      <c r="P269" s="606"/>
      <c r="Q269" s="606"/>
      <c r="R269" s="606"/>
      <c r="S269" s="606"/>
      <c r="T269" s="606"/>
      <c r="U269" s="602"/>
      <c r="V269" s="562"/>
      <c r="W269" s="563"/>
      <c r="X269" s="563"/>
      <c r="Y269" s="563"/>
      <c r="Z269" s="563"/>
      <c r="AA269" s="563"/>
      <c r="AB269" s="563"/>
      <c r="AC269" s="563"/>
      <c r="AD269" s="563"/>
      <c r="AE269" s="563"/>
      <c r="AF269" s="563"/>
      <c r="AG269" s="563"/>
      <c r="AH269" s="563"/>
      <c r="AI269" s="563"/>
      <c r="AJ269" s="563"/>
      <c r="AK269" s="563"/>
      <c r="AL269" s="563"/>
      <c r="AM269" s="563"/>
      <c r="AN269" s="563"/>
      <c r="AO269" s="563"/>
      <c r="AP269" s="563"/>
      <c r="AQ269" s="563"/>
      <c r="AR269" s="563"/>
      <c r="AS269" s="563"/>
    </row>
    <row r="270" spans="4:45">
      <c r="D270" s="605"/>
      <c r="E270" s="606"/>
      <c r="F270" s="606"/>
      <c r="G270" s="606"/>
      <c r="H270" s="606"/>
      <c r="I270" s="606"/>
      <c r="J270" s="606"/>
      <c r="K270" s="606"/>
      <c r="L270" s="606"/>
      <c r="M270" s="606"/>
      <c r="N270" s="606"/>
      <c r="O270" s="606"/>
      <c r="P270" s="606"/>
      <c r="Q270" s="606"/>
      <c r="R270" s="606"/>
      <c r="S270" s="606"/>
      <c r="T270" s="606"/>
      <c r="U270" s="602"/>
      <c r="V270" s="562"/>
      <c r="W270" s="563"/>
      <c r="X270" s="563"/>
      <c r="Y270" s="563"/>
      <c r="Z270" s="563"/>
      <c r="AA270" s="563"/>
      <c r="AB270" s="563"/>
      <c r="AC270" s="563"/>
      <c r="AD270" s="563"/>
      <c r="AE270" s="563"/>
      <c r="AF270" s="563"/>
      <c r="AG270" s="563"/>
      <c r="AH270" s="563"/>
      <c r="AI270" s="563"/>
      <c r="AJ270" s="563"/>
      <c r="AK270" s="563"/>
      <c r="AL270" s="563"/>
      <c r="AM270" s="563"/>
      <c r="AN270" s="563"/>
      <c r="AO270" s="563"/>
      <c r="AP270" s="563"/>
      <c r="AQ270" s="563"/>
      <c r="AR270" s="563"/>
      <c r="AS270" s="563"/>
    </row>
    <row r="271" spans="4:45">
      <c r="D271" s="605"/>
      <c r="E271" s="606"/>
      <c r="F271" s="606"/>
      <c r="G271" s="606"/>
      <c r="H271" s="606"/>
      <c r="I271" s="606"/>
      <c r="J271" s="606"/>
      <c r="K271" s="606"/>
      <c r="L271" s="606"/>
      <c r="M271" s="606"/>
      <c r="N271" s="606"/>
      <c r="O271" s="606"/>
      <c r="P271" s="606"/>
      <c r="Q271" s="606"/>
      <c r="R271" s="606"/>
      <c r="S271" s="606"/>
      <c r="T271" s="606"/>
      <c r="U271" s="602"/>
      <c r="V271" s="562"/>
      <c r="W271" s="563"/>
      <c r="X271" s="563"/>
      <c r="Y271" s="563"/>
      <c r="Z271" s="563"/>
      <c r="AA271" s="563"/>
      <c r="AB271" s="563"/>
      <c r="AC271" s="563"/>
      <c r="AD271" s="563"/>
      <c r="AE271" s="563"/>
      <c r="AF271" s="563"/>
      <c r="AG271" s="563"/>
      <c r="AH271" s="563"/>
      <c r="AI271" s="563"/>
      <c r="AJ271" s="563"/>
      <c r="AK271" s="563"/>
      <c r="AL271" s="563"/>
      <c r="AM271" s="563"/>
      <c r="AN271" s="563"/>
      <c r="AO271" s="563"/>
      <c r="AP271" s="563"/>
      <c r="AQ271" s="563"/>
      <c r="AR271" s="563"/>
      <c r="AS271" s="563"/>
    </row>
    <row r="272" spans="4:45">
      <c r="D272" s="605"/>
      <c r="E272" s="606"/>
      <c r="F272" s="606"/>
      <c r="G272" s="606"/>
      <c r="H272" s="606"/>
      <c r="I272" s="606"/>
      <c r="J272" s="606"/>
      <c r="K272" s="606"/>
      <c r="L272" s="606"/>
      <c r="M272" s="606"/>
      <c r="N272" s="606"/>
      <c r="O272" s="606"/>
      <c r="P272" s="606"/>
      <c r="Q272" s="606"/>
      <c r="R272" s="606"/>
      <c r="S272" s="606"/>
      <c r="T272" s="606"/>
      <c r="U272" s="602"/>
      <c r="V272" s="562"/>
      <c r="W272" s="563"/>
      <c r="X272" s="563"/>
      <c r="Y272" s="563"/>
      <c r="Z272" s="563"/>
      <c r="AA272" s="563"/>
      <c r="AB272" s="563"/>
      <c r="AC272" s="563"/>
      <c r="AD272" s="563"/>
      <c r="AE272" s="563"/>
      <c r="AF272" s="563"/>
      <c r="AG272" s="563"/>
      <c r="AH272" s="563"/>
      <c r="AI272" s="563"/>
      <c r="AJ272" s="563"/>
      <c r="AK272" s="563"/>
      <c r="AL272" s="563"/>
      <c r="AM272" s="563"/>
      <c r="AN272" s="563"/>
      <c r="AO272" s="563"/>
      <c r="AP272" s="563"/>
      <c r="AQ272" s="563"/>
      <c r="AR272" s="563"/>
      <c r="AS272" s="563"/>
    </row>
    <row r="273" spans="4:45">
      <c r="D273" s="605"/>
      <c r="E273" s="606"/>
      <c r="F273" s="606"/>
      <c r="G273" s="606"/>
      <c r="H273" s="606"/>
      <c r="I273" s="606"/>
      <c r="J273" s="606"/>
      <c r="K273" s="606"/>
      <c r="L273" s="606"/>
      <c r="M273" s="606"/>
      <c r="N273" s="606"/>
      <c r="O273" s="606"/>
      <c r="P273" s="606"/>
      <c r="Q273" s="606"/>
      <c r="R273" s="606"/>
      <c r="S273" s="606"/>
      <c r="T273" s="606"/>
      <c r="U273" s="602"/>
      <c r="V273" s="562"/>
      <c r="W273" s="563"/>
      <c r="X273" s="563"/>
      <c r="Y273" s="563"/>
      <c r="Z273" s="563"/>
      <c r="AA273" s="563"/>
      <c r="AB273" s="563"/>
      <c r="AC273" s="563"/>
      <c r="AD273" s="563"/>
      <c r="AE273" s="563"/>
      <c r="AF273" s="563"/>
      <c r="AG273" s="563"/>
      <c r="AH273" s="563"/>
      <c r="AI273" s="563"/>
      <c r="AJ273" s="563"/>
      <c r="AK273" s="563"/>
      <c r="AL273" s="563"/>
      <c r="AM273" s="563"/>
      <c r="AN273" s="563"/>
      <c r="AO273" s="563"/>
      <c r="AP273" s="563"/>
      <c r="AQ273" s="563"/>
      <c r="AR273" s="563"/>
      <c r="AS273" s="563"/>
    </row>
    <row r="274" spans="4:45">
      <c r="D274" s="605"/>
      <c r="E274" s="606"/>
      <c r="F274" s="606"/>
      <c r="G274" s="606"/>
      <c r="H274" s="606"/>
      <c r="I274" s="606"/>
      <c r="J274" s="606"/>
      <c r="K274" s="606"/>
      <c r="L274" s="606"/>
      <c r="M274" s="606"/>
      <c r="N274" s="606"/>
      <c r="O274" s="606"/>
      <c r="P274" s="606"/>
      <c r="Q274" s="606"/>
      <c r="R274" s="606"/>
      <c r="S274" s="606"/>
      <c r="T274" s="606"/>
      <c r="U274" s="602"/>
      <c r="V274" s="562"/>
      <c r="W274" s="563"/>
      <c r="X274" s="563"/>
      <c r="Y274" s="563"/>
      <c r="Z274" s="563"/>
      <c r="AA274" s="563"/>
      <c r="AB274" s="563"/>
      <c r="AC274" s="563"/>
      <c r="AD274" s="563"/>
      <c r="AE274" s="563"/>
      <c r="AF274" s="563"/>
      <c r="AG274" s="563"/>
      <c r="AH274" s="563"/>
      <c r="AI274" s="563"/>
      <c r="AJ274" s="563"/>
      <c r="AK274" s="563"/>
      <c r="AL274" s="563"/>
      <c r="AM274" s="563"/>
      <c r="AN274" s="563"/>
      <c r="AO274" s="563"/>
      <c r="AP274" s="563"/>
      <c r="AQ274" s="563"/>
      <c r="AR274" s="563"/>
      <c r="AS274" s="563"/>
    </row>
    <row r="275" spans="4:45">
      <c r="D275" s="605"/>
      <c r="E275" s="606"/>
      <c r="F275" s="606"/>
      <c r="G275" s="606"/>
      <c r="H275" s="606"/>
      <c r="I275" s="606"/>
      <c r="J275" s="606"/>
      <c r="K275" s="606"/>
      <c r="L275" s="606"/>
      <c r="M275" s="606"/>
      <c r="N275" s="606"/>
      <c r="O275" s="606"/>
      <c r="P275" s="606"/>
      <c r="Q275" s="606"/>
      <c r="R275" s="606"/>
      <c r="S275" s="606"/>
      <c r="T275" s="606"/>
      <c r="U275" s="602"/>
      <c r="V275" s="562"/>
      <c r="W275" s="563"/>
      <c r="X275" s="563"/>
      <c r="Y275" s="563"/>
      <c r="Z275" s="563"/>
      <c r="AA275" s="563"/>
      <c r="AB275" s="563"/>
      <c r="AC275" s="563"/>
      <c r="AD275" s="563"/>
      <c r="AE275" s="563"/>
      <c r="AF275" s="563"/>
      <c r="AG275" s="563"/>
      <c r="AH275" s="563"/>
      <c r="AI275" s="563"/>
      <c r="AJ275" s="563"/>
      <c r="AK275" s="563"/>
      <c r="AL275" s="563"/>
      <c r="AM275" s="563"/>
      <c r="AN275" s="563"/>
      <c r="AO275" s="563"/>
      <c r="AP275" s="563"/>
      <c r="AQ275" s="563"/>
      <c r="AR275" s="563"/>
      <c r="AS275" s="563"/>
    </row>
    <row r="276" spans="4:45">
      <c r="D276" s="605"/>
      <c r="E276" s="606"/>
      <c r="F276" s="606"/>
      <c r="G276" s="606"/>
      <c r="H276" s="606"/>
      <c r="I276" s="606"/>
      <c r="J276" s="606"/>
      <c r="K276" s="606"/>
      <c r="L276" s="606"/>
      <c r="M276" s="606"/>
      <c r="N276" s="606"/>
      <c r="O276" s="606"/>
      <c r="P276" s="606"/>
      <c r="Q276" s="606"/>
      <c r="R276" s="606"/>
      <c r="S276" s="606"/>
      <c r="T276" s="606"/>
      <c r="U276" s="602"/>
      <c r="V276" s="562"/>
      <c r="W276" s="563"/>
      <c r="X276" s="563"/>
      <c r="Y276" s="563"/>
      <c r="Z276" s="563"/>
      <c r="AA276" s="563"/>
      <c r="AB276" s="563"/>
      <c r="AC276" s="563"/>
      <c r="AD276" s="563"/>
      <c r="AE276" s="563"/>
      <c r="AF276" s="563"/>
      <c r="AG276" s="563"/>
      <c r="AH276" s="563"/>
      <c r="AI276" s="563"/>
      <c r="AJ276" s="563"/>
      <c r="AK276" s="563"/>
      <c r="AL276" s="563"/>
      <c r="AM276" s="563"/>
      <c r="AN276" s="563"/>
      <c r="AO276" s="563"/>
      <c r="AP276" s="563"/>
      <c r="AQ276" s="563"/>
      <c r="AR276" s="563"/>
      <c r="AS276" s="563"/>
    </row>
    <row r="277" spans="4:45">
      <c r="D277" s="605"/>
      <c r="E277" s="606"/>
      <c r="F277" s="606"/>
      <c r="G277" s="606"/>
      <c r="H277" s="606"/>
      <c r="I277" s="606"/>
      <c r="J277" s="606"/>
      <c r="K277" s="606"/>
      <c r="L277" s="606"/>
      <c r="M277" s="606"/>
      <c r="N277" s="606"/>
      <c r="O277" s="606"/>
      <c r="P277" s="606"/>
      <c r="Q277" s="606"/>
      <c r="R277" s="606"/>
      <c r="S277" s="606"/>
      <c r="T277" s="606"/>
      <c r="U277" s="602"/>
      <c r="V277" s="562"/>
      <c r="W277" s="563"/>
      <c r="X277" s="563"/>
      <c r="Y277" s="563"/>
      <c r="Z277" s="563"/>
      <c r="AA277" s="563"/>
      <c r="AB277" s="563"/>
      <c r="AC277" s="563"/>
      <c r="AD277" s="563"/>
      <c r="AE277" s="563"/>
      <c r="AF277" s="563"/>
      <c r="AG277" s="563"/>
      <c r="AH277" s="563"/>
      <c r="AI277" s="563"/>
      <c r="AJ277" s="563"/>
      <c r="AK277" s="563"/>
      <c r="AL277" s="563"/>
      <c r="AM277" s="563"/>
      <c r="AN277" s="563"/>
      <c r="AO277" s="563"/>
      <c r="AP277" s="563"/>
      <c r="AQ277" s="563"/>
      <c r="AR277" s="563"/>
      <c r="AS277" s="563"/>
    </row>
    <row r="278" spans="4:45">
      <c r="D278" s="605"/>
      <c r="E278" s="606"/>
      <c r="F278" s="606"/>
      <c r="G278" s="606"/>
      <c r="H278" s="606"/>
      <c r="I278" s="606"/>
      <c r="J278" s="606"/>
      <c r="K278" s="606"/>
      <c r="L278" s="606"/>
      <c r="M278" s="606"/>
      <c r="N278" s="606"/>
      <c r="O278" s="606"/>
      <c r="P278" s="606"/>
      <c r="Q278" s="606"/>
      <c r="R278" s="606"/>
      <c r="S278" s="606"/>
      <c r="T278" s="606"/>
      <c r="U278" s="602"/>
      <c r="V278" s="562"/>
      <c r="W278" s="563"/>
      <c r="X278" s="563"/>
      <c r="Y278" s="563"/>
      <c r="Z278" s="563"/>
      <c r="AA278" s="563"/>
      <c r="AB278" s="563"/>
      <c r="AC278" s="563"/>
      <c r="AD278" s="563"/>
      <c r="AE278" s="563"/>
      <c r="AF278" s="563"/>
      <c r="AG278" s="563"/>
      <c r="AH278" s="563"/>
      <c r="AI278" s="563"/>
      <c r="AJ278" s="563"/>
      <c r="AK278" s="563"/>
      <c r="AL278" s="563"/>
      <c r="AM278" s="563"/>
      <c r="AN278" s="563"/>
      <c r="AO278" s="563"/>
      <c r="AP278" s="563"/>
      <c r="AQ278" s="563"/>
      <c r="AR278" s="563"/>
      <c r="AS278" s="563"/>
    </row>
    <row r="279" spans="4:45">
      <c r="D279" s="605"/>
      <c r="E279" s="606"/>
      <c r="F279" s="606"/>
      <c r="G279" s="606"/>
      <c r="H279" s="606"/>
      <c r="I279" s="606"/>
      <c r="J279" s="606"/>
      <c r="K279" s="606"/>
      <c r="L279" s="606"/>
      <c r="M279" s="606"/>
      <c r="N279" s="606"/>
      <c r="O279" s="606"/>
      <c r="P279" s="606"/>
      <c r="Q279" s="606"/>
      <c r="R279" s="606"/>
      <c r="S279" s="606"/>
      <c r="T279" s="606"/>
      <c r="U279" s="602"/>
      <c r="V279" s="562"/>
      <c r="W279" s="563"/>
      <c r="X279" s="563"/>
      <c r="Y279" s="563"/>
      <c r="Z279" s="563"/>
      <c r="AA279" s="563"/>
      <c r="AB279" s="563"/>
      <c r="AC279" s="563"/>
      <c r="AD279" s="563"/>
      <c r="AE279" s="563"/>
      <c r="AF279" s="563"/>
      <c r="AG279" s="563"/>
      <c r="AH279" s="563"/>
      <c r="AI279" s="563"/>
      <c r="AJ279" s="563"/>
      <c r="AK279" s="563"/>
      <c r="AL279" s="563"/>
      <c r="AM279" s="563"/>
      <c r="AN279" s="563"/>
      <c r="AO279" s="563"/>
      <c r="AP279" s="563"/>
      <c r="AQ279" s="563"/>
      <c r="AR279" s="563"/>
      <c r="AS279" s="563"/>
    </row>
    <row r="280" spans="4:45">
      <c r="D280" s="605"/>
      <c r="E280" s="606"/>
      <c r="F280" s="606"/>
      <c r="G280" s="606"/>
      <c r="H280" s="606"/>
      <c r="I280" s="606"/>
      <c r="J280" s="606"/>
      <c r="K280" s="606"/>
      <c r="L280" s="606"/>
      <c r="M280" s="606"/>
      <c r="N280" s="606"/>
      <c r="O280" s="606"/>
      <c r="P280" s="606"/>
      <c r="Q280" s="606"/>
      <c r="R280" s="606"/>
      <c r="S280" s="606"/>
      <c r="T280" s="606"/>
      <c r="U280" s="602"/>
      <c r="V280" s="562"/>
      <c r="W280" s="563"/>
      <c r="X280" s="563"/>
      <c r="Y280" s="563"/>
      <c r="Z280" s="563"/>
      <c r="AA280" s="563"/>
      <c r="AB280" s="563"/>
      <c r="AC280" s="563"/>
      <c r="AD280" s="563"/>
      <c r="AE280" s="563"/>
      <c r="AF280" s="563"/>
      <c r="AG280" s="563"/>
      <c r="AH280" s="563"/>
      <c r="AI280" s="563"/>
      <c r="AJ280" s="563"/>
      <c r="AK280" s="563"/>
      <c r="AL280" s="563"/>
      <c r="AM280" s="563"/>
      <c r="AN280" s="563"/>
      <c r="AO280" s="563"/>
      <c r="AP280" s="563"/>
      <c r="AQ280" s="563"/>
      <c r="AR280" s="563"/>
      <c r="AS280" s="563"/>
    </row>
    <row r="281" spans="4:45">
      <c r="D281" s="605"/>
      <c r="E281" s="606"/>
      <c r="F281" s="606"/>
      <c r="G281" s="606"/>
      <c r="H281" s="606"/>
      <c r="I281" s="606"/>
      <c r="J281" s="606"/>
      <c r="K281" s="606"/>
      <c r="L281" s="606"/>
      <c r="M281" s="606"/>
      <c r="N281" s="606"/>
      <c r="O281" s="606"/>
      <c r="P281" s="606"/>
      <c r="Q281" s="606"/>
      <c r="R281" s="606"/>
      <c r="S281" s="606"/>
      <c r="T281" s="606"/>
      <c r="U281" s="602"/>
      <c r="V281" s="562"/>
      <c r="W281" s="563"/>
      <c r="X281" s="563"/>
      <c r="Y281" s="563"/>
      <c r="Z281" s="563"/>
      <c r="AA281" s="563"/>
      <c r="AB281" s="563"/>
      <c r="AC281" s="563"/>
      <c r="AD281" s="563"/>
      <c r="AE281" s="563"/>
      <c r="AF281" s="563"/>
      <c r="AG281" s="563"/>
      <c r="AH281" s="563"/>
      <c r="AI281" s="563"/>
      <c r="AJ281" s="563"/>
      <c r="AK281" s="563"/>
      <c r="AL281" s="563"/>
      <c r="AM281" s="563"/>
      <c r="AN281" s="563"/>
      <c r="AO281" s="563"/>
      <c r="AP281" s="563"/>
      <c r="AQ281" s="563"/>
      <c r="AR281" s="563"/>
      <c r="AS281" s="563"/>
    </row>
    <row r="282" spans="4:45">
      <c r="D282" s="605"/>
      <c r="E282" s="606"/>
      <c r="F282" s="606"/>
      <c r="G282" s="606"/>
      <c r="H282" s="606"/>
      <c r="I282" s="606"/>
      <c r="J282" s="606"/>
      <c r="K282" s="606"/>
      <c r="L282" s="606"/>
      <c r="M282" s="606"/>
      <c r="N282" s="606"/>
      <c r="O282" s="606"/>
      <c r="P282" s="606"/>
      <c r="Q282" s="606"/>
      <c r="R282" s="606"/>
      <c r="S282" s="606"/>
      <c r="T282" s="606"/>
      <c r="U282" s="602"/>
      <c r="V282" s="562"/>
      <c r="W282" s="563"/>
      <c r="X282" s="563"/>
      <c r="Y282" s="563"/>
      <c r="Z282" s="563"/>
      <c r="AA282" s="563"/>
      <c r="AB282" s="563"/>
      <c r="AC282" s="563"/>
      <c r="AD282" s="563"/>
      <c r="AE282" s="563"/>
      <c r="AF282" s="563"/>
      <c r="AG282" s="563"/>
      <c r="AH282" s="563"/>
      <c r="AI282" s="563"/>
      <c r="AJ282" s="563"/>
      <c r="AK282" s="563"/>
      <c r="AL282" s="563"/>
      <c r="AM282" s="563"/>
      <c r="AN282" s="563"/>
      <c r="AO282" s="563"/>
      <c r="AP282" s="563"/>
      <c r="AQ282" s="563"/>
      <c r="AR282" s="563"/>
      <c r="AS282" s="563"/>
    </row>
    <row r="283" spans="4:45">
      <c r="D283" s="605"/>
      <c r="E283" s="606"/>
      <c r="F283" s="606"/>
      <c r="G283" s="606"/>
      <c r="H283" s="606"/>
      <c r="I283" s="606"/>
      <c r="J283" s="606"/>
      <c r="K283" s="606"/>
      <c r="L283" s="606"/>
      <c r="M283" s="606"/>
      <c r="N283" s="606"/>
      <c r="O283" s="606"/>
      <c r="P283" s="606"/>
      <c r="Q283" s="606"/>
      <c r="R283" s="606"/>
      <c r="S283" s="606"/>
      <c r="T283" s="606"/>
      <c r="U283" s="602"/>
      <c r="V283" s="562"/>
      <c r="W283" s="563"/>
      <c r="X283" s="563"/>
      <c r="Y283" s="563"/>
      <c r="Z283" s="563"/>
      <c r="AA283" s="563"/>
      <c r="AB283" s="563"/>
      <c r="AC283" s="563"/>
      <c r="AD283" s="563"/>
      <c r="AE283" s="563"/>
      <c r="AF283" s="563"/>
      <c r="AG283" s="563"/>
      <c r="AH283" s="563"/>
      <c r="AI283" s="563"/>
      <c r="AJ283" s="563"/>
      <c r="AK283" s="563"/>
      <c r="AL283" s="563"/>
      <c r="AM283" s="563"/>
      <c r="AN283" s="563"/>
      <c r="AO283" s="563"/>
      <c r="AP283" s="563"/>
      <c r="AQ283" s="563"/>
      <c r="AR283" s="563"/>
      <c r="AS283" s="563"/>
    </row>
    <row r="284" spans="4:45">
      <c r="D284" s="605"/>
      <c r="E284" s="606"/>
      <c r="F284" s="606"/>
      <c r="G284" s="606"/>
      <c r="H284" s="606"/>
      <c r="I284" s="606"/>
      <c r="J284" s="606"/>
      <c r="K284" s="606"/>
      <c r="L284" s="606"/>
      <c r="M284" s="606"/>
      <c r="N284" s="606"/>
      <c r="O284" s="606"/>
      <c r="P284" s="606"/>
      <c r="Q284" s="606"/>
      <c r="R284" s="606"/>
      <c r="S284" s="606"/>
      <c r="T284" s="606"/>
      <c r="U284" s="602"/>
      <c r="V284" s="562"/>
      <c r="W284" s="563"/>
      <c r="X284" s="563"/>
      <c r="Y284" s="563"/>
      <c r="Z284" s="563"/>
      <c r="AA284" s="563"/>
      <c r="AB284" s="563"/>
      <c r="AC284" s="563"/>
      <c r="AD284" s="563"/>
      <c r="AE284" s="563"/>
      <c r="AF284" s="563"/>
      <c r="AG284" s="563"/>
      <c r="AH284" s="563"/>
      <c r="AI284" s="563"/>
      <c r="AJ284" s="563"/>
      <c r="AK284" s="563"/>
      <c r="AL284" s="563"/>
      <c r="AM284" s="563"/>
      <c r="AN284" s="563"/>
      <c r="AO284" s="563"/>
      <c r="AP284" s="563"/>
      <c r="AQ284" s="563"/>
      <c r="AR284" s="563"/>
      <c r="AS284" s="563"/>
    </row>
    <row r="285" spans="4:45">
      <c r="D285" s="605"/>
      <c r="E285" s="606"/>
      <c r="F285" s="606"/>
      <c r="G285" s="606"/>
      <c r="H285" s="606"/>
      <c r="I285" s="606"/>
      <c r="J285" s="606"/>
      <c r="K285" s="606"/>
      <c r="L285" s="606"/>
      <c r="M285" s="606"/>
      <c r="N285" s="606"/>
      <c r="O285" s="606"/>
      <c r="P285" s="606"/>
      <c r="Q285" s="606"/>
      <c r="R285" s="606"/>
      <c r="S285" s="606"/>
      <c r="T285" s="606"/>
      <c r="U285" s="602"/>
      <c r="V285" s="562"/>
      <c r="W285" s="563"/>
      <c r="X285" s="563"/>
      <c r="Y285" s="563"/>
      <c r="Z285" s="563"/>
      <c r="AA285" s="563"/>
      <c r="AB285" s="563"/>
      <c r="AC285" s="563"/>
      <c r="AD285" s="563"/>
      <c r="AE285" s="563"/>
      <c r="AF285" s="563"/>
      <c r="AG285" s="563"/>
      <c r="AH285" s="563"/>
      <c r="AI285" s="563"/>
      <c r="AJ285" s="563"/>
      <c r="AK285" s="563"/>
      <c r="AL285" s="563"/>
      <c r="AM285" s="563"/>
      <c r="AN285" s="563"/>
      <c r="AO285" s="563"/>
      <c r="AP285" s="563"/>
      <c r="AQ285" s="563"/>
      <c r="AR285" s="563"/>
      <c r="AS285" s="563"/>
    </row>
    <row r="286" spans="4:45">
      <c r="D286" s="605"/>
      <c r="E286" s="606"/>
      <c r="F286" s="606"/>
      <c r="G286" s="606"/>
      <c r="H286" s="606"/>
      <c r="I286" s="606"/>
      <c r="J286" s="606"/>
      <c r="K286" s="606"/>
      <c r="L286" s="606"/>
      <c r="M286" s="606"/>
      <c r="N286" s="606"/>
      <c r="O286" s="606"/>
      <c r="P286" s="606"/>
      <c r="Q286" s="606"/>
      <c r="R286" s="606"/>
      <c r="S286" s="606"/>
      <c r="T286" s="606"/>
      <c r="U286" s="602"/>
      <c r="V286" s="562"/>
      <c r="W286" s="563"/>
      <c r="X286" s="563"/>
      <c r="Y286" s="563"/>
      <c r="Z286" s="563"/>
      <c r="AA286" s="563"/>
      <c r="AB286" s="563"/>
      <c r="AC286" s="563"/>
      <c r="AD286" s="563"/>
      <c r="AE286" s="563"/>
      <c r="AF286" s="563"/>
      <c r="AG286" s="563"/>
      <c r="AH286" s="563"/>
      <c r="AI286" s="563"/>
      <c r="AJ286" s="563"/>
      <c r="AK286" s="563"/>
      <c r="AL286" s="563"/>
      <c r="AM286" s="563"/>
      <c r="AN286" s="563"/>
      <c r="AO286" s="563"/>
      <c r="AP286" s="563"/>
      <c r="AQ286" s="563"/>
      <c r="AR286" s="563"/>
      <c r="AS286" s="563"/>
    </row>
    <row r="287" spans="4:45">
      <c r="D287" s="605"/>
      <c r="E287" s="606"/>
      <c r="F287" s="606"/>
      <c r="G287" s="606"/>
      <c r="H287" s="606"/>
      <c r="I287" s="606"/>
      <c r="J287" s="606"/>
      <c r="K287" s="606"/>
      <c r="L287" s="606"/>
      <c r="M287" s="606"/>
      <c r="N287" s="606"/>
      <c r="O287" s="606"/>
      <c r="P287" s="606"/>
      <c r="Q287" s="606"/>
      <c r="R287" s="606"/>
      <c r="S287" s="606"/>
      <c r="T287" s="606"/>
      <c r="U287" s="602"/>
      <c r="V287" s="562"/>
      <c r="W287" s="563"/>
      <c r="X287" s="563"/>
      <c r="Y287" s="563"/>
      <c r="Z287" s="563"/>
      <c r="AA287" s="563"/>
      <c r="AB287" s="563"/>
      <c r="AC287" s="563"/>
      <c r="AD287" s="563"/>
      <c r="AE287" s="563"/>
      <c r="AF287" s="563"/>
      <c r="AG287" s="563"/>
      <c r="AH287" s="563"/>
      <c r="AI287" s="563"/>
      <c r="AJ287" s="563"/>
      <c r="AK287" s="563"/>
      <c r="AL287" s="563"/>
      <c r="AM287" s="563"/>
      <c r="AN287" s="563"/>
      <c r="AO287" s="563"/>
      <c r="AP287" s="563"/>
      <c r="AQ287" s="563"/>
      <c r="AR287" s="563"/>
      <c r="AS287" s="563"/>
    </row>
    <row r="288" spans="4:45">
      <c r="D288" s="605"/>
      <c r="E288" s="606"/>
      <c r="F288" s="606"/>
      <c r="G288" s="606"/>
      <c r="H288" s="606"/>
      <c r="I288" s="606"/>
      <c r="J288" s="606"/>
      <c r="K288" s="606"/>
      <c r="L288" s="606"/>
      <c r="M288" s="606"/>
      <c r="N288" s="606"/>
      <c r="O288" s="606"/>
      <c r="P288" s="606"/>
      <c r="Q288" s="606"/>
      <c r="R288" s="606"/>
      <c r="S288" s="606"/>
      <c r="T288" s="606"/>
      <c r="U288" s="602"/>
      <c r="V288" s="562"/>
      <c r="W288" s="563"/>
      <c r="X288" s="563"/>
      <c r="Y288" s="563"/>
      <c r="Z288" s="563"/>
      <c r="AA288" s="563"/>
      <c r="AB288" s="563"/>
      <c r="AC288" s="563"/>
      <c r="AD288" s="563"/>
      <c r="AE288" s="563"/>
      <c r="AF288" s="563"/>
      <c r="AG288" s="563"/>
      <c r="AH288" s="563"/>
      <c r="AI288" s="563"/>
      <c r="AJ288" s="563"/>
      <c r="AK288" s="563"/>
      <c r="AL288" s="563"/>
      <c r="AM288" s="563"/>
      <c r="AN288" s="563"/>
      <c r="AO288" s="563"/>
      <c r="AP288" s="563"/>
      <c r="AQ288" s="563"/>
      <c r="AR288" s="563"/>
      <c r="AS288" s="563"/>
    </row>
    <row r="289" spans="4:45">
      <c r="D289" s="605"/>
      <c r="E289" s="606"/>
      <c r="F289" s="606"/>
      <c r="G289" s="606"/>
      <c r="H289" s="606"/>
      <c r="I289" s="606"/>
      <c r="J289" s="606"/>
      <c r="K289" s="606"/>
      <c r="L289" s="606"/>
      <c r="M289" s="606"/>
      <c r="N289" s="606"/>
      <c r="O289" s="606"/>
      <c r="P289" s="606"/>
      <c r="Q289" s="606"/>
      <c r="R289" s="606"/>
      <c r="S289" s="606"/>
      <c r="T289" s="606"/>
      <c r="U289" s="602"/>
      <c r="V289" s="562"/>
      <c r="W289" s="563"/>
      <c r="X289" s="563"/>
      <c r="Y289" s="563"/>
      <c r="Z289" s="563"/>
      <c r="AA289" s="563"/>
      <c r="AB289" s="563"/>
      <c r="AC289" s="563"/>
      <c r="AD289" s="563"/>
      <c r="AE289" s="563"/>
      <c r="AF289" s="563"/>
      <c r="AG289" s="563"/>
      <c r="AH289" s="563"/>
      <c r="AI289" s="563"/>
      <c r="AJ289" s="563"/>
      <c r="AK289" s="563"/>
      <c r="AL289" s="563"/>
      <c r="AM289" s="563"/>
      <c r="AN289" s="563"/>
      <c r="AO289" s="563"/>
      <c r="AP289" s="563"/>
      <c r="AQ289" s="563"/>
      <c r="AR289" s="563"/>
      <c r="AS289" s="563"/>
    </row>
    <row r="290" spans="4:45">
      <c r="D290" s="605"/>
      <c r="E290" s="606"/>
      <c r="F290" s="606"/>
      <c r="G290" s="606"/>
      <c r="H290" s="606"/>
      <c r="I290" s="606"/>
      <c r="J290" s="606"/>
      <c r="K290" s="606"/>
      <c r="L290" s="606"/>
      <c r="M290" s="606"/>
      <c r="N290" s="606"/>
      <c r="O290" s="606"/>
      <c r="P290" s="606"/>
      <c r="Q290" s="606"/>
      <c r="R290" s="606"/>
      <c r="S290" s="606"/>
      <c r="T290" s="606"/>
      <c r="U290" s="602"/>
      <c r="V290" s="562"/>
      <c r="W290" s="563"/>
      <c r="X290" s="563"/>
      <c r="Y290" s="563"/>
      <c r="Z290" s="563"/>
      <c r="AA290" s="563"/>
      <c r="AB290" s="563"/>
      <c r="AC290" s="563"/>
      <c r="AD290" s="563"/>
      <c r="AE290" s="563"/>
      <c r="AF290" s="563"/>
      <c r="AG290" s="563"/>
      <c r="AH290" s="563"/>
      <c r="AI290" s="563"/>
      <c r="AJ290" s="563"/>
      <c r="AK290" s="563"/>
      <c r="AL290" s="563"/>
      <c r="AM290" s="563"/>
      <c r="AN290" s="563"/>
      <c r="AO290" s="563"/>
      <c r="AP290" s="563"/>
      <c r="AQ290" s="563"/>
      <c r="AR290" s="563"/>
      <c r="AS290" s="563"/>
    </row>
    <row r="291" spans="4:45">
      <c r="D291" s="605"/>
      <c r="E291" s="606"/>
      <c r="F291" s="606"/>
      <c r="G291" s="606"/>
      <c r="H291" s="606"/>
      <c r="I291" s="606"/>
      <c r="J291" s="606"/>
      <c r="K291" s="606"/>
      <c r="L291" s="606"/>
      <c r="M291" s="606"/>
      <c r="N291" s="606"/>
      <c r="O291" s="606"/>
      <c r="P291" s="606"/>
      <c r="Q291" s="606"/>
      <c r="R291" s="606"/>
      <c r="S291" s="606"/>
      <c r="T291" s="606"/>
      <c r="U291" s="602"/>
      <c r="V291" s="562"/>
      <c r="W291" s="563"/>
      <c r="X291" s="563"/>
      <c r="Y291" s="563"/>
      <c r="Z291" s="563"/>
      <c r="AA291" s="563"/>
      <c r="AB291" s="563"/>
      <c r="AC291" s="563"/>
      <c r="AD291" s="563"/>
      <c r="AE291" s="563"/>
      <c r="AF291" s="563"/>
      <c r="AG291" s="563"/>
      <c r="AH291" s="563"/>
      <c r="AI291" s="563"/>
      <c r="AJ291" s="563"/>
      <c r="AK291" s="563"/>
      <c r="AL291" s="563"/>
      <c r="AM291" s="563"/>
      <c r="AN291" s="563"/>
      <c r="AO291" s="563"/>
      <c r="AP291" s="563"/>
      <c r="AQ291" s="563"/>
      <c r="AR291" s="563"/>
      <c r="AS291" s="563"/>
    </row>
    <row r="292" spans="4:45">
      <c r="D292" s="605"/>
      <c r="E292" s="606"/>
      <c r="F292" s="606"/>
      <c r="G292" s="606"/>
      <c r="H292" s="606"/>
      <c r="I292" s="606"/>
      <c r="J292" s="606"/>
      <c r="K292" s="606"/>
      <c r="L292" s="606"/>
      <c r="M292" s="606"/>
      <c r="N292" s="606"/>
      <c r="O292" s="606"/>
      <c r="P292" s="606"/>
      <c r="Q292" s="606"/>
      <c r="R292" s="606"/>
      <c r="S292" s="606"/>
      <c r="T292" s="606"/>
      <c r="U292" s="602"/>
      <c r="V292" s="562"/>
      <c r="W292" s="563"/>
      <c r="X292" s="563"/>
      <c r="Y292" s="563"/>
      <c r="Z292" s="563"/>
      <c r="AA292" s="563"/>
      <c r="AB292" s="563"/>
      <c r="AC292" s="563"/>
      <c r="AD292" s="563"/>
      <c r="AE292" s="563"/>
      <c r="AF292" s="563"/>
      <c r="AG292" s="563"/>
      <c r="AH292" s="563"/>
      <c r="AI292" s="563"/>
      <c r="AJ292" s="563"/>
      <c r="AK292" s="563"/>
      <c r="AL292" s="563"/>
      <c r="AM292" s="563"/>
      <c r="AN292" s="563"/>
      <c r="AO292" s="563"/>
      <c r="AP292" s="563"/>
      <c r="AQ292" s="563"/>
      <c r="AR292" s="563"/>
      <c r="AS292" s="563"/>
    </row>
    <row r="293" spans="4:45">
      <c r="D293" s="605"/>
      <c r="E293" s="606"/>
      <c r="F293" s="606"/>
      <c r="G293" s="606"/>
      <c r="H293" s="606"/>
      <c r="I293" s="606"/>
      <c r="J293" s="606"/>
      <c r="K293" s="606"/>
      <c r="L293" s="606"/>
      <c r="M293" s="606"/>
      <c r="N293" s="606"/>
      <c r="O293" s="606"/>
      <c r="P293" s="606"/>
      <c r="Q293" s="606"/>
      <c r="R293" s="606"/>
      <c r="S293" s="606"/>
      <c r="T293" s="606"/>
      <c r="U293" s="602"/>
      <c r="V293" s="562"/>
      <c r="W293" s="563"/>
      <c r="X293" s="563"/>
      <c r="Y293" s="563"/>
      <c r="Z293" s="563"/>
      <c r="AA293" s="563"/>
      <c r="AB293" s="563"/>
      <c r="AC293" s="563"/>
      <c r="AD293" s="563"/>
      <c r="AE293" s="563"/>
      <c r="AF293" s="563"/>
      <c r="AG293" s="563"/>
      <c r="AH293" s="563"/>
      <c r="AI293" s="563"/>
      <c r="AJ293" s="563"/>
      <c r="AK293" s="563"/>
      <c r="AL293" s="563"/>
      <c r="AM293" s="563"/>
      <c r="AN293" s="563"/>
      <c r="AO293" s="563"/>
      <c r="AP293" s="563"/>
      <c r="AQ293" s="563"/>
      <c r="AR293" s="563"/>
      <c r="AS293" s="563"/>
    </row>
    <row r="294" spans="4:45">
      <c r="D294" s="605"/>
      <c r="E294" s="606"/>
      <c r="F294" s="606"/>
      <c r="G294" s="606"/>
      <c r="H294" s="606"/>
      <c r="I294" s="606"/>
      <c r="J294" s="606"/>
      <c r="K294" s="606"/>
      <c r="L294" s="606"/>
      <c r="M294" s="606"/>
      <c r="N294" s="606"/>
      <c r="O294" s="606"/>
      <c r="P294" s="606"/>
      <c r="Q294" s="606"/>
      <c r="R294" s="606"/>
      <c r="S294" s="606"/>
      <c r="T294" s="606"/>
      <c r="U294" s="602"/>
      <c r="V294" s="562"/>
      <c r="W294" s="563"/>
      <c r="X294" s="563"/>
      <c r="Y294" s="563"/>
      <c r="Z294" s="563"/>
      <c r="AA294" s="563"/>
      <c r="AB294" s="563"/>
      <c r="AC294" s="563"/>
      <c r="AD294" s="563"/>
      <c r="AE294" s="563"/>
      <c r="AF294" s="563"/>
      <c r="AG294" s="563"/>
      <c r="AH294" s="563"/>
      <c r="AI294" s="563"/>
      <c r="AJ294" s="563"/>
      <c r="AK294" s="563"/>
      <c r="AL294" s="563"/>
      <c r="AM294" s="563"/>
      <c r="AN294" s="563"/>
      <c r="AO294" s="563"/>
      <c r="AP294" s="563"/>
      <c r="AQ294" s="563"/>
      <c r="AR294" s="563"/>
      <c r="AS294" s="563"/>
    </row>
    <row r="295" spans="4:45">
      <c r="D295" s="605"/>
      <c r="E295" s="606"/>
      <c r="F295" s="606"/>
      <c r="G295" s="606"/>
      <c r="H295" s="606"/>
      <c r="I295" s="606"/>
      <c r="J295" s="606"/>
      <c r="K295" s="606"/>
      <c r="L295" s="606"/>
      <c r="M295" s="606"/>
      <c r="N295" s="606"/>
      <c r="O295" s="606"/>
      <c r="P295" s="606"/>
      <c r="Q295" s="606"/>
      <c r="R295" s="606"/>
      <c r="S295" s="606"/>
      <c r="T295" s="606"/>
      <c r="U295" s="602"/>
      <c r="V295" s="562"/>
      <c r="W295" s="563"/>
      <c r="X295" s="563"/>
      <c r="Y295" s="563"/>
      <c r="Z295" s="563"/>
      <c r="AA295" s="563"/>
      <c r="AB295" s="563"/>
      <c r="AC295" s="563"/>
      <c r="AD295" s="563"/>
      <c r="AE295" s="563"/>
      <c r="AF295" s="563"/>
      <c r="AG295" s="563"/>
      <c r="AH295" s="563"/>
      <c r="AI295" s="563"/>
      <c r="AJ295" s="563"/>
      <c r="AK295" s="563"/>
      <c r="AL295" s="563"/>
      <c r="AM295" s="563"/>
      <c r="AN295" s="563"/>
      <c r="AO295" s="563"/>
      <c r="AP295" s="563"/>
      <c r="AQ295" s="563"/>
      <c r="AR295" s="563"/>
      <c r="AS295" s="563"/>
    </row>
    <row r="296" spans="4:45">
      <c r="D296" s="605"/>
      <c r="E296" s="606"/>
      <c r="F296" s="606"/>
      <c r="G296" s="606"/>
      <c r="H296" s="606"/>
      <c r="I296" s="606"/>
      <c r="J296" s="606"/>
      <c r="K296" s="606"/>
      <c r="L296" s="606"/>
      <c r="M296" s="606"/>
      <c r="N296" s="606"/>
      <c r="O296" s="606"/>
      <c r="P296" s="606"/>
      <c r="Q296" s="606"/>
      <c r="R296" s="606"/>
      <c r="S296" s="606"/>
      <c r="T296" s="606"/>
      <c r="U296" s="602"/>
      <c r="V296" s="562"/>
      <c r="W296" s="563"/>
      <c r="X296" s="563"/>
      <c r="Y296" s="563"/>
      <c r="Z296" s="563"/>
      <c r="AA296" s="563"/>
      <c r="AB296" s="563"/>
      <c r="AC296" s="563"/>
      <c r="AD296" s="563"/>
      <c r="AE296" s="563"/>
      <c r="AF296" s="563"/>
      <c r="AG296" s="563"/>
      <c r="AH296" s="563"/>
      <c r="AI296" s="563"/>
      <c r="AJ296" s="563"/>
      <c r="AK296" s="563"/>
      <c r="AL296" s="563"/>
      <c r="AM296" s="563"/>
      <c r="AN296" s="563"/>
      <c r="AO296" s="563"/>
      <c r="AP296" s="563"/>
      <c r="AQ296" s="563"/>
      <c r="AR296" s="563"/>
      <c r="AS296" s="563"/>
    </row>
    <row r="297" spans="4:45">
      <c r="D297" s="605"/>
      <c r="E297" s="606"/>
      <c r="F297" s="606"/>
      <c r="G297" s="606"/>
      <c r="H297" s="606"/>
      <c r="I297" s="606"/>
      <c r="J297" s="606"/>
      <c r="K297" s="606"/>
      <c r="L297" s="606"/>
      <c r="M297" s="606"/>
      <c r="N297" s="606"/>
      <c r="O297" s="606"/>
      <c r="P297" s="606"/>
      <c r="Q297" s="606"/>
      <c r="R297" s="606"/>
      <c r="S297" s="606"/>
      <c r="T297" s="606"/>
      <c r="U297" s="602"/>
      <c r="V297" s="562"/>
      <c r="W297" s="563"/>
      <c r="X297" s="563"/>
      <c r="Y297" s="563"/>
      <c r="Z297" s="563"/>
      <c r="AA297" s="563"/>
      <c r="AB297" s="563"/>
      <c r="AC297" s="563"/>
      <c r="AD297" s="563"/>
      <c r="AE297" s="563"/>
      <c r="AF297" s="563"/>
      <c r="AG297" s="563"/>
      <c r="AH297" s="563"/>
      <c r="AI297" s="563"/>
      <c r="AJ297" s="563"/>
      <c r="AK297" s="563"/>
      <c r="AL297" s="563"/>
      <c r="AM297" s="563"/>
      <c r="AN297" s="563"/>
      <c r="AO297" s="563"/>
      <c r="AP297" s="563"/>
      <c r="AQ297" s="563"/>
      <c r="AR297" s="563"/>
      <c r="AS297" s="563"/>
    </row>
    <row r="298" spans="4:45">
      <c r="D298" s="605"/>
      <c r="E298" s="606"/>
      <c r="F298" s="606"/>
      <c r="G298" s="606"/>
      <c r="H298" s="606"/>
      <c r="I298" s="606"/>
      <c r="J298" s="606"/>
      <c r="K298" s="606"/>
      <c r="L298" s="606"/>
      <c r="M298" s="606"/>
      <c r="N298" s="606"/>
      <c r="O298" s="606"/>
      <c r="P298" s="606"/>
      <c r="Q298" s="606"/>
      <c r="R298" s="606"/>
      <c r="S298" s="606"/>
      <c r="T298" s="606"/>
      <c r="U298" s="602"/>
      <c r="V298" s="562"/>
      <c r="W298" s="563"/>
      <c r="X298" s="563"/>
      <c r="Y298" s="563"/>
      <c r="Z298" s="563"/>
      <c r="AA298" s="563"/>
      <c r="AB298" s="563"/>
      <c r="AC298" s="563"/>
      <c r="AD298" s="563"/>
      <c r="AE298" s="563"/>
      <c r="AF298" s="563"/>
      <c r="AG298" s="563"/>
      <c r="AH298" s="563"/>
      <c r="AI298" s="563"/>
      <c r="AJ298" s="563"/>
      <c r="AK298" s="563"/>
      <c r="AL298" s="563"/>
      <c r="AM298" s="563"/>
      <c r="AN298" s="563"/>
      <c r="AO298" s="563"/>
      <c r="AP298" s="563"/>
      <c r="AQ298" s="563"/>
      <c r="AR298" s="563"/>
      <c r="AS298" s="563"/>
    </row>
    <row r="299" spans="4:45">
      <c r="D299" s="605"/>
      <c r="E299" s="606"/>
      <c r="F299" s="606"/>
      <c r="G299" s="606"/>
      <c r="H299" s="606"/>
      <c r="I299" s="606"/>
      <c r="J299" s="606"/>
      <c r="K299" s="606"/>
      <c r="L299" s="606"/>
      <c r="M299" s="606"/>
      <c r="N299" s="606"/>
      <c r="O299" s="606"/>
      <c r="P299" s="606"/>
      <c r="Q299" s="606"/>
      <c r="R299" s="606"/>
      <c r="S299" s="606"/>
      <c r="T299" s="606"/>
      <c r="U299" s="602"/>
      <c r="V299" s="562"/>
      <c r="W299" s="563"/>
      <c r="X299" s="563"/>
      <c r="Y299" s="563"/>
      <c r="Z299" s="563"/>
      <c r="AA299" s="563"/>
      <c r="AB299" s="563"/>
      <c r="AC299" s="563"/>
      <c r="AD299" s="563"/>
      <c r="AE299" s="563"/>
      <c r="AF299" s="563"/>
      <c r="AG299" s="563"/>
      <c r="AH299" s="563"/>
      <c r="AI299" s="563"/>
      <c r="AJ299" s="563"/>
      <c r="AK299" s="563"/>
      <c r="AL299" s="563"/>
      <c r="AM299" s="563"/>
      <c r="AN299" s="563"/>
      <c r="AO299" s="563"/>
      <c r="AP299" s="563"/>
      <c r="AQ299" s="563"/>
      <c r="AR299" s="563"/>
      <c r="AS299" s="563"/>
    </row>
    <row r="300" spans="4:45">
      <c r="D300" s="605"/>
      <c r="E300" s="606"/>
      <c r="F300" s="606"/>
      <c r="G300" s="606"/>
      <c r="H300" s="606"/>
      <c r="I300" s="606"/>
      <c r="J300" s="606"/>
      <c r="K300" s="606"/>
      <c r="L300" s="606"/>
      <c r="M300" s="606"/>
      <c r="N300" s="606"/>
      <c r="O300" s="606"/>
      <c r="P300" s="606"/>
      <c r="Q300" s="606"/>
      <c r="R300" s="606"/>
      <c r="S300" s="606"/>
      <c r="T300" s="606"/>
      <c r="U300" s="602"/>
      <c r="V300" s="562"/>
      <c r="W300" s="563"/>
      <c r="X300" s="563"/>
      <c r="Y300" s="563"/>
      <c r="Z300" s="563"/>
      <c r="AA300" s="563"/>
      <c r="AB300" s="563"/>
      <c r="AC300" s="563"/>
      <c r="AD300" s="563"/>
      <c r="AE300" s="563"/>
      <c r="AF300" s="563"/>
      <c r="AG300" s="563"/>
      <c r="AH300" s="563"/>
      <c r="AI300" s="563"/>
      <c r="AJ300" s="563"/>
      <c r="AK300" s="563"/>
      <c r="AL300" s="563"/>
      <c r="AM300" s="563"/>
      <c r="AN300" s="563"/>
      <c r="AO300" s="563"/>
      <c r="AP300" s="563"/>
      <c r="AQ300" s="563"/>
      <c r="AR300" s="563"/>
      <c r="AS300" s="563"/>
    </row>
    <row r="301" spans="4:45">
      <c r="D301" s="605"/>
      <c r="E301" s="606"/>
      <c r="F301" s="606"/>
      <c r="G301" s="606"/>
      <c r="H301" s="606"/>
      <c r="I301" s="606"/>
      <c r="J301" s="606"/>
      <c r="K301" s="606"/>
      <c r="L301" s="606"/>
      <c r="M301" s="606"/>
      <c r="N301" s="606"/>
      <c r="O301" s="606"/>
      <c r="P301" s="606"/>
      <c r="Q301" s="606"/>
      <c r="R301" s="606"/>
      <c r="S301" s="606"/>
      <c r="T301" s="606"/>
      <c r="U301" s="602"/>
      <c r="V301" s="562"/>
      <c r="W301" s="563"/>
      <c r="X301" s="563"/>
      <c r="Y301" s="563"/>
      <c r="Z301" s="563"/>
      <c r="AA301" s="563"/>
      <c r="AB301" s="563"/>
      <c r="AC301" s="563"/>
      <c r="AD301" s="563"/>
      <c r="AE301" s="563"/>
      <c r="AF301" s="563"/>
      <c r="AG301" s="563"/>
      <c r="AH301" s="563"/>
      <c r="AI301" s="563"/>
      <c r="AJ301" s="563"/>
      <c r="AK301" s="563"/>
      <c r="AL301" s="563"/>
      <c r="AM301" s="563"/>
      <c r="AN301" s="563"/>
      <c r="AO301" s="563"/>
      <c r="AP301" s="563"/>
      <c r="AQ301" s="563"/>
      <c r="AR301" s="563"/>
      <c r="AS301" s="563"/>
    </row>
    <row r="302" spans="4:45">
      <c r="D302" s="605"/>
      <c r="E302" s="606"/>
      <c r="F302" s="606"/>
      <c r="G302" s="606"/>
      <c r="H302" s="606"/>
      <c r="I302" s="606"/>
      <c r="J302" s="606"/>
      <c r="K302" s="606"/>
      <c r="L302" s="606"/>
      <c r="M302" s="606"/>
      <c r="N302" s="606"/>
      <c r="O302" s="606"/>
      <c r="P302" s="606"/>
      <c r="Q302" s="606"/>
      <c r="R302" s="606"/>
      <c r="S302" s="606"/>
      <c r="T302" s="606"/>
      <c r="U302" s="602"/>
      <c r="V302" s="562"/>
      <c r="W302" s="563"/>
      <c r="X302" s="563"/>
      <c r="Y302" s="563"/>
      <c r="Z302" s="563"/>
      <c r="AA302" s="563"/>
      <c r="AB302" s="563"/>
      <c r="AC302" s="563"/>
      <c r="AD302" s="563"/>
      <c r="AE302" s="563"/>
      <c r="AF302" s="563"/>
      <c r="AG302" s="563"/>
      <c r="AH302" s="563"/>
      <c r="AI302" s="563"/>
      <c r="AJ302" s="563"/>
      <c r="AK302" s="563"/>
      <c r="AL302" s="563"/>
      <c r="AM302" s="563"/>
      <c r="AN302" s="563"/>
      <c r="AO302" s="563"/>
      <c r="AP302" s="563"/>
      <c r="AQ302" s="563"/>
      <c r="AR302" s="563"/>
      <c r="AS302" s="563"/>
    </row>
    <row r="303" spans="4:45">
      <c r="D303" s="605"/>
      <c r="E303" s="606"/>
      <c r="F303" s="606"/>
      <c r="G303" s="606"/>
      <c r="H303" s="606"/>
      <c r="I303" s="606"/>
      <c r="J303" s="606"/>
      <c r="K303" s="606"/>
      <c r="L303" s="606"/>
      <c r="M303" s="606"/>
      <c r="N303" s="606"/>
      <c r="O303" s="606"/>
      <c r="P303" s="606"/>
      <c r="Q303" s="606"/>
      <c r="R303" s="606"/>
      <c r="S303" s="606"/>
      <c r="T303" s="606"/>
      <c r="U303" s="602"/>
      <c r="V303" s="562"/>
      <c r="W303" s="563"/>
      <c r="X303" s="563"/>
      <c r="Y303" s="563"/>
      <c r="Z303" s="563"/>
      <c r="AA303" s="563"/>
      <c r="AB303" s="563"/>
      <c r="AC303" s="563"/>
      <c r="AD303" s="563"/>
      <c r="AE303" s="563"/>
      <c r="AF303" s="563"/>
      <c r="AG303" s="563"/>
      <c r="AH303" s="563"/>
      <c r="AI303" s="563"/>
      <c r="AJ303" s="563"/>
      <c r="AK303" s="563"/>
      <c r="AL303" s="563"/>
      <c r="AM303" s="563"/>
      <c r="AN303" s="563"/>
      <c r="AO303" s="563"/>
      <c r="AP303" s="563"/>
      <c r="AQ303" s="563"/>
      <c r="AR303" s="563"/>
      <c r="AS303" s="563"/>
    </row>
    <row r="304" spans="4:45">
      <c r="D304" s="605"/>
      <c r="E304" s="606"/>
      <c r="F304" s="606"/>
      <c r="G304" s="606"/>
      <c r="H304" s="606"/>
      <c r="I304" s="606"/>
      <c r="J304" s="606"/>
      <c r="K304" s="606"/>
      <c r="L304" s="606"/>
      <c r="M304" s="606"/>
      <c r="N304" s="606"/>
      <c r="O304" s="606"/>
      <c r="P304" s="606"/>
      <c r="Q304" s="606"/>
      <c r="R304" s="606"/>
      <c r="S304" s="606"/>
      <c r="T304" s="606"/>
      <c r="U304" s="602"/>
      <c r="V304" s="562"/>
      <c r="W304" s="563"/>
      <c r="X304" s="563"/>
      <c r="Y304" s="563"/>
      <c r="Z304" s="563"/>
      <c r="AA304" s="563"/>
      <c r="AB304" s="563"/>
      <c r="AC304" s="563"/>
      <c r="AD304" s="563"/>
      <c r="AE304" s="563"/>
      <c r="AF304" s="563"/>
      <c r="AG304" s="563"/>
      <c r="AH304" s="563"/>
      <c r="AI304" s="563"/>
      <c r="AJ304" s="563"/>
      <c r="AK304" s="563"/>
      <c r="AL304" s="563"/>
      <c r="AM304" s="563"/>
      <c r="AN304" s="563"/>
      <c r="AO304" s="563"/>
      <c r="AP304" s="563"/>
      <c r="AQ304" s="563"/>
      <c r="AR304" s="563"/>
      <c r="AS304" s="563"/>
    </row>
    <row r="305" spans="4:45">
      <c r="D305" s="605"/>
      <c r="E305" s="606"/>
      <c r="F305" s="606"/>
      <c r="G305" s="606"/>
      <c r="H305" s="606"/>
      <c r="I305" s="606"/>
      <c r="J305" s="606"/>
      <c r="K305" s="606"/>
      <c r="L305" s="606"/>
      <c r="M305" s="606"/>
      <c r="N305" s="606"/>
      <c r="O305" s="606"/>
      <c r="P305" s="606"/>
      <c r="Q305" s="606"/>
      <c r="R305" s="606"/>
      <c r="S305" s="606"/>
      <c r="T305" s="606"/>
      <c r="U305" s="602"/>
      <c r="V305" s="562"/>
      <c r="W305" s="563"/>
      <c r="X305" s="563"/>
      <c r="Y305" s="563"/>
      <c r="Z305" s="563"/>
      <c r="AA305" s="563"/>
      <c r="AB305" s="563"/>
      <c r="AC305" s="563"/>
      <c r="AD305" s="563"/>
      <c r="AE305" s="563"/>
      <c r="AF305" s="563"/>
      <c r="AG305" s="563"/>
      <c r="AH305" s="563"/>
      <c r="AI305" s="563"/>
      <c r="AJ305" s="563"/>
      <c r="AK305" s="563"/>
      <c r="AL305" s="563"/>
      <c r="AM305" s="563"/>
      <c r="AN305" s="563"/>
      <c r="AO305" s="563"/>
      <c r="AP305" s="563"/>
      <c r="AQ305" s="563"/>
      <c r="AR305" s="563"/>
      <c r="AS305" s="563"/>
    </row>
    <row r="306" spans="4:45">
      <c r="D306" s="605"/>
      <c r="E306" s="606"/>
      <c r="F306" s="606"/>
      <c r="G306" s="606"/>
      <c r="H306" s="606"/>
      <c r="I306" s="606"/>
      <c r="J306" s="606"/>
      <c r="K306" s="606"/>
      <c r="L306" s="606"/>
      <c r="M306" s="606"/>
      <c r="N306" s="606"/>
      <c r="O306" s="606"/>
      <c r="P306" s="606"/>
      <c r="Q306" s="606"/>
      <c r="R306" s="606"/>
      <c r="S306" s="606"/>
      <c r="T306" s="606"/>
      <c r="U306" s="602"/>
      <c r="V306" s="562"/>
      <c r="W306" s="563"/>
      <c r="X306" s="563"/>
      <c r="Y306" s="563"/>
      <c r="Z306" s="563"/>
      <c r="AA306" s="563"/>
      <c r="AB306" s="563"/>
      <c r="AC306" s="563"/>
      <c r="AD306" s="563"/>
      <c r="AE306" s="563"/>
      <c r="AF306" s="563"/>
      <c r="AG306" s="563"/>
      <c r="AH306" s="563"/>
      <c r="AI306" s="563"/>
      <c r="AJ306" s="563"/>
      <c r="AK306" s="563"/>
      <c r="AL306" s="563"/>
      <c r="AM306" s="563"/>
      <c r="AN306" s="563"/>
      <c r="AO306" s="563"/>
      <c r="AP306" s="563"/>
      <c r="AQ306" s="563"/>
      <c r="AR306" s="563"/>
      <c r="AS306" s="563"/>
    </row>
    <row r="307" spans="4:45">
      <c r="D307" s="605"/>
      <c r="E307" s="606"/>
      <c r="F307" s="606"/>
      <c r="G307" s="606"/>
      <c r="H307" s="606"/>
      <c r="I307" s="606"/>
      <c r="J307" s="606"/>
      <c r="K307" s="606"/>
      <c r="L307" s="606"/>
      <c r="M307" s="606"/>
      <c r="N307" s="606"/>
      <c r="O307" s="606"/>
      <c r="P307" s="606"/>
      <c r="Q307" s="606"/>
      <c r="R307" s="606"/>
      <c r="S307" s="606"/>
      <c r="T307" s="606"/>
      <c r="U307" s="602"/>
      <c r="V307" s="562"/>
      <c r="W307" s="563"/>
      <c r="X307" s="563"/>
      <c r="Y307" s="563"/>
      <c r="Z307" s="563"/>
      <c r="AA307" s="563"/>
      <c r="AB307" s="563"/>
      <c r="AC307" s="563"/>
      <c r="AD307" s="563"/>
      <c r="AE307" s="563"/>
      <c r="AF307" s="563"/>
      <c r="AG307" s="563"/>
      <c r="AH307" s="563"/>
      <c r="AI307" s="563"/>
      <c r="AJ307" s="563"/>
      <c r="AK307" s="563"/>
      <c r="AL307" s="563"/>
      <c r="AM307" s="563"/>
      <c r="AN307" s="563"/>
      <c r="AO307" s="563"/>
      <c r="AP307" s="563"/>
      <c r="AQ307" s="563"/>
      <c r="AR307" s="563"/>
      <c r="AS307" s="563"/>
    </row>
    <row r="308" spans="4:45">
      <c r="D308" s="605"/>
      <c r="E308" s="606"/>
      <c r="F308" s="606"/>
      <c r="G308" s="606"/>
      <c r="H308" s="606"/>
      <c r="I308" s="606"/>
      <c r="J308" s="606"/>
      <c r="K308" s="606"/>
      <c r="L308" s="606"/>
      <c r="M308" s="606"/>
      <c r="N308" s="606"/>
      <c r="O308" s="606"/>
      <c r="P308" s="606"/>
      <c r="Q308" s="606"/>
      <c r="R308" s="606"/>
      <c r="S308" s="606"/>
      <c r="T308" s="606"/>
      <c r="U308" s="602"/>
      <c r="V308" s="562"/>
      <c r="W308" s="563"/>
      <c r="X308" s="563"/>
      <c r="Y308" s="563"/>
      <c r="Z308" s="563"/>
      <c r="AA308" s="563"/>
      <c r="AB308" s="563"/>
      <c r="AC308" s="563"/>
      <c r="AD308" s="563"/>
      <c r="AE308" s="563"/>
      <c r="AF308" s="563"/>
      <c r="AG308" s="563"/>
      <c r="AH308" s="563"/>
      <c r="AI308" s="563"/>
      <c r="AJ308" s="563"/>
      <c r="AK308" s="563"/>
      <c r="AL308" s="563"/>
      <c r="AM308" s="563"/>
      <c r="AN308" s="563"/>
      <c r="AO308" s="563"/>
      <c r="AP308" s="563"/>
      <c r="AQ308" s="563"/>
      <c r="AR308" s="563"/>
      <c r="AS308" s="563"/>
    </row>
    <row r="309" spans="4:45">
      <c r="D309" s="605"/>
      <c r="E309" s="606"/>
      <c r="F309" s="606"/>
      <c r="G309" s="606"/>
      <c r="H309" s="606"/>
      <c r="I309" s="606"/>
      <c r="J309" s="606"/>
      <c r="K309" s="606"/>
      <c r="L309" s="606"/>
      <c r="M309" s="606"/>
      <c r="N309" s="606"/>
      <c r="O309" s="606"/>
      <c r="P309" s="606"/>
      <c r="Q309" s="606"/>
      <c r="R309" s="606"/>
      <c r="S309" s="606"/>
      <c r="T309" s="606"/>
      <c r="U309" s="602"/>
      <c r="V309" s="562"/>
      <c r="W309" s="563"/>
      <c r="X309" s="563"/>
      <c r="Y309" s="563"/>
      <c r="Z309" s="563"/>
      <c r="AA309" s="563"/>
      <c r="AB309" s="563"/>
      <c r="AC309" s="563"/>
      <c r="AD309" s="563"/>
      <c r="AE309" s="563"/>
      <c r="AF309" s="563"/>
      <c r="AG309" s="563"/>
      <c r="AH309" s="563"/>
      <c r="AI309" s="563"/>
      <c r="AJ309" s="563"/>
      <c r="AK309" s="563"/>
      <c r="AL309" s="563"/>
      <c r="AM309" s="563"/>
      <c r="AN309" s="563"/>
      <c r="AO309" s="563"/>
      <c r="AP309" s="563"/>
      <c r="AQ309" s="563"/>
      <c r="AR309" s="563"/>
      <c r="AS309" s="563"/>
    </row>
    <row r="310" spans="4:45">
      <c r="D310" s="605"/>
      <c r="E310" s="606"/>
      <c r="F310" s="606"/>
      <c r="G310" s="606"/>
      <c r="H310" s="606"/>
      <c r="I310" s="606"/>
      <c r="J310" s="606"/>
      <c r="K310" s="606"/>
      <c r="L310" s="606"/>
      <c r="M310" s="606"/>
      <c r="N310" s="606"/>
      <c r="O310" s="606"/>
      <c r="P310" s="606"/>
      <c r="Q310" s="606"/>
      <c r="R310" s="606"/>
      <c r="S310" s="606"/>
      <c r="T310" s="606"/>
      <c r="U310" s="602"/>
      <c r="V310" s="562"/>
      <c r="W310" s="563"/>
      <c r="X310" s="563"/>
      <c r="Y310" s="563"/>
      <c r="Z310" s="563"/>
      <c r="AA310" s="563"/>
      <c r="AB310" s="563"/>
      <c r="AC310" s="563"/>
      <c r="AD310" s="563"/>
      <c r="AE310" s="563"/>
      <c r="AF310" s="563"/>
      <c r="AG310" s="563"/>
      <c r="AH310" s="563"/>
      <c r="AI310" s="563"/>
      <c r="AJ310" s="563"/>
      <c r="AK310" s="563"/>
      <c r="AL310" s="563"/>
      <c r="AM310" s="563"/>
      <c r="AN310" s="563"/>
      <c r="AO310" s="563"/>
      <c r="AP310" s="563"/>
      <c r="AQ310" s="563"/>
      <c r="AR310" s="563"/>
      <c r="AS310" s="563"/>
    </row>
    <row r="311" spans="4:45">
      <c r="D311" s="605"/>
      <c r="E311" s="606"/>
      <c r="F311" s="606"/>
      <c r="G311" s="606"/>
      <c r="H311" s="606"/>
      <c r="I311" s="606"/>
      <c r="J311" s="606"/>
      <c r="K311" s="606"/>
      <c r="L311" s="606"/>
      <c r="M311" s="606"/>
      <c r="N311" s="606"/>
      <c r="O311" s="606"/>
      <c r="P311" s="606"/>
      <c r="Q311" s="606"/>
      <c r="R311" s="606"/>
      <c r="S311" s="606"/>
      <c r="T311" s="606"/>
      <c r="U311" s="602"/>
      <c r="V311" s="562"/>
      <c r="W311" s="563"/>
      <c r="X311" s="563"/>
      <c r="Y311" s="563"/>
      <c r="Z311" s="563"/>
      <c r="AA311" s="563"/>
      <c r="AB311" s="563"/>
      <c r="AC311" s="563"/>
      <c r="AD311" s="563"/>
      <c r="AE311" s="563"/>
      <c r="AF311" s="563"/>
      <c r="AG311" s="563"/>
      <c r="AH311" s="563"/>
      <c r="AI311" s="563"/>
      <c r="AJ311" s="563"/>
      <c r="AK311" s="563"/>
      <c r="AL311" s="563"/>
      <c r="AM311" s="563"/>
      <c r="AN311" s="563"/>
      <c r="AO311" s="563"/>
      <c r="AP311" s="563"/>
      <c r="AQ311" s="563"/>
      <c r="AR311" s="563"/>
      <c r="AS311" s="563"/>
    </row>
    <row r="312" spans="4:45">
      <c r="D312" s="605"/>
      <c r="E312" s="606"/>
      <c r="F312" s="606"/>
      <c r="G312" s="606"/>
      <c r="H312" s="606"/>
      <c r="I312" s="606"/>
      <c r="J312" s="606"/>
      <c r="K312" s="606"/>
      <c r="L312" s="606"/>
      <c r="M312" s="606"/>
      <c r="N312" s="606"/>
      <c r="O312" s="606"/>
      <c r="P312" s="606"/>
      <c r="Q312" s="606"/>
      <c r="R312" s="606"/>
      <c r="S312" s="606"/>
      <c r="T312" s="606"/>
      <c r="U312" s="602"/>
      <c r="V312" s="562"/>
      <c r="W312" s="563"/>
      <c r="X312" s="563"/>
      <c r="Y312" s="563"/>
      <c r="Z312" s="563"/>
      <c r="AA312" s="563"/>
      <c r="AB312" s="563"/>
      <c r="AC312" s="563"/>
      <c r="AD312" s="563"/>
      <c r="AE312" s="563"/>
      <c r="AF312" s="563"/>
      <c r="AG312" s="563"/>
      <c r="AH312" s="563"/>
      <c r="AI312" s="563"/>
      <c r="AJ312" s="563"/>
      <c r="AK312" s="563"/>
      <c r="AL312" s="563"/>
      <c r="AM312" s="563"/>
      <c r="AN312" s="563"/>
      <c r="AO312" s="563"/>
      <c r="AP312" s="563"/>
      <c r="AQ312" s="563"/>
      <c r="AR312" s="563"/>
      <c r="AS312" s="563"/>
    </row>
    <row r="313" spans="4:45">
      <c r="D313" s="605"/>
      <c r="E313" s="606"/>
      <c r="F313" s="606"/>
      <c r="G313" s="606"/>
      <c r="H313" s="606"/>
      <c r="I313" s="606"/>
      <c r="J313" s="606"/>
      <c r="K313" s="606"/>
      <c r="L313" s="606"/>
      <c r="M313" s="606"/>
      <c r="N313" s="606"/>
      <c r="O313" s="606"/>
      <c r="P313" s="606"/>
      <c r="Q313" s="606"/>
      <c r="R313" s="606"/>
      <c r="S313" s="606"/>
      <c r="T313" s="606"/>
      <c r="U313" s="602"/>
      <c r="V313" s="562"/>
      <c r="W313" s="563"/>
      <c r="X313" s="563"/>
      <c r="Y313" s="563"/>
      <c r="Z313" s="563"/>
      <c r="AA313" s="563"/>
      <c r="AB313" s="563"/>
      <c r="AC313" s="563"/>
      <c r="AD313" s="563"/>
      <c r="AE313" s="563"/>
      <c r="AF313" s="563"/>
      <c r="AG313" s="563"/>
      <c r="AH313" s="563"/>
      <c r="AI313" s="563"/>
      <c r="AJ313" s="563"/>
      <c r="AK313" s="563"/>
      <c r="AL313" s="563"/>
      <c r="AM313" s="563"/>
      <c r="AN313" s="563"/>
      <c r="AO313" s="563"/>
      <c r="AP313" s="563"/>
      <c r="AQ313" s="563"/>
      <c r="AR313" s="563"/>
      <c r="AS313" s="563"/>
    </row>
    <row r="314" spans="4:45">
      <c r="D314" s="605"/>
      <c r="E314" s="606"/>
      <c r="F314" s="606"/>
      <c r="G314" s="606"/>
      <c r="H314" s="606"/>
      <c r="I314" s="606"/>
      <c r="J314" s="606"/>
      <c r="K314" s="606"/>
      <c r="L314" s="606"/>
      <c r="M314" s="606"/>
      <c r="N314" s="606"/>
      <c r="O314" s="606"/>
      <c r="P314" s="606"/>
      <c r="Q314" s="606"/>
      <c r="R314" s="606"/>
      <c r="S314" s="606"/>
      <c r="T314" s="606"/>
      <c r="U314" s="602"/>
      <c r="V314" s="562"/>
      <c r="W314" s="563"/>
      <c r="X314" s="563"/>
      <c r="Y314" s="563"/>
      <c r="Z314" s="563"/>
      <c r="AA314" s="563"/>
      <c r="AB314" s="563"/>
      <c r="AC314" s="563"/>
      <c r="AD314" s="563"/>
      <c r="AE314" s="563"/>
      <c r="AF314" s="563"/>
      <c r="AG314" s="563"/>
      <c r="AH314" s="563"/>
      <c r="AI314" s="563"/>
      <c r="AJ314" s="563"/>
      <c r="AK314" s="563"/>
      <c r="AL314" s="563"/>
      <c r="AM314" s="563"/>
      <c r="AN314" s="563"/>
      <c r="AO314" s="563"/>
      <c r="AP314" s="563"/>
      <c r="AQ314" s="563"/>
      <c r="AR314" s="563"/>
      <c r="AS314" s="563"/>
    </row>
    <row r="315" spans="4:45">
      <c r="D315" s="606"/>
      <c r="E315" s="606"/>
      <c r="F315" s="606"/>
      <c r="G315" s="606"/>
      <c r="H315" s="606"/>
      <c r="I315" s="606"/>
      <c r="J315" s="606"/>
      <c r="K315" s="606"/>
      <c r="L315" s="606"/>
      <c r="M315" s="606"/>
      <c r="N315" s="606"/>
      <c r="O315" s="606"/>
      <c r="P315" s="606"/>
      <c r="Q315" s="606"/>
      <c r="R315" s="606"/>
      <c r="S315" s="606"/>
      <c r="T315" s="606"/>
      <c r="U315" s="602"/>
      <c r="V315" s="562"/>
      <c r="W315" s="563"/>
      <c r="X315" s="563"/>
      <c r="Y315" s="563"/>
      <c r="Z315" s="563"/>
      <c r="AA315" s="563"/>
      <c r="AB315" s="563"/>
      <c r="AC315" s="563"/>
      <c r="AD315" s="563"/>
      <c r="AE315" s="563"/>
      <c r="AF315" s="563"/>
      <c r="AG315" s="563"/>
      <c r="AH315" s="563"/>
      <c r="AI315" s="563"/>
      <c r="AJ315" s="563"/>
      <c r="AK315" s="563"/>
      <c r="AL315" s="563"/>
      <c r="AM315" s="563"/>
      <c r="AN315" s="563"/>
      <c r="AO315" s="563"/>
      <c r="AP315" s="563"/>
      <c r="AQ315" s="563"/>
      <c r="AR315" s="563"/>
      <c r="AS315" s="563"/>
    </row>
    <row r="316" spans="4:45">
      <c r="D316" s="606"/>
      <c r="E316" s="606"/>
      <c r="F316" s="606"/>
      <c r="G316" s="606"/>
      <c r="H316" s="606"/>
      <c r="I316" s="606"/>
      <c r="J316" s="606"/>
      <c r="K316" s="606"/>
      <c r="L316" s="606"/>
      <c r="M316" s="606"/>
      <c r="N316" s="606"/>
      <c r="O316" s="606"/>
      <c r="P316" s="606"/>
      <c r="Q316" s="606"/>
      <c r="R316" s="606"/>
      <c r="S316" s="606"/>
      <c r="T316" s="606"/>
      <c r="U316" s="602"/>
      <c r="V316" s="562"/>
      <c r="W316" s="563"/>
      <c r="X316" s="563"/>
      <c r="Y316" s="563"/>
      <c r="Z316" s="563"/>
      <c r="AA316" s="563"/>
      <c r="AB316" s="563"/>
      <c r="AC316" s="563"/>
      <c r="AD316" s="563"/>
      <c r="AE316" s="563"/>
      <c r="AF316" s="563"/>
      <c r="AG316" s="563"/>
      <c r="AH316" s="563"/>
      <c r="AI316" s="563"/>
      <c r="AJ316" s="563"/>
      <c r="AK316" s="563"/>
      <c r="AL316" s="563"/>
      <c r="AM316" s="563"/>
      <c r="AN316" s="563"/>
      <c r="AO316" s="563"/>
      <c r="AP316" s="563"/>
      <c r="AQ316" s="563"/>
      <c r="AR316" s="563"/>
      <c r="AS316" s="563"/>
    </row>
    <row r="317" spans="4:45">
      <c r="D317" s="606"/>
      <c r="E317" s="606"/>
      <c r="F317" s="606"/>
      <c r="G317" s="606"/>
      <c r="H317" s="606"/>
      <c r="I317" s="606"/>
      <c r="J317" s="606"/>
      <c r="K317" s="606"/>
      <c r="L317" s="606"/>
      <c r="M317" s="606"/>
      <c r="N317" s="606"/>
      <c r="O317" s="606"/>
      <c r="P317" s="606"/>
      <c r="Q317" s="606"/>
      <c r="R317" s="606"/>
      <c r="S317" s="606"/>
      <c r="T317" s="606"/>
      <c r="U317" s="602"/>
      <c r="V317" s="562"/>
      <c r="W317" s="563"/>
      <c r="X317" s="563"/>
      <c r="Y317" s="563"/>
      <c r="Z317" s="563"/>
      <c r="AA317" s="563"/>
      <c r="AB317" s="563"/>
      <c r="AC317" s="563"/>
      <c r="AD317" s="563"/>
      <c r="AE317" s="563"/>
      <c r="AF317" s="563"/>
      <c r="AG317" s="563"/>
      <c r="AH317" s="563"/>
      <c r="AI317" s="563"/>
      <c r="AJ317" s="563"/>
      <c r="AK317" s="563"/>
      <c r="AL317" s="563"/>
      <c r="AM317" s="563"/>
      <c r="AN317" s="563"/>
      <c r="AO317" s="563"/>
      <c r="AP317" s="563"/>
      <c r="AQ317" s="563"/>
      <c r="AR317" s="563"/>
      <c r="AS317" s="563"/>
    </row>
    <row r="318" spans="4:45">
      <c r="D318" s="606"/>
      <c r="E318" s="606"/>
      <c r="F318" s="606"/>
      <c r="G318" s="606"/>
      <c r="H318" s="606"/>
      <c r="I318" s="606"/>
      <c r="J318" s="606"/>
      <c r="K318" s="606"/>
      <c r="L318" s="606"/>
      <c r="M318" s="606"/>
      <c r="N318" s="606"/>
      <c r="O318" s="606"/>
      <c r="P318" s="606"/>
      <c r="Q318" s="606"/>
      <c r="R318" s="606"/>
      <c r="S318" s="606"/>
      <c r="T318" s="606"/>
      <c r="U318" s="602"/>
      <c r="V318" s="562"/>
      <c r="W318" s="563"/>
      <c r="X318" s="563"/>
      <c r="Y318" s="563"/>
      <c r="Z318" s="563"/>
      <c r="AA318" s="563"/>
      <c r="AB318" s="563"/>
      <c r="AC318" s="563"/>
      <c r="AD318" s="563"/>
      <c r="AE318" s="563"/>
      <c r="AF318" s="563"/>
      <c r="AG318" s="563"/>
      <c r="AH318" s="563"/>
      <c r="AI318" s="563"/>
      <c r="AJ318" s="563"/>
      <c r="AK318" s="563"/>
      <c r="AL318" s="563"/>
      <c r="AM318" s="563"/>
      <c r="AN318" s="563"/>
      <c r="AO318" s="563"/>
      <c r="AP318" s="563"/>
      <c r="AQ318" s="563"/>
      <c r="AR318" s="563"/>
      <c r="AS318" s="563"/>
    </row>
    <row r="319" spans="4:45">
      <c r="D319" s="606"/>
      <c r="E319" s="606"/>
      <c r="F319" s="606"/>
      <c r="G319" s="606"/>
      <c r="H319" s="606"/>
      <c r="I319" s="606"/>
      <c r="J319" s="606"/>
      <c r="K319" s="606"/>
      <c r="L319" s="606"/>
      <c r="M319" s="606"/>
      <c r="N319" s="606"/>
      <c r="O319" s="606"/>
      <c r="P319" s="606"/>
      <c r="Q319" s="606"/>
      <c r="R319" s="606"/>
      <c r="S319" s="606"/>
      <c r="T319" s="606"/>
      <c r="U319" s="602"/>
      <c r="V319" s="562"/>
      <c r="W319" s="563"/>
      <c r="X319" s="563"/>
      <c r="Y319" s="563"/>
      <c r="Z319" s="563"/>
      <c r="AA319" s="563"/>
      <c r="AB319" s="563"/>
      <c r="AC319" s="563"/>
      <c r="AD319" s="563"/>
      <c r="AE319" s="563"/>
      <c r="AF319" s="563"/>
      <c r="AG319" s="563"/>
      <c r="AH319" s="563"/>
      <c r="AI319" s="563"/>
      <c r="AJ319" s="563"/>
      <c r="AK319" s="563"/>
      <c r="AL319" s="563"/>
      <c r="AM319" s="563"/>
      <c r="AN319" s="563"/>
      <c r="AO319" s="563"/>
      <c r="AP319" s="563"/>
      <c r="AQ319" s="563"/>
      <c r="AR319" s="563"/>
      <c r="AS319" s="563"/>
    </row>
    <row r="320" spans="4:45">
      <c r="D320" s="606"/>
      <c r="E320" s="606"/>
      <c r="F320" s="606"/>
      <c r="G320" s="606"/>
      <c r="H320" s="606"/>
      <c r="I320" s="606"/>
      <c r="J320" s="606"/>
      <c r="K320" s="606"/>
      <c r="L320" s="606"/>
      <c r="M320" s="606"/>
      <c r="N320" s="606"/>
      <c r="O320" s="606"/>
      <c r="P320" s="606"/>
      <c r="Q320" s="606"/>
      <c r="R320" s="606"/>
      <c r="S320" s="606"/>
      <c r="T320" s="606"/>
      <c r="U320" s="602"/>
      <c r="V320" s="562"/>
      <c r="W320" s="563"/>
      <c r="X320" s="563"/>
      <c r="Y320" s="563"/>
      <c r="Z320" s="563"/>
      <c r="AA320" s="563"/>
      <c r="AB320" s="563"/>
      <c r="AC320" s="563"/>
      <c r="AD320" s="563"/>
      <c r="AE320" s="563"/>
      <c r="AF320" s="563"/>
      <c r="AG320" s="563"/>
      <c r="AH320" s="563"/>
      <c r="AI320" s="563"/>
      <c r="AJ320" s="563"/>
      <c r="AK320" s="563"/>
      <c r="AL320" s="563"/>
      <c r="AM320" s="563"/>
      <c r="AN320" s="563"/>
      <c r="AO320" s="563"/>
      <c r="AP320" s="563"/>
      <c r="AQ320" s="563"/>
      <c r="AR320" s="563"/>
      <c r="AS320" s="563"/>
    </row>
    <row r="321" spans="4:45">
      <c r="D321" s="606"/>
      <c r="E321" s="606"/>
      <c r="F321" s="606"/>
      <c r="G321" s="606"/>
      <c r="H321" s="606"/>
      <c r="I321" s="606"/>
      <c r="J321" s="606"/>
      <c r="K321" s="606"/>
      <c r="L321" s="606"/>
      <c r="M321" s="606"/>
      <c r="N321" s="606"/>
      <c r="O321" s="606"/>
      <c r="P321" s="606"/>
      <c r="Q321" s="606"/>
      <c r="R321" s="606"/>
      <c r="S321" s="606"/>
      <c r="T321" s="606"/>
      <c r="U321" s="602"/>
      <c r="V321" s="562"/>
      <c r="W321" s="563"/>
      <c r="X321" s="563"/>
      <c r="Y321" s="563"/>
      <c r="Z321" s="563"/>
      <c r="AA321" s="563"/>
      <c r="AB321" s="563"/>
      <c r="AC321" s="563"/>
      <c r="AD321" s="563"/>
      <c r="AE321" s="563"/>
      <c r="AF321" s="563"/>
      <c r="AG321" s="563"/>
      <c r="AH321" s="563"/>
      <c r="AI321" s="563"/>
      <c r="AJ321" s="563"/>
      <c r="AK321" s="563"/>
      <c r="AL321" s="563"/>
      <c r="AM321" s="563"/>
      <c r="AN321" s="563"/>
      <c r="AO321" s="563"/>
      <c r="AP321" s="563"/>
      <c r="AQ321" s="563"/>
      <c r="AR321" s="563"/>
      <c r="AS321" s="563"/>
    </row>
    <row r="322" spans="4:45">
      <c r="D322" s="606"/>
      <c r="E322" s="606"/>
      <c r="F322" s="606"/>
      <c r="G322" s="606"/>
      <c r="H322" s="606"/>
      <c r="I322" s="606"/>
      <c r="J322" s="606"/>
      <c r="K322" s="606"/>
      <c r="L322" s="606"/>
      <c r="M322" s="606"/>
      <c r="N322" s="606"/>
      <c r="O322" s="606"/>
      <c r="P322" s="606"/>
      <c r="Q322" s="606"/>
      <c r="R322" s="606"/>
      <c r="S322" s="606"/>
      <c r="T322" s="606"/>
      <c r="U322" s="602"/>
      <c r="V322" s="562"/>
      <c r="W322" s="563"/>
      <c r="X322" s="563"/>
      <c r="Y322" s="563"/>
      <c r="Z322" s="563"/>
      <c r="AA322" s="563"/>
      <c r="AB322" s="563"/>
      <c r="AC322" s="563"/>
      <c r="AD322" s="563"/>
      <c r="AE322" s="563"/>
      <c r="AF322" s="563"/>
      <c r="AG322" s="563"/>
      <c r="AH322" s="563"/>
      <c r="AI322" s="563"/>
      <c r="AJ322" s="563"/>
      <c r="AK322" s="563"/>
      <c r="AL322" s="563"/>
      <c r="AM322" s="563"/>
      <c r="AN322" s="563"/>
      <c r="AO322" s="563"/>
      <c r="AP322" s="563"/>
      <c r="AQ322" s="563"/>
      <c r="AR322" s="563"/>
      <c r="AS322" s="563"/>
    </row>
    <row r="323" spans="4:45">
      <c r="D323" s="606"/>
      <c r="E323" s="606"/>
      <c r="F323" s="606"/>
      <c r="G323" s="606"/>
      <c r="H323" s="606"/>
      <c r="I323" s="606"/>
      <c r="J323" s="606"/>
      <c r="K323" s="606"/>
      <c r="L323" s="606"/>
      <c r="M323" s="606"/>
      <c r="N323" s="606"/>
      <c r="O323" s="606"/>
      <c r="P323" s="606"/>
      <c r="Q323" s="606"/>
      <c r="R323" s="606"/>
      <c r="S323" s="606"/>
      <c r="T323" s="606"/>
      <c r="U323" s="602"/>
      <c r="V323" s="562"/>
      <c r="W323" s="563"/>
      <c r="X323" s="563"/>
      <c r="Y323" s="563"/>
      <c r="Z323" s="563"/>
      <c r="AA323" s="563"/>
      <c r="AB323" s="563"/>
      <c r="AC323" s="563"/>
      <c r="AD323" s="563"/>
      <c r="AE323" s="563"/>
      <c r="AF323" s="563"/>
      <c r="AG323" s="563"/>
      <c r="AH323" s="563"/>
      <c r="AI323" s="563"/>
      <c r="AJ323" s="563"/>
      <c r="AK323" s="563"/>
      <c r="AL323" s="563"/>
      <c r="AM323" s="563"/>
      <c r="AN323" s="563"/>
      <c r="AO323" s="563"/>
      <c r="AP323" s="563"/>
      <c r="AQ323" s="563"/>
      <c r="AR323" s="563"/>
      <c r="AS323" s="563"/>
    </row>
    <row r="324" spans="4:45">
      <c r="D324" s="606"/>
      <c r="E324" s="606"/>
      <c r="F324" s="606"/>
      <c r="G324" s="606"/>
      <c r="H324" s="606"/>
      <c r="I324" s="606"/>
      <c r="J324" s="606"/>
      <c r="K324" s="606"/>
      <c r="L324" s="606"/>
      <c r="M324" s="606"/>
      <c r="N324" s="606"/>
      <c r="O324" s="606"/>
      <c r="P324" s="606"/>
      <c r="Q324" s="606"/>
      <c r="R324" s="606"/>
      <c r="S324" s="606"/>
      <c r="T324" s="606"/>
      <c r="U324" s="602"/>
      <c r="V324" s="562"/>
      <c r="W324" s="563"/>
      <c r="X324" s="563"/>
      <c r="Y324" s="563"/>
      <c r="Z324" s="563"/>
      <c r="AA324" s="563"/>
      <c r="AB324" s="563"/>
      <c r="AC324" s="563"/>
      <c r="AD324" s="563"/>
      <c r="AE324" s="563"/>
      <c r="AF324" s="563"/>
      <c r="AG324" s="563"/>
      <c r="AH324" s="563"/>
      <c r="AI324" s="563"/>
      <c r="AJ324" s="563"/>
      <c r="AK324" s="563"/>
      <c r="AL324" s="563"/>
      <c r="AM324" s="563"/>
      <c r="AN324" s="563"/>
      <c r="AO324" s="563"/>
      <c r="AP324" s="563"/>
      <c r="AQ324" s="563"/>
      <c r="AR324" s="563"/>
      <c r="AS324" s="563"/>
    </row>
    <row r="325" spans="4:45">
      <c r="D325" s="606"/>
      <c r="E325" s="606"/>
      <c r="F325" s="606"/>
      <c r="G325" s="606"/>
      <c r="H325" s="606"/>
      <c r="I325" s="606"/>
      <c r="J325" s="606"/>
      <c r="K325" s="606"/>
      <c r="L325" s="606"/>
      <c r="M325" s="606"/>
      <c r="N325" s="606"/>
      <c r="O325" s="606"/>
      <c r="P325" s="606"/>
      <c r="Q325" s="606"/>
      <c r="R325" s="606"/>
      <c r="S325" s="606"/>
      <c r="T325" s="606"/>
      <c r="U325" s="602"/>
      <c r="V325" s="562"/>
      <c r="W325" s="563"/>
      <c r="X325" s="563"/>
      <c r="Y325" s="563"/>
      <c r="Z325" s="563"/>
      <c r="AA325" s="563"/>
      <c r="AB325" s="563"/>
      <c r="AC325" s="563"/>
      <c r="AD325" s="563"/>
      <c r="AE325" s="563"/>
      <c r="AF325" s="563"/>
      <c r="AG325" s="563"/>
      <c r="AH325" s="563"/>
      <c r="AI325" s="563"/>
      <c r="AJ325" s="563"/>
      <c r="AK325" s="563"/>
      <c r="AL325" s="563"/>
      <c r="AM325" s="563"/>
      <c r="AN325" s="563"/>
      <c r="AO325" s="563"/>
      <c r="AP325" s="563"/>
      <c r="AQ325" s="563"/>
      <c r="AR325" s="563"/>
      <c r="AS325" s="563"/>
    </row>
    <row r="326" spans="4:45">
      <c r="D326" s="606"/>
      <c r="E326" s="606"/>
      <c r="F326" s="606"/>
      <c r="G326" s="606"/>
      <c r="H326" s="606"/>
      <c r="I326" s="606"/>
      <c r="J326" s="606"/>
      <c r="K326" s="606"/>
      <c r="L326" s="606"/>
      <c r="M326" s="606"/>
      <c r="N326" s="606"/>
      <c r="O326" s="606"/>
      <c r="P326" s="606"/>
      <c r="Q326" s="606"/>
      <c r="R326" s="606"/>
      <c r="S326" s="606"/>
      <c r="T326" s="606"/>
      <c r="U326" s="602"/>
      <c r="V326" s="562"/>
      <c r="W326" s="563"/>
      <c r="X326" s="563"/>
      <c r="Y326" s="563"/>
      <c r="Z326" s="563"/>
      <c r="AA326" s="563"/>
      <c r="AB326" s="563"/>
      <c r="AC326" s="563"/>
      <c r="AD326" s="563"/>
      <c r="AE326" s="563"/>
      <c r="AF326" s="563"/>
      <c r="AG326" s="563"/>
      <c r="AH326" s="563"/>
      <c r="AI326" s="563"/>
      <c r="AJ326" s="563"/>
      <c r="AK326" s="563"/>
      <c r="AL326" s="563"/>
      <c r="AM326" s="563"/>
      <c r="AN326" s="563"/>
      <c r="AO326" s="563"/>
      <c r="AP326" s="563"/>
      <c r="AQ326" s="563"/>
      <c r="AR326" s="563"/>
      <c r="AS326" s="563"/>
    </row>
    <row r="327" spans="4:45">
      <c r="D327" s="606"/>
      <c r="E327" s="606"/>
      <c r="F327" s="606"/>
      <c r="G327" s="606"/>
      <c r="H327" s="606"/>
      <c r="I327" s="606"/>
      <c r="J327" s="606"/>
      <c r="K327" s="606"/>
      <c r="L327" s="606"/>
      <c r="M327" s="606"/>
      <c r="N327" s="606"/>
      <c r="O327" s="606"/>
      <c r="P327" s="606"/>
      <c r="Q327" s="606"/>
      <c r="R327" s="606"/>
      <c r="S327" s="606"/>
      <c r="T327" s="606"/>
      <c r="U327" s="602"/>
      <c r="V327" s="562"/>
      <c r="W327" s="563"/>
      <c r="X327" s="563"/>
      <c r="Y327" s="563"/>
      <c r="Z327" s="563"/>
      <c r="AA327" s="563"/>
      <c r="AB327" s="563"/>
      <c r="AC327" s="563"/>
      <c r="AD327" s="563"/>
      <c r="AE327" s="563"/>
      <c r="AF327" s="563"/>
      <c r="AG327" s="563"/>
      <c r="AH327" s="563"/>
      <c r="AI327" s="563"/>
      <c r="AJ327" s="563"/>
      <c r="AK327" s="563"/>
      <c r="AL327" s="563"/>
      <c r="AM327" s="563"/>
      <c r="AN327" s="563"/>
      <c r="AO327" s="563"/>
      <c r="AP327" s="563"/>
      <c r="AQ327" s="563"/>
      <c r="AR327" s="563"/>
      <c r="AS327" s="563"/>
    </row>
    <row r="328" spans="4:45">
      <c r="D328" s="606"/>
      <c r="E328" s="606"/>
      <c r="F328" s="606"/>
      <c r="G328" s="606"/>
      <c r="H328" s="606"/>
      <c r="I328" s="606"/>
      <c r="J328" s="606"/>
      <c r="K328" s="606"/>
      <c r="L328" s="606"/>
      <c r="M328" s="606"/>
      <c r="N328" s="606"/>
      <c r="O328" s="606"/>
      <c r="P328" s="606"/>
      <c r="Q328" s="606"/>
      <c r="R328" s="606"/>
      <c r="S328" s="606"/>
      <c r="T328" s="606"/>
      <c r="U328" s="602"/>
      <c r="V328" s="562"/>
      <c r="W328" s="563"/>
      <c r="X328" s="563"/>
      <c r="Y328" s="563"/>
      <c r="Z328" s="563"/>
      <c r="AA328" s="563"/>
      <c r="AB328" s="563"/>
      <c r="AC328" s="563"/>
      <c r="AD328" s="563"/>
      <c r="AE328" s="563"/>
      <c r="AF328" s="563"/>
      <c r="AG328" s="563"/>
      <c r="AH328" s="563"/>
      <c r="AI328" s="563"/>
      <c r="AJ328" s="563"/>
      <c r="AK328" s="563"/>
      <c r="AL328" s="563"/>
      <c r="AM328" s="563"/>
      <c r="AN328" s="563"/>
      <c r="AO328" s="563"/>
      <c r="AP328" s="563"/>
      <c r="AQ328" s="563"/>
      <c r="AR328" s="563"/>
      <c r="AS328" s="563"/>
    </row>
    <row r="329" spans="4:45">
      <c r="D329" s="606"/>
      <c r="E329" s="606"/>
      <c r="F329" s="606"/>
      <c r="G329" s="606"/>
      <c r="H329" s="606"/>
      <c r="I329" s="606"/>
      <c r="J329" s="606"/>
      <c r="K329" s="606"/>
      <c r="L329" s="606"/>
      <c r="M329" s="606"/>
      <c r="N329" s="606"/>
      <c r="O329" s="606"/>
      <c r="P329" s="606"/>
      <c r="Q329" s="606"/>
      <c r="R329" s="606"/>
      <c r="S329" s="606"/>
      <c r="T329" s="606"/>
      <c r="U329" s="602"/>
      <c r="V329" s="562"/>
      <c r="W329" s="563"/>
      <c r="X329" s="563"/>
      <c r="Y329" s="563"/>
      <c r="Z329" s="563"/>
      <c r="AA329" s="563"/>
      <c r="AB329" s="563"/>
      <c r="AC329" s="563"/>
      <c r="AD329" s="563"/>
      <c r="AE329" s="563"/>
      <c r="AF329" s="563"/>
      <c r="AG329" s="563"/>
      <c r="AH329" s="563"/>
      <c r="AI329" s="563"/>
      <c r="AJ329" s="563"/>
      <c r="AK329" s="563"/>
      <c r="AL329" s="563"/>
      <c r="AM329" s="563"/>
      <c r="AN329" s="563"/>
      <c r="AO329" s="563"/>
      <c r="AP329" s="563"/>
      <c r="AQ329" s="563"/>
      <c r="AR329" s="563"/>
      <c r="AS329" s="563"/>
    </row>
    <row r="330" spans="4:45">
      <c r="D330" s="606"/>
      <c r="E330" s="606"/>
      <c r="F330" s="606"/>
      <c r="G330" s="606"/>
      <c r="H330" s="606"/>
      <c r="I330" s="606"/>
      <c r="J330" s="606"/>
      <c r="K330" s="606"/>
      <c r="L330" s="606"/>
      <c r="M330" s="606"/>
      <c r="N330" s="606"/>
      <c r="O330" s="606"/>
      <c r="P330" s="606"/>
      <c r="Q330" s="606"/>
      <c r="R330" s="606"/>
      <c r="S330" s="606"/>
      <c r="T330" s="606"/>
      <c r="U330" s="602"/>
      <c r="V330" s="562"/>
      <c r="W330" s="563"/>
      <c r="X330" s="563"/>
      <c r="Y330" s="563"/>
      <c r="Z330" s="563"/>
      <c r="AA330" s="563"/>
      <c r="AB330" s="563"/>
      <c r="AC330" s="563"/>
      <c r="AD330" s="563"/>
      <c r="AE330" s="563"/>
      <c r="AF330" s="563"/>
      <c r="AG330" s="563"/>
      <c r="AH330" s="563"/>
      <c r="AI330" s="563"/>
      <c r="AJ330" s="563"/>
      <c r="AK330" s="563"/>
      <c r="AL330" s="563"/>
      <c r="AM330" s="563"/>
      <c r="AN330" s="563"/>
      <c r="AO330" s="563"/>
      <c r="AP330" s="563"/>
      <c r="AQ330" s="563"/>
      <c r="AR330" s="563"/>
      <c r="AS330" s="563"/>
    </row>
    <row r="331" spans="4:45">
      <c r="D331" s="606"/>
      <c r="E331" s="606"/>
      <c r="F331" s="606"/>
      <c r="G331" s="606"/>
      <c r="H331" s="606"/>
      <c r="I331" s="606"/>
      <c r="J331" s="606"/>
      <c r="K331" s="606"/>
      <c r="L331" s="606"/>
      <c r="M331" s="606"/>
      <c r="N331" s="606"/>
      <c r="O331" s="606"/>
      <c r="P331" s="606"/>
      <c r="Q331" s="606"/>
      <c r="R331" s="606"/>
      <c r="S331" s="606"/>
      <c r="T331" s="606"/>
      <c r="U331" s="602"/>
      <c r="V331" s="562"/>
      <c r="W331" s="563"/>
      <c r="X331" s="563"/>
      <c r="Y331" s="563"/>
      <c r="Z331" s="563"/>
      <c r="AA331" s="563"/>
      <c r="AB331" s="563"/>
      <c r="AC331" s="563"/>
      <c r="AD331" s="563"/>
      <c r="AE331" s="563"/>
      <c r="AF331" s="563"/>
      <c r="AG331" s="563"/>
      <c r="AH331" s="563"/>
      <c r="AI331" s="563"/>
      <c r="AJ331" s="563"/>
      <c r="AK331" s="563"/>
      <c r="AL331" s="563"/>
      <c r="AM331" s="563"/>
      <c r="AN331" s="563"/>
      <c r="AO331" s="563"/>
      <c r="AP331" s="563"/>
      <c r="AQ331" s="563"/>
      <c r="AR331" s="563"/>
      <c r="AS331" s="563"/>
    </row>
    <row r="332" spans="4:45">
      <c r="D332" s="606"/>
      <c r="E332" s="606"/>
      <c r="F332" s="606"/>
      <c r="G332" s="606"/>
      <c r="H332" s="606"/>
      <c r="I332" s="606"/>
      <c r="J332" s="606"/>
      <c r="K332" s="606"/>
      <c r="L332" s="606"/>
      <c r="M332" s="606"/>
      <c r="N332" s="606"/>
      <c r="O332" s="606"/>
      <c r="P332" s="606"/>
      <c r="Q332" s="606"/>
      <c r="R332" s="606"/>
      <c r="S332" s="606"/>
      <c r="T332" s="606"/>
      <c r="U332" s="602"/>
      <c r="V332" s="562"/>
      <c r="W332" s="563"/>
      <c r="X332" s="563"/>
      <c r="Y332" s="563"/>
      <c r="Z332" s="563"/>
      <c r="AA332" s="563"/>
      <c r="AB332" s="563"/>
      <c r="AC332" s="563"/>
      <c r="AD332" s="563"/>
      <c r="AE332" s="563"/>
      <c r="AF332" s="563"/>
      <c r="AG332" s="563"/>
      <c r="AH332" s="563"/>
      <c r="AI332" s="563"/>
      <c r="AJ332" s="563"/>
      <c r="AK332" s="563"/>
      <c r="AL332" s="563"/>
      <c r="AM332" s="563"/>
      <c r="AN332" s="563"/>
      <c r="AO332" s="563"/>
      <c r="AP332" s="563"/>
      <c r="AQ332" s="563"/>
      <c r="AR332" s="563"/>
      <c r="AS332" s="563"/>
    </row>
    <row r="333" spans="4:45">
      <c r="D333" s="606"/>
      <c r="E333" s="606"/>
      <c r="F333" s="606"/>
      <c r="G333" s="606"/>
      <c r="H333" s="606"/>
      <c r="I333" s="606"/>
      <c r="J333" s="606"/>
      <c r="K333" s="606"/>
      <c r="L333" s="606"/>
      <c r="M333" s="606"/>
      <c r="N333" s="606"/>
      <c r="O333" s="606"/>
      <c r="P333" s="606"/>
      <c r="Q333" s="606"/>
      <c r="R333" s="606"/>
      <c r="S333" s="606"/>
      <c r="T333" s="606"/>
      <c r="U333" s="602"/>
      <c r="V333" s="562"/>
      <c r="W333" s="563"/>
      <c r="X333" s="563"/>
      <c r="Y333" s="563"/>
      <c r="Z333" s="563"/>
      <c r="AA333" s="563"/>
      <c r="AB333" s="563"/>
      <c r="AC333" s="563"/>
      <c r="AD333" s="563"/>
      <c r="AE333" s="563"/>
      <c r="AF333" s="563"/>
      <c r="AG333" s="563"/>
      <c r="AH333" s="563"/>
      <c r="AI333" s="563"/>
      <c r="AJ333" s="563"/>
      <c r="AK333" s="563"/>
      <c r="AL333" s="563"/>
      <c r="AM333" s="563"/>
      <c r="AN333" s="563"/>
      <c r="AO333" s="563"/>
      <c r="AP333" s="563"/>
      <c r="AQ333" s="563"/>
      <c r="AR333" s="563"/>
      <c r="AS333" s="563"/>
    </row>
    <row r="334" spans="4:45">
      <c r="D334" s="606"/>
      <c r="E334" s="606"/>
      <c r="F334" s="606"/>
      <c r="G334" s="606"/>
      <c r="H334" s="606"/>
      <c r="I334" s="606"/>
      <c r="J334" s="606"/>
      <c r="K334" s="606"/>
      <c r="L334" s="606"/>
      <c r="M334" s="606"/>
      <c r="N334" s="606"/>
      <c r="O334" s="606"/>
      <c r="P334" s="606"/>
      <c r="Q334" s="606"/>
      <c r="R334" s="606"/>
      <c r="S334" s="606"/>
      <c r="T334" s="606"/>
      <c r="U334" s="602"/>
      <c r="V334" s="562"/>
      <c r="W334" s="563"/>
      <c r="X334" s="563"/>
      <c r="Y334" s="563"/>
      <c r="Z334" s="563"/>
      <c r="AA334" s="563"/>
      <c r="AB334" s="563"/>
      <c r="AC334" s="563"/>
      <c r="AD334" s="563"/>
      <c r="AE334" s="563"/>
      <c r="AF334" s="563"/>
      <c r="AG334" s="563"/>
      <c r="AH334" s="563"/>
      <c r="AI334" s="563"/>
      <c r="AJ334" s="563"/>
      <c r="AK334" s="563"/>
      <c r="AL334" s="563"/>
      <c r="AM334" s="563"/>
      <c r="AN334" s="563"/>
      <c r="AO334" s="563"/>
      <c r="AP334" s="563"/>
      <c r="AQ334" s="563"/>
      <c r="AR334" s="563"/>
      <c r="AS334" s="563"/>
    </row>
    <row r="335" spans="4:45">
      <c r="D335" s="606"/>
      <c r="E335" s="606"/>
      <c r="F335" s="606"/>
      <c r="G335" s="606"/>
      <c r="H335" s="606"/>
      <c r="I335" s="606"/>
      <c r="J335" s="606"/>
      <c r="K335" s="606"/>
      <c r="L335" s="606"/>
      <c r="M335" s="606"/>
      <c r="N335" s="606"/>
      <c r="O335" s="606"/>
      <c r="P335" s="606"/>
      <c r="Q335" s="606"/>
      <c r="R335" s="606"/>
      <c r="S335" s="606"/>
      <c r="T335" s="606"/>
      <c r="U335" s="602"/>
      <c r="V335" s="562"/>
      <c r="W335" s="563"/>
      <c r="X335" s="563"/>
      <c r="Y335" s="563"/>
      <c r="Z335" s="563"/>
      <c r="AA335" s="563"/>
      <c r="AB335" s="563"/>
      <c r="AC335" s="563"/>
      <c r="AD335" s="563"/>
      <c r="AE335" s="563"/>
      <c r="AF335" s="563"/>
      <c r="AG335" s="563"/>
      <c r="AH335" s="563"/>
      <c r="AI335" s="563"/>
      <c r="AJ335" s="563"/>
      <c r="AK335" s="563"/>
      <c r="AL335" s="563"/>
      <c r="AM335" s="563"/>
      <c r="AN335" s="563"/>
      <c r="AO335" s="563"/>
      <c r="AP335" s="563"/>
      <c r="AQ335" s="563"/>
      <c r="AR335" s="563"/>
      <c r="AS335" s="563"/>
    </row>
    <row r="336" spans="4:45">
      <c r="D336" s="606"/>
      <c r="E336" s="606"/>
      <c r="F336" s="606"/>
      <c r="G336" s="606"/>
      <c r="H336" s="606"/>
      <c r="I336" s="606"/>
      <c r="J336" s="606"/>
      <c r="K336" s="606"/>
      <c r="L336" s="606"/>
      <c r="M336" s="606"/>
      <c r="N336" s="606"/>
      <c r="O336" s="606"/>
      <c r="P336" s="606"/>
      <c r="Q336" s="606"/>
      <c r="R336" s="606"/>
      <c r="S336" s="606"/>
      <c r="T336" s="606"/>
      <c r="U336" s="602"/>
      <c r="V336" s="562"/>
      <c r="W336" s="563"/>
      <c r="X336" s="563"/>
      <c r="Y336" s="563"/>
      <c r="Z336" s="563"/>
      <c r="AA336" s="563"/>
      <c r="AB336" s="563"/>
      <c r="AC336" s="563"/>
      <c r="AD336" s="563"/>
      <c r="AE336" s="563"/>
      <c r="AF336" s="563"/>
      <c r="AG336" s="563"/>
      <c r="AH336" s="563"/>
      <c r="AI336" s="563"/>
      <c r="AJ336" s="563"/>
      <c r="AK336" s="563"/>
      <c r="AL336" s="563"/>
      <c r="AM336" s="563"/>
      <c r="AN336" s="563"/>
      <c r="AO336" s="563"/>
      <c r="AP336" s="563"/>
      <c r="AQ336" s="563"/>
      <c r="AR336" s="563"/>
      <c r="AS336" s="563"/>
    </row>
    <row r="337" spans="4:45">
      <c r="D337" s="606"/>
      <c r="E337" s="606"/>
      <c r="F337" s="606"/>
      <c r="G337" s="606"/>
      <c r="H337" s="606"/>
      <c r="I337" s="606"/>
      <c r="J337" s="606"/>
      <c r="K337" s="606"/>
      <c r="L337" s="606"/>
      <c r="M337" s="606"/>
      <c r="N337" s="606"/>
      <c r="O337" s="606"/>
      <c r="P337" s="606"/>
      <c r="Q337" s="606"/>
      <c r="R337" s="606"/>
      <c r="S337" s="606"/>
      <c r="T337" s="606"/>
      <c r="U337" s="602"/>
      <c r="V337" s="562"/>
      <c r="W337" s="563"/>
      <c r="X337" s="563"/>
      <c r="Y337" s="563"/>
      <c r="Z337" s="563"/>
      <c r="AA337" s="563"/>
      <c r="AB337" s="563"/>
      <c r="AC337" s="563"/>
      <c r="AD337" s="563"/>
      <c r="AE337" s="563"/>
      <c r="AF337" s="563"/>
      <c r="AG337" s="563"/>
      <c r="AH337" s="563"/>
      <c r="AI337" s="563"/>
      <c r="AJ337" s="563"/>
      <c r="AK337" s="563"/>
      <c r="AL337" s="563"/>
      <c r="AM337" s="563"/>
      <c r="AN337" s="563"/>
      <c r="AO337" s="563"/>
      <c r="AP337" s="563"/>
      <c r="AQ337" s="563"/>
      <c r="AR337" s="563"/>
      <c r="AS337" s="563"/>
    </row>
    <row r="338" spans="4:45">
      <c r="D338" s="606"/>
      <c r="E338" s="606"/>
      <c r="F338" s="606"/>
      <c r="G338" s="606"/>
      <c r="H338" s="606"/>
      <c r="I338" s="606"/>
      <c r="J338" s="606"/>
      <c r="K338" s="606"/>
      <c r="L338" s="606"/>
      <c r="M338" s="606"/>
      <c r="N338" s="606"/>
      <c r="O338" s="606"/>
      <c r="P338" s="606"/>
      <c r="Q338" s="606"/>
      <c r="R338" s="606"/>
      <c r="S338" s="606"/>
      <c r="T338" s="606"/>
      <c r="U338" s="602"/>
      <c r="V338" s="562"/>
      <c r="W338" s="563"/>
      <c r="X338" s="563"/>
      <c r="Y338" s="563"/>
      <c r="Z338" s="563"/>
      <c r="AA338" s="563"/>
      <c r="AB338" s="563"/>
      <c r="AC338" s="563"/>
      <c r="AD338" s="563"/>
      <c r="AE338" s="563"/>
      <c r="AF338" s="563"/>
      <c r="AG338" s="563"/>
      <c r="AH338" s="563"/>
      <c r="AI338" s="563"/>
      <c r="AJ338" s="563"/>
      <c r="AK338" s="563"/>
      <c r="AL338" s="563"/>
      <c r="AM338" s="563"/>
      <c r="AN338" s="563"/>
      <c r="AO338" s="563"/>
      <c r="AP338" s="563"/>
      <c r="AQ338" s="563"/>
      <c r="AR338" s="563"/>
      <c r="AS338" s="563"/>
    </row>
    <row r="339" spans="4:45">
      <c r="D339" s="606"/>
      <c r="E339" s="606"/>
      <c r="F339" s="606"/>
      <c r="G339" s="606"/>
      <c r="H339" s="606"/>
      <c r="I339" s="606"/>
      <c r="J339" s="606"/>
      <c r="K339" s="606"/>
      <c r="L339" s="606"/>
      <c r="M339" s="606"/>
      <c r="N339" s="606"/>
      <c r="O339" s="606"/>
      <c r="P339" s="606"/>
      <c r="Q339" s="606"/>
      <c r="R339" s="606"/>
      <c r="S339" s="606"/>
      <c r="T339" s="606"/>
      <c r="U339" s="602"/>
      <c r="V339" s="562"/>
      <c r="W339" s="563"/>
      <c r="X339" s="563"/>
      <c r="Y339" s="563"/>
      <c r="Z339" s="563"/>
      <c r="AA339" s="563"/>
      <c r="AB339" s="563"/>
      <c r="AC339" s="563"/>
      <c r="AD339" s="563"/>
      <c r="AE339" s="563"/>
      <c r="AF339" s="563"/>
      <c r="AG339" s="563"/>
      <c r="AH339" s="563"/>
      <c r="AI339" s="563"/>
      <c r="AJ339" s="563"/>
      <c r="AK339" s="563"/>
      <c r="AL339" s="563"/>
      <c r="AM339" s="563"/>
      <c r="AN339" s="563"/>
      <c r="AO339" s="563"/>
      <c r="AP339" s="563"/>
      <c r="AQ339" s="563"/>
      <c r="AR339" s="563"/>
      <c r="AS339" s="563"/>
    </row>
    <row r="340" spans="4:45">
      <c r="D340" s="606"/>
      <c r="E340" s="606"/>
      <c r="F340" s="606"/>
      <c r="G340" s="606"/>
      <c r="H340" s="606"/>
      <c r="I340" s="606"/>
      <c r="J340" s="606"/>
      <c r="K340" s="606"/>
      <c r="L340" s="606"/>
      <c r="M340" s="606"/>
      <c r="N340" s="606"/>
      <c r="O340" s="606"/>
      <c r="P340" s="606"/>
      <c r="Q340" s="606"/>
      <c r="R340" s="606"/>
      <c r="S340" s="606"/>
      <c r="T340" s="606"/>
      <c r="U340" s="602"/>
      <c r="V340" s="562"/>
      <c r="W340" s="563"/>
      <c r="X340" s="563"/>
      <c r="Y340" s="563"/>
      <c r="Z340" s="563"/>
      <c r="AA340" s="563"/>
      <c r="AB340" s="563"/>
      <c r="AC340" s="563"/>
      <c r="AD340" s="563"/>
      <c r="AE340" s="563"/>
      <c r="AF340" s="563"/>
      <c r="AG340" s="563"/>
      <c r="AH340" s="563"/>
      <c r="AI340" s="563"/>
      <c r="AJ340" s="563"/>
      <c r="AK340" s="563"/>
      <c r="AL340" s="563"/>
      <c r="AM340" s="563"/>
      <c r="AN340" s="563"/>
      <c r="AO340" s="563"/>
      <c r="AP340" s="563"/>
      <c r="AQ340" s="563"/>
      <c r="AR340" s="563"/>
      <c r="AS340" s="563"/>
    </row>
    <row r="341" spans="4:45">
      <c r="D341" s="606"/>
      <c r="E341" s="606"/>
      <c r="F341" s="606"/>
      <c r="G341" s="606"/>
      <c r="H341" s="606"/>
      <c r="I341" s="606"/>
      <c r="J341" s="606"/>
      <c r="K341" s="606"/>
      <c r="L341" s="606"/>
      <c r="M341" s="606"/>
      <c r="N341" s="606"/>
      <c r="O341" s="606"/>
      <c r="P341" s="606"/>
      <c r="Q341" s="606"/>
      <c r="R341" s="606"/>
      <c r="S341" s="606"/>
      <c r="T341" s="606"/>
      <c r="U341" s="602"/>
      <c r="V341" s="562"/>
      <c r="W341" s="563"/>
      <c r="X341" s="563"/>
      <c r="Y341" s="563"/>
      <c r="Z341" s="563"/>
      <c r="AA341" s="563"/>
      <c r="AB341" s="563"/>
      <c r="AC341" s="563"/>
      <c r="AD341" s="563"/>
      <c r="AE341" s="563"/>
      <c r="AF341" s="563"/>
      <c r="AG341" s="563"/>
      <c r="AH341" s="563"/>
      <c r="AI341" s="563"/>
      <c r="AJ341" s="563"/>
      <c r="AK341" s="563"/>
      <c r="AL341" s="563"/>
      <c r="AM341" s="563"/>
      <c r="AN341" s="563"/>
      <c r="AO341" s="563"/>
      <c r="AP341" s="563"/>
      <c r="AQ341" s="563"/>
      <c r="AR341" s="563"/>
      <c r="AS341" s="563"/>
    </row>
    <row r="342" spans="4:45">
      <c r="D342" s="606"/>
      <c r="E342" s="606"/>
      <c r="F342" s="606"/>
      <c r="G342" s="606"/>
      <c r="H342" s="606"/>
      <c r="I342" s="606"/>
      <c r="J342" s="606"/>
      <c r="K342" s="606"/>
      <c r="L342" s="606"/>
      <c r="M342" s="606"/>
      <c r="N342" s="606"/>
      <c r="O342" s="606"/>
      <c r="P342" s="606"/>
      <c r="Q342" s="606"/>
      <c r="R342" s="606"/>
      <c r="S342" s="606"/>
      <c r="T342" s="606"/>
      <c r="U342" s="602"/>
      <c r="V342" s="562"/>
      <c r="W342" s="563"/>
      <c r="X342" s="563"/>
      <c r="Y342" s="563"/>
      <c r="Z342" s="563"/>
      <c r="AA342" s="563"/>
      <c r="AB342" s="563"/>
      <c r="AC342" s="563"/>
      <c r="AD342" s="563"/>
      <c r="AE342" s="563"/>
      <c r="AF342" s="563"/>
      <c r="AG342" s="563"/>
      <c r="AH342" s="563"/>
      <c r="AI342" s="563"/>
      <c r="AJ342" s="563"/>
      <c r="AK342" s="563"/>
      <c r="AL342" s="563"/>
      <c r="AM342" s="563"/>
      <c r="AN342" s="563"/>
      <c r="AO342" s="563"/>
      <c r="AP342" s="563"/>
      <c r="AQ342" s="563"/>
      <c r="AR342" s="563"/>
      <c r="AS342" s="563"/>
    </row>
    <row r="343" spans="4:45">
      <c r="D343" s="606"/>
      <c r="E343" s="606"/>
      <c r="F343" s="606"/>
      <c r="G343" s="606"/>
      <c r="H343" s="606"/>
      <c r="I343" s="606"/>
      <c r="J343" s="606"/>
      <c r="K343" s="606"/>
      <c r="L343" s="606"/>
      <c r="M343" s="606"/>
      <c r="N343" s="606"/>
      <c r="O343" s="606"/>
      <c r="P343" s="606"/>
      <c r="Q343" s="606"/>
      <c r="R343" s="606"/>
      <c r="S343" s="606"/>
      <c r="T343" s="606"/>
      <c r="U343" s="602"/>
      <c r="V343" s="562"/>
      <c r="W343" s="563"/>
      <c r="X343" s="563"/>
      <c r="Y343" s="563"/>
      <c r="Z343" s="563"/>
      <c r="AA343" s="563"/>
      <c r="AB343" s="563"/>
      <c r="AC343" s="563"/>
      <c r="AD343" s="563"/>
      <c r="AE343" s="563"/>
      <c r="AF343" s="563"/>
      <c r="AG343" s="563"/>
      <c r="AH343" s="563"/>
      <c r="AI343" s="563"/>
      <c r="AJ343" s="563"/>
      <c r="AK343" s="563"/>
      <c r="AL343" s="563"/>
      <c r="AM343" s="563"/>
      <c r="AN343" s="563"/>
      <c r="AO343" s="563"/>
      <c r="AP343" s="563"/>
      <c r="AQ343" s="563"/>
      <c r="AR343" s="563"/>
      <c r="AS343" s="563"/>
    </row>
    <row r="344" spans="4:45">
      <c r="D344" s="606"/>
      <c r="E344" s="606"/>
      <c r="F344" s="606"/>
      <c r="G344" s="606"/>
      <c r="H344" s="606"/>
      <c r="I344" s="606"/>
      <c r="J344" s="606"/>
      <c r="K344" s="606"/>
      <c r="L344" s="606"/>
      <c r="M344" s="606"/>
      <c r="N344" s="606"/>
      <c r="O344" s="606"/>
      <c r="P344" s="606"/>
      <c r="Q344" s="606"/>
      <c r="R344" s="606"/>
      <c r="S344" s="606"/>
      <c r="T344" s="606"/>
      <c r="U344" s="602"/>
      <c r="V344" s="562"/>
      <c r="W344" s="563"/>
      <c r="X344" s="563"/>
      <c r="Y344" s="563"/>
      <c r="Z344" s="563"/>
      <c r="AA344" s="563"/>
      <c r="AB344" s="563"/>
      <c r="AC344" s="563"/>
      <c r="AD344" s="563"/>
      <c r="AE344" s="563"/>
      <c r="AF344" s="563"/>
      <c r="AG344" s="563"/>
      <c r="AH344" s="563"/>
      <c r="AI344" s="563"/>
      <c r="AJ344" s="563"/>
      <c r="AK344" s="563"/>
      <c r="AL344" s="563"/>
      <c r="AM344" s="563"/>
      <c r="AN344" s="563"/>
      <c r="AO344" s="563"/>
      <c r="AP344" s="563"/>
      <c r="AQ344" s="563"/>
      <c r="AR344" s="563"/>
      <c r="AS344" s="563"/>
    </row>
    <row r="345" spans="4:45">
      <c r="D345" s="606"/>
      <c r="E345" s="606"/>
      <c r="F345" s="606"/>
      <c r="G345" s="606"/>
      <c r="H345" s="606"/>
      <c r="I345" s="606"/>
      <c r="J345" s="606"/>
      <c r="K345" s="606"/>
      <c r="L345" s="606"/>
      <c r="M345" s="606"/>
      <c r="N345" s="606"/>
      <c r="O345" s="606"/>
      <c r="P345" s="606"/>
      <c r="Q345" s="606"/>
      <c r="R345" s="606"/>
      <c r="S345" s="606"/>
      <c r="T345" s="606"/>
      <c r="U345" s="602"/>
      <c r="V345" s="562"/>
      <c r="W345" s="563"/>
      <c r="X345" s="563"/>
      <c r="Y345" s="563"/>
      <c r="Z345" s="563"/>
      <c r="AA345" s="563"/>
      <c r="AB345" s="563"/>
      <c r="AC345" s="563"/>
      <c r="AD345" s="563"/>
      <c r="AE345" s="563"/>
      <c r="AF345" s="563"/>
      <c r="AG345" s="563"/>
      <c r="AH345" s="563"/>
      <c r="AI345" s="563"/>
      <c r="AJ345" s="563"/>
      <c r="AK345" s="563"/>
      <c r="AL345" s="563"/>
      <c r="AM345" s="563"/>
      <c r="AN345" s="563"/>
      <c r="AO345" s="563"/>
      <c r="AP345" s="563"/>
      <c r="AQ345" s="563"/>
      <c r="AR345" s="563"/>
      <c r="AS345" s="563"/>
    </row>
    <row r="346" spans="4:45">
      <c r="D346" s="606"/>
      <c r="E346" s="606"/>
      <c r="F346" s="606"/>
      <c r="G346" s="606"/>
      <c r="H346" s="606"/>
      <c r="I346" s="606"/>
      <c r="J346" s="606"/>
      <c r="K346" s="606"/>
      <c r="L346" s="606"/>
      <c r="M346" s="606"/>
      <c r="N346" s="606"/>
      <c r="O346" s="606"/>
      <c r="P346" s="606"/>
      <c r="Q346" s="606"/>
      <c r="R346" s="606"/>
      <c r="S346" s="606"/>
      <c r="T346" s="606"/>
      <c r="U346" s="602"/>
      <c r="V346" s="562"/>
      <c r="W346" s="563"/>
      <c r="X346" s="563"/>
      <c r="Y346" s="563"/>
      <c r="Z346" s="563"/>
      <c r="AA346" s="563"/>
      <c r="AB346" s="563"/>
      <c r="AC346" s="563"/>
      <c r="AD346" s="563"/>
      <c r="AE346" s="563"/>
      <c r="AF346" s="563"/>
      <c r="AG346" s="563"/>
      <c r="AH346" s="563"/>
      <c r="AI346" s="563"/>
      <c r="AJ346" s="563"/>
      <c r="AK346" s="563"/>
      <c r="AL346" s="563"/>
      <c r="AM346" s="563"/>
      <c r="AN346" s="563"/>
      <c r="AO346" s="563"/>
      <c r="AP346" s="563"/>
      <c r="AQ346" s="563"/>
      <c r="AR346" s="563"/>
      <c r="AS346" s="563"/>
    </row>
    <row r="347" spans="4:45">
      <c r="D347" s="606"/>
      <c r="E347" s="606"/>
      <c r="F347" s="606"/>
      <c r="G347" s="606"/>
      <c r="H347" s="606"/>
      <c r="I347" s="606"/>
      <c r="J347" s="606"/>
      <c r="K347" s="606"/>
      <c r="L347" s="606"/>
      <c r="M347" s="606"/>
      <c r="N347" s="606"/>
      <c r="O347" s="606"/>
      <c r="P347" s="606"/>
      <c r="Q347" s="606"/>
      <c r="R347" s="606"/>
      <c r="S347" s="606"/>
      <c r="T347" s="606"/>
      <c r="U347" s="602"/>
      <c r="V347" s="562"/>
      <c r="W347" s="563"/>
      <c r="X347" s="563"/>
      <c r="Y347" s="563"/>
      <c r="Z347" s="563"/>
      <c r="AA347" s="563"/>
      <c r="AB347" s="563"/>
      <c r="AC347" s="563"/>
      <c r="AD347" s="563"/>
      <c r="AE347" s="563"/>
      <c r="AF347" s="563"/>
      <c r="AG347" s="563"/>
      <c r="AH347" s="563"/>
      <c r="AI347" s="563"/>
      <c r="AJ347" s="563"/>
      <c r="AK347" s="563"/>
      <c r="AL347" s="563"/>
      <c r="AM347" s="563"/>
      <c r="AN347" s="563"/>
      <c r="AO347" s="563"/>
      <c r="AP347" s="563"/>
      <c r="AQ347" s="563"/>
      <c r="AR347" s="563"/>
      <c r="AS347" s="563"/>
    </row>
    <row r="348" spans="4:45">
      <c r="D348" s="606"/>
      <c r="E348" s="606"/>
      <c r="F348" s="606"/>
      <c r="G348" s="606"/>
      <c r="H348" s="606"/>
      <c r="I348" s="606"/>
      <c r="J348" s="606"/>
      <c r="K348" s="606"/>
      <c r="L348" s="606"/>
      <c r="M348" s="606"/>
      <c r="N348" s="606"/>
      <c r="O348" s="606"/>
      <c r="P348" s="606"/>
      <c r="Q348" s="606"/>
      <c r="R348" s="606"/>
      <c r="S348" s="606"/>
      <c r="T348" s="606"/>
      <c r="U348" s="602"/>
      <c r="V348" s="562"/>
      <c r="W348" s="563"/>
      <c r="X348" s="563"/>
      <c r="Y348" s="563"/>
      <c r="Z348" s="563"/>
      <c r="AA348" s="563"/>
      <c r="AB348" s="563"/>
      <c r="AC348" s="563"/>
      <c r="AD348" s="563"/>
      <c r="AE348" s="563"/>
      <c r="AF348" s="563"/>
      <c r="AG348" s="563"/>
      <c r="AH348" s="563"/>
      <c r="AI348" s="563"/>
      <c r="AJ348" s="563"/>
      <c r="AK348" s="563"/>
      <c r="AL348" s="563"/>
      <c r="AM348" s="563"/>
      <c r="AN348" s="563"/>
      <c r="AO348" s="563"/>
      <c r="AP348" s="563"/>
      <c r="AQ348" s="563"/>
      <c r="AR348" s="563"/>
      <c r="AS348" s="563"/>
    </row>
    <row r="349" spans="4:45">
      <c r="D349" s="606"/>
      <c r="E349" s="606"/>
      <c r="F349" s="606"/>
      <c r="G349" s="606"/>
      <c r="H349" s="606"/>
      <c r="I349" s="606"/>
      <c r="J349" s="606"/>
      <c r="K349" s="606"/>
      <c r="L349" s="606"/>
      <c r="M349" s="606"/>
      <c r="N349" s="606"/>
      <c r="O349" s="606"/>
      <c r="P349" s="606"/>
      <c r="Q349" s="606"/>
      <c r="R349" s="606"/>
      <c r="S349" s="606"/>
      <c r="T349" s="606"/>
      <c r="U349" s="602"/>
      <c r="V349" s="562"/>
      <c r="W349" s="563"/>
      <c r="X349" s="563"/>
      <c r="Y349" s="563"/>
      <c r="Z349" s="563"/>
      <c r="AA349" s="563"/>
      <c r="AB349" s="563"/>
      <c r="AC349" s="563"/>
      <c r="AD349" s="563"/>
      <c r="AE349" s="563"/>
      <c r="AF349" s="563"/>
      <c r="AG349" s="563"/>
      <c r="AH349" s="563"/>
      <c r="AI349" s="563"/>
      <c r="AJ349" s="563"/>
      <c r="AK349" s="563"/>
      <c r="AL349" s="563"/>
      <c r="AM349" s="563"/>
      <c r="AN349" s="563"/>
      <c r="AO349" s="563"/>
      <c r="AP349" s="563"/>
      <c r="AQ349" s="563"/>
      <c r="AR349" s="563"/>
      <c r="AS349" s="563"/>
    </row>
    <row r="350" spans="4:45">
      <c r="D350" s="606"/>
      <c r="E350" s="606"/>
      <c r="F350" s="606"/>
      <c r="G350" s="606"/>
      <c r="H350" s="606"/>
      <c r="I350" s="606"/>
      <c r="J350" s="606"/>
      <c r="K350" s="606"/>
      <c r="L350" s="606"/>
      <c r="M350" s="606"/>
      <c r="N350" s="606"/>
      <c r="O350" s="606"/>
      <c r="P350" s="606"/>
      <c r="Q350" s="606"/>
      <c r="R350" s="606"/>
      <c r="S350" s="606"/>
      <c r="T350" s="606"/>
      <c r="U350" s="602"/>
      <c r="V350" s="562"/>
      <c r="W350" s="563"/>
      <c r="X350" s="563"/>
      <c r="Y350" s="563"/>
      <c r="Z350" s="563"/>
      <c r="AA350" s="563"/>
      <c r="AB350" s="563"/>
      <c r="AC350" s="563"/>
      <c r="AD350" s="563"/>
      <c r="AE350" s="563"/>
      <c r="AF350" s="563"/>
      <c r="AG350" s="563"/>
      <c r="AH350" s="563"/>
      <c r="AI350" s="563"/>
      <c r="AJ350" s="563"/>
      <c r="AK350" s="563"/>
      <c r="AL350" s="563"/>
      <c r="AM350" s="563"/>
      <c r="AN350" s="563"/>
      <c r="AO350" s="563"/>
      <c r="AP350" s="563"/>
      <c r="AQ350" s="563"/>
      <c r="AR350" s="563"/>
      <c r="AS350" s="563"/>
    </row>
    <row r="351" spans="4:45">
      <c r="D351" s="606"/>
      <c r="E351" s="606"/>
      <c r="F351" s="606"/>
      <c r="G351" s="606"/>
      <c r="H351" s="606"/>
      <c r="I351" s="606"/>
      <c r="J351" s="606"/>
      <c r="K351" s="606"/>
      <c r="L351" s="606"/>
      <c r="M351" s="606"/>
      <c r="N351" s="606"/>
      <c r="O351" s="606"/>
      <c r="P351" s="606"/>
      <c r="Q351" s="606"/>
      <c r="R351" s="606"/>
      <c r="S351" s="606"/>
      <c r="T351" s="606"/>
      <c r="U351" s="602"/>
      <c r="V351" s="562"/>
      <c r="W351" s="563"/>
      <c r="X351" s="563"/>
      <c r="Y351" s="563"/>
      <c r="Z351" s="563"/>
      <c r="AA351" s="563"/>
      <c r="AB351" s="563"/>
      <c r="AC351" s="563"/>
      <c r="AD351" s="563"/>
      <c r="AE351" s="563"/>
      <c r="AF351" s="563"/>
      <c r="AG351" s="563"/>
      <c r="AH351" s="563"/>
      <c r="AI351" s="563"/>
      <c r="AJ351" s="563"/>
      <c r="AK351" s="563"/>
      <c r="AL351" s="563"/>
      <c r="AM351" s="563"/>
      <c r="AN351" s="563"/>
      <c r="AO351" s="563"/>
      <c r="AP351" s="563"/>
      <c r="AQ351" s="563"/>
      <c r="AR351" s="563"/>
      <c r="AS351" s="563"/>
    </row>
    <row r="352" spans="4:45">
      <c r="D352" s="606"/>
      <c r="E352" s="606"/>
      <c r="F352" s="606"/>
      <c r="G352" s="606"/>
      <c r="H352" s="606"/>
      <c r="I352" s="606"/>
      <c r="J352" s="606"/>
      <c r="K352" s="606"/>
      <c r="L352" s="606"/>
      <c r="M352" s="606"/>
      <c r="N352" s="606"/>
      <c r="O352" s="606"/>
      <c r="P352" s="606"/>
      <c r="Q352" s="606"/>
      <c r="R352" s="606"/>
      <c r="S352" s="606"/>
      <c r="T352" s="606"/>
      <c r="U352" s="602"/>
      <c r="V352" s="562"/>
      <c r="W352" s="563"/>
      <c r="X352" s="563"/>
      <c r="Y352" s="563"/>
      <c r="Z352" s="563"/>
      <c r="AA352" s="563"/>
      <c r="AB352" s="563"/>
      <c r="AC352" s="563"/>
      <c r="AD352" s="563"/>
      <c r="AE352" s="563"/>
      <c r="AF352" s="563"/>
      <c r="AG352" s="563"/>
      <c r="AH352" s="563"/>
      <c r="AI352" s="563"/>
      <c r="AJ352" s="563"/>
      <c r="AK352" s="563"/>
      <c r="AL352" s="563"/>
      <c r="AM352" s="563"/>
      <c r="AN352" s="563"/>
      <c r="AO352" s="563"/>
      <c r="AP352" s="563"/>
      <c r="AQ352" s="563"/>
      <c r="AR352" s="563"/>
      <c r="AS352" s="563"/>
    </row>
    <row r="353" spans="4:45">
      <c r="D353" s="606"/>
      <c r="E353" s="606"/>
      <c r="F353" s="606"/>
      <c r="G353" s="606"/>
      <c r="H353" s="606"/>
      <c r="I353" s="606"/>
      <c r="J353" s="606"/>
      <c r="K353" s="606"/>
      <c r="L353" s="606"/>
      <c r="M353" s="606"/>
      <c r="N353" s="606"/>
      <c r="O353" s="606"/>
      <c r="P353" s="606"/>
      <c r="Q353" s="606"/>
      <c r="R353" s="606"/>
      <c r="S353" s="606"/>
      <c r="T353" s="606"/>
      <c r="U353" s="602"/>
      <c r="V353" s="562"/>
      <c r="W353" s="563"/>
      <c r="X353" s="563"/>
      <c r="Y353" s="563"/>
      <c r="Z353" s="563"/>
      <c r="AA353" s="563"/>
      <c r="AB353" s="563"/>
      <c r="AC353" s="563"/>
      <c r="AD353" s="563"/>
      <c r="AE353" s="563"/>
      <c r="AF353" s="563"/>
      <c r="AG353" s="563"/>
      <c r="AH353" s="563"/>
      <c r="AI353" s="563"/>
      <c r="AJ353" s="563"/>
      <c r="AK353" s="563"/>
      <c r="AL353" s="563"/>
      <c r="AM353" s="563"/>
      <c r="AN353" s="563"/>
      <c r="AO353" s="563"/>
      <c r="AP353" s="563"/>
      <c r="AQ353" s="563"/>
      <c r="AR353" s="563"/>
      <c r="AS353" s="563"/>
    </row>
    <row r="354" spans="4:45">
      <c r="D354" s="606"/>
      <c r="E354" s="606"/>
      <c r="F354" s="606"/>
      <c r="G354" s="606"/>
      <c r="H354" s="606"/>
      <c r="I354" s="606"/>
      <c r="J354" s="606"/>
      <c r="K354" s="606"/>
      <c r="L354" s="606"/>
      <c r="M354" s="606"/>
      <c r="N354" s="606"/>
      <c r="O354" s="606"/>
      <c r="P354" s="606"/>
      <c r="Q354" s="606"/>
      <c r="R354" s="606"/>
      <c r="S354" s="606"/>
      <c r="T354" s="606"/>
      <c r="U354" s="602"/>
      <c r="V354" s="562"/>
      <c r="W354" s="563"/>
      <c r="X354" s="563"/>
      <c r="Y354" s="563"/>
      <c r="Z354" s="563"/>
      <c r="AA354" s="563"/>
      <c r="AB354" s="563"/>
      <c r="AC354" s="563"/>
      <c r="AD354" s="563"/>
      <c r="AE354" s="563"/>
      <c r="AF354" s="563"/>
      <c r="AG354" s="563"/>
      <c r="AH354" s="563"/>
      <c r="AI354" s="563"/>
      <c r="AJ354" s="563"/>
      <c r="AK354" s="563"/>
      <c r="AL354" s="563"/>
      <c r="AM354" s="563"/>
      <c r="AN354" s="563"/>
      <c r="AO354" s="563"/>
      <c r="AP354" s="563"/>
      <c r="AQ354" s="563"/>
      <c r="AR354" s="563"/>
      <c r="AS354" s="563"/>
    </row>
  </sheetData>
  <mergeCells count="12">
    <mergeCell ref="A96:E96"/>
    <mergeCell ref="A1:U1"/>
    <mergeCell ref="A2:V2"/>
    <mergeCell ref="A5:A6"/>
    <mergeCell ref="B5:C5"/>
    <mergeCell ref="D5:D6"/>
    <mergeCell ref="E5:U5"/>
    <mergeCell ref="B6:C6"/>
    <mergeCell ref="A94:K94"/>
    <mergeCell ref="A93:I93"/>
    <mergeCell ref="A95:D95"/>
    <mergeCell ref="A3:W3"/>
  </mergeCells>
  <printOptions horizontalCentered="1" verticalCentered="1"/>
  <pageMargins left="0.51181102362204722" right="0.19685039370078741" top="0.51181102362204722" bottom="0.51181102362204722" header="0.19685039370078741" footer="0.19685039370078741"/>
  <pageSetup paperSize="5" scale="77" fitToWidth="0" fitToHeight="0" orientation="landscape" r:id="rId1"/>
  <headerFooter alignWithMargins="0"/>
  <rowBreaks count="3" manualBreakCount="3">
    <brk id="34" max="22" man="1"/>
    <brk id="58" max="22" man="1"/>
    <brk id="86" max="22" man="1"/>
  </rowBreaks>
  <ignoredErrors>
    <ignoredError sqref="D12:V12 D56:W56 W44 W47 W50 D55 W53:W55 D57:D58 D66:W66 D63:D65 D69:W69 D67:D68 D72:W72 D70:D71 D81:W81 D73:D74 D90:W90 D91:D92 D76:D77 D60:D62 W75:Z75 W63 E63:V63 D8:V8 D84:W84 D82:D83 D85:D89 G82:W83 E87:K87 E82:F83 D19:V19 D17 D16 D18 F16:V16 E18 E60:V62 D14:D15 D13 F13:V13 F14:V15 E14:E15 E16 E13 E17 E20 E78 D10:V10 D9:E9 F9:V9 F78:V80" unlockedFormula="1"/>
    <ignoredError sqref="D20 D44:V44 D23:V23 D21:D22 D26:V26 D24:D25 D29:V29 D27:D28 D32:V32 D30:D31 D35:V35 D33:D34 D38:V38 D36:D37 D41:V41 D39:D40 D42:D43 D47:V47 D45:D46 D50:V50 D48:D49 D53:V53 D51:D52 D54 D75 E75:V75 F20:V20" numberStoredAsText="1" unlockedFormula="1"/>
    <ignoredError sqref="A20:C54 A69:A72 C75 A91:A92 A84:A86 A87:A90 A81 A12" numberStoredAsText="1"/>
    <ignoredError sqref="F17:V18" formula="1" unlocked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305"/>
  <sheetViews>
    <sheetView view="pageBreakPreview" zoomScaleNormal="80" zoomScaleSheetLayoutView="100" workbookViewId="0">
      <pane xSplit="4" ySplit="7" topLeftCell="M8" activePane="bottomRight" state="frozen"/>
      <selection pane="topRight" activeCell="E1" sqref="E1"/>
      <selection pane="bottomLeft" activeCell="A8" sqref="A8"/>
      <selection pane="bottomRight" activeCell="O18" sqref="O18"/>
    </sheetView>
  </sheetViews>
  <sheetFormatPr baseColWidth="10" defaultColWidth="11.25" defaultRowHeight="12"/>
  <cols>
    <col min="1" max="1" width="7.5" style="539" customWidth="1"/>
    <col min="2" max="2" width="2.625" style="539" customWidth="1"/>
    <col min="3" max="3" width="24.25" style="539" customWidth="1"/>
    <col min="4" max="20" width="12.125" style="610" customWidth="1"/>
    <col min="21" max="21" width="12.125" style="603" customWidth="1"/>
    <col min="22" max="22" width="12.125" style="538" customWidth="1"/>
    <col min="23" max="23" width="1.875" style="539" customWidth="1"/>
    <col min="24" max="16384" width="11.25" style="539"/>
  </cols>
  <sheetData>
    <row r="1" spans="1:45" ht="9" customHeight="1">
      <c r="A1" s="1720"/>
      <c r="B1" s="1720"/>
      <c r="C1" s="1720"/>
      <c r="D1" s="1720"/>
      <c r="E1" s="1720"/>
      <c r="F1" s="1720"/>
      <c r="G1" s="1720"/>
      <c r="H1" s="1720"/>
      <c r="I1" s="1720"/>
      <c r="J1" s="1720"/>
      <c r="K1" s="1720"/>
      <c r="L1" s="1720"/>
      <c r="M1" s="1720"/>
      <c r="N1" s="1720"/>
      <c r="O1" s="1720"/>
      <c r="P1" s="1720"/>
      <c r="Q1" s="1720"/>
      <c r="R1" s="1720"/>
      <c r="S1" s="1720"/>
      <c r="T1" s="1720"/>
      <c r="U1" s="1720"/>
    </row>
    <row r="2" spans="1:45" ht="16.149999999999999" customHeight="1">
      <c r="A2" s="1720" t="s">
        <v>902</v>
      </c>
      <c r="B2" s="1720"/>
      <c r="C2" s="1720"/>
      <c r="D2" s="1720"/>
      <c r="E2" s="1720"/>
      <c r="F2" s="1720"/>
      <c r="G2" s="1720"/>
      <c r="H2" s="1720"/>
      <c r="I2" s="1720"/>
      <c r="J2" s="1720"/>
      <c r="K2" s="1720"/>
      <c r="L2" s="1720"/>
      <c r="M2" s="1720"/>
      <c r="N2" s="1720"/>
      <c r="O2" s="1720"/>
      <c r="P2" s="1720"/>
      <c r="Q2" s="1720"/>
      <c r="R2" s="1720"/>
      <c r="S2" s="1720"/>
      <c r="T2" s="1720"/>
      <c r="U2" s="1720"/>
    </row>
    <row r="3" spans="1:45" ht="15.6" customHeight="1">
      <c r="A3" s="1677" t="s">
        <v>888</v>
      </c>
      <c r="B3" s="1678"/>
      <c r="C3" s="1678"/>
      <c r="D3" s="1678"/>
      <c r="E3" s="1678"/>
      <c r="F3" s="1678"/>
      <c r="G3" s="1678"/>
      <c r="H3" s="1678"/>
      <c r="I3" s="1678"/>
      <c r="J3" s="1678"/>
      <c r="K3" s="1678"/>
      <c r="L3" s="1678"/>
      <c r="M3" s="1678"/>
      <c r="N3" s="1678"/>
      <c r="O3" s="1678"/>
      <c r="P3" s="1678"/>
      <c r="Q3" s="1678"/>
      <c r="R3" s="1678"/>
      <c r="S3" s="1678"/>
      <c r="T3" s="1678"/>
      <c r="U3" s="1678"/>
      <c r="V3" s="1678"/>
      <c r="W3" s="1678"/>
    </row>
    <row r="4" spans="1:45" ht="14.25" customHeight="1">
      <c r="A4" s="662"/>
      <c r="B4" s="662"/>
      <c r="C4" s="662"/>
      <c r="D4" s="663"/>
      <c r="E4" s="663"/>
      <c r="F4" s="663"/>
      <c r="G4" s="664"/>
      <c r="H4" s="664"/>
      <c r="I4" s="664"/>
      <c r="J4" s="664"/>
      <c r="K4" s="664"/>
      <c r="L4" s="664"/>
      <c r="M4" s="664"/>
      <c r="N4" s="664"/>
      <c r="O4" s="664"/>
      <c r="P4" s="664"/>
      <c r="Q4" s="664"/>
      <c r="R4" s="664"/>
      <c r="S4" s="664"/>
      <c r="T4" s="664"/>
      <c r="U4" s="664"/>
      <c r="V4" s="665"/>
    </row>
    <row r="5" spans="1:45" s="543" customFormat="1" ht="25.5" customHeight="1">
      <c r="A5" s="1755" t="s">
        <v>0</v>
      </c>
      <c r="B5" s="1728" t="s">
        <v>543</v>
      </c>
      <c r="C5" s="1733"/>
      <c r="D5" s="1734" t="s">
        <v>3</v>
      </c>
      <c r="E5" s="1736" t="s">
        <v>183</v>
      </c>
      <c r="F5" s="1737"/>
      <c r="G5" s="1737"/>
      <c r="H5" s="1737"/>
      <c r="I5" s="1737"/>
      <c r="J5" s="1737"/>
      <c r="K5" s="1737"/>
      <c r="L5" s="1737"/>
      <c r="M5" s="1737"/>
      <c r="N5" s="1737"/>
      <c r="O5" s="1737"/>
      <c r="P5" s="1737"/>
      <c r="Q5" s="1737"/>
      <c r="R5" s="1737"/>
      <c r="S5" s="1737"/>
      <c r="T5" s="1737"/>
      <c r="U5" s="1737"/>
      <c r="V5" s="542"/>
    </row>
    <row r="6" spans="1:45" s="543" customFormat="1" ht="21" customHeight="1" thickBot="1">
      <c r="A6" s="1756"/>
      <c r="B6" s="1738" t="s">
        <v>86</v>
      </c>
      <c r="C6" s="1739"/>
      <c r="D6" s="1735"/>
      <c r="E6" s="544" t="s">
        <v>4</v>
      </c>
      <c r="F6" s="545" t="s">
        <v>5</v>
      </c>
      <c r="G6" s="546" t="s">
        <v>6</v>
      </c>
      <c r="H6" s="545" t="s">
        <v>7</v>
      </c>
      <c r="I6" s="545" t="s">
        <v>8</v>
      </c>
      <c r="J6" s="545" t="s">
        <v>9</v>
      </c>
      <c r="K6" s="545" t="s">
        <v>10</v>
      </c>
      <c r="L6" s="545" t="s">
        <v>11</v>
      </c>
      <c r="M6" s="545" t="s">
        <v>12</v>
      </c>
      <c r="N6" s="545" t="s">
        <v>13</v>
      </c>
      <c r="O6" s="545" t="s">
        <v>14</v>
      </c>
      <c r="P6" s="545" t="s">
        <v>15</v>
      </c>
      <c r="Q6" s="545" t="s">
        <v>16</v>
      </c>
      <c r="R6" s="545" t="s">
        <v>17</v>
      </c>
      <c r="S6" s="545" t="s">
        <v>18</v>
      </c>
      <c r="T6" s="545" t="s">
        <v>19</v>
      </c>
      <c r="U6" s="547" t="s">
        <v>456</v>
      </c>
      <c r="V6" s="547" t="s">
        <v>134</v>
      </c>
    </row>
    <row r="7" spans="1:45" s="543" customFormat="1" ht="21" customHeight="1" thickTop="1">
      <c r="A7" s="925"/>
      <c r="B7" s="922"/>
      <c r="C7" s="666"/>
      <c r="D7" s="924"/>
      <c r="E7" s="924"/>
      <c r="F7" s="923"/>
      <c r="G7" s="667"/>
      <c r="H7" s="923"/>
      <c r="I7" s="923"/>
      <c r="J7" s="923"/>
      <c r="K7" s="923"/>
      <c r="L7" s="923"/>
      <c r="M7" s="923"/>
      <c r="N7" s="923"/>
      <c r="O7" s="923"/>
      <c r="P7" s="923"/>
      <c r="Q7" s="923"/>
      <c r="R7" s="923"/>
      <c r="S7" s="923"/>
      <c r="T7" s="923"/>
      <c r="U7" s="922"/>
      <c r="V7" s="922"/>
    </row>
    <row r="8" spans="1:45" s="672" customFormat="1" ht="19.5" customHeight="1">
      <c r="A8" s="674"/>
      <c r="B8" s="700" t="s">
        <v>575</v>
      </c>
      <c r="C8" s="569"/>
      <c r="D8" s="701">
        <f>SUM(E8:V8)</f>
        <v>392581</v>
      </c>
      <c r="E8" s="587">
        <f>SUM(E12)</f>
        <v>5396</v>
      </c>
      <c r="F8" s="587">
        <f t="shared" ref="F8:V10" si="0">SUM(F12)</f>
        <v>22066</v>
      </c>
      <c r="G8" s="587">
        <f t="shared" si="0"/>
        <v>27783</v>
      </c>
      <c r="H8" s="587">
        <f t="shared" si="0"/>
        <v>27449</v>
      </c>
      <c r="I8" s="587">
        <f t="shared" si="0"/>
        <v>27601</v>
      </c>
      <c r="J8" s="587">
        <f t="shared" si="0"/>
        <v>27025</v>
      </c>
      <c r="K8" s="587">
        <f t="shared" si="0"/>
        <v>27047</v>
      </c>
      <c r="L8" s="587">
        <f t="shared" si="0"/>
        <v>28718</v>
      </c>
      <c r="M8" s="587">
        <f t="shared" si="0"/>
        <v>29685</v>
      </c>
      <c r="N8" s="587">
        <f t="shared" si="0"/>
        <v>30216</v>
      </c>
      <c r="O8" s="587">
        <f t="shared" si="0"/>
        <v>28236</v>
      </c>
      <c r="P8" s="587">
        <f t="shared" si="0"/>
        <v>26358</v>
      </c>
      <c r="Q8" s="587">
        <f t="shared" si="0"/>
        <v>23241</v>
      </c>
      <c r="R8" s="587">
        <f t="shared" si="0"/>
        <v>19183</v>
      </c>
      <c r="S8" s="587">
        <f t="shared" si="0"/>
        <v>14566</v>
      </c>
      <c r="T8" s="587">
        <f t="shared" si="0"/>
        <v>10829</v>
      </c>
      <c r="U8" s="622">
        <f t="shared" si="0"/>
        <v>7592</v>
      </c>
      <c r="V8" s="622">
        <f t="shared" si="0"/>
        <v>9590</v>
      </c>
      <c r="W8" s="644"/>
      <c r="X8" s="671"/>
      <c r="Y8" s="671"/>
      <c r="Z8" s="671"/>
      <c r="AA8" s="671"/>
      <c r="AB8" s="671"/>
      <c r="AC8" s="671"/>
      <c r="AD8" s="671"/>
      <c r="AE8" s="671"/>
      <c r="AF8" s="671"/>
      <c r="AG8" s="671"/>
      <c r="AH8" s="671"/>
      <c r="AI8" s="671"/>
      <c r="AJ8" s="671"/>
      <c r="AK8" s="671"/>
      <c r="AL8" s="671"/>
      <c r="AM8" s="671"/>
      <c r="AN8" s="671"/>
      <c r="AO8" s="671"/>
      <c r="AP8" s="671"/>
      <c r="AQ8" s="671"/>
      <c r="AR8" s="671"/>
      <c r="AS8" s="671"/>
    </row>
    <row r="9" spans="1:45" s="672" customFormat="1" ht="19.5" customHeight="1">
      <c r="A9" s="702"/>
      <c r="B9" s="591"/>
      <c r="C9" s="703" t="s">
        <v>88</v>
      </c>
      <c r="D9" s="627">
        <f>SUM(E9:V9)</f>
        <v>192247</v>
      </c>
      <c r="E9" s="590">
        <f>SUM(E13)</f>
        <v>2747</v>
      </c>
      <c r="F9" s="590">
        <f t="shared" si="0"/>
        <v>11479</v>
      </c>
      <c r="G9" s="590">
        <f t="shared" si="0"/>
        <v>14494</v>
      </c>
      <c r="H9" s="590">
        <f t="shared" si="0"/>
        <v>13983</v>
      </c>
      <c r="I9" s="590">
        <f t="shared" si="0"/>
        <v>13857</v>
      </c>
      <c r="J9" s="590">
        <f t="shared" si="0"/>
        <v>13492</v>
      </c>
      <c r="K9" s="590">
        <f t="shared" si="0"/>
        <v>13418</v>
      </c>
      <c r="L9" s="590">
        <f t="shared" si="0"/>
        <v>14590</v>
      </c>
      <c r="M9" s="590">
        <f t="shared" si="0"/>
        <v>15037</v>
      </c>
      <c r="N9" s="590">
        <f t="shared" si="0"/>
        <v>15191</v>
      </c>
      <c r="O9" s="590">
        <f t="shared" si="0"/>
        <v>13562</v>
      </c>
      <c r="P9" s="590">
        <f t="shared" si="0"/>
        <v>12597</v>
      </c>
      <c r="Q9" s="590">
        <f t="shared" si="0"/>
        <v>10996</v>
      </c>
      <c r="R9" s="590">
        <f t="shared" si="0"/>
        <v>8860</v>
      </c>
      <c r="S9" s="590">
        <f t="shared" si="0"/>
        <v>6368</v>
      </c>
      <c r="T9" s="590">
        <f t="shared" si="0"/>
        <v>4569</v>
      </c>
      <c r="U9" s="624">
        <f t="shared" si="0"/>
        <v>3189</v>
      </c>
      <c r="V9" s="624">
        <f t="shared" si="0"/>
        <v>3818</v>
      </c>
      <c r="W9" s="644"/>
      <c r="X9" s="671"/>
      <c r="Y9" s="671"/>
      <c r="Z9" s="671"/>
      <c r="AA9" s="671"/>
      <c r="AB9" s="671"/>
      <c r="AC9" s="671"/>
      <c r="AD9" s="671"/>
      <c r="AE9" s="671"/>
      <c r="AF9" s="671"/>
      <c r="AG9" s="671"/>
      <c r="AH9" s="671"/>
      <c r="AI9" s="671"/>
      <c r="AJ9" s="671"/>
      <c r="AK9" s="671"/>
      <c r="AL9" s="671"/>
      <c r="AM9" s="671"/>
      <c r="AN9" s="671"/>
      <c r="AO9" s="671"/>
      <c r="AP9" s="671"/>
      <c r="AQ9" s="671"/>
      <c r="AR9" s="671"/>
      <c r="AS9" s="671"/>
    </row>
    <row r="10" spans="1:45" s="672" customFormat="1" ht="19.5" customHeight="1">
      <c r="A10" s="704"/>
      <c r="B10" s="591"/>
      <c r="C10" s="705" t="s">
        <v>89</v>
      </c>
      <c r="D10" s="627">
        <f>SUM(E10:V10)</f>
        <v>200334</v>
      </c>
      <c r="E10" s="590">
        <f>SUM(E14)</f>
        <v>2649</v>
      </c>
      <c r="F10" s="590">
        <f t="shared" si="0"/>
        <v>10587</v>
      </c>
      <c r="G10" s="590">
        <f t="shared" si="0"/>
        <v>13289</v>
      </c>
      <c r="H10" s="590">
        <f t="shared" si="0"/>
        <v>13466</v>
      </c>
      <c r="I10" s="590">
        <f t="shared" si="0"/>
        <v>13744</v>
      </c>
      <c r="J10" s="590">
        <f t="shared" si="0"/>
        <v>13533</v>
      </c>
      <c r="K10" s="590">
        <f t="shared" si="0"/>
        <v>13629</v>
      </c>
      <c r="L10" s="590">
        <f t="shared" si="0"/>
        <v>14128</v>
      </c>
      <c r="M10" s="590">
        <f t="shared" si="0"/>
        <v>14648</v>
      </c>
      <c r="N10" s="590">
        <f t="shared" si="0"/>
        <v>15025</v>
      </c>
      <c r="O10" s="590">
        <f t="shared" si="0"/>
        <v>14674</v>
      </c>
      <c r="P10" s="590">
        <f t="shared" si="0"/>
        <v>13761</v>
      </c>
      <c r="Q10" s="590">
        <f t="shared" si="0"/>
        <v>12245</v>
      </c>
      <c r="R10" s="590">
        <f t="shared" si="0"/>
        <v>10323</v>
      </c>
      <c r="S10" s="590">
        <f t="shared" si="0"/>
        <v>8198</v>
      </c>
      <c r="T10" s="590">
        <f t="shared" si="0"/>
        <v>6260</v>
      </c>
      <c r="U10" s="624">
        <f t="shared" si="0"/>
        <v>4403</v>
      </c>
      <c r="V10" s="624">
        <f t="shared" si="0"/>
        <v>5772</v>
      </c>
      <c r="W10" s="644"/>
      <c r="X10" s="671"/>
      <c r="Y10" s="671"/>
      <c r="Z10" s="671"/>
      <c r="AA10" s="671"/>
      <c r="AB10" s="671"/>
      <c r="AC10" s="671"/>
      <c r="AD10" s="671"/>
      <c r="AE10" s="671"/>
      <c r="AF10" s="671"/>
      <c r="AG10" s="671"/>
      <c r="AH10" s="671"/>
      <c r="AI10" s="671"/>
      <c r="AJ10" s="671"/>
      <c r="AK10" s="671"/>
      <c r="AL10" s="671"/>
      <c r="AM10" s="671"/>
      <c r="AN10" s="671"/>
      <c r="AO10" s="671"/>
      <c r="AP10" s="671"/>
      <c r="AQ10" s="671"/>
      <c r="AR10" s="671"/>
      <c r="AS10" s="671"/>
    </row>
    <row r="11" spans="1:45" s="672" customFormat="1" ht="19.5" customHeight="1">
      <c r="A11" s="675"/>
      <c r="B11" s="676"/>
      <c r="C11" s="677"/>
      <c r="D11" s="678"/>
      <c r="E11" s="679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  <c r="U11" s="681"/>
      <c r="V11" s="682"/>
      <c r="W11" s="644"/>
      <c r="X11" s="671"/>
      <c r="Y11" s="671"/>
      <c r="Z11" s="671"/>
      <c r="AA11" s="671"/>
      <c r="AB11" s="671"/>
      <c r="AC11" s="671"/>
      <c r="AD11" s="671"/>
      <c r="AE11" s="671"/>
      <c r="AF11" s="671"/>
      <c r="AG11" s="671"/>
      <c r="AH11" s="671"/>
      <c r="AI11" s="671"/>
      <c r="AJ11" s="671"/>
      <c r="AK11" s="671"/>
      <c r="AL11" s="671"/>
      <c r="AM11" s="671"/>
      <c r="AN11" s="671"/>
      <c r="AO11" s="671"/>
      <c r="AP11" s="671"/>
      <c r="AQ11" s="671"/>
      <c r="AR11" s="671"/>
      <c r="AS11" s="671"/>
    </row>
    <row r="12" spans="1:45" s="672" customFormat="1" ht="19.5" customHeight="1">
      <c r="A12" s="564">
        <v>810</v>
      </c>
      <c r="B12" s="571" t="s">
        <v>576</v>
      </c>
      <c r="C12" s="569"/>
      <c r="D12" s="701">
        <f>SUM(E12:V12)</f>
        <v>392581</v>
      </c>
      <c r="E12" s="625">
        <f>SUM(E16+E19+E22+E25+E28+E31+E34+E37+E40)</f>
        <v>5396</v>
      </c>
      <c r="F12" s="625">
        <f t="shared" ref="F12:V12" si="1">SUM(F16+F19+F22+F25+F28+F31+F34+F37+F40)</f>
        <v>22066</v>
      </c>
      <c r="G12" s="625">
        <f t="shared" si="1"/>
        <v>27783</v>
      </c>
      <c r="H12" s="625">
        <f t="shared" si="1"/>
        <v>27449</v>
      </c>
      <c r="I12" s="625">
        <f t="shared" si="1"/>
        <v>27601</v>
      </c>
      <c r="J12" s="625">
        <f t="shared" si="1"/>
        <v>27025</v>
      </c>
      <c r="K12" s="625">
        <f t="shared" si="1"/>
        <v>27047</v>
      </c>
      <c r="L12" s="625">
        <f t="shared" si="1"/>
        <v>28718</v>
      </c>
      <c r="M12" s="625">
        <f t="shared" si="1"/>
        <v>29685</v>
      </c>
      <c r="N12" s="625">
        <f t="shared" si="1"/>
        <v>30216</v>
      </c>
      <c r="O12" s="625">
        <f t="shared" si="1"/>
        <v>28236</v>
      </c>
      <c r="P12" s="625">
        <f t="shared" si="1"/>
        <v>26358</v>
      </c>
      <c r="Q12" s="625">
        <f t="shared" si="1"/>
        <v>23241</v>
      </c>
      <c r="R12" s="625">
        <f t="shared" si="1"/>
        <v>19183</v>
      </c>
      <c r="S12" s="625">
        <f t="shared" si="1"/>
        <v>14566</v>
      </c>
      <c r="T12" s="625">
        <f t="shared" si="1"/>
        <v>10829</v>
      </c>
      <c r="U12" s="625">
        <f t="shared" si="1"/>
        <v>7592</v>
      </c>
      <c r="V12" s="706">
        <f t="shared" si="1"/>
        <v>9590</v>
      </c>
      <c r="W12" s="644"/>
      <c r="X12" s="671"/>
      <c r="Y12" s="671"/>
      <c r="Z12" s="671"/>
      <c r="AA12" s="671"/>
      <c r="AB12" s="671"/>
      <c r="AC12" s="671"/>
      <c r="AD12" s="671"/>
      <c r="AE12" s="671"/>
      <c r="AF12" s="671"/>
      <c r="AG12" s="671"/>
      <c r="AH12" s="671"/>
      <c r="AI12" s="671"/>
      <c r="AJ12" s="671"/>
      <c r="AK12" s="671"/>
      <c r="AL12" s="671"/>
      <c r="AM12" s="671"/>
      <c r="AN12" s="671"/>
      <c r="AO12" s="671"/>
      <c r="AP12" s="671"/>
      <c r="AQ12" s="671"/>
      <c r="AR12" s="671"/>
      <c r="AS12" s="671"/>
    </row>
    <row r="13" spans="1:45" s="672" customFormat="1" ht="19.5" customHeight="1">
      <c r="A13" s="674"/>
      <c r="B13" s="591"/>
      <c r="C13" s="566" t="s">
        <v>88</v>
      </c>
      <c r="D13" s="627">
        <f>SUM(E13:V13)</f>
        <v>192247</v>
      </c>
      <c r="E13" s="626">
        <f>SUM(E17+E20+E23+E26+E29+E32+E35+E38+E41)</f>
        <v>2747</v>
      </c>
      <c r="F13" s="626">
        <f t="shared" ref="F13:V13" si="2">SUM(F17+F20+F23+F26+F29+F32+F35+F38+F41)</f>
        <v>11479</v>
      </c>
      <c r="G13" s="626">
        <f t="shared" si="2"/>
        <v>14494</v>
      </c>
      <c r="H13" s="626">
        <f t="shared" si="2"/>
        <v>13983</v>
      </c>
      <c r="I13" s="626">
        <f t="shared" si="2"/>
        <v>13857</v>
      </c>
      <c r="J13" s="626">
        <f t="shared" si="2"/>
        <v>13492</v>
      </c>
      <c r="K13" s="626">
        <f t="shared" si="2"/>
        <v>13418</v>
      </c>
      <c r="L13" s="626">
        <f t="shared" si="2"/>
        <v>14590</v>
      </c>
      <c r="M13" s="626">
        <f t="shared" si="2"/>
        <v>15037</v>
      </c>
      <c r="N13" s="626">
        <f t="shared" si="2"/>
        <v>15191</v>
      </c>
      <c r="O13" s="626">
        <f t="shared" si="2"/>
        <v>13562</v>
      </c>
      <c r="P13" s="626">
        <f t="shared" si="2"/>
        <v>12597</v>
      </c>
      <c r="Q13" s="626">
        <f t="shared" si="2"/>
        <v>10996</v>
      </c>
      <c r="R13" s="626">
        <f t="shared" si="2"/>
        <v>8860</v>
      </c>
      <c r="S13" s="626">
        <f t="shared" si="2"/>
        <v>6368</v>
      </c>
      <c r="T13" s="626">
        <f t="shared" si="2"/>
        <v>4569</v>
      </c>
      <c r="U13" s="626">
        <f t="shared" si="2"/>
        <v>3189</v>
      </c>
      <c r="V13" s="707">
        <f t="shared" si="2"/>
        <v>3818</v>
      </c>
      <c r="W13" s="562"/>
      <c r="X13" s="671"/>
      <c r="Y13" s="671"/>
      <c r="Z13" s="671"/>
      <c r="AA13" s="671"/>
      <c r="AB13" s="671"/>
      <c r="AC13" s="671"/>
      <c r="AD13" s="671"/>
      <c r="AE13" s="671"/>
      <c r="AF13" s="671"/>
      <c r="AG13" s="671"/>
      <c r="AH13" s="671"/>
      <c r="AI13" s="671"/>
      <c r="AJ13" s="671"/>
      <c r="AK13" s="671"/>
      <c r="AL13" s="671"/>
      <c r="AM13" s="671"/>
      <c r="AN13" s="671"/>
      <c r="AO13" s="671"/>
      <c r="AP13" s="671"/>
      <c r="AQ13" s="671"/>
      <c r="AR13" s="671"/>
      <c r="AS13" s="671"/>
    </row>
    <row r="14" spans="1:45" s="672" customFormat="1" ht="19.5" customHeight="1">
      <c r="A14" s="674"/>
      <c r="B14" s="591"/>
      <c r="C14" s="569" t="s">
        <v>89</v>
      </c>
      <c r="D14" s="627">
        <f>SUM(E14:V14)</f>
        <v>200334</v>
      </c>
      <c r="E14" s="626">
        <f>SUM(E18+E21+E24+E27+E30+E33+E36+E39+E42)</f>
        <v>2649</v>
      </c>
      <c r="F14" s="626">
        <f t="shared" ref="F14:V14" si="3">SUM(F18+F21+F24+F27+F30+F33+F36+F39+F42)</f>
        <v>10587</v>
      </c>
      <c r="G14" s="626">
        <f t="shared" si="3"/>
        <v>13289</v>
      </c>
      <c r="H14" s="626">
        <f t="shared" si="3"/>
        <v>13466</v>
      </c>
      <c r="I14" s="626">
        <f t="shared" si="3"/>
        <v>13744</v>
      </c>
      <c r="J14" s="626">
        <f t="shared" si="3"/>
        <v>13533</v>
      </c>
      <c r="K14" s="626">
        <f t="shared" si="3"/>
        <v>13629</v>
      </c>
      <c r="L14" s="626">
        <f t="shared" si="3"/>
        <v>14128</v>
      </c>
      <c r="M14" s="626">
        <f t="shared" si="3"/>
        <v>14648</v>
      </c>
      <c r="N14" s="626">
        <f t="shared" si="3"/>
        <v>15025</v>
      </c>
      <c r="O14" s="626">
        <f t="shared" si="3"/>
        <v>14674</v>
      </c>
      <c r="P14" s="626">
        <f t="shared" si="3"/>
        <v>13761</v>
      </c>
      <c r="Q14" s="626">
        <f t="shared" si="3"/>
        <v>12245</v>
      </c>
      <c r="R14" s="626">
        <f t="shared" si="3"/>
        <v>10323</v>
      </c>
      <c r="S14" s="626">
        <f t="shared" si="3"/>
        <v>8198</v>
      </c>
      <c r="T14" s="626">
        <f t="shared" si="3"/>
        <v>6260</v>
      </c>
      <c r="U14" s="626">
        <f t="shared" si="3"/>
        <v>4403</v>
      </c>
      <c r="V14" s="707">
        <f t="shared" si="3"/>
        <v>5772</v>
      </c>
      <c r="W14" s="562"/>
      <c r="X14" s="671"/>
      <c r="Y14" s="671"/>
      <c r="Z14" s="671"/>
      <c r="AA14" s="671"/>
      <c r="AB14" s="671"/>
      <c r="AC14" s="671"/>
      <c r="AD14" s="671"/>
      <c r="AE14" s="671"/>
      <c r="AF14" s="671"/>
      <c r="AG14" s="671"/>
      <c r="AH14" s="671"/>
      <c r="AI14" s="671"/>
      <c r="AJ14" s="671"/>
      <c r="AK14" s="671"/>
      <c r="AL14" s="671"/>
      <c r="AM14" s="671"/>
      <c r="AN14" s="671"/>
      <c r="AO14" s="671"/>
      <c r="AP14" s="671"/>
      <c r="AQ14" s="671"/>
      <c r="AR14" s="671"/>
      <c r="AS14" s="671"/>
    </row>
    <row r="15" spans="1:45" ht="12.75">
      <c r="B15" s="669"/>
      <c r="C15" s="574"/>
      <c r="D15" s="553"/>
      <c r="E15" s="553"/>
      <c r="F15" s="553"/>
      <c r="G15" s="553"/>
      <c r="H15" s="553"/>
      <c r="I15" s="553"/>
      <c r="J15" s="553"/>
      <c r="K15" s="553"/>
      <c r="L15" s="553"/>
      <c r="M15" s="553"/>
      <c r="N15" s="553"/>
      <c r="O15" s="553"/>
      <c r="P15" s="553"/>
      <c r="Q15" s="553"/>
      <c r="R15" s="553"/>
      <c r="S15" s="553"/>
      <c r="T15" s="553"/>
      <c r="U15" s="581"/>
      <c r="V15" s="576"/>
      <c r="W15" s="562"/>
      <c r="X15" s="563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63"/>
      <c r="AJ15" s="563"/>
      <c r="AK15" s="563"/>
      <c r="AL15" s="563"/>
      <c r="AM15" s="563"/>
      <c r="AN15" s="563"/>
      <c r="AO15" s="563"/>
      <c r="AP15" s="563"/>
      <c r="AQ15" s="563"/>
      <c r="AR15" s="563"/>
      <c r="AS15" s="563"/>
    </row>
    <row r="16" spans="1:45" s="683" customFormat="1" ht="19.5" customHeight="1">
      <c r="A16" s="577" t="s">
        <v>25</v>
      </c>
      <c r="B16" s="573" t="s">
        <v>577</v>
      </c>
      <c r="C16" s="574"/>
      <c r="D16" s="701">
        <f t="shared" ref="D16:D42" si="4">SUM(E16:V16)</f>
        <v>45153</v>
      </c>
      <c r="E16" s="548">
        <f>SUM(E17:E18)</f>
        <v>473</v>
      </c>
      <c r="F16" s="548">
        <f t="shared" ref="F16:V16" si="5">SUM(F17:F18)</f>
        <v>2061</v>
      </c>
      <c r="G16" s="548">
        <f t="shared" si="5"/>
        <v>2746</v>
      </c>
      <c r="H16" s="548">
        <f t="shared" si="5"/>
        <v>2822</v>
      </c>
      <c r="I16" s="548">
        <f t="shared" si="5"/>
        <v>3075</v>
      </c>
      <c r="J16" s="548">
        <f t="shared" si="5"/>
        <v>3227</v>
      </c>
      <c r="K16" s="548">
        <f t="shared" si="5"/>
        <v>3147</v>
      </c>
      <c r="L16" s="548">
        <f t="shared" si="5"/>
        <v>3154</v>
      </c>
      <c r="M16" s="548">
        <f t="shared" si="5"/>
        <v>3266</v>
      </c>
      <c r="N16" s="548">
        <f t="shared" si="5"/>
        <v>3530</v>
      </c>
      <c r="O16" s="548">
        <f t="shared" si="5"/>
        <v>3542</v>
      </c>
      <c r="P16" s="548">
        <f t="shared" si="5"/>
        <v>3186</v>
      </c>
      <c r="Q16" s="548">
        <f t="shared" si="5"/>
        <v>2824</v>
      </c>
      <c r="R16" s="548">
        <f t="shared" si="5"/>
        <v>2151</v>
      </c>
      <c r="S16" s="548">
        <f t="shared" si="5"/>
        <v>1958</v>
      </c>
      <c r="T16" s="548">
        <f t="shared" si="5"/>
        <v>1476</v>
      </c>
      <c r="U16" s="575">
        <f t="shared" si="5"/>
        <v>1176</v>
      </c>
      <c r="V16" s="575">
        <f t="shared" si="5"/>
        <v>1339</v>
      </c>
      <c r="W16" s="644"/>
      <c r="X16" s="644"/>
      <c r="Y16" s="671"/>
      <c r="Z16" s="671"/>
      <c r="AA16" s="671"/>
      <c r="AB16" s="671"/>
      <c r="AC16" s="671"/>
      <c r="AD16" s="671"/>
      <c r="AE16" s="671"/>
      <c r="AF16" s="671"/>
      <c r="AG16" s="671"/>
      <c r="AH16" s="671"/>
      <c r="AI16" s="671"/>
      <c r="AJ16" s="671"/>
      <c r="AK16" s="671"/>
      <c r="AL16" s="671"/>
      <c r="AM16" s="671"/>
      <c r="AN16" s="671"/>
      <c r="AO16" s="671"/>
      <c r="AP16" s="671"/>
      <c r="AQ16" s="671"/>
      <c r="AR16" s="671"/>
      <c r="AS16" s="671"/>
    </row>
    <row r="17" spans="1:45" s="578" customFormat="1" ht="19.5" customHeight="1">
      <c r="A17" s="668"/>
      <c r="B17" s="669"/>
      <c r="C17" s="580" t="s">
        <v>88</v>
      </c>
      <c r="D17" s="627">
        <f t="shared" si="4"/>
        <v>22967</v>
      </c>
      <c r="E17" s="627">
        <v>312</v>
      </c>
      <c r="F17" s="627">
        <v>1180</v>
      </c>
      <c r="G17" s="627">
        <v>1458</v>
      </c>
      <c r="H17" s="627">
        <v>1551</v>
      </c>
      <c r="I17" s="627">
        <v>1625</v>
      </c>
      <c r="J17" s="627">
        <v>1700</v>
      </c>
      <c r="K17" s="627">
        <v>1686</v>
      </c>
      <c r="L17" s="627">
        <v>1726</v>
      </c>
      <c r="M17" s="627">
        <v>1712</v>
      </c>
      <c r="N17" s="627">
        <v>1780</v>
      </c>
      <c r="O17" s="627">
        <v>1709</v>
      </c>
      <c r="P17" s="627">
        <v>1634</v>
      </c>
      <c r="Q17" s="627">
        <v>1412</v>
      </c>
      <c r="R17" s="627">
        <v>1038</v>
      </c>
      <c r="S17" s="627">
        <v>823</v>
      </c>
      <c r="T17" s="627">
        <v>613</v>
      </c>
      <c r="U17" s="627">
        <v>467</v>
      </c>
      <c r="V17" s="708">
        <v>541</v>
      </c>
      <c r="W17" s="709"/>
      <c r="X17" s="562"/>
      <c r="Y17" s="563"/>
      <c r="Z17" s="563"/>
      <c r="AA17" s="563"/>
      <c r="AB17" s="563"/>
      <c r="AC17" s="563"/>
      <c r="AD17" s="563"/>
      <c r="AE17" s="563"/>
      <c r="AF17" s="563"/>
      <c r="AG17" s="563"/>
      <c r="AH17" s="563"/>
      <c r="AI17" s="563"/>
      <c r="AJ17" s="563"/>
      <c r="AK17" s="563"/>
      <c r="AL17" s="563"/>
      <c r="AM17" s="563"/>
      <c r="AN17" s="563"/>
      <c r="AO17" s="563"/>
      <c r="AP17" s="563"/>
      <c r="AQ17" s="563"/>
      <c r="AR17" s="563"/>
      <c r="AS17" s="563"/>
    </row>
    <row r="18" spans="1:45" ht="19.5" customHeight="1">
      <c r="A18" s="668"/>
      <c r="B18" s="669"/>
      <c r="C18" s="574" t="s">
        <v>89</v>
      </c>
      <c r="D18" s="627">
        <f t="shared" si="4"/>
        <v>22186</v>
      </c>
      <c r="E18" s="627">
        <v>161</v>
      </c>
      <c r="F18" s="627">
        <v>881</v>
      </c>
      <c r="G18" s="627">
        <v>1288</v>
      </c>
      <c r="H18" s="627">
        <v>1271</v>
      </c>
      <c r="I18" s="627">
        <v>1450</v>
      </c>
      <c r="J18" s="627">
        <v>1527</v>
      </c>
      <c r="K18" s="627">
        <v>1461</v>
      </c>
      <c r="L18" s="627">
        <v>1428</v>
      </c>
      <c r="M18" s="627">
        <v>1554</v>
      </c>
      <c r="N18" s="627">
        <v>1750</v>
      </c>
      <c r="O18" s="627">
        <v>1833</v>
      </c>
      <c r="P18" s="627">
        <v>1552</v>
      </c>
      <c r="Q18" s="627">
        <v>1412</v>
      </c>
      <c r="R18" s="627">
        <v>1113</v>
      </c>
      <c r="S18" s="627">
        <v>1135</v>
      </c>
      <c r="T18" s="627">
        <v>863</v>
      </c>
      <c r="U18" s="627">
        <v>709</v>
      </c>
      <c r="V18" s="708">
        <v>798</v>
      </c>
      <c r="W18" s="709"/>
      <c r="X18" s="562"/>
      <c r="Y18" s="563"/>
      <c r="Z18" s="563"/>
      <c r="AA18" s="563"/>
      <c r="AB18" s="563"/>
      <c r="AC18" s="563"/>
      <c r="AD18" s="563"/>
      <c r="AE18" s="563"/>
      <c r="AF18" s="563"/>
      <c r="AG18" s="563"/>
      <c r="AH18" s="563"/>
      <c r="AI18" s="563"/>
      <c r="AJ18" s="563"/>
      <c r="AK18" s="563"/>
      <c r="AL18" s="563"/>
      <c r="AM18" s="563"/>
      <c r="AN18" s="563"/>
      <c r="AO18" s="563"/>
      <c r="AP18" s="563"/>
      <c r="AQ18" s="563"/>
      <c r="AR18" s="563"/>
      <c r="AS18" s="563"/>
    </row>
    <row r="19" spans="1:45" s="683" customFormat="1" ht="19.5" customHeight="1">
      <c r="A19" s="582" t="s">
        <v>27</v>
      </c>
      <c r="B19" s="573" t="s">
        <v>578</v>
      </c>
      <c r="C19" s="583"/>
      <c r="D19" s="701">
        <f t="shared" si="4"/>
        <v>59496</v>
      </c>
      <c r="E19" s="548">
        <f t="shared" ref="E19:V19" si="6">SUM(E20:E21)</f>
        <v>893</v>
      </c>
      <c r="F19" s="548">
        <f t="shared" si="6"/>
        <v>3705</v>
      </c>
      <c r="G19" s="548">
        <f t="shared" si="6"/>
        <v>4743</v>
      </c>
      <c r="H19" s="548">
        <f t="shared" si="6"/>
        <v>4687</v>
      </c>
      <c r="I19" s="548">
        <f t="shared" si="6"/>
        <v>4572</v>
      </c>
      <c r="J19" s="548">
        <f t="shared" si="6"/>
        <v>4281</v>
      </c>
      <c r="K19" s="548">
        <f t="shared" si="6"/>
        <v>4153</v>
      </c>
      <c r="L19" s="548">
        <f t="shared" si="6"/>
        <v>4663</v>
      </c>
      <c r="M19" s="548">
        <f t="shared" si="6"/>
        <v>4760</v>
      </c>
      <c r="N19" s="548">
        <f t="shared" si="6"/>
        <v>4556</v>
      </c>
      <c r="O19" s="548">
        <f t="shared" si="6"/>
        <v>3962</v>
      </c>
      <c r="P19" s="548">
        <f t="shared" si="6"/>
        <v>3311</v>
      </c>
      <c r="Q19" s="548">
        <f t="shared" si="6"/>
        <v>2977</v>
      </c>
      <c r="R19" s="548">
        <f t="shared" si="6"/>
        <v>2510</v>
      </c>
      <c r="S19" s="548">
        <f t="shared" si="6"/>
        <v>2073</v>
      </c>
      <c r="T19" s="548">
        <f t="shared" si="6"/>
        <v>1530</v>
      </c>
      <c r="U19" s="548">
        <f t="shared" si="6"/>
        <v>1026</v>
      </c>
      <c r="V19" s="575">
        <f t="shared" si="6"/>
        <v>1094</v>
      </c>
      <c r="W19" s="644"/>
      <c r="X19" s="644"/>
      <c r="Y19" s="671"/>
      <c r="Z19" s="671"/>
      <c r="AA19" s="671"/>
      <c r="AB19" s="671"/>
      <c r="AC19" s="671"/>
      <c r="AD19" s="671"/>
      <c r="AE19" s="671"/>
      <c r="AF19" s="671"/>
      <c r="AG19" s="671"/>
      <c r="AH19" s="671"/>
      <c r="AI19" s="671"/>
      <c r="AJ19" s="671"/>
      <c r="AK19" s="671"/>
      <c r="AL19" s="671"/>
      <c r="AM19" s="671"/>
      <c r="AN19" s="671"/>
      <c r="AO19" s="671"/>
      <c r="AP19" s="671"/>
      <c r="AQ19" s="671"/>
      <c r="AR19" s="671"/>
      <c r="AS19" s="671"/>
    </row>
    <row r="20" spans="1:45" s="578" customFormat="1" ht="19.5" customHeight="1">
      <c r="A20" s="668"/>
      <c r="B20" s="669"/>
      <c r="C20" s="580" t="s">
        <v>88</v>
      </c>
      <c r="D20" s="627">
        <f t="shared" si="4"/>
        <v>30026</v>
      </c>
      <c r="E20" s="553">
        <v>453</v>
      </c>
      <c r="F20" s="553">
        <v>1912</v>
      </c>
      <c r="G20" s="553">
        <v>2435</v>
      </c>
      <c r="H20" s="553">
        <v>2352</v>
      </c>
      <c r="I20" s="553">
        <v>2318</v>
      </c>
      <c r="J20" s="553">
        <v>2125</v>
      </c>
      <c r="K20" s="553">
        <v>2096</v>
      </c>
      <c r="L20" s="553">
        <v>2412</v>
      </c>
      <c r="M20" s="553">
        <v>2508</v>
      </c>
      <c r="N20" s="553">
        <v>2468</v>
      </c>
      <c r="O20" s="553">
        <v>2018</v>
      </c>
      <c r="P20" s="553">
        <v>1644</v>
      </c>
      <c r="Q20" s="553">
        <v>1444</v>
      </c>
      <c r="R20" s="553">
        <v>1180</v>
      </c>
      <c r="S20" s="553">
        <v>990</v>
      </c>
      <c r="T20" s="553">
        <v>696</v>
      </c>
      <c r="U20" s="553">
        <v>497</v>
      </c>
      <c r="V20" s="581">
        <v>478</v>
      </c>
      <c r="W20" s="710"/>
      <c r="X20" s="562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3"/>
      <c r="AL20" s="563"/>
      <c r="AM20" s="563"/>
      <c r="AN20" s="563"/>
      <c r="AO20" s="563"/>
      <c r="AP20" s="563"/>
      <c r="AQ20" s="563"/>
      <c r="AR20" s="563"/>
      <c r="AS20" s="563"/>
    </row>
    <row r="21" spans="1:45" ht="19.5" customHeight="1">
      <c r="A21" s="668"/>
      <c r="B21" s="669"/>
      <c r="C21" s="574" t="s">
        <v>89</v>
      </c>
      <c r="D21" s="627">
        <f t="shared" si="4"/>
        <v>29470</v>
      </c>
      <c r="E21" s="553">
        <v>440</v>
      </c>
      <c r="F21" s="553">
        <v>1793</v>
      </c>
      <c r="G21" s="553">
        <v>2308</v>
      </c>
      <c r="H21" s="553">
        <v>2335</v>
      </c>
      <c r="I21" s="553">
        <v>2254</v>
      </c>
      <c r="J21" s="553">
        <v>2156</v>
      </c>
      <c r="K21" s="553">
        <v>2057</v>
      </c>
      <c r="L21" s="553">
        <v>2251</v>
      </c>
      <c r="M21" s="553">
        <v>2252</v>
      </c>
      <c r="N21" s="553">
        <v>2088</v>
      </c>
      <c r="O21" s="553">
        <v>1944</v>
      </c>
      <c r="P21" s="553">
        <v>1667</v>
      </c>
      <c r="Q21" s="553">
        <v>1533</v>
      </c>
      <c r="R21" s="553">
        <v>1330</v>
      </c>
      <c r="S21" s="553">
        <v>1083</v>
      </c>
      <c r="T21" s="553">
        <v>834</v>
      </c>
      <c r="U21" s="553">
        <v>529</v>
      </c>
      <c r="V21" s="581">
        <v>616</v>
      </c>
      <c r="W21" s="710"/>
      <c r="X21" s="562"/>
      <c r="Y21" s="563"/>
      <c r="Z21" s="563"/>
      <c r="AA21" s="563"/>
      <c r="AB21" s="563"/>
      <c r="AC21" s="563"/>
      <c r="AD21" s="563"/>
      <c r="AE21" s="563"/>
      <c r="AF21" s="563"/>
      <c r="AG21" s="563"/>
      <c r="AH21" s="563"/>
      <c r="AI21" s="563"/>
      <c r="AJ21" s="563"/>
      <c r="AK21" s="563"/>
      <c r="AL21" s="563"/>
      <c r="AM21" s="563"/>
      <c r="AN21" s="563"/>
      <c r="AO21" s="563"/>
      <c r="AP21" s="563"/>
      <c r="AQ21" s="563"/>
      <c r="AR21" s="563"/>
      <c r="AS21" s="563"/>
    </row>
    <row r="22" spans="1:45" s="683" customFormat="1" ht="19.5" customHeight="1">
      <c r="A22" s="582" t="s">
        <v>29</v>
      </c>
      <c r="B22" s="573" t="s">
        <v>579</v>
      </c>
      <c r="C22" s="583"/>
      <c r="D22" s="701">
        <f t="shared" si="4"/>
        <v>58353</v>
      </c>
      <c r="E22" s="548">
        <f t="shared" ref="E22:V22" si="7">SUM(E23:E24)</f>
        <v>638</v>
      </c>
      <c r="F22" s="548">
        <f t="shared" si="7"/>
        <v>2871</v>
      </c>
      <c r="G22" s="548">
        <f t="shared" si="7"/>
        <v>3722</v>
      </c>
      <c r="H22" s="548">
        <f t="shared" si="7"/>
        <v>3565</v>
      </c>
      <c r="I22" s="548">
        <f t="shared" si="7"/>
        <v>3888</v>
      </c>
      <c r="J22" s="548">
        <f t="shared" si="7"/>
        <v>3925</v>
      </c>
      <c r="K22" s="548">
        <f t="shared" si="7"/>
        <v>3836</v>
      </c>
      <c r="L22" s="548">
        <f t="shared" si="7"/>
        <v>4178</v>
      </c>
      <c r="M22" s="548">
        <f t="shared" si="7"/>
        <v>4101</v>
      </c>
      <c r="N22" s="548">
        <f t="shared" si="7"/>
        <v>4508</v>
      </c>
      <c r="O22" s="548">
        <f t="shared" si="7"/>
        <v>4820</v>
      </c>
      <c r="P22" s="548">
        <f t="shared" si="7"/>
        <v>4782</v>
      </c>
      <c r="Q22" s="548">
        <f t="shared" si="7"/>
        <v>4185</v>
      </c>
      <c r="R22" s="548">
        <f t="shared" si="7"/>
        <v>3088</v>
      </c>
      <c r="S22" s="548">
        <f t="shared" si="7"/>
        <v>2107</v>
      </c>
      <c r="T22" s="548">
        <f t="shared" si="7"/>
        <v>1478</v>
      </c>
      <c r="U22" s="548">
        <f t="shared" si="7"/>
        <v>1076</v>
      </c>
      <c r="V22" s="575">
        <f t="shared" si="7"/>
        <v>1585</v>
      </c>
      <c r="W22" s="644"/>
      <c r="X22" s="644"/>
      <c r="Y22" s="671"/>
      <c r="Z22" s="671"/>
      <c r="AA22" s="671"/>
      <c r="AB22" s="671"/>
      <c r="AC22" s="671"/>
      <c r="AD22" s="671"/>
      <c r="AE22" s="671"/>
      <c r="AF22" s="671"/>
      <c r="AG22" s="671"/>
      <c r="AH22" s="671"/>
      <c r="AI22" s="671"/>
      <c r="AJ22" s="671"/>
      <c r="AK22" s="671"/>
      <c r="AL22" s="671"/>
      <c r="AM22" s="671"/>
      <c r="AN22" s="671"/>
      <c r="AO22" s="671"/>
      <c r="AP22" s="671"/>
      <c r="AQ22" s="671"/>
      <c r="AR22" s="671"/>
      <c r="AS22" s="671"/>
    </row>
    <row r="23" spans="1:45" s="578" customFormat="1" ht="19.5" customHeight="1">
      <c r="A23" s="668"/>
      <c r="B23" s="669"/>
      <c r="C23" s="580" t="s">
        <v>88</v>
      </c>
      <c r="D23" s="627">
        <f t="shared" si="4"/>
        <v>27563</v>
      </c>
      <c r="E23" s="553">
        <v>292</v>
      </c>
      <c r="F23" s="553">
        <v>1467</v>
      </c>
      <c r="G23" s="553">
        <v>1961</v>
      </c>
      <c r="H23" s="553">
        <v>1776</v>
      </c>
      <c r="I23" s="553">
        <v>1951</v>
      </c>
      <c r="J23" s="553">
        <v>1948</v>
      </c>
      <c r="K23" s="553">
        <v>1869</v>
      </c>
      <c r="L23" s="553">
        <v>2084</v>
      </c>
      <c r="M23" s="553">
        <v>2008</v>
      </c>
      <c r="N23" s="553">
        <v>2169</v>
      </c>
      <c r="O23" s="553">
        <v>2168</v>
      </c>
      <c r="P23" s="553">
        <v>2156</v>
      </c>
      <c r="Q23" s="553">
        <v>1901</v>
      </c>
      <c r="R23" s="553">
        <v>1447</v>
      </c>
      <c r="S23" s="553">
        <v>906</v>
      </c>
      <c r="T23" s="553">
        <v>566</v>
      </c>
      <c r="U23" s="553">
        <v>399</v>
      </c>
      <c r="V23" s="581">
        <v>495</v>
      </c>
      <c r="W23" s="562"/>
      <c r="X23" s="562"/>
      <c r="Y23" s="563"/>
      <c r="Z23" s="563"/>
      <c r="AA23" s="563"/>
      <c r="AB23" s="563"/>
      <c r="AC23" s="563"/>
      <c r="AD23" s="563"/>
      <c r="AE23" s="563"/>
      <c r="AF23" s="563"/>
      <c r="AG23" s="563"/>
      <c r="AH23" s="563"/>
      <c r="AI23" s="563"/>
      <c r="AJ23" s="563"/>
      <c r="AK23" s="563"/>
      <c r="AL23" s="563"/>
      <c r="AM23" s="563"/>
      <c r="AN23" s="563"/>
      <c r="AO23" s="563"/>
      <c r="AP23" s="563"/>
      <c r="AQ23" s="563"/>
      <c r="AR23" s="563"/>
      <c r="AS23" s="563"/>
    </row>
    <row r="24" spans="1:45" ht="19.5" customHeight="1">
      <c r="A24" s="668"/>
      <c r="B24" s="669"/>
      <c r="C24" s="574" t="s">
        <v>89</v>
      </c>
      <c r="D24" s="627">
        <f t="shared" si="4"/>
        <v>30790</v>
      </c>
      <c r="E24" s="553">
        <v>346</v>
      </c>
      <c r="F24" s="553">
        <v>1404</v>
      </c>
      <c r="G24" s="553">
        <v>1761</v>
      </c>
      <c r="H24" s="553">
        <v>1789</v>
      </c>
      <c r="I24" s="553">
        <v>1937</v>
      </c>
      <c r="J24" s="553">
        <v>1977</v>
      </c>
      <c r="K24" s="553">
        <v>1967</v>
      </c>
      <c r="L24" s="553">
        <v>2094</v>
      </c>
      <c r="M24" s="553">
        <v>2093</v>
      </c>
      <c r="N24" s="553">
        <v>2339</v>
      </c>
      <c r="O24" s="553">
        <v>2652</v>
      </c>
      <c r="P24" s="553">
        <v>2626</v>
      </c>
      <c r="Q24" s="553">
        <v>2284</v>
      </c>
      <c r="R24" s="553">
        <v>1641</v>
      </c>
      <c r="S24" s="553">
        <v>1201</v>
      </c>
      <c r="T24" s="553">
        <v>912</v>
      </c>
      <c r="U24" s="553">
        <v>677</v>
      </c>
      <c r="V24" s="581">
        <v>1090</v>
      </c>
      <c r="W24" s="562"/>
      <c r="X24" s="562"/>
      <c r="Y24" s="563"/>
      <c r="Z24" s="563"/>
      <c r="AA24" s="563"/>
      <c r="AB24" s="563"/>
      <c r="AC24" s="563"/>
      <c r="AD24" s="563"/>
      <c r="AE24" s="563"/>
      <c r="AF24" s="563"/>
      <c r="AG24" s="563"/>
      <c r="AH24" s="563"/>
      <c r="AI24" s="563"/>
      <c r="AJ24" s="563"/>
      <c r="AK24" s="563"/>
      <c r="AL24" s="563"/>
      <c r="AM24" s="563"/>
      <c r="AN24" s="563"/>
      <c r="AO24" s="563"/>
      <c r="AP24" s="563"/>
      <c r="AQ24" s="563"/>
      <c r="AR24" s="563"/>
      <c r="AS24" s="563"/>
    </row>
    <row r="25" spans="1:45" s="683" customFormat="1" ht="19.5" customHeight="1">
      <c r="A25" s="582" t="s">
        <v>31</v>
      </c>
      <c r="B25" s="573" t="s">
        <v>580</v>
      </c>
      <c r="C25" s="583"/>
      <c r="D25" s="701">
        <f t="shared" si="4"/>
        <v>13612</v>
      </c>
      <c r="E25" s="548">
        <f t="shared" ref="E25:V25" si="8">SUM(E26:E27)</f>
        <v>153</v>
      </c>
      <c r="F25" s="548">
        <f t="shared" si="8"/>
        <v>629</v>
      </c>
      <c r="G25" s="548">
        <f t="shared" si="8"/>
        <v>773</v>
      </c>
      <c r="H25" s="548">
        <f t="shared" si="8"/>
        <v>749</v>
      </c>
      <c r="I25" s="548">
        <f t="shared" si="8"/>
        <v>814</v>
      </c>
      <c r="J25" s="548">
        <f t="shared" si="8"/>
        <v>886</v>
      </c>
      <c r="K25" s="548">
        <f t="shared" si="8"/>
        <v>895</v>
      </c>
      <c r="L25" s="548">
        <f t="shared" si="8"/>
        <v>905</v>
      </c>
      <c r="M25" s="548">
        <f t="shared" si="8"/>
        <v>916</v>
      </c>
      <c r="N25" s="548">
        <f t="shared" si="8"/>
        <v>1037</v>
      </c>
      <c r="O25" s="548">
        <f t="shared" si="8"/>
        <v>1014</v>
      </c>
      <c r="P25" s="548">
        <f t="shared" si="8"/>
        <v>1041</v>
      </c>
      <c r="Q25" s="548">
        <f t="shared" si="8"/>
        <v>757</v>
      </c>
      <c r="R25" s="548">
        <f t="shared" si="8"/>
        <v>654</v>
      </c>
      <c r="S25" s="548">
        <f t="shared" si="8"/>
        <v>535</v>
      </c>
      <c r="T25" s="548">
        <f t="shared" si="8"/>
        <v>534</v>
      </c>
      <c r="U25" s="548">
        <f t="shared" si="8"/>
        <v>486</v>
      </c>
      <c r="V25" s="575">
        <f t="shared" si="8"/>
        <v>834</v>
      </c>
      <c r="W25" s="644"/>
      <c r="X25" s="644"/>
      <c r="Y25" s="671"/>
      <c r="Z25" s="671"/>
      <c r="AA25" s="671"/>
      <c r="AB25" s="671"/>
      <c r="AC25" s="671"/>
      <c r="AD25" s="671"/>
      <c r="AE25" s="671"/>
      <c r="AF25" s="671"/>
      <c r="AG25" s="671"/>
      <c r="AH25" s="671"/>
      <c r="AI25" s="671"/>
      <c r="AJ25" s="671"/>
      <c r="AK25" s="671"/>
      <c r="AL25" s="671"/>
      <c r="AM25" s="671"/>
      <c r="AN25" s="671"/>
      <c r="AO25" s="671"/>
      <c r="AP25" s="671"/>
      <c r="AQ25" s="671"/>
      <c r="AR25" s="671"/>
      <c r="AS25" s="671"/>
    </row>
    <row r="26" spans="1:45" s="578" customFormat="1" ht="19.5" customHeight="1">
      <c r="A26" s="668"/>
      <c r="B26" s="669"/>
      <c r="C26" s="580" t="s">
        <v>88</v>
      </c>
      <c r="D26" s="627">
        <f t="shared" si="4"/>
        <v>6681</v>
      </c>
      <c r="E26" s="553">
        <v>62</v>
      </c>
      <c r="F26" s="553">
        <v>319</v>
      </c>
      <c r="G26" s="553">
        <v>419</v>
      </c>
      <c r="H26" s="553">
        <v>366</v>
      </c>
      <c r="I26" s="553">
        <v>424</v>
      </c>
      <c r="J26" s="553">
        <v>437</v>
      </c>
      <c r="K26" s="553">
        <v>437</v>
      </c>
      <c r="L26" s="553">
        <v>452</v>
      </c>
      <c r="M26" s="553">
        <v>468</v>
      </c>
      <c r="N26" s="553">
        <v>545</v>
      </c>
      <c r="O26" s="553">
        <v>513</v>
      </c>
      <c r="P26" s="553">
        <v>549</v>
      </c>
      <c r="Q26" s="553">
        <v>372</v>
      </c>
      <c r="R26" s="553">
        <v>325</v>
      </c>
      <c r="S26" s="553">
        <v>224</v>
      </c>
      <c r="T26" s="553">
        <v>205</v>
      </c>
      <c r="U26" s="553">
        <v>194</v>
      </c>
      <c r="V26" s="581">
        <v>370</v>
      </c>
      <c r="W26" s="562"/>
      <c r="X26" s="562"/>
      <c r="Y26" s="563"/>
      <c r="Z26" s="563"/>
      <c r="AA26" s="563"/>
      <c r="AB26" s="563"/>
      <c r="AC26" s="563"/>
      <c r="AD26" s="563"/>
      <c r="AE26" s="563"/>
      <c r="AF26" s="563"/>
      <c r="AG26" s="563"/>
      <c r="AH26" s="563"/>
      <c r="AI26" s="563"/>
      <c r="AJ26" s="563"/>
      <c r="AK26" s="563"/>
      <c r="AL26" s="563"/>
      <c r="AM26" s="563"/>
      <c r="AN26" s="563"/>
      <c r="AO26" s="563"/>
      <c r="AP26" s="563"/>
      <c r="AQ26" s="563"/>
      <c r="AR26" s="563"/>
      <c r="AS26" s="563"/>
    </row>
    <row r="27" spans="1:45" ht="19.5" customHeight="1">
      <c r="A27" s="668"/>
      <c r="B27" s="669"/>
      <c r="C27" s="574" t="s">
        <v>89</v>
      </c>
      <c r="D27" s="627">
        <f t="shared" si="4"/>
        <v>6931</v>
      </c>
      <c r="E27" s="553">
        <v>91</v>
      </c>
      <c r="F27" s="553">
        <v>310</v>
      </c>
      <c r="G27" s="553">
        <v>354</v>
      </c>
      <c r="H27" s="553">
        <v>383</v>
      </c>
      <c r="I27" s="553">
        <v>390</v>
      </c>
      <c r="J27" s="553">
        <v>449</v>
      </c>
      <c r="K27" s="553">
        <v>458</v>
      </c>
      <c r="L27" s="553">
        <v>453</v>
      </c>
      <c r="M27" s="553">
        <v>448</v>
      </c>
      <c r="N27" s="553">
        <v>492</v>
      </c>
      <c r="O27" s="553">
        <v>501</v>
      </c>
      <c r="P27" s="553">
        <v>492</v>
      </c>
      <c r="Q27" s="553">
        <v>385</v>
      </c>
      <c r="R27" s="553">
        <v>329</v>
      </c>
      <c r="S27" s="553">
        <v>311</v>
      </c>
      <c r="T27" s="553">
        <v>329</v>
      </c>
      <c r="U27" s="553">
        <v>292</v>
      </c>
      <c r="V27" s="581">
        <v>464</v>
      </c>
      <c r="W27" s="562"/>
      <c r="X27" s="562"/>
      <c r="Y27" s="563"/>
      <c r="Z27" s="563"/>
      <c r="AA27" s="563"/>
      <c r="AB27" s="563"/>
      <c r="AC27" s="563"/>
      <c r="AD27" s="563"/>
      <c r="AE27" s="563"/>
      <c r="AF27" s="563"/>
      <c r="AG27" s="563"/>
      <c r="AH27" s="563"/>
      <c r="AI27" s="563"/>
      <c r="AJ27" s="563"/>
      <c r="AK27" s="563"/>
      <c r="AL27" s="563"/>
      <c r="AM27" s="563"/>
      <c r="AN27" s="563"/>
      <c r="AO27" s="563"/>
      <c r="AP27" s="563"/>
      <c r="AQ27" s="563"/>
      <c r="AR27" s="563"/>
      <c r="AS27" s="563"/>
    </row>
    <row r="28" spans="1:45" s="683" customFormat="1" ht="19.5" customHeight="1">
      <c r="A28" s="582" t="s">
        <v>33</v>
      </c>
      <c r="B28" s="573" t="s">
        <v>581</v>
      </c>
      <c r="C28" s="583"/>
      <c r="D28" s="701">
        <f t="shared" si="4"/>
        <v>18782</v>
      </c>
      <c r="E28" s="548">
        <f t="shared" ref="E28:V28" si="9">SUM(E29:E30)</f>
        <v>227</v>
      </c>
      <c r="F28" s="548">
        <f t="shared" si="9"/>
        <v>935</v>
      </c>
      <c r="G28" s="548">
        <f t="shared" si="9"/>
        <v>1161</v>
      </c>
      <c r="H28" s="548">
        <f t="shared" si="9"/>
        <v>1118</v>
      </c>
      <c r="I28" s="548">
        <f t="shared" si="9"/>
        <v>1147</v>
      </c>
      <c r="J28" s="548">
        <f t="shared" si="9"/>
        <v>1286</v>
      </c>
      <c r="K28" s="548">
        <f t="shared" si="9"/>
        <v>1304</v>
      </c>
      <c r="L28" s="548">
        <f t="shared" si="9"/>
        <v>1341</v>
      </c>
      <c r="M28" s="548">
        <f t="shared" si="9"/>
        <v>1325</v>
      </c>
      <c r="N28" s="548">
        <f t="shared" si="9"/>
        <v>1438</v>
      </c>
      <c r="O28" s="548">
        <f t="shared" si="9"/>
        <v>1310</v>
      </c>
      <c r="P28" s="548">
        <f t="shared" si="9"/>
        <v>1312</v>
      </c>
      <c r="Q28" s="548">
        <f t="shared" si="9"/>
        <v>1123</v>
      </c>
      <c r="R28" s="548">
        <f t="shared" si="9"/>
        <v>986</v>
      </c>
      <c r="S28" s="548">
        <f t="shared" si="9"/>
        <v>749</v>
      </c>
      <c r="T28" s="548">
        <f t="shared" si="9"/>
        <v>645</v>
      </c>
      <c r="U28" s="548">
        <f t="shared" si="9"/>
        <v>550</v>
      </c>
      <c r="V28" s="575">
        <f t="shared" si="9"/>
        <v>825</v>
      </c>
      <c r="W28" s="644"/>
      <c r="X28" s="644"/>
      <c r="Y28" s="671"/>
      <c r="Z28" s="671"/>
      <c r="AA28" s="671"/>
      <c r="AB28" s="671"/>
      <c r="AC28" s="671"/>
      <c r="AD28" s="671"/>
      <c r="AE28" s="671"/>
      <c r="AF28" s="671"/>
      <c r="AG28" s="671"/>
      <c r="AH28" s="671"/>
      <c r="AI28" s="671"/>
      <c r="AJ28" s="671"/>
      <c r="AK28" s="671"/>
      <c r="AL28" s="671"/>
      <c r="AM28" s="671"/>
      <c r="AN28" s="671"/>
      <c r="AO28" s="671"/>
      <c r="AP28" s="671"/>
      <c r="AQ28" s="671"/>
      <c r="AR28" s="671"/>
      <c r="AS28" s="671"/>
    </row>
    <row r="29" spans="1:45" s="578" customFormat="1" ht="19.5" customHeight="1">
      <c r="B29" s="698"/>
      <c r="C29" s="580" t="s">
        <v>88</v>
      </c>
      <c r="D29" s="627">
        <f t="shared" si="4"/>
        <v>9167</v>
      </c>
      <c r="E29" s="553">
        <v>110</v>
      </c>
      <c r="F29" s="553">
        <v>471</v>
      </c>
      <c r="G29" s="553">
        <v>589</v>
      </c>
      <c r="H29" s="553">
        <v>548</v>
      </c>
      <c r="I29" s="553">
        <v>566</v>
      </c>
      <c r="J29" s="553">
        <v>637</v>
      </c>
      <c r="K29" s="553">
        <v>628</v>
      </c>
      <c r="L29" s="553">
        <v>688</v>
      </c>
      <c r="M29" s="553">
        <v>673</v>
      </c>
      <c r="N29" s="553">
        <v>765</v>
      </c>
      <c r="O29" s="553">
        <v>676</v>
      </c>
      <c r="P29" s="553">
        <v>679</v>
      </c>
      <c r="Q29" s="553">
        <v>516</v>
      </c>
      <c r="R29" s="553">
        <v>475</v>
      </c>
      <c r="S29" s="553">
        <v>321</v>
      </c>
      <c r="T29" s="553">
        <v>266</v>
      </c>
      <c r="U29" s="553">
        <v>218</v>
      </c>
      <c r="V29" s="581">
        <v>341</v>
      </c>
      <c r="W29" s="562"/>
      <c r="X29" s="562"/>
      <c r="Y29" s="563"/>
      <c r="Z29" s="563"/>
      <c r="AA29" s="563"/>
      <c r="AB29" s="563"/>
      <c r="AC29" s="563"/>
      <c r="AD29" s="563"/>
      <c r="AE29" s="563"/>
      <c r="AF29" s="563"/>
      <c r="AG29" s="563"/>
      <c r="AH29" s="563"/>
      <c r="AI29" s="563"/>
      <c r="AJ29" s="563"/>
      <c r="AK29" s="563"/>
      <c r="AL29" s="563"/>
      <c r="AM29" s="563"/>
      <c r="AN29" s="563"/>
      <c r="AO29" s="563"/>
      <c r="AP29" s="563"/>
      <c r="AQ29" s="563"/>
      <c r="AR29" s="563"/>
      <c r="AS29" s="563"/>
    </row>
    <row r="30" spans="1:45" ht="19.5" customHeight="1">
      <c r="B30" s="669"/>
      <c r="C30" s="574" t="s">
        <v>89</v>
      </c>
      <c r="D30" s="627">
        <f t="shared" si="4"/>
        <v>9615</v>
      </c>
      <c r="E30" s="553">
        <v>117</v>
      </c>
      <c r="F30" s="553">
        <v>464</v>
      </c>
      <c r="G30" s="553">
        <v>572</v>
      </c>
      <c r="H30" s="553">
        <v>570</v>
      </c>
      <c r="I30" s="553">
        <v>581</v>
      </c>
      <c r="J30" s="553">
        <v>649</v>
      </c>
      <c r="K30" s="553">
        <v>676</v>
      </c>
      <c r="L30" s="553">
        <v>653</v>
      </c>
      <c r="M30" s="553">
        <v>652</v>
      </c>
      <c r="N30" s="553">
        <v>673</v>
      </c>
      <c r="O30" s="553">
        <v>634</v>
      </c>
      <c r="P30" s="553">
        <v>633</v>
      </c>
      <c r="Q30" s="553">
        <v>607</v>
      </c>
      <c r="R30" s="553">
        <v>511</v>
      </c>
      <c r="S30" s="553">
        <v>428</v>
      </c>
      <c r="T30" s="553">
        <v>379</v>
      </c>
      <c r="U30" s="553">
        <v>332</v>
      </c>
      <c r="V30" s="581">
        <v>484</v>
      </c>
      <c r="W30" s="562"/>
      <c r="X30" s="562"/>
      <c r="Y30" s="563"/>
      <c r="Z30" s="563"/>
      <c r="AA30" s="563"/>
      <c r="AB30" s="563"/>
      <c r="AC30" s="563"/>
      <c r="AD30" s="563"/>
      <c r="AE30" s="563"/>
      <c r="AF30" s="563"/>
      <c r="AG30" s="563"/>
      <c r="AH30" s="563"/>
      <c r="AI30" s="563"/>
      <c r="AJ30" s="563"/>
      <c r="AK30" s="563"/>
      <c r="AL30" s="563"/>
      <c r="AM30" s="563"/>
      <c r="AN30" s="563"/>
      <c r="AO30" s="563"/>
      <c r="AP30" s="563"/>
      <c r="AQ30" s="563"/>
      <c r="AR30" s="563"/>
      <c r="AS30" s="563"/>
    </row>
    <row r="31" spans="1:45" s="683" customFormat="1" ht="19.5" customHeight="1">
      <c r="A31" s="582" t="s">
        <v>35</v>
      </c>
      <c r="B31" s="573" t="s">
        <v>582</v>
      </c>
      <c r="C31" s="583"/>
      <c r="D31" s="701">
        <f t="shared" si="4"/>
        <v>38695</v>
      </c>
      <c r="E31" s="548">
        <f t="shared" ref="E31:V31" si="10">SUM(E32:E33)</f>
        <v>770</v>
      </c>
      <c r="F31" s="548">
        <f t="shared" si="10"/>
        <v>2751</v>
      </c>
      <c r="G31" s="548">
        <f t="shared" si="10"/>
        <v>3312</v>
      </c>
      <c r="H31" s="548">
        <f t="shared" si="10"/>
        <v>3541</v>
      </c>
      <c r="I31" s="548">
        <f t="shared" si="10"/>
        <v>3388</v>
      </c>
      <c r="J31" s="548">
        <f t="shared" si="10"/>
        <v>3273</v>
      </c>
      <c r="K31" s="548">
        <f t="shared" si="10"/>
        <v>3131</v>
      </c>
      <c r="L31" s="548">
        <f t="shared" si="10"/>
        <v>2928</v>
      </c>
      <c r="M31" s="548">
        <f t="shared" si="10"/>
        <v>2679</v>
      </c>
      <c r="N31" s="548">
        <f t="shared" si="10"/>
        <v>2594</v>
      </c>
      <c r="O31" s="548">
        <f t="shared" si="10"/>
        <v>2499</v>
      </c>
      <c r="P31" s="548">
        <f t="shared" si="10"/>
        <v>2452</v>
      </c>
      <c r="Q31" s="548">
        <f t="shared" si="10"/>
        <v>1971</v>
      </c>
      <c r="R31" s="548">
        <f t="shared" si="10"/>
        <v>1390</v>
      </c>
      <c r="S31" s="548">
        <f t="shared" si="10"/>
        <v>826</v>
      </c>
      <c r="T31" s="548">
        <f t="shared" si="10"/>
        <v>538</v>
      </c>
      <c r="U31" s="548">
        <f t="shared" si="10"/>
        <v>336</v>
      </c>
      <c r="V31" s="575">
        <f t="shared" si="10"/>
        <v>316</v>
      </c>
      <c r="W31" s="644"/>
      <c r="X31" s="644"/>
      <c r="Y31" s="671"/>
      <c r="Z31" s="671"/>
      <c r="AA31" s="671"/>
      <c r="AB31" s="671"/>
      <c r="AC31" s="671"/>
      <c r="AD31" s="671"/>
      <c r="AE31" s="671"/>
      <c r="AF31" s="671"/>
      <c r="AG31" s="671"/>
      <c r="AH31" s="671"/>
      <c r="AI31" s="671"/>
      <c r="AJ31" s="671"/>
      <c r="AK31" s="671"/>
      <c r="AL31" s="671"/>
      <c r="AM31" s="671"/>
      <c r="AN31" s="671"/>
      <c r="AO31" s="671"/>
      <c r="AP31" s="671"/>
      <c r="AQ31" s="671"/>
      <c r="AR31" s="671"/>
      <c r="AS31" s="671"/>
    </row>
    <row r="32" spans="1:45" s="578" customFormat="1" ht="19.5" customHeight="1">
      <c r="A32" s="668"/>
      <c r="B32" s="669"/>
      <c r="C32" s="580" t="s">
        <v>88</v>
      </c>
      <c r="D32" s="627">
        <f t="shared" si="4"/>
        <v>19181</v>
      </c>
      <c r="E32" s="553">
        <v>400</v>
      </c>
      <c r="F32" s="553">
        <v>1389</v>
      </c>
      <c r="G32" s="553">
        <v>1682</v>
      </c>
      <c r="H32" s="553">
        <v>1840</v>
      </c>
      <c r="I32" s="553">
        <v>1655</v>
      </c>
      <c r="J32" s="553">
        <v>1670</v>
      </c>
      <c r="K32" s="553">
        <v>1497</v>
      </c>
      <c r="L32" s="553">
        <v>1514</v>
      </c>
      <c r="M32" s="553">
        <v>1340</v>
      </c>
      <c r="N32" s="553">
        <v>1267</v>
      </c>
      <c r="O32" s="553">
        <v>1155</v>
      </c>
      <c r="P32" s="553">
        <v>1191</v>
      </c>
      <c r="Q32" s="553">
        <v>948</v>
      </c>
      <c r="R32" s="553">
        <v>691</v>
      </c>
      <c r="S32" s="553">
        <v>386</v>
      </c>
      <c r="T32" s="553">
        <v>269</v>
      </c>
      <c r="U32" s="553">
        <v>148</v>
      </c>
      <c r="V32" s="581">
        <v>139</v>
      </c>
      <c r="W32" s="710"/>
      <c r="X32" s="562"/>
      <c r="Y32" s="563"/>
      <c r="Z32" s="563"/>
      <c r="AA32" s="563"/>
      <c r="AB32" s="563"/>
      <c r="AC32" s="563"/>
      <c r="AD32" s="563"/>
      <c r="AE32" s="563"/>
      <c r="AF32" s="563"/>
      <c r="AG32" s="563"/>
      <c r="AH32" s="563"/>
      <c r="AI32" s="563"/>
      <c r="AJ32" s="563"/>
      <c r="AK32" s="563"/>
      <c r="AL32" s="563"/>
      <c r="AM32" s="563"/>
      <c r="AN32" s="563"/>
      <c r="AO32" s="563"/>
      <c r="AP32" s="563"/>
      <c r="AQ32" s="563"/>
      <c r="AR32" s="563"/>
      <c r="AS32" s="563"/>
    </row>
    <row r="33" spans="1:45" ht="19.5" customHeight="1">
      <c r="A33" s="668"/>
      <c r="B33" s="669"/>
      <c r="C33" s="574" t="s">
        <v>89</v>
      </c>
      <c r="D33" s="627">
        <f t="shared" si="4"/>
        <v>19514</v>
      </c>
      <c r="E33" s="553">
        <v>370</v>
      </c>
      <c r="F33" s="553">
        <v>1362</v>
      </c>
      <c r="G33" s="553">
        <v>1630</v>
      </c>
      <c r="H33" s="553">
        <v>1701</v>
      </c>
      <c r="I33" s="553">
        <v>1733</v>
      </c>
      <c r="J33" s="553">
        <v>1603</v>
      </c>
      <c r="K33" s="553">
        <v>1634</v>
      </c>
      <c r="L33" s="553">
        <v>1414</v>
      </c>
      <c r="M33" s="553">
        <v>1339</v>
      </c>
      <c r="N33" s="553">
        <v>1327</v>
      </c>
      <c r="O33" s="553">
        <v>1344</v>
      </c>
      <c r="P33" s="553">
        <v>1261</v>
      </c>
      <c r="Q33" s="553">
        <v>1023</v>
      </c>
      <c r="R33" s="553">
        <v>699</v>
      </c>
      <c r="S33" s="553">
        <v>440</v>
      </c>
      <c r="T33" s="553">
        <v>269</v>
      </c>
      <c r="U33" s="553">
        <v>188</v>
      </c>
      <c r="V33" s="581">
        <v>177</v>
      </c>
      <c r="W33" s="710"/>
      <c r="X33" s="562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  <c r="AI33" s="563"/>
      <c r="AJ33" s="563"/>
      <c r="AK33" s="563"/>
      <c r="AL33" s="563"/>
      <c r="AM33" s="563"/>
      <c r="AN33" s="563"/>
      <c r="AO33" s="563"/>
      <c r="AP33" s="563"/>
      <c r="AQ33" s="563"/>
      <c r="AR33" s="563"/>
      <c r="AS33" s="563"/>
    </row>
    <row r="34" spans="1:45" s="683" customFormat="1" ht="19.5" customHeight="1">
      <c r="A34" s="582" t="s">
        <v>37</v>
      </c>
      <c r="B34" s="573" t="s">
        <v>583</v>
      </c>
      <c r="C34" s="583"/>
      <c r="D34" s="701">
        <f t="shared" si="4"/>
        <v>53422</v>
      </c>
      <c r="E34" s="548">
        <f t="shared" ref="E34:V34" si="11">SUM(E35:E36)</f>
        <v>942</v>
      </c>
      <c r="F34" s="548">
        <f t="shared" si="11"/>
        <v>3375</v>
      </c>
      <c r="G34" s="548">
        <f t="shared" si="11"/>
        <v>3945</v>
      </c>
      <c r="H34" s="548">
        <f t="shared" si="11"/>
        <v>4089</v>
      </c>
      <c r="I34" s="548">
        <f t="shared" si="11"/>
        <v>4022</v>
      </c>
      <c r="J34" s="548">
        <f t="shared" si="11"/>
        <v>4042</v>
      </c>
      <c r="K34" s="548">
        <f t="shared" si="11"/>
        <v>4297</v>
      </c>
      <c r="L34" s="548">
        <f t="shared" si="11"/>
        <v>3974</v>
      </c>
      <c r="M34" s="548">
        <f t="shared" si="11"/>
        <v>3776</v>
      </c>
      <c r="N34" s="548">
        <f t="shared" si="11"/>
        <v>3434</v>
      </c>
      <c r="O34" s="548">
        <f t="shared" si="11"/>
        <v>3228</v>
      </c>
      <c r="P34" s="548">
        <f t="shared" si="11"/>
        <v>3610</v>
      </c>
      <c r="Q34" s="548">
        <f t="shared" si="11"/>
        <v>3388</v>
      </c>
      <c r="R34" s="548">
        <f t="shared" si="11"/>
        <v>2770</v>
      </c>
      <c r="S34" s="548">
        <f t="shared" si="11"/>
        <v>1829</v>
      </c>
      <c r="T34" s="548">
        <f t="shared" si="11"/>
        <v>1226</v>
      </c>
      <c r="U34" s="548">
        <f t="shared" si="11"/>
        <v>712</v>
      </c>
      <c r="V34" s="575">
        <f t="shared" si="11"/>
        <v>763</v>
      </c>
      <c r="W34" s="644"/>
      <c r="X34" s="644"/>
      <c r="Y34" s="671"/>
      <c r="Z34" s="671"/>
      <c r="AA34" s="671"/>
      <c r="AB34" s="671"/>
      <c r="AC34" s="671"/>
      <c r="AD34" s="671"/>
      <c r="AE34" s="671"/>
      <c r="AF34" s="671"/>
      <c r="AG34" s="671"/>
      <c r="AH34" s="671"/>
      <c r="AI34" s="671"/>
      <c r="AJ34" s="671"/>
      <c r="AK34" s="671"/>
      <c r="AL34" s="671"/>
      <c r="AM34" s="671"/>
      <c r="AN34" s="671"/>
      <c r="AO34" s="671"/>
      <c r="AP34" s="671"/>
      <c r="AQ34" s="671"/>
      <c r="AR34" s="671"/>
      <c r="AS34" s="671"/>
    </row>
    <row r="35" spans="1:45" s="578" customFormat="1" ht="19.5" customHeight="1">
      <c r="A35" s="668"/>
      <c r="B35" s="669"/>
      <c r="C35" s="580" t="s">
        <v>88</v>
      </c>
      <c r="D35" s="627">
        <f t="shared" si="4"/>
        <v>26442</v>
      </c>
      <c r="E35" s="553">
        <v>492</v>
      </c>
      <c r="F35" s="553">
        <v>1772</v>
      </c>
      <c r="G35" s="553">
        <v>2053</v>
      </c>
      <c r="H35" s="553">
        <v>2070</v>
      </c>
      <c r="I35" s="553">
        <v>1976</v>
      </c>
      <c r="J35" s="553">
        <v>1955</v>
      </c>
      <c r="K35" s="553">
        <v>2152</v>
      </c>
      <c r="L35" s="553">
        <v>2073</v>
      </c>
      <c r="M35" s="553">
        <v>1952</v>
      </c>
      <c r="N35" s="553">
        <v>1797</v>
      </c>
      <c r="O35" s="553">
        <v>1523</v>
      </c>
      <c r="P35" s="553">
        <v>1601</v>
      </c>
      <c r="Q35" s="553">
        <v>1665</v>
      </c>
      <c r="R35" s="553">
        <v>1308</v>
      </c>
      <c r="S35" s="553">
        <v>840</v>
      </c>
      <c r="T35" s="553">
        <v>566</v>
      </c>
      <c r="U35" s="553">
        <v>320</v>
      </c>
      <c r="V35" s="581">
        <v>327</v>
      </c>
      <c r="W35" s="562"/>
      <c r="X35" s="562"/>
      <c r="Y35" s="563"/>
      <c r="Z35" s="563"/>
      <c r="AA35" s="563"/>
      <c r="AB35" s="563"/>
      <c r="AC35" s="563"/>
      <c r="AD35" s="563"/>
      <c r="AE35" s="563"/>
      <c r="AF35" s="563"/>
      <c r="AG35" s="563"/>
      <c r="AH35" s="563"/>
      <c r="AI35" s="563"/>
      <c r="AJ35" s="563"/>
      <c r="AK35" s="563"/>
      <c r="AL35" s="563"/>
      <c r="AM35" s="563"/>
      <c r="AN35" s="563"/>
      <c r="AO35" s="563"/>
      <c r="AP35" s="563"/>
      <c r="AQ35" s="563"/>
      <c r="AR35" s="563"/>
      <c r="AS35" s="563"/>
    </row>
    <row r="36" spans="1:45" ht="19.5" customHeight="1">
      <c r="A36" s="668"/>
      <c r="B36" s="669"/>
      <c r="C36" s="574" t="s">
        <v>89</v>
      </c>
      <c r="D36" s="627">
        <f t="shared" si="4"/>
        <v>26980</v>
      </c>
      <c r="E36" s="553">
        <v>450</v>
      </c>
      <c r="F36" s="553">
        <v>1603</v>
      </c>
      <c r="G36" s="553">
        <v>1892</v>
      </c>
      <c r="H36" s="553">
        <v>2019</v>
      </c>
      <c r="I36" s="553">
        <v>2046</v>
      </c>
      <c r="J36" s="553">
        <v>2087</v>
      </c>
      <c r="K36" s="553">
        <v>2145</v>
      </c>
      <c r="L36" s="553">
        <v>1901</v>
      </c>
      <c r="M36" s="553">
        <v>1824</v>
      </c>
      <c r="N36" s="553">
        <v>1637</v>
      </c>
      <c r="O36" s="553">
        <v>1705</v>
      </c>
      <c r="P36" s="553">
        <v>2009</v>
      </c>
      <c r="Q36" s="553">
        <v>1723</v>
      </c>
      <c r="R36" s="553">
        <v>1462</v>
      </c>
      <c r="S36" s="553">
        <v>989</v>
      </c>
      <c r="T36" s="553">
        <v>660</v>
      </c>
      <c r="U36" s="553">
        <v>392</v>
      </c>
      <c r="V36" s="581">
        <v>436</v>
      </c>
      <c r="W36" s="562"/>
      <c r="X36" s="562"/>
      <c r="Y36" s="563"/>
      <c r="Z36" s="563"/>
      <c r="AA36" s="563"/>
      <c r="AB36" s="563"/>
      <c r="AC36" s="563"/>
      <c r="AD36" s="563"/>
      <c r="AE36" s="563"/>
      <c r="AF36" s="563"/>
      <c r="AG36" s="563"/>
      <c r="AH36" s="563"/>
      <c r="AI36" s="563"/>
      <c r="AJ36" s="563"/>
      <c r="AK36" s="563"/>
      <c r="AL36" s="563"/>
      <c r="AM36" s="563"/>
      <c r="AN36" s="563"/>
      <c r="AO36" s="563"/>
      <c r="AP36" s="563"/>
      <c r="AQ36" s="563"/>
      <c r="AR36" s="563"/>
      <c r="AS36" s="563"/>
    </row>
    <row r="37" spans="1:45" s="683" customFormat="1" ht="19.5" customHeight="1">
      <c r="A37" s="582" t="s">
        <v>39</v>
      </c>
      <c r="B37" s="573" t="s">
        <v>584</v>
      </c>
      <c r="C37" s="583"/>
      <c r="D37" s="701">
        <f t="shared" si="4"/>
        <v>43866</v>
      </c>
      <c r="E37" s="548">
        <f t="shared" ref="E37:V37" si="12">SUM(E38:E39)</f>
        <v>600</v>
      </c>
      <c r="F37" s="548">
        <f t="shared" si="12"/>
        <v>2396</v>
      </c>
      <c r="G37" s="548">
        <f t="shared" si="12"/>
        <v>2964</v>
      </c>
      <c r="H37" s="548">
        <f t="shared" si="12"/>
        <v>2915</v>
      </c>
      <c r="I37" s="548">
        <f t="shared" si="12"/>
        <v>2863</v>
      </c>
      <c r="J37" s="548">
        <f t="shared" si="12"/>
        <v>2918</v>
      </c>
      <c r="K37" s="548">
        <f t="shared" si="12"/>
        <v>3014</v>
      </c>
      <c r="L37" s="548">
        <f t="shared" si="12"/>
        <v>3337</v>
      </c>
      <c r="M37" s="548">
        <f t="shared" si="12"/>
        <v>3356</v>
      </c>
      <c r="N37" s="548">
        <f t="shared" si="12"/>
        <v>3290</v>
      </c>
      <c r="O37" s="548">
        <f t="shared" si="12"/>
        <v>2669</v>
      </c>
      <c r="P37" s="548">
        <f t="shared" si="12"/>
        <v>2577</v>
      </c>
      <c r="Q37" s="548">
        <f t="shared" si="12"/>
        <v>2562</v>
      </c>
      <c r="R37" s="548">
        <f t="shared" si="12"/>
        <v>2578</v>
      </c>
      <c r="S37" s="548">
        <f t="shared" si="12"/>
        <v>1958</v>
      </c>
      <c r="T37" s="548">
        <f t="shared" si="12"/>
        <v>1582</v>
      </c>
      <c r="U37" s="548">
        <f t="shared" si="12"/>
        <v>1015</v>
      </c>
      <c r="V37" s="575">
        <f t="shared" si="12"/>
        <v>1272</v>
      </c>
      <c r="W37" s="644"/>
      <c r="X37" s="644"/>
      <c r="Y37" s="671"/>
      <c r="Z37" s="671"/>
      <c r="AA37" s="671"/>
      <c r="AB37" s="671"/>
      <c r="AC37" s="671"/>
      <c r="AD37" s="671"/>
      <c r="AE37" s="671"/>
      <c r="AF37" s="671"/>
      <c r="AG37" s="671"/>
      <c r="AH37" s="671"/>
      <c r="AI37" s="671"/>
      <c r="AJ37" s="671"/>
      <c r="AK37" s="671"/>
      <c r="AL37" s="671"/>
      <c r="AM37" s="671"/>
      <c r="AN37" s="671"/>
      <c r="AO37" s="671"/>
      <c r="AP37" s="671"/>
      <c r="AQ37" s="671"/>
      <c r="AR37" s="671"/>
      <c r="AS37" s="671"/>
    </row>
    <row r="38" spans="1:45" s="578" customFormat="1" ht="19.5" customHeight="1">
      <c r="A38" s="668"/>
      <c r="B38" s="669"/>
      <c r="C38" s="580" t="s">
        <v>88</v>
      </c>
      <c r="D38" s="627">
        <f t="shared" si="4"/>
        <v>21453</v>
      </c>
      <c r="E38" s="553">
        <v>303</v>
      </c>
      <c r="F38" s="553">
        <v>1235</v>
      </c>
      <c r="G38" s="553">
        <v>1541</v>
      </c>
      <c r="H38" s="553">
        <v>1487</v>
      </c>
      <c r="I38" s="553">
        <v>1415</v>
      </c>
      <c r="J38" s="553">
        <v>1467</v>
      </c>
      <c r="K38" s="553">
        <v>1524</v>
      </c>
      <c r="L38" s="553">
        <v>1706</v>
      </c>
      <c r="M38" s="553">
        <v>1775</v>
      </c>
      <c r="N38" s="553">
        <v>1637</v>
      </c>
      <c r="O38" s="553">
        <v>1356</v>
      </c>
      <c r="P38" s="553">
        <v>1198</v>
      </c>
      <c r="Q38" s="553">
        <v>1136</v>
      </c>
      <c r="R38" s="553">
        <v>1107</v>
      </c>
      <c r="S38" s="553">
        <v>875</v>
      </c>
      <c r="T38" s="553">
        <v>672</v>
      </c>
      <c r="U38" s="553">
        <v>454</v>
      </c>
      <c r="V38" s="581">
        <v>565</v>
      </c>
      <c r="W38" s="562"/>
      <c r="X38" s="562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</row>
    <row r="39" spans="1:45" ht="19.5" customHeight="1">
      <c r="A39" s="668"/>
      <c r="B39" s="669"/>
      <c r="C39" s="574" t="s">
        <v>89</v>
      </c>
      <c r="D39" s="627">
        <f t="shared" si="4"/>
        <v>22413</v>
      </c>
      <c r="E39" s="553">
        <v>297</v>
      </c>
      <c r="F39" s="553">
        <v>1161</v>
      </c>
      <c r="G39" s="553">
        <v>1423</v>
      </c>
      <c r="H39" s="553">
        <v>1428</v>
      </c>
      <c r="I39" s="553">
        <v>1448</v>
      </c>
      <c r="J39" s="553">
        <v>1451</v>
      </c>
      <c r="K39" s="553">
        <v>1490</v>
      </c>
      <c r="L39" s="553">
        <v>1631</v>
      </c>
      <c r="M39" s="553">
        <v>1581</v>
      </c>
      <c r="N39" s="553">
        <v>1653</v>
      </c>
      <c r="O39" s="553">
        <v>1313</v>
      </c>
      <c r="P39" s="553">
        <v>1379</v>
      </c>
      <c r="Q39" s="553">
        <v>1426</v>
      </c>
      <c r="R39" s="553">
        <v>1471</v>
      </c>
      <c r="S39" s="553">
        <v>1083</v>
      </c>
      <c r="T39" s="553">
        <v>910</v>
      </c>
      <c r="U39" s="553">
        <v>561</v>
      </c>
      <c r="V39" s="581">
        <v>707</v>
      </c>
      <c r="W39" s="562"/>
      <c r="X39" s="562"/>
      <c r="Y39" s="563"/>
      <c r="Z39" s="563"/>
      <c r="AA39" s="563"/>
      <c r="AB39" s="563"/>
      <c r="AC39" s="563"/>
      <c r="AD39" s="563"/>
      <c r="AE39" s="563"/>
      <c r="AF39" s="563"/>
      <c r="AG39" s="563"/>
      <c r="AH39" s="563"/>
      <c r="AI39" s="563"/>
      <c r="AJ39" s="563"/>
      <c r="AK39" s="563"/>
      <c r="AL39" s="563"/>
      <c r="AM39" s="563"/>
      <c r="AN39" s="563"/>
      <c r="AO39" s="563"/>
      <c r="AP39" s="563"/>
      <c r="AQ39" s="563"/>
      <c r="AR39" s="563"/>
      <c r="AS39" s="563"/>
    </row>
    <row r="40" spans="1:45" s="683" customFormat="1" ht="19.5" customHeight="1">
      <c r="A40" s="582" t="s">
        <v>46</v>
      </c>
      <c r="B40" s="573" t="s">
        <v>585</v>
      </c>
      <c r="C40" s="583"/>
      <c r="D40" s="701">
        <f t="shared" si="4"/>
        <v>61202</v>
      </c>
      <c r="E40" s="548">
        <f t="shared" ref="E40:V40" si="13">SUM(E41:E42)</f>
        <v>700</v>
      </c>
      <c r="F40" s="548">
        <f t="shared" si="13"/>
        <v>3343</v>
      </c>
      <c r="G40" s="548">
        <f t="shared" si="13"/>
        <v>4417</v>
      </c>
      <c r="H40" s="548">
        <f t="shared" si="13"/>
        <v>3963</v>
      </c>
      <c r="I40" s="548">
        <f t="shared" si="13"/>
        <v>3832</v>
      </c>
      <c r="J40" s="548">
        <f t="shared" si="13"/>
        <v>3187</v>
      </c>
      <c r="K40" s="548">
        <f t="shared" si="13"/>
        <v>3270</v>
      </c>
      <c r="L40" s="548">
        <f t="shared" si="13"/>
        <v>4238</v>
      </c>
      <c r="M40" s="548">
        <f t="shared" si="13"/>
        <v>5506</v>
      </c>
      <c r="N40" s="548">
        <f t="shared" si="13"/>
        <v>5829</v>
      </c>
      <c r="O40" s="548">
        <f t="shared" si="13"/>
        <v>5192</v>
      </c>
      <c r="P40" s="548">
        <f t="shared" si="13"/>
        <v>4087</v>
      </c>
      <c r="Q40" s="548">
        <f t="shared" si="13"/>
        <v>3454</v>
      </c>
      <c r="R40" s="548">
        <f t="shared" si="13"/>
        <v>3056</v>
      </c>
      <c r="S40" s="548">
        <f t="shared" si="13"/>
        <v>2531</v>
      </c>
      <c r="T40" s="548">
        <f t="shared" si="13"/>
        <v>1820</v>
      </c>
      <c r="U40" s="548">
        <f t="shared" si="13"/>
        <v>1215</v>
      </c>
      <c r="V40" s="575">
        <f t="shared" si="13"/>
        <v>1562</v>
      </c>
      <c r="W40" s="644"/>
      <c r="X40" s="644"/>
      <c r="Y40" s="671"/>
      <c r="Z40" s="671"/>
      <c r="AA40" s="671"/>
      <c r="AB40" s="671"/>
      <c r="AC40" s="671"/>
      <c r="AD40" s="671"/>
      <c r="AE40" s="671"/>
      <c r="AF40" s="671"/>
      <c r="AG40" s="671"/>
      <c r="AH40" s="671"/>
      <c r="AI40" s="671"/>
      <c r="AJ40" s="671"/>
      <c r="AK40" s="671"/>
      <c r="AL40" s="671"/>
      <c r="AM40" s="671"/>
      <c r="AN40" s="671"/>
      <c r="AO40" s="671"/>
      <c r="AP40" s="671"/>
      <c r="AQ40" s="671"/>
      <c r="AR40" s="671"/>
      <c r="AS40" s="671"/>
    </row>
    <row r="41" spans="1:45" s="578" customFormat="1" ht="19.5" customHeight="1">
      <c r="A41" s="668"/>
      <c r="B41" s="669"/>
      <c r="C41" s="580" t="s">
        <v>88</v>
      </c>
      <c r="D41" s="627">
        <f t="shared" si="4"/>
        <v>28767</v>
      </c>
      <c r="E41" s="553">
        <v>323</v>
      </c>
      <c r="F41" s="553">
        <v>1734</v>
      </c>
      <c r="G41" s="553">
        <v>2356</v>
      </c>
      <c r="H41" s="553">
        <v>1993</v>
      </c>
      <c r="I41" s="553">
        <v>1927</v>
      </c>
      <c r="J41" s="553">
        <v>1553</v>
      </c>
      <c r="K41" s="553">
        <v>1529</v>
      </c>
      <c r="L41" s="553">
        <v>1935</v>
      </c>
      <c r="M41" s="553">
        <v>2601</v>
      </c>
      <c r="N41" s="553">
        <v>2763</v>
      </c>
      <c r="O41" s="553">
        <v>2444</v>
      </c>
      <c r="P41" s="553">
        <v>1945</v>
      </c>
      <c r="Q41" s="553">
        <v>1602</v>
      </c>
      <c r="R41" s="553">
        <v>1289</v>
      </c>
      <c r="S41" s="553">
        <v>1003</v>
      </c>
      <c r="T41" s="553">
        <v>716</v>
      </c>
      <c r="U41" s="553">
        <v>492</v>
      </c>
      <c r="V41" s="581">
        <v>562</v>
      </c>
      <c r="W41" s="562"/>
      <c r="X41" s="562"/>
      <c r="Y41" s="563"/>
      <c r="Z41" s="563"/>
      <c r="AA41" s="563"/>
      <c r="AB41" s="563"/>
      <c r="AC41" s="563"/>
      <c r="AD41" s="563"/>
      <c r="AE41" s="563"/>
      <c r="AF41" s="563"/>
      <c r="AG41" s="563"/>
      <c r="AH41" s="563"/>
      <c r="AI41" s="563"/>
      <c r="AJ41" s="563"/>
      <c r="AK41" s="563"/>
      <c r="AL41" s="563"/>
      <c r="AM41" s="563"/>
      <c r="AN41" s="563"/>
      <c r="AO41" s="563"/>
      <c r="AP41" s="563"/>
      <c r="AQ41" s="563"/>
      <c r="AR41" s="563"/>
      <c r="AS41" s="563"/>
    </row>
    <row r="42" spans="1:45" ht="19.5" customHeight="1">
      <c r="A42" s="668"/>
      <c r="B42" s="669"/>
      <c r="C42" s="574" t="s">
        <v>89</v>
      </c>
      <c r="D42" s="627">
        <f t="shared" si="4"/>
        <v>32435</v>
      </c>
      <c r="E42" s="553">
        <v>377</v>
      </c>
      <c r="F42" s="553">
        <v>1609</v>
      </c>
      <c r="G42" s="553">
        <v>2061</v>
      </c>
      <c r="H42" s="553">
        <v>1970</v>
      </c>
      <c r="I42" s="553">
        <v>1905</v>
      </c>
      <c r="J42" s="553">
        <v>1634</v>
      </c>
      <c r="K42" s="553">
        <v>1741</v>
      </c>
      <c r="L42" s="553">
        <v>2303</v>
      </c>
      <c r="M42" s="553">
        <v>2905</v>
      </c>
      <c r="N42" s="553">
        <v>3066</v>
      </c>
      <c r="O42" s="553">
        <v>2748</v>
      </c>
      <c r="P42" s="553">
        <v>2142</v>
      </c>
      <c r="Q42" s="553">
        <v>1852</v>
      </c>
      <c r="R42" s="553">
        <v>1767</v>
      </c>
      <c r="S42" s="553">
        <v>1528</v>
      </c>
      <c r="T42" s="553">
        <v>1104</v>
      </c>
      <c r="U42" s="553">
        <v>723</v>
      </c>
      <c r="V42" s="581">
        <v>1000</v>
      </c>
      <c r="W42" s="562"/>
      <c r="X42" s="562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</row>
    <row r="43" spans="1:45" ht="12.75" thickBot="1">
      <c r="A43" s="687"/>
      <c r="B43" s="688"/>
      <c r="C43" s="689"/>
      <c r="D43" s="711"/>
      <c r="E43" s="690"/>
      <c r="F43" s="691"/>
      <c r="G43" s="691"/>
      <c r="H43" s="691"/>
      <c r="I43" s="691"/>
      <c r="J43" s="691"/>
      <c r="K43" s="691"/>
      <c r="L43" s="691"/>
      <c r="M43" s="691"/>
      <c r="N43" s="690"/>
      <c r="O43" s="691"/>
      <c r="P43" s="691"/>
      <c r="Q43" s="691"/>
      <c r="R43" s="691"/>
      <c r="S43" s="691"/>
      <c r="T43" s="691"/>
      <c r="U43" s="690"/>
      <c r="V43" s="690"/>
      <c r="W43" s="562"/>
      <c r="X43" s="562"/>
      <c r="Y43" s="563"/>
      <c r="Z43" s="563"/>
      <c r="AA43" s="563"/>
      <c r="AB43" s="563"/>
      <c r="AC43" s="563"/>
      <c r="AD43" s="563"/>
      <c r="AE43" s="563"/>
      <c r="AF43" s="563"/>
      <c r="AG43" s="563"/>
      <c r="AH43" s="563"/>
      <c r="AI43" s="563"/>
      <c r="AJ43" s="563"/>
      <c r="AK43" s="563"/>
      <c r="AL43" s="563"/>
      <c r="AM43" s="563"/>
      <c r="AN43" s="563"/>
      <c r="AO43" s="563"/>
      <c r="AP43" s="563"/>
      <c r="AQ43" s="563"/>
      <c r="AR43" s="563"/>
      <c r="AS43" s="563"/>
    </row>
    <row r="44" spans="1:45">
      <c r="A44" s="1600"/>
      <c r="D44" s="605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606"/>
      <c r="Q44" s="606"/>
      <c r="R44" s="606"/>
      <c r="S44" s="606"/>
      <c r="T44" s="606"/>
      <c r="U44" s="661" t="s">
        <v>803</v>
      </c>
      <c r="V44" s="562"/>
      <c r="W44" s="563"/>
      <c r="X44" s="563"/>
      <c r="Y44" s="563"/>
      <c r="Z44" s="563"/>
      <c r="AA44" s="563"/>
      <c r="AB44" s="563"/>
      <c r="AC44" s="563"/>
      <c r="AD44" s="563"/>
      <c r="AE44" s="563"/>
      <c r="AF44" s="563"/>
      <c r="AG44" s="563"/>
      <c r="AH44" s="563"/>
      <c r="AI44" s="563"/>
      <c r="AJ44" s="563"/>
      <c r="AK44" s="563"/>
      <c r="AL44" s="563"/>
      <c r="AM44" s="563"/>
      <c r="AN44" s="563"/>
      <c r="AO44" s="563"/>
      <c r="AP44" s="563"/>
      <c r="AQ44" s="563"/>
      <c r="AR44" s="563"/>
      <c r="AS44" s="563"/>
    </row>
    <row r="45" spans="1:45" ht="18" customHeight="1">
      <c r="A45" s="1753" t="s">
        <v>804</v>
      </c>
      <c r="B45" s="1754"/>
      <c r="C45" s="1754"/>
      <c r="D45" s="1754"/>
      <c r="E45" s="1754"/>
      <c r="F45" s="1754"/>
      <c r="G45" s="1754"/>
      <c r="H45" s="1754"/>
      <c r="I45" s="1754"/>
      <c r="J45" s="1754"/>
      <c r="K45" s="1754"/>
      <c r="L45" s="606"/>
      <c r="M45" s="606"/>
      <c r="N45" s="606"/>
      <c r="O45" s="606"/>
      <c r="P45" s="606"/>
      <c r="Q45" s="606"/>
      <c r="R45" s="606"/>
      <c r="S45" s="606"/>
      <c r="T45" s="606"/>
      <c r="U45" s="602"/>
      <c r="V45" s="562"/>
      <c r="W45" s="563"/>
      <c r="X45" s="563"/>
      <c r="Y45" s="563"/>
      <c r="Z45" s="563"/>
      <c r="AA45" s="563"/>
      <c r="AB45" s="563"/>
      <c r="AC45" s="563"/>
      <c r="AD45" s="563"/>
      <c r="AE45" s="563"/>
      <c r="AF45" s="563"/>
      <c r="AG45" s="563"/>
      <c r="AH45" s="563"/>
      <c r="AI45" s="563"/>
      <c r="AJ45" s="563"/>
      <c r="AK45" s="563"/>
      <c r="AL45" s="563"/>
      <c r="AM45" s="563"/>
      <c r="AN45" s="563"/>
      <c r="AO45" s="563"/>
      <c r="AP45" s="563"/>
      <c r="AQ45" s="563"/>
      <c r="AR45" s="563"/>
      <c r="AS45" s="563"/>
    </row>
    <row r="46" spans="1:45" ht="12.75">
      <c r="A46" s="1751" t="s">
        <v>873</v>
      </c>
      <c r="B46" s="1751"/>
      <c r="C46" s="1751"/>
      <c r="D46" s="1751"/>
      <c r="E46" s="1621"/>
      <c r="F46" s="606"/>
      <c r="G46" s="606"/>
      <c r="H46" s="606"/>
      <c r="I46" s="606"/>
      <c r="J46" s="606"/>
      <c r="K46" s="606"/>
      <c r="L46" s="606"/>
      <c r="M46" s="606"/>
      <c r="N46" s="606"/>
      <c r="O46" s="606"/>
      <c r="P46" s="606"/>
      <c r="Q46" s="606"/>
      <c r="R46" s="606"/>
      <c r="S46" s="606"/>
      <c r="T46" s="606"/>
      <c r="U46" s="602"/>
      <c r="V46" s="562"/>
      <c r="W46" s="563"/>
      <c r="X46" s="563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3"/>
      <c r="AP46" s="563"/>
      <c r="AQ46" s="563"/>
      <c r="AR46" s="563"/>
      <c r="AS46" s="563"/>
    </row>
    <row r="47" spans="1:45">
      <c r="A47" s="1752" t="s">
        <v>872</v>
      </c>
      <c r="B47" s="1752"/>
      <c r="C47" s="1752"/>
      <c r="D47" s="1752"/>
      <c r="E47" s="1752"/>
      <c r="F47" s="606"/>
      <c r="G47" s="606"/>
      <c r="H47" s="606"/>
      <c r="I47" s="606"/>
      <c r="J47" s="606"/>
      <c r="K47" s="606"/>
      <c r="L47" s="606"/>
      <c r="M47" s="606"/>
      <c r="N47" s="606"/>
      <c r="O47" s="606"/>
      <c r="P47" s="606"/>
      <c r="Q47" s="606"/>
      <c r="R47" s="606"/>
      <c r="S47" s="606"/>
      <c r="T47" s="606"/>
      <c r="U47" s="602"/>
      <c r="V47" s="562"/>
      <c r="W47" s="563"/>
      <c r="X47" s="563"/>
      <c r="Y47" s="563"/>
      <c r="Z47" s="563"/>
      <c r="AA47" s="563"/>
      <c r="AB47" s="563"/>
      <c r="AC47" s="563"/>
      <c r="AD47" s="563"/>
      <c r="AE47" s="563"/>
      <c r="AF47" s="563"/>
      <c r="AG47" s="563"/>
      <c r="AH47" s="563"/>
      <c r="AI47" s="563"/>
      <c r="AJ47" s="563"/>
      <c r="AK47" s="563"/>
      <c r="AL47" s="563"/>
      <c r="AM47" s="563"/>
      <c r="AN47" s="563"/>
      <c r="AO47" s="563"/>
      <c r="AP47" s="563"/>
      <c r="AQ47" s="563"/>
      <c r="AR47" s="563"/>
      <c r="AS47" s="563"/>
    </row>
    <row r="48" spans="1:45">
      <c r="D48" s="605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06"/>
      <c r="P48" s="606"/>
      <c r="Q48" s="606"/>
      <c r="R48" s="606"/>
      <c r="S48" s="606"/>
      <c r="T48" s="606"/>
      <c r="U48" s="602"/>
      <c r="V48" s="562"/>
      <c r="W48" s="563"/>
      <c r="X48" s="563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</row>
    <row r="49" spans="4:45">
      <c r="D49" s="605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06"/>
      <c r="P49" s="606"/>
      <c r="Q49" s="606"/>
      <c r="R49" s="606"/>
      <c r="S49" s="606"/>
      <c r="T49" s="606"/>
      <c r="U49" s="602"/>
      <c r="V49" s="562"/>
      <c r="W49" s="563"/>
      <c r="X49" s="563"/>
      <c r="Y49" s="563"/>
      <c r="Z49" s="563"/>
      <c r="AA49" s="563"/>
      <c r="AB49" s="563"/>
      <c r="AC49" s="563"/>
      <c r="AD49" s="563"/>
      <c r="AE49" s="563"/>
      <c r="AF49" s="563"/>
      <c r="AG49" s="563"/>
      <c r="AH49" s="563"/>
      <c r="AI49" s="563"/>
      <c r="AJ49" s="563"/>
      <c r="AK49" s="563"/>
      <c r="AL49" s="563"/>
      <c r="AM49" s="563"/>
      <c r="AN49" s="563"/>
      <c r="AO49" s="563"/>
      <c r="AP49" s="563"/>
      <c r="AQ49" s="563"/>
      <c r="AR49" s="563"/>
      <c r="AS49" s="563"/>
    </row>
    <row r="50" spans="4:45">
      <c r="D50" s="605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06"/>
      <c r="P50" s="606"/>
      <c r="Q50" s="606"/>
      <c r="R50" s="606"/>
      <c r="S50" s="606"/>
      <c r="T50" s="606"/>
      <c r="U50" s="602"/>
      <c r="V50" s="562"/>
      <c r="W50" s="563"/>
      <c r="X50" s="563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563"/>
      <c r="AK50" s="563"/>
      <c r="AL50" s="563"/>
      <c r="AM50" s="563"/>
      <c r="AN50" s="563"/>
      <c r="AO50" s="563"/>
      <c r="AP50" s="563"/>
      <c r="AQ50" s="563"/>
      <c r="AR50" s="563"/>
      <c r="AS50" s="563"/>
    </row>
    <row r="51" spans="4:45">
      <c r="D51" s="605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606"/>
      <c r="P51" s="606"/>
      <c r="Q51" s="606"/>
      <c r="R51" s="606"/>
      <c r="S51" s="606"/>
      <c r="T51" s="606"/>
      <c r="U51" s="602"/>
      <c r="V51" s="562"/>
      <c r="W51" s="563"/>
      <c r="X51" s="563"/>
      <c r="Y51" s="563"/>
      <c r="Z51" s="563"/>
      <c r="AA51" s="563"/>
      <c r="AB51" s="563"/>
      <c r="AC51" s="563"/>
      <c r="AD51" s="563"/>
      <c r="AE51" s="563"/>
      <c r="AF51" s="563"/>
      <c r="AG51" s="563"/>
      <c r="AH51" s="563"/>
      <c r="AI51" s="563"/>
      <c r="AJ51" s="563"/>
      <c r="AK51" s="563"/>
      <c r="AL51" s="563"/>
      <c r="AM51" s="563"/>
      <c r="AN51" s="563"/>
      <c r="AO51" s="563"/>
      <c r="AP51" s="563"/>
      <c r="AQ51" s="563"/>
      <c r="AR51" s="563"/>
      <c r="AS51" s="563"/>
    </row>
    <row r="52" spans="4:45">
      <c r="D52" s="605"/>
      <c r="E52" s="606"/>
      <c r="F52" s="606"/>
      <c r="G52" s="606"/>
      <c r="H52" s="606"/>
      <c r="I52" s="606"/>
      <c r="J52" s="606"/>
      <c r="K52" s="606"/>
      <c r="L52" s="606"/>
      <c r="M52" s="606"/>
      <c r="N52" s="606"/>
      <c r="O52" s="606"/>
      <c r="P52" s="606"/>
      <c r="Q52" s="606"/>
      <c r="R52" s="606"/>
      <c r="S52" s="606"/>
      <c r="T52" s="606"/>
      <c r="U52" s="602"/>
      <c r="V52" s="562"/>
      <c r="W52" s="563"/>
      <c r="X52" s="563"/>
      <c r="Y52" s="563"/>
      <c r="Z52" s="563"/>
      <c r="AA52" s="563"/>
      <c r="AB52" s="563"/>
      <c r="AC52" s="563"/>
      <c r="AD52" s="563"/>
      <c r="AE52" s="563"/>
      <c r="AF52" s="563"/>
      <c r="AG52" s="563"/>
      <c r="AH52" s="563"/>
      <c r="AI52" s="563"/>
      <c r="AJ52" s="563"/>
      <c r="AK52" s="563"/>
      <c r="AL52" s="563"/>
      <c r="AM52" s="563"/>
      <c r="AN52" s="563"/>
      <c r="AO52" s="563"/>
      <c r="AP52" s="563"/>
      <c r="AQ52" s="563"/>
      <c r="AR52" s="563"/>
      <c r="AS52" s="563"/>
    </row>
    <row r="53" spans="4:45">
      <c r="D53" s="605"/>
      <c r="E53" s="606"/>
      <c r="F53" s="606"/>
      <c r="G53" s="606"/>
      <c r="H53" s="606"/>
      <c r="I53" s="606"/>
      <c r="J53" s="606"/>
      <c r="K53" s="606"/>
      <c r="L53" s="606"/>
      <c r="M53" s="606"/>
      <c r="N53" s="606"/>
      <c r="O53" s="606"/>
      <c r="P53" s="606"/>
      <c r="Q53" s="606"/>
      <c r="R53" s="606"/>
      <c r="S53" s="606"/>
      <c r="T53" s="606"/>
      <c r="U53" s="602"/>
      <c r="V53" s="562"/>
      <c r="W53" s="563"/>
      <c r="X53" s="563"/>
      <c r="Y53" s="563"/>
      <c r="Z53" s="563"/>
      <c r="AA53" s="563"/>
      <c r="AB53" s="563"/>
      <c r="AC53" s="563"/>
      <c r="AD53" s="563"/>
      <c r="AE53" s="563"/>
      <c r="AF53" s="563"/>
      <c r="AG53" s="563"/>
      <c r="AH53" s="563"/>
      <c r="AI53" s="563"/>
      <c r="AJ53" s="563"/>
      <c r="AK53" s="563"/>
      <c r="AL53" s="563"/>
      <c r="AM53" s="563"/>
      <c r="AN53" s="563"/>
      <c r="AO53" s="563"/>
      <c r="AP53" s="563"/>
      <c r="AQ53" s="563"/>
      <c r="AR53" s="563"/>
      <c r="AS53" s="563"/>
    </row>
    <row r="54" spans="4:45">
      <c r="D54" s="605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06"/>
      <c r="P54" s="606"/>
      <c r="Q54" s="606"/>
      <c r="R54" s="606"/>
      <c r="S54" s="606"/>
      <c r="T54" s="606"/>
      <c r="U54" s="602"/>
      <c r="V54" s="562"/>
      <c r="W54" s="563"/>
      <c r="X54" s="563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</row>
    <row r="55" spans="4:45">
      <c r="D55" s="605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06"/>
      <c r="P55" s="606"/>
      <c r="Q55" s="606"/>
      <c r="R55" s="606"/>
      <c r="S55" s="606"/>
      <c r="T55" s="606"/>
      <c r="U55" s="602"/>
      <c r="V55" s="562"/>
      <c r="W55" s="563"/>
      <c r="X55" s="563"/>
      <c r="Y55" s="563"/>
      <c r="Z55" s="563"/>
      <c r="AA55" s="563"/>
      <c r="AB55" s="563"/>
      <c r="AC55" s="563"/>
      <c r="AD55" s="563"/>
      <c r="AE55" s="563"/>
      <c r="AF55" s="563"/>
      <c r="AG55" s="563"/>
      <c r="AH55" s="563"/>
      <c r="AI55" s="563"/>
      <c r="AJ55" s="563"/>
      <c r="AK55" s="563"/>
      <c r="AL55" s="563"/>
      <c r="AM55" s="563"/>
      <c r="AN55" s="563"/>
      <c r="AO55" s="563"/>
      <c r="AP55" s="563"/>
      <c r="AQ55" s="563"/>
      <c r="AR55" s="563"/>
      <c r="AS55" s="563"/>
    </row>
    <row r="56" spans="4:45">
      <c r="D56" s="605"/>
      <c r="E56" s="606"/>
      <c r="F56" s="606"/>
      <c r="G56" s="606"/>
      <c r="H56" s="606"/>
      <c r="I56" s="606"/>
      <c r="J56" s="606"/>
      <c r="K56" s="606"/>
      <c r="L56" s="606"/>
      <c r="M56" s="606"/>
      <c r="N56" s="606"/>
      <c r="O56" s="606"/>
      <c r="P56" s="606"/>
      <c r="Q56" s="606"/>
      <c r="R56" s="606"/>
      <c r="S56" s="606"/>
      <c r="T56" s="606"/>
      <c r="U56" s="602"/>
      <c r="V56" s="562"/>
      <c r="W56" s="563"/>
      <c r="X56" s="563"/>
      <c r="Y56" s="563"/>
      <c r="Z56" s="563"/>
      <c r="AA56" s="563"/>
      <c r="AB56" s="563"/>
      <c r="AC56" s="563"/>
      <c r="AD56" s="563"/>
      <c r="AE56" s="563"/>
      <c r="AF56" s="563"/>
      <c r="AG56" s="563"/>
      <c r="AH56" s="563"/>
      <c r="AI56" s="563"/>
      <c r="AJ56" s="563"/>
      <c r="AK56" s="563"/>
      <c r="AL56" s="563"/>
      <c r="AM56" s="563"/>
      <c r="AN56" s="563"/>
      <c r="AO56" s="563"/>
      <c r="AP56" s="563"/>
      <c r="AQ56" s="563"/>
      <c r="AR56" s="563"/>
      <c r="AS56" s="563"/>
    </row>
    <row r="57" spans="4:45">
      <c r="D57" s="605"/>
      <c r="E57" s="606"/>
      <c r="F57" s="606"/>
      <c r="G57" s="606"/>
      <c r="H57" s="606"/>
      <c r="I57" s="606"/>
      <c r="J57" s="606"/>
      <c r="K57" s="606"/>
      <c r="L57" s="606"/>
      <c r="M57" s="606"/>
      <c r="N57" s="606"/>
      <c r="O57" s="606"/>
      <c r="P57" s="606"/>
      <c r="Q57" s="606"/>
      <c r="R57" s="606"/>
      <c r="S57" s="606"/>
      <c r="T57" s="606"/>
      <c r="U57" s="602"/>
      <c r="V57" s="562"/>
      <c r="W57" s="563"/>
      <c r="X57" s="563"/>
      <c r="Y57" s="563"/>
      <c r="Z57" s="563"/>
      <c r="AA57" s="563"/>
      <c r="AB57" s="563"/>
      <c r="AC57" s="563"/>
      <c r="AD57" s="563"/>
      <c r="AE57" s="563"/>
      <c r="AF57" s="563"/>
      <c r="AG57" s="563"/>
      <c r="AH57" s="563"/>
      <c r="AI57" s="563"/>
      <c r="AJ57" s="563"/>
      <c r="AK57" s="563"/>
      <c r="AL57" s="563"/>
      <c r="AM57" s="563"/>
      <c r="AN57" s="563"/>
      <c r="AO57" s="563"/>
      <c r="AP57" s="563"/>
      <c r="AQ57" s="563"/>
      <c r="AR57" s="563"/>
      <c r="AS57" s="563"/>
    </row>
    <row r="58" spans="4:45">
      <c r="D58" s="605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  <c r="T58" s="606"/>
      <c r="U58" s="602"/>
      <c r="V58" s="562"/>
      <c r="W58" s="563"/>
      <c r="X58" s="563"/>
      <c r="Y58" s="563"/>
      <c r="Z58" s="563"/>
      <c r="AA58" s="563"/>
      <c r="AB58" s="563"/>
      <c r="AC58" s="563"/>
      <c r="AD58" s="563"/>
      <c r="AE58" s="563"/>
      <c r="AF58" s="563"/>
      <c r="AG58" s="563"/>
      <c r="AH58" s="563"/>
      <c r="AI58" s="563"/>
      <c r="AJ58" s="563"/>
      <c r="AK58" s="563"/>
      <c r="AL58" s="563"/>
      <c r="AM58" s="563"/>
      <c r="AN58" s="563"/>
      <c r="AO58" s="563"/>
      <c r="AP58" s="563"/>
      <c r="AQ58" s="563"/>
      <c r="AR58" s="563"/>
      <c r="AS58" s="563"/>
    </row>
    <row r="59" spans="4:45">
      <c r="D59" s="605"/>
      <c r="E59" s="606"/>
      <c r="F59" s="606"/>
      <c r="G59" s="606"/>
      <c r="H59" s="606"/>
      <c r="I59" s="606"/>
      <c r="J59" s="606"/>
      <c r="K59" s="606"/>
      <c r="L59" s="606"/>
      <c r="M59" s="606"/>
      <c r="N59" s="606"/>
      <c r="O59" s="606"/>
      <c r="P59" s="606"/>
      <c r="Q59" s="606"/>
      <c r="R59" s="606"/>
      <c r="S59" s="606"/>
      <c r="T59" s="606"/>
      <c r="U59" s="602"/>
      <c r="V59" s="562"/>
      <c r="W59" s="563"/>
      <c r="X59" s="563"/>
      <c r="Y59" s="563"/>
      <c r="Z59" s="563"/>
      <c r="AA59" s="563"/>
      <c r="AB59" s="563"/>
      <c r="AC59" s="563"/>
      <c r="AD59" s="563"/>
      <c r="AE59" s="563"/>
      <c r="AF59" s="563"/>
      <c r="AG59" s="563"/>
      <c r="AH59" s="563"/>
      <c r="AI59" s="563"/>
      <c r="AJ59" s="563"/>
      <c r="AK59" s="563"/>
      <c r="AL59" s="563"/>
      <c r="AM59" s="563"/>
      <c r="AN59" s="563"/>
      <c r="AO59" s="563"/>
      <c r="AP59" s="563"/>
      <c r="AQ59" s="563"/>
      <c r="AR59" s="563"/>
      <c r="AS59" s="563"/>
    </row>
    <row r="60" spans="4:45">
      <c r="D60" s="605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  <c r="Q60" s="606"/>
      <c r="R60" s="606"/>
      <c r="S60" s="606"/>
      <c r="T60" s="606"/>
      <c r="U60" s="602"/>
      <c r="V60" s="562"/>
      <c r="W60" s="563"/>
      <c r="X60" s="563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</row>
    <row r="61" spans="4:45">
      <c r="D61" s="605"/>
      <c r="E61" s="606"/>
      <c r="F61" s="606"/>
      <c r="G61" s="606"/>
      <c r="H61" s="606"/>
      <c r="I61" s="606"/>
      <c r="J61" s="606"/>
      <c r="K61" s="606"/>
      <c r="L61" s="606"/>
      <c r="M61" s="606"/>
      <c r="N61" s="606"/>
      <c r="O61" s="606"/>
      <c r="P61" s="606"/>
      <c r="Q61" s="606"/>
      <c r="R61" s="606"/>
      <c r="S61" s="606"/>
      <c r="T61" s="606"/>
      <c r="U61" s="602"/>
      <c r="V61" s="562"/>
      <c r="W61" s="563"/>
      <c r="X61" s="563"/>
      <c r="Y61" s="563"/>
      <c r="Z61" s="563"/>
      <c r="AA61" s="563"/>
      <c r="AB61" s="563"/>
      <c r="AC61" s="563"/>
      <c r="AD61" s="563"/>
      <c r="AE61" s="563"/>
      <c r="AF61" s="563"/>
      <c r="AG61" s="563"/>
      <c r="AH61" s="563"/>
      <c r="AI61" s="563"/>
      <c r="AJ61" s="563"/>
      <c r="AK61" s="563"/>
      <c r="AL61" s="563"/>
      <c r="AM61" s="563"/>
      <c r="AN61" s="563"/>
      <c r="AO61" s="563"/>
      <c r="AP61" s="563"/>
      <c r="AQ61" s="563"/>
      <c r="AR61" s="563"/>
      <c r="AS61" s="563"/>
    </row>
    <row r="62" spans="4:45">
      <c r="D62" s="605"/>
      <c r="E62" s="606"/>
      <c r="F62" s="606"/>
      <c r="G62" s="606"/>
      <c r="H62" s="606"/>
      <c r="I62" s="606"/>
      <c r="J62" s="606"/>
      <c r="K62" s="606"/>
      <c r="L62" s="606"/>
      <c r="M62" s="606"/>
      <c r="N62" s="606"/>
      <c r="O62" s="606"/>
      <c r="P62" s="606"/>
      <c r="Q62" s="606"/>
      <c r="R62" s="606"/>
      <c r="S62" s="606"/>
      <c r="T62" s="606"/>
      <c r="U62" s="602"/>
      <c r="V62" s="562"/>
      <c r="W62" s="563"/>
      <c r="X62" s="563"/>
      <c r="Y62" s="563"/>
      <c r="Z62" s="563"/>
      <c r="AA62" s="563"/>
      <c r="AB62" s="563"/>
      <c r="AC62" s="563"/>
      <c r="AD62" s="563"/>
      <c r="AE62" s="563"/>
      <c r="AF62" s="563"/>
      <c r="AG62" s="563"/>
      <c r="AH62" s="563"/>
      <c r="AI62" s="563"/>
      <c r="AJ62" s="563"/>
      <c r="AK62" s="563"/>
      <c r="AL62" s="563"/>
      <c r="AM62" s="563"/>
      <c r="AN62" s="563"/>
      <c r="AO62" s="563"/>
      <c r="AP62" s="563"/>
      <c r="AQ62" s="563"/>
      <c r="AR62" s="563"/>
      <c r="AS62" s="563"/>
    </row>
    <row r="63" spans="4:45">
      <c r="D63" s="605"/>
      <c r="E63" s="606"/>
      <c r="F63" s="606"/>
      <c r="G63" s="606"/>
      <c r="H63" s="606"/>
      <c r="I63" s="606"/>
      <c r="J63" s="606"/>
      <c r="K63" s="606"/>
      <c r="L63" s="606"/>
      <c r="M63" s="606"/>
      <c r="N63" s="606"/>
      <c r="O63" s="606"/>
      <c r="P63" s="606"/>
      <c r="Q63" s="606"/>
      <c r="R63" s="606"/>
      <c r="S63" s="606"/>
      <c r="T63" s="606"/>
      <c r="U63" s="602"/>
      <c r="V63" s="562"/>
      <c r="W63" s="563"/>
      <c r="X63" s="563"/>
      <c r="Y63" s="563"/>
      <c r="Z63" s="563"/>
      <c r="AA63" s="563"/>
      <c r="AB63" s="563"/>
      <c r="AC63" s="563"/>
      <c r="AD63" s="563"/>
      <c r="AE63" s="563"/>
      <c r="AF63" s="563"/>
      <c r="AG63" s="563"/>
      <c r="AH63" s="563"/>
      <c r="AI63" s="563"/>
      <c r="AJ63" s="563"/>
      <c r="AK63" s="563"/>
      <c r="AL63" s="563"/>
      <c r="AM63" s="563"/>
      <c r="AN63" s="563"/>
      <c r="AO63" s="563"/>
      <c r="AP63" s="563"/>
      <c r="AQ63" s="563"/>
      <c r="AR63" s="563"/>
      <c r="AS63" s="563"/>
    </row>
    <row r="64" spans="4:45">
      <c r="D64" s="605"/>
      <c r="E64" s="606"/>
      <c r="F64" s="606"/>
      <c r="G64" s="606"/>
      <c r="H64" s="606"/>
      <c r="I64" s="606"/>
      <c r="J64" s="606"/>
      <c r="K64" s="606"/>
      <c r="L64" s="606"/>
      <c r="M64" s="606"/>
      <c r="N64" s="606"/>
      <c r="O64" s="606"/>
      <c r="P64" s="606"/>
      <c r="Q64" s="606"/>
      <c r="R64" s="606"/>
      <c r="S64" s="606"/>
      <c r="T64" s="606"/>
      <c r="U64" s="602"/>
      <c r="V64" s="562"/>
      <c r="W64" s="563"/>
      <c r="X64" s="563"/>
      <c r="Y64" s="563"/>
      <c r="Z64" s="563"/>
      <c r="AA64" s="563"/>
      <c r="AB64" s="563"/>
      <c r="AC64" s="563"/>
      <c r="AD64" s="563"/>
      <c r="AE64" s="563"/>
      <c r="AF64" s="563"/>
      <c r="AG64" s="563"/>
      <c r="AH64" s="563"/>
      <c r="AI64" s="563"/>
      <c r="AJ64" s="563"/>
      <c r="AK64" s="563"/>
      <c r="AL64" s="563"/>
      <c r="AM64" s="563"/>
      <c r="AN64" s="563"/>
      <c r="AO64" s="563"/>
      <c r="AP64" s="563"/>
      <c r="AQ64" s="563"/>
      <c r="AR64" s="563"/>
      <c r="AS64" s="563"/>
    </row>
    <row r="65" spans="4:45">
      <c r="D65" s="605"/>
      <c r="E65" s="606"/>
      <c r="F65" s="606"/>
      <c r="G65" s="606"/>
      <c r="H65" s="606"/>
      <c r="I65" s="606"/>
      <c r="J65" s="606"/>
      <c r="K65" s="606"/>
      <c r="L65" s="606"/>
      <c r="M65" s="606"/>
      <c r="N65" s="606"/>
      <c r="O65" s="606"/>
      <c r="P65" s="606"/>
      <c r="Q65" s="606"/>
      <c r="R65" s="606"/>
      <c r="S65" s="606"/>
      <c r="T65" s="606"/>
      <c r="U65" s="602"/>
      <c r="V65" s="562"/>
      <c r="W65" s="563"/>
      <c r="X65" s="563"/>
      <c r="Y65" s="563"/>
      <c r="Z65" s="563"/>
      <c r="AA65" s="563"/>
      <c r="AB65" s="563"/>
      <c r="AC65" s="563"/>
      <c r="AD65" s="563"/>
      <c r="AE65" s="563"/>
      <c r="AF65" s="563"/>
      <c r="AG65" s="563"/>
      <c r="AH65" s="563"/>
      <c r="AI65" s="563"/>
      <c r="AJ65" s="563"/>
      <c r="AK65" s="563"/>
      <c r="AL65" s="563"/>
      <c r="AM65" s="563"/>
      <c r="AN65" s="563"/>
      <c r="AO65" s="563"/>
      <c r="AP65" s="563"/>
      <c r="AQ65" s="563"/>
      <c r="AR65" s="563"/>
      <c r="AS65" s="563"/>
    </row>
    <row r="66" spans="4:45">
      <c r="D66" s="605"/>
      <c r="E66" s="606"/>
      <c r="F66" s="606"/>
      <c r="G66" s="606"/>
      <c r="H66" s="606"/>
      <c r="I66" s="606"/>
      <c r="J66" s="606"/>
      <c r="K66" s="606"/>
      <c r="L66" s="606"/>
      <c r="M66" s="606"/>
      <c r="N66" s="606"/>
      <c r="O66" s="606"/>
      <c r="P66" s="606"/>
      <c r="Q66" s="606"/>
      <c r="R66" s="606"/>
      <c r="S66" s="606"/>
      <c r="T66" s="606"/>
      <c r="U66" s="602"/>
      <c r="V66" s="562"/>
      <c r="W66" s="563"/>
      <c r="X66" s="563"/>
      <c r="Y66" s="563"/>
      <c r="Z66" s="563"/>
      <c r="AA66" s="563"/>
      <c r="AB66" s="563"/>
      <c r="AC66" s="563"/>
      <c r="AD66" s="563"/>
      <c r="AE66" s="563"/>
      <c r="AF66" s="563"/>
      <c r="AG66" s="563"/>
      <c r="AH66" s="563"/>
      <c r="AI66" s="563"/>
      <c r="AJ66" s="563"/>
      <c r="AK66" s="563"/>
      <c r="AL66" s="563"/>
      <c r="AM66" s="563"/>
      <c r="AN66" s="563"/>
      <c r="AO66" s="563"/>
      <c r="AP66" s="563"/>
      <c r="AQ66" s="563"/>
      <c r="AR66" s="563"/>
      <c r="AS66" s="563"/>
    </row>
    <row r="67" spans="4:45">
      <c r="D67" s="605"/>
      <c r="E67" s="606"/>
      <c r="F67" s="606"/>
      <c r="G67" s="606"/>
      <c r="H67" s="606"/>
      <c r="I67" s="606"/>
      <c r="J67" s="606"/>
      <c r="K67" s="606"/>
      <c r="L67" s="606"/>
      <c r="M67" s="606"/>
      <c r="N67" s="606"/>
      <c r="O67" s="606"/>
      <c r="P67" s="606"/>
      <c r="Q67" s="606"/>
      <c r="R67" s="606"/>
      <c r="S67" s="606"/>
      <c r="T67" s="606"/>
      <c r="U67" s="602"/>
      <c r="V67" s="562"/>
      <c r="W67" s="563"/>
      <c r="X67" s="563"/>
      <c r="Y67" s="563"/>
      <c r="Z67" s="563"/>
      <c r="AA67" s="563"/>
      <c r="AB67" s="563"/>
      <c r="AC67" s="563"/>
      <c r="AD67" s="563"/>
      <c r="AE67" s="563"/>
      <c r="AF67" s="563"/>
      <c r="AG67" s="563"/>
      <c r="AH67" s="563"/>
      <c r="AI67" s="563"/>
      <c r="AJ67" s="563"/>
      <c r="AK67" s="563"/>
      <c r="AL67" s="563"/>
      <c r="AM67" s="563"/>
      <c r="AN67" s="563"/>
      <c r="AO67" s="563"/>
      <c r="AP67" s="563"/>
      <c r="AQ67" s="563"/>
      <c r="AR67" s="563"/>
      <c r="AS67" s="563"/>
    </row>
    <row r="68" spans="4:45">
      <c r="D68" s="605"/>
      <c r="E68" s="606"/>
      <c r="F68" s="606"/>
      <c r="G68" s="606"/>
      <c r="H68" s="606"/>
      <c r="I68" s="606"/>
      <c r="J68" s="606"/>
      <c r="K68" s="606"/>
      <c r="L68" s="606"/>
      <c r="M68" s="606"/>
      <c r="N68" s="606"/>
      <c r="O68" s="606"/>
      <c r="P68" s="606"/>
      <c r="Q68" s="606"/>
      <c r="R68" s="606"/>
      <c r="S68" s="606"/>
      <c r="T68" s="606"/>
      <c r="U68" s="602"/>
      <c r="V68" s="562"/>
      <c r="W68" s="563"/>
      <c r="X68" s="563"/>
      <c r="Y68" s="563"/>
      <c r="Z68" s="563"/>
      <c r="AA68" s="563"/>
      <c r="AB68" s="563"/>
      <c r="AC68" s="563"/>
      <c r="AD68" s="563"/>
      <c r="AE68" s="563"/>
      <c r="AF68" s="563"/>
      <c r="AG68" s="563"/>
      <c r="AH68" s="563"/>
      <c r="AI68" s="563"/>
      <c r="AJ68" s="563"/>
      <c r="AK68" s="563"/>
      <c r="AL68" s="563"/>
      <c r="AM68" s="563"/>
      <c r="AN68" s="563"/>
      <c r="AO68" s="563"/>
      <c r="AP68" s="563"/>
      <c r="AQ68" s="563"/>
      <c r="AR68" s="563"/>
      <c r="AS68" s="563"/>
    </row>
    <row r="69" spans="4:45">
      <c r="D69" s="605"/>
      <c r="E69" s="606"/>
      <c r="F69" s="606"/>
      <c r="G69" s="606"/>
      <c r="H69" s="606"/>
      <c r="I69" s="606"/>
      <c r="J69" s="606"/>
      <c r="K69" s="606"/>
      <c r="L69" s="606"/>
      <c r="M69" s="606"/>
      <c r="N69" s="606"/>
      <c r="O69" s="606"/>
      <c r="P69" s="606"/>
      <c r="Q69" s="606"/>
      <c r="R69" s="606"/>
      <c r="S69" s="606"/>
      <c r="T69" s="606"/>
      <c r="U69" s="602"/>
      <c r="V69" s="562"/>
      <c r="W69" s="563"/>
      <c r="X69" s="563"/>
      <c r="Y69" s="563"/>
      <c r="Z69" s="563"/>
      <c r="AA69" s="563"/>
      <c r="AB69" s="563"/>
      <c r="AC69" s="563"/>
      <c r="AD69" s="563"/>
      <c r="AE69" s="563"/>
      <c r="AF69" s="563"/>
      <c r="AG69" s="563"/>
      <c r="AH69" s="563"/>
      <c r="AI69" s="563"/>
      <c r="AJ69" s="563"/>
      <c r="AK69" s="563"/>
      <c r="AL69" s="563"/>
      <c r="AM69" s="563"/>
      <c r="AN69" s="563"/>
      <c r="AO69" s="563"/>
      <c r="AP69" s="563"/>
      <c r="AQ69" s="563"/>
      <c r="AR69" s="563"/>
      <c r="AS69" s="563"/>
    </row>
    <row r="70" spans="4:45">
      <c r="D70" s="605"/>
      <c r="E70" s="606"/>
      <c r="F70" s="606"/>
      <c r="G70" s="606"/>
      <c r="H70" s="606"/>
      <c r="I70" s="606"/>
      <c r="J70" s="606"/>
      <c r="K70" s="606"/>
      <c r="L70" s="606"/>
      <c r="M70" s="606"/>
      <c r="N70" s="606"/>
      <c r="O70" s="606"/>
      <c r="P70" s="606"/>
      <c r="Q70" s="606"/>
      <c r="R70" s="606"/>
      <c r="S70" s="606"/>
      <c r="T70" s="606"/>
      <c r="U70" s="602"/>
      <c r="V70" s="562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3"/>
      <c r="AK70" s="563"/>
      <c r="AL70" s="563"/>
      <c r="AM70" s="563"/>
      <c r="AN70" s="563"/>
      <c r="AO70" s="563"/>
      <c r="AP70" s="563"/>
      <c r="AQ70" s="563"/>
      <c r="AR70" s="563"/>
      <c r="AS70" s="563"/>
    </row>
    <row r="71" spans="4:45">
      <c r="D71" s="605"/>
      <c r="E71" s="606"/>
      <c r="F71" s="606"/>
      <c r="G71" s="606"/>
      <c r="H71" s="606"/>
      <c r="I71" s="606"/>
      <c r="J71" s="606"/>
      <c r="K71" s="606"/>
      <c r="L71" s="606"/>
      <c r="M71" s="606"/>
      <c r="N71" s="606"/>
      <c r="O71" s="606"/>
      <c r="P71" s="606"/>
      <c r="Q71" s="606"/>
      <c r="R71" s="606"/>
      <c r="S71" s="606"/>
      <c r="T71" s="606"/>
      <c r="U71" s="602"/>
      <c r="V71" s="562"/>
      <c r="W71" s="563"/>
      <c r="X71" s="563"/>
      <c r="Y71" s="563"/>
      <c r="Z71" s="563"/>
      <c r="AA71" s="563"/>
      <c r="AB71" s="563"/>
      <c r="AC71" s="563"/>
      <c r="AD71" s="563"/>
      <c r="AE71" s="563"/>
      <c r="AF71" s="563"/>
      <c r="AG71" s="563"/>
      <c r="AH71" s="563"/>
      <c r="AI71" s="563"/>
      <c r="AJ71" s="563"/>
      <c r="AK71" s="563"/>
      <c r="AL71" s="563"/>
      <c r="AM71" s="563"/>
      <c r="AN71" s="563"/>
      <c r="AO71" s="563"/>
      <c r="AP71" s="563"/>
      <c r="AQ71" s="563"/>
      <c r="AR71" s="563"/>
      <c r="AS71" s="563"/>
    </row>
    <row r="72" spans="4:45">
      <c r="D72" s="605"/>
      <c r="E72" s="606"/>
      <c r="F72" s="606"/>
      <c r="G72" s="606"/>
      <c r="H72" s="606"/>
      <c r="I72" s="606"/>
      <c r="J72" s="606"/>
      <c r="K72" s="606"/>
      <c r="L72" s="606"/>
      <c r="M72" s="606"/>
      <c r="N72" s="606"/>
      <c r="O72" s="606"/>
      <c r="P72" s="606"/>
      <c r="Q72" s="606"/>
      <c r="R72" s="606"/>
      <c r="S72" s="606"/>
      <c r="T72" s="606"/>
      <c r="U72" s="602"/>
      <c r="V72" s="562"/>
      <c r="W72" s="563"/>
      <c r="X72" s="563"/>
      <c r="Y72" s="563"/>
      <c r="Z72" s="563"/>
      <c r="AA72" s="563"/>
      <c r="AB72" s="563"/>
      <c r="AC72" s="563"/>
      <c r="AD72" s="563"/>
      <c r="AE72" s="563"/>
      <c r="AF72" s="563"/>
      <c r="AG72" s="563"/>
      <c r="AH72" s="563"/>
      <c r="AI72" s="563"/>
      <c r="AJ72" s="563"/>
      <c r="AK72" s="563"/>
      <c r="AL72" s="563"/>
      <c r="AM72" s="563"/>
      <c r="AN72" s="563"/>
      <c r="AO72" s="563"/>
      <c r="AP72" s="563"/>
      <c r="AQ72" s="563"/>
      <c r="AR72" s="563"/>
      <c r="AS72" s="563"/>
    </row>
    <row r="73" spans="4:45">
      <c r="D73" s="605"/>
      <c r="E73" s="606"/>
      <c r="F73" s="606"/>
      <c r="G73" s="606"/>
      <c r="H73" s="606"/>
      <c r="I73" s="606"/>
      <c r="J73" s="606"/>
      <c r="K73" s="606"/>
      <c r="L73" s="606"/>
      <c r="M73" s="606"/>
      <c r="N73" s="606"/>
      <c r="O73" s="606"/>
      <c r="P73" s="606"/>
      <c r="Q73" s="606"/>
      <c r="R73" s="606"/>
      <c r="S73" s="606"/>
      <c r="T73" s="606"/>
      <c r="U73" s="602"/>
      <c r="V73" s="562"/>
      <c r="W73" s="563"/>
      <c r="X73" s="563"/>
      <c r="Y73" s="563"/>
      <c r="Z73" s="563"/>
      <c r="AA73" s="563"/>
      <c r="AB73" s="563"/>
      <c r="AC73" s="563"/>
      <c r="AD73" s="563"/>
      <c r="AE73" s="563"/>
      <c r="AF73" s="563"/>
      <c r="AG73" s="563"/>
      <c r="AH73" s="563"/>
      <c r="AI73" s="563"/>
      <c r="AJ73" s="563"/>
      <c r="AK73" s="563"/>
      <c r="AL73" s="563"/>
      <c r="AM73" s="563"/>
      <c r="AN73" s="563"/>
      <c r="AO73" s="563"/>
      <c r="AP73" s="563"/>
      <c r="AQ73" s="563"/>
      <c r="AR73" s="563"/>
      <c r="AS73" s="563"/>
    </row>
    <row r="74" spans="4:45">
      <c r="D74" s="605"/>
      <c r="E74" s="606"/>
      <c r="F74" s="606"/>
      <c r="G74" s="606"/>
      <c r="H74" s="606"/>
      <c r="I74" s="606"/>
      <c r="J74" s="606"/>
      <c r="K74" s="606"/>
      <c r="L74" s="606"/>
      <c r="M74" s="606"/>
      <c r="N74" s="606"/>
      <c r="O74" s="606"/>
      <c r="P74" s="606"/>
      <c r="Q74" s="606"/>
      <c r="R74" s="606"/>
      <c r="S74" s="606"/>
      <c r="T74" s="606"/>
      <c r="U74" s="602"/>
      <c r="V74" s="562"/>
      <c r="W74" s="563"/>
      <c r="X74" s="563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3"/>
      <c r="AO74" s="563"/>
      <c r="AP74" s="563"/>
      <c r="AQ74" s="563"/>
      <c r="AR74" s="563"/>
      <c r="AS74" s="563"/>
    </row>
    <row r="75" spans="4:45">
      <c r="D75" s="605"/>
      <c r="E75" s="606"/>
      <c r="F75" s="606"/>
      <c r="G75" s="606"/>
      <c r="H75" s="606"/>
      <c r="I75" s="606"/>
      <c r="J75" s="606"/>
      <c r="K75" s="606"/>
      <c r="L75" s="606"/>
      <c r="M75" s="606"/>
      <c r="N75" s="606"/>
      <c r="O75" s="606"/>
      <c r="P75" s="606"/>
      <c r="Q75" s="606"/>
      <c r="R75" s="606"/>
      <c r="S75" s="606"/>
      <c r="T75" s="606"/>
      <c r="U75" s="602"/>
      <c r="V75" s="562"/>
      <c r="W75" s="563"/>
      <c r="X75" s="563"/>
      <c r="Y75" s="563"/>
      <c r="Z75" s="563"/>
      <c r="AA75" s="563"/>
      <c r="AB75" s="563"/>
      <c r="AC75" s="563"/>
      <c r="AD75" s="563"/>
      <c r="AE75" s="563"/>
      <c r="AF75" s="563"/>
      <c r="AG75" s="563"/>
      <c r="AH75" s="563"/>
      <c r="AI75" s="563"/>
      <c r="AJ75" s="563"/>
      <c r="AK75" s="563"/>
      <c r="AL75" s="563"/>
      <c r="AM75" s="563"/>
      <c r="AN75" s="563"/>
      <c r="AO75" s="563"/>
      <c r="AP75" s="563"/>
      <c r="AQ75" s="563"/>
      <c r="AR75" s="563"/>
      <c r="AS75" s="563"/>
    </row>
    <row r="76" spans="4:45">
      <c r="D76" s="605"/>
      <c r="E76" s="606"/>
      <c r="F76" s="606"/>
      <c r="G76" s="606"/>
      <c r="H76" s="606"/>
      <c r="I76" s="606"/>
      <c r="J76" s="606"/>
      <c r="K76" s="606"/>
      <c r="L76" s="606"/>
      <c r="M76" s="606"/>
      <c r="N76" s="606"/>
      <c r="O76" s="606"/>
      <c r="P76" s="606"/>
      <c r="Q76" s="606"/>
      <c r="R76" s="606"/>
      <c r="S76" s="606"/>
      <c r="T76" s="606"/>
      <c r="U76" s="602"/>
      <c r="V76" s="562"/>
      <c r="W76" s="563"/>
      <c r="X76" s="563"/>
      <c r="Y76" s="563"/>
      <c r="Z76" s="563"/>
      <c r="AA76" s="563"/>
      <c r="AB76" s="563"/>
      <c r="AC76" s="563"/>
      <c r="AD76" s="563"/>
      <c r="AE76" s="563"/>
      <c r="AF76" s="563"/>
      <c r="AG76" s="563"/>
      <c r="AH76" s="563"/>
      <c r="AI76" s="563"/>
      <c r="AJ76" s="563"/>
      <c r="AK76" s="563"/>
      <c r="AL76" s="563"/>
      <c r="AM76" s="563"/>
      <c r="AN76" s="563"/>
      <c r="AO76" s="563"/>
      <c r="AP76" s="563"/>
      <c r="AQ76" s="563"/>
      <c r="AR76" s="563"/>
      <c r="AS76" s="563"/>
    </row>
    <row r="77" spans="4:45">
      <c r="D77" s="605"/>
      <c r="E77" s="606"/>
      <c r="F77" s="606"/>
      <c r="G77" s="606"/>
      <c r="H77" s="606"/>
      <c r="I77" s="606"/>
      <c r="J77" s="606"/>
      <c r="K77" s="606"/>
      <c r="L77" s="606"/>
      <c r="M77" s="606"/>
      <c r="N77" s="606"/>
      <c r="O77" s="606"/>
      <c r="P77" s="606"/>
      <c r="Q77" s="606"/>
      <c r="R77" s="606"/>
      <c r="S77" s="606"/>
      <c r="T77" s="606"/>
      <c r="U77" s="602"/>
      <c r="V77" s="562"/>
      <c r="W77" s="563"/>
      <c r="X77" s="563"/>
      <c r="Y77" s="563"/>
      <c r="Z77" s="563"/>
      <c r="AA77" s="563"/>
      <c r="AB77" s="563"/>
      <c r="AC77" s="563"/>
      <c r="AD77" s="563"/>
      <c r="AE77" s="563"/>
      <c r="AF77" s="563"/>
      <c r="AG77" s="563"/>
      <c r="AH77" s="563"/>
      <c r="AI77" s="563"/>
      <c r="AJ77" s="563"/>
      <c r="AK77" s="563"/>
      <c r="AL77" s="563"/>
      <c r="AM77" s="563"/>
      <c r="AN77" s="563"/>
      <c r="AO77" s="563"/>
      <c r="AP77" s="563"/>
      <c r="AQ77" s="563"/>
      <c r="AR77" s="563"/>
      <c r="AS77" s="563"/>
    </row>
    <row r="78" spans="4:45">
      <c r="D78" s="605"/>
      <c r="E78" s="606"/>
      <c r="F78" s="606"/>
      <c r="G78" s="606"/>
      <c r="H78" s="606"/>
      <c r="I78" s="606"/>
      <c r="J78" s="606"/>
      <c r="K78" s="606"/>
      <c r="L78" s="606"/>
      <c r="M78" s="606"/>
      <c r="N78" s="606"/>
      <c r="O78" s="606"/>
      <c r="P78" s="606"/>
      <c r="Q78" s="606"/>
      <c r="R78" s="606"/>
      <c r="S78" s="606"/>
      <c r="T78" s="606"/>
      <c r="U78" s="602"/>
      <c r="V78" s="562"/>
      <c r="W78" s="563"/>
      <c r="X78" s="563"/>
      <c r="Y78" s="563"/>
      <c r="Z78" s="563"/>
      <c r="AA78" s="563"/>
      <c r="AB78" s="563"/>
      <c r="AC78" s="563"/>
      <c r="AD78" s="563"/>
      <c r="AE78" s="563"/>
      <c r="AF78" s="563"/>
      <c r="AG78" s="563"/>
      <c r="AH78" s="563"/>
      <c r="AI78" s="563"/>
      <c r="AJ78" s="563"/>
      <c r="AK78" s="563"/>
      <c r="AL78" s="563"/>
      <c r="AM78" s="563"/>
      <c r="AN78" s="563"/>
      <c r="AO78" s="563"/>
      <c r="AP78" s="563"/>
      <c r="AQ78" s="563"/>
      <c r="AR78" s="563"/>
      <c r="AS78" s="563"/>
    </row>
    <row r="79" spans="4:45">
      <c r="D79" s="605"/>
      <c r="E79" s="606"/>
      <c r="F79" s="606"/>
      <c r="G79" s="606"/>
      <c r="H79" s="606"/>
      <c r="I79" s="606"/>
      <c r="J79" s="606"/>
      <c r="K79" s="606"/>
      <c r="L79" s="606"/>
      <c r="M79" s="606"/>
      <c r="N79" s="606"/>
      <c r="O79" s="606"/>
      <c r="P79" s="606"/>
      <c r="Q79" s="606"/>
      <c r="R79" s="606"/>
      <c r="S79" s="606"/>
      <c r="T79" s="606"/>
      <c r="U79" s="602"/>
      <c r="V79" s="562"/>
      <c r="W79" s="563"/>
      <c r="X79" s="563"/>
      <c r="Y79" s="563"/>
      <c r="Z79" s="563"/>
      <c r="AA79" s="563"/>
      <c r="AB79" s="563"/>
      <c r="AC79" s="563"/>
      <c r="AD79" s="563"/>
      <c r="AE79" s="563"/>
      <c r="AF79" s="563"/>
      <c r="AG79" s="563"/>
      <c r="AH79" s="563"/>
      <c r="AI79" s="563"/>
      <c r="AJ79" s="563"/>
      <c r="AK79" s="563"/>
      <c r="AL79" s="563"/>
      <c r="AM79" s="563"/>
      <c r="AN79" s="563"/>
      <c r="AO79" s="563"/>
      <c r="AP79" s="563"/>
      <c r="AQ79" s="563"/>
      <c r="AR79" s="563"/>
      <c r="AS79" s="563"/>
    </row>
    <row r="80" spans="4:45">
      <c r="D80" s="605"/>
      <c r="E80" s="606"/>
      <c r="F80" s="606"/>
      <c r="G80" s="606"/>
      <c r="H80" s="606"/>
      <c r="I80" s="606"/>
      <c r="J80" s="606"/>
      <c r="K80" s="606"/>
      <c r="L80" s="606"/>
      <c r="M80" s="606"/>
      <c r="N80" s="606"/>
      <c r="O80" s="606"/>
      <c r="P80" s="606"/>
      <c r="Q80" s="606"/>
      <c r="R80" s="606"/>
      <c r="S80" s="606"/>
      <c r="T80" s="606"/>
      <c r="U80" s="602"/>
      <c r="V80" s="562"/>
      <c r="W80" s="563"/>
      <c r="X80" s="563"/>
      <c r="Y80" s="563"/>
      <c r="Z80" s="563"/>
      <c r="AA80" s="563"/>
      <c r="AB80" s="563"/>
      <c r="AC80" s="563"/>
      <c r="AD80" s="563"/>
      <c r="AE80" s="563"/>
      <c r="AF80" s="563"/>
      <c r="AG80" s="563"/>
      <c r="AH80" s="563"/>
      <c r="AI80" s="563"/>
      <c r="AJ80" s="563"/>
      <c r="AK80" s="563"/>
      <c r="AL80" s="563"/>
      <c r="AM80" s="563"/>
      <c r="AN80" s="563"/>
      <c r="AO80" s="563"/>
      <c r="AP80" s="563"/>
      <c r="AQ80" s="563"/>
      <c r="AR80" s="563"/>
      <c r="AS80" s="563"/>
    </row>
    <row r="81" spans="4:45">
      <c r="D81" s="605"/>
      <c r="E81" s="606"/>
      <c r="F81" s="606"/>
      <c r="G81" s="606"/>
      <c r="H81" s="606"/>
      <c r="I81" s="606"/>
      <c r="J81" s="606"/>
      <c r="K81" s="606"/>
      <c r="L81" s="606"/>
      <c r="M81" s="606"/>
      <c r="N81" s="606"/>
      <c r="O81" s="606"/>
      <c r="P81" s="606"/>
      <c r="Q81" s="606"/>
      <c r="R81" s="606"/>
      <c r="S81" s="606"/>
      <c r="T81" s="606"/>
      <c r="U81" s="602"/>
      <c r="V81" s="562"/>
      <c r="W81" s="563"/>
      <c r="X81" s="563"/>
      <c r="Y81" s="563"/>
      <c r="Z81" s="563"/>
      <c r="AA81" s="563"/>
      <c r="AB81" s="563"/>
      <c r="AC81" s="563"/>
      <c r="AD81" s="563"/>
      <c r="AE81" s="563"/>
      <c r="AF81" s="563"/>
      <c r="AG81" s="563"/>
      <c r="AH81" s="563"/>
      <c r="AI81" s="563"/>
      <c r="AJ81" s="563"/>
      <c r="AK81" s="563"/>
      <c r="AL81" s="563"/>
      <c r="AM81" s="563"/>
      <c r="AN81" s="563"/>
      <c r="AO81" s="563"/>
      <c r="AP81" s="563"/>
      <c r="AQ81" s="563"/>
      <c r="AR81" s="563"/>
      <c r="AS81" s="563"/>
    </row>
    <row r="82" spans="4:45">
      <c r="D82" s="605"/>
      <c r="E82" s="606"/>
      <c r="F82" s="606"/>
      <c r="G82" s="606"/>
      <c r="H82" s="606"/>
      <c r="I82" s="606"/>
      <c r="J82" s="606"/>
      <c r="K82" s="606"/>
      <c r="L82" s="606"/>
      <c r="M82" s="606"/>
      <c r="N82" s="606"/>
      <c r="O82" s="606"/>
      <c r="P82" s="606"/>
      <c r="Q82" s="606"/>
      <c r="R82" s="606"/>
      <c r="S82" s="606"/>
      <c r="T82" s="606"/>
      <c r="U82" s="602"/>
      <c r="V82" s="562"/>
      <c r="W82" s="563"/>
      <c r="X82" s="563"/>
      <c r="Y82" s="563"/>
      <c r="Z82" s="563"/>
      <c r="AA82" s="563"/>
      <c r="AB82" s="563"/>
      <c r="AC82" s="563"/>
      <c r="AD82" s="563"/>
      <c r="AE82" s="563"/>
      <c r="AF82" s="563"/>
      <c r="AG82" s="563"/>
      <c r="AH82" s="563"/>
      <c r="AI82" s="563"/>
      <c r="AJ82" s="563"/>
      <c r="AK82" s="563"/>
      <c r="AL82" s="563"/>
      <c r="AM82" s="563"/>
      <c r="AN82" s="563"/>
      <c r="AO82" s="563"/>
      <c r="AP82" s="563"/>
      <c r="AQ82" s="563"/>
      <c r="AR82" s="563"/>
      <c r="AS82" s="563"/>
    </row>
    <row r="83" spans="4:45">
      <c r="D83" s="605"/>
      <c r="E83" s="606"/>
      <c r="F83" s="606"/>
      <c r="G83" s="606"/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6"/>
      <c r="S83" s="606"/>
      <c r="T83" s="606"/>
      <c r="U83" s="602"/>
      <c r="V83" s="562"/>
      <c r="W83" s="563"/>
      <c r="X83" s="563"/>
      <c r="Y83" s="563"/>
      <c r="Z83" s="563"/>
      <c r="AA83" s="563"/>
      <c r="AB83" s="563"/>
      <c r="AC83" s="563"/>
      <c r="AD83" s="563"/>
      <c r="AE83" s="563"/>
      <c r="AF83" s="563"/>
      <c r="AG83" s="563"/>
      <c r="AH83" s="563"/>
      <c r="AI83" s="563"/>
      <c r="AJ83" s="563"/>
      <c r="AK83" s="563"/>
      <c r="AL83" s="563"/>
      <c r="AM83" s="563"/>
      <c r="AN83" s="563"/>
      <c r="AO83" s="563"/>
      <c r="AP83" s="563"/>
      <c r="AQ83" s="563"/>
      <c r="AR83" s="563"/>
      <c r="AS83" s="563"/>
    </row>
    <row r="84" spans="4:45">
      <c r="D84" s="605"/>
      <c r="E84" s="606"/>
      <c r="F84" s="606"/>
      <c r="G84" s="606"/>
      <c r="H84" s="606"/>
      <c r="I84" s="606"/>
      <c r="J84" s="606"/>
      <c r="K84" s="606"/>
      <c r="L84" s="606"/>
      <c r="M84" s="606"/>
      <c r="N84" s="606"/>
      <c r="O84" s="606"/>
      <c r="P84" s="606"/>
      <c r="Q84" s="606"/>
      <c r="R84" s="606"/>
      <c r="S84" s="606"/>
      <c r="T84" s="606"/>
      <c r="U84" s="602"/>
      <c r="V84" s="562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</row>
    <row r="85" spans="4:45">
      <c r="D85" s="605"/>
      <c r="E85" s="606"/>
      <c r="F85" s="606"/>
      <c r="G85" s="606"/>
      <c r="H85" s="606"/>
      <c r="I85" s="606"/>
      <c r="J85" s="606"/>
      <c r="K85" s="606"/>
      <c r="L85" s="606"/>
      <c r="M85" s="606"/>
      <c r="N85" s="606"/>
      <c r="O85" s="606"/>
      <c r="P85" s="606"/>
      <c r="Q85" s="606"/>
      <c r="R85" s="606"/>
      <c r="S85" s="606"/>
      <c r="T85" s="606"/>
      <c r="U85" s="602"/>
      <c r="V85" s="562"/>
      <c r="W85" s="563"/>
      <c r="X85" s="563"/>
      <c r="Y85" s="563"/>
      <c r="Z85" s="563"/>
      <c r="AA85" s="563"/>
      <c r="AB85" s="563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3"/>
      <c r="AN85" s="563"/>
      <c r="AO85" s="563"/>
      <c r="AP85" s="563"/>
      <c r="AQ85" s="563"/>
      <c r="AR85" s="563"/>
      <c r="AS85" s="563"/>
    </row>
    <row r="86" spans="4:45">
      <c r="D86" s="605"/>
      <c r="E86" s="606"/>
      <c r="F86" s="606"/>
      <c r="G86" s="606"/>
      <c r="H86" s="606"/>
      <c r="I86" s="606"/>
      <c r="J86" s="606"/>
      <c r="K86" s="606"/>
      <c r="L86" s="606"/>
      <c r="M86" s="606"/>
      <c r="N86" s="606"/>
      <c r="O86" s="606"/>
      <c r="P86" s="606"/>
      <c r="Q86" s="606"/>
      <c r="R86" s="606"/>
      <c r="S86" s="606"/>
      <c r="T86" s="606"/>
      <c r="U86" s="602"/>
      <c r="V86" s="562"/>
      <c r="W86" s="563"/>
      <c r="X86" s="563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</row>
    <row r="87" spans="4:45">
      <c r="D87" s="605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606"/>
      <c r="P87" s="606"/>
      <c r="Q87" s="606"/>
      <c r="R87" s="606"/>
      <c r="S87" s="606"/>
      <c r="T87" s="606"/>
      <c r="U87" s="602"/>
      <c r="V87" s="562"/>
      <c r="W87" s="563"/>
      <c r="X87" s="563"/>
      <c r="Y87" s="563"/>
      <c r="Z87" s="563"/>
      <c r="AA87" s="563"/>
      <c r="AB87" s="563"/>
      <c r="AC87" s="563"/>
      <c r="AD87" s="563"/>
      <c r="AE87" s="563"/>
      <c r="AF87" s="563"/>
      <c r="AG87" s="563"/>
      <c r="AH87" s="563"/>
      <c r="AI87" s="563"/>
      <c r="AJ87" s="563"/>
      <c r="AK87" s="563"/>
      <c r="AL87" s="563"/>
      <c r="AM87" s="563"/>
      <c r="AN87" s="563"/>
      <c r="AO87" s="563"/>
      <c r="AP87" s="563"/>
      <c r="AQ87" s="563"/>
      <c r="AR87" s="563"/>
      <c r="AS87" s="563"/>
    </row>
    <row r="88" spans="4:45">
      <c r="D88" s="605"/>
      <c r="E88" s="606"/>
      <c r="F88" s="606"/>
      <c r="G88" s="606"/>
      <c r="H88" s="606"/>
      <c r="I88" s="606"/>
      <c r="J88" s="606"/>
      <c r="K88" s="606"/>
      <c r="L88" s="606"/>
      <c r="M88" s="606"/>
      <c r="N88" s="606"/>
      <c r="O88" s="606"/>
      <c r="P88" s="606"/>
      <c r="Q88" s="606"/>
      <c r="R88" s="606"/>
      <c r="S88" s="606"/>
      <c r="T88" s="606"/>
      <c r="U88" s="602"/>
      <c r="V88" s="562"/>
      <c r="W88" s="563"/>
      <c r="X88" s="563"/>
      <c r="Y88" s="563"/>
      <c r="Z88" s="563"/>
      <c r="AA88" s="563"/>
      <c r="AB88" s="563"/>
      <c r="AC88" s="563"/>
      <c r="AD88" s="563"/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3"/>
      <c r="AQ88" s="563"/>
      <c r="AR88" s="563"/>
      <c r="AS88" s="563"/>
    </row>
    <row r="89" spans="4:45">
      <c r="D89" s="605"/>
      <c r="E89" s="606"/>
      <c r="F89" s="606"/>
      <c r="G89" s="606"/>
      <c r="H89" s="606"/>
      <c r="I89" s="606"/>
      <c r="J89" s="606"/>
      <c r="K89" s="606"/>
      <c r="L89" s="606"/>
      <c r="M89" s="606"/>
      <c r="N89" s="606"/>
      <c r="O89" s="606"/>
      <c r="P89" s="606"/>
      <c r="Q89" s="606"/>
      <c r="R89" s="606"/>
      <c r="S89" s="606"/>
      <c r="T89" s="606"/>
      <c r="U89" s="602"/>
      <c r="V89" s="562"/>
      <c r="W89" s="563"/>
      <c r="X89" s="563"/>
      <c r="Y89" s="563"/>
      <c r="Z89" s="563"/>
      <c r="AA89" s="563"/>
      <c r="AB89" s="563"/>
      <c r="AC89" s="563"/>
      <c r="AD89" s="563"/>
      <c r="AE89" s="563"/>
      <c r="AF89" s="563"/>
      <c r="AG89" s="563"/>
      <c r="AH89" s="563"/>
      <c r="AI89" s="563"/>
      <c r="AJ89" s="563"/>
      <c r="AK89" s="563"/>
      <c r="AL89" s="563"/>
      <c r="AM89" s="563"/>
      <c r="AN89" s="563"/>
      <c r="AO89" s="563"/>
      <c r="AP89" s="563"/>
      <c r="AQ89" s="563"/>
      <c r="AR89" s="563"/>
      <c r="AS89" s="563"/>
    </row>
    <row r="90" spans="4:45">
      <c r="D90" s="605"/>
      <c r="E90" s="606"/>
      <c r="F90" s="606"/>
      <c r="G90" s="606"/>
      <c r="H90" s="606"/>
      <c r="I90" s="606"/>
      <c r="J90" s="606"/>
      <c r="K90" s="606"/>
      <c r="L90" s="606"/>
      <c r="M90" s="606"/>
      <c r="N90" s="606"/>
      <c r="O90" s="606"/>
      <c r="P90" s="606"/>
      <c r="Q90" s="606"/>
      <c r="R90" s="606"/>
      <c r="S90" s="606"/>
      <c r="T90" s="606"/>
      <c r="U90" s="602"/>
      <c r="V90" s="562"/>
      <c r="W90" s="563"/>
      <c r="X90" s="563"/>
      <c r="Y90" s="563"/>
      <c r="Z90" s="563"/>
      <c r="AA90" s="563"/>
      <c r="AB90" s="563"/>
      <c r="AC90" s="563"/>
      <c r="AD90" s="563"/>
      <c r="AE90" s="563"/>
      <c r="AF90" s="563"/>
      <c r="AG90" s="563"/>
      <c r="AH90" s="563"/>
      <c r="AI90" s="563"/>
      <c r="AJ90" s="563"/>
      <c r="AK90" s="563"/>
      <c r="AL90" s="563"/>
      <c r="AM90" s="563"/>
      <c r="AN90" s="563"/>
      <c r="AO90" s="563"/>
      <c r="AP90" s="563"/>
      <c r="AQ90" s="563"/>
      <c r="AR90" s="563"/>
      <c r="AS90" s="563"/>
    </row>
    <row r="91" spans="4:45">
      <c r="D91" s="605"/>
      <c r="E91" s="606"/>
      <c r="F91" s="606"/>
      <c r="G91" s="606"/>
      <c r="H91" s="606"/>
      <c r="I91" s="606"/>
      <c r="J91" s="606"/>
      <c r="K91" s="606"/>
      <c r="L91" s="606"/>
      <c r="M91" s="606"/>
      <c r="N91" s="606"/>
      <c r="O91" s="606"/>
      <c r="P91" s="606"/>
      <c r="Q91" s="606"/>
      <c r="R91" s="606"/>
      <c r="S91" s="606"/>
      <c r="T91" s="606"/>
      <c r="U91" s="602"/>
      <c r="V91" s="562"/>
      <c r="W91" s="563"/>
      <c r="X91" s="563"/>
      <c r="Y91" s="563"/>
      <c r="Z91" s="563"/>
      <c r="AA91" s="563"/>
      <c r="AB91" s="563"/>
      <c r="AC91" s="563"/>
      <c r="AD91" s="563"/>
      <c r="AE91" s="563"/>
      <c r="AF91" s="563"/>
      <c r="AG91" s="563"/>
      <c r="AH91" s="563"/>
      <c r="AI91" s="563"/>
      <c r="AJ91" s="563"/>
      <c r="AK91" s="563"/>
      <c r="AL91" s="563"/>
      <c r="AM91" s="563"/>
      <c r="AN91" s="563"/>
      <c r="AO91" s="563"/>
      <c r="AP91" s="563"/>
      <c r="AQ91" s="563"/>
      <c r="AR91" s="563"/>
      <c r="AS91" s="563"/>
    </row>
    <row r="92" spans="4:45">
      <c r="D92" s="605"/>
      <c r="E92" s="606"/>
      <c r="F92" s="606"/>
      <c r="G92" s="606"/>
      <c r="H92" s="606"/>
      <c r="I92" s="606"/>
      <c r="J92" s="606"/>
      <c r="K92" s="606"/>
      <c r="L92" s="606"/>
      <c r="M92" s="606"/>
      <c r="N92" s="606"/>
      <c r="O92" s="606"/>
      <c r="P92" s="606"/>
      <c r="Q92" s="606"/>
      <c r="R92" s="606"/>
      <c r="S92" s="606"/>
      <c r="T92" s="606"/>
      <c r="U92" s="602"/>
      <c r="V92" s="562"/>
      <c r="W92" s="563"/>
      <c r="X92" s="563"/>
      <c r="Y92" s="563"/>
      <c r="Z92" s="563"/>
      <c r="AA92" s="563"/>
      <c r="AB92" s="563"/>
      <c r="AC92" s="563"/>
      <c r="AD92" s="563"/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3"/>
      <c r="AQ92" s="563"/>
      <c r="AR92" s="563"/>
      <c r="AS92" s="563"/>
    </row>
    <row r="93" spans="4:45">
      <c r="D93" s="605"/>
      <c r="E93" s="606"/>
      <c r="F93" s="606"/>
      <c r="G93" s="606"/>
      <c r="H93" s="606"/>
      <c r="I93" s="606"/>
      <c r="J93" s="606"/>
      <c r="K93" s="606"/>
      <c r="L93" s="606"/>
      <c r="M93" s="606"/>
      <c r="N93" s="606"/>
      <c r="O93" s="606"/>
      <c r="P93" s="606"/>
      <c r="Q93" s="606"/>
      <c r="R93" s="606"/>
      <c r="S93" s="606"/>
      <c r="T93" s="606"/>
      <c r="U93" s="602"/>
      <c r="V93" s="562"/>
      <c r="W93" s="563"/>
      <c r="X93" s="563"/>
      <c r="Y93" s="563"/>
      <c r="Z93" s="563"/>
      <c r="AA93" s="563"/>
      <c r="AB93" s="563"/>
      <c r="AC93" s="563"/>
      <c r="AD93" s="563"/>
      <c r="AE93" s="563"/>
      <c r="AF93" s="563"/>
      <c r="AG93" s="563"/>
      <c r="AH93" s="563"/>
      <c r="AI93" s="563"/>
      <c r="AJ93" s="563"/>
      <c r="AK93" s="563"/>
      <c r="AL93" s="563"/>
      <c r="AM93" s="563"/>
      <c r="AN93" s="563"/>
      <c r="AO93" s="563"/>
      <c r="AP93" s="563"/>
      <c r="AQ93" s="563"/>
      <c r="AR93" s="563"/>
      <c r="AS93" s="563"/>
    </row>
    <row r="94" spans="4:45">
      <c r="D94" s="605"/>
      <c r="E94" s="606"/>
      <c r="F94" s="606"/>
      <c r="G94" s="606"/>
      <c r="H94" s="606"/>
      <c r="I94" s="606"/>
      <c r="J94" s="606"/>
      <c r="K94" s="606"/>
      <c r="L94" s="606"/>
      <c r="M94" s="606"/>
      <c r="N94" s="606"/>
      <c r="O94" s="606"/>
      <c r="P94" s="606"/>
      <c r="Q94" s="606"/>
      <c r="R94" s="606"/>
      <c r="S94" s="606"/>
      <c r="T94" s="606"/>
      <c r="U94" s="602"/>
      <c r="V94" s="562"/>
      <c r="W94" s="563"/>
      <c r="X94" s="563"/>
      <c r="Y94" s="563"/>
      <c r="Z94" s="563"/>
      <c r="AA94" s="563"/>
      <c r="AB94" s="563"/>
      <c r="AC94" s="563"/>
      <c r="AD94" s="563"/>
      <c r="AE94" s="563"/>
      <c r="AF94" s="563"/>
      <c r="AG94" s="563"/>
      <c r="AH94" s="563"/>
      <c r="AI94" s="563"/>
      <c r="AJ94" s="563"/>
      <c r="AK94" s="563"/>
      <c r="AL94" s="563"/>
      <c r="AM94" s="563"/>
      <c r="AN94" s="563"/>
      <c r="AO94" s="563"/>
      <c r="AP94" s="563"/>
      <c r="AQ94" s="563"/>
      <c r="AR94" s="563"/>
      <c r="AS94" s="563"/>
    </row>
    <row r="95" spans="4:45">
      <c r="D95" s="605"/>
      <c r="E95" s="606"/>
      <c r="F95" s="606"/>
      <c r="G95" s="606"/>
      <c r="H95" s="606"/>
      <c r="I95" s="606"/>
      <c r="J95" s="606"/>
      <c r="K95" s="606"/>
      <c r="L95" s="606"/>
      <c r="M95" s="606"/>
      <c r="N95" s="606"/>
      <c r="O95" s="606"/>
      <c r="P95" s="606"/>
      <c r="Q95" s="606"/>
      <c r="R95" s="606"/>
      <c r="S95" s="606"/>
      <c r="T95" s="606"/>
      <c r="U95" s="602"/>
      <c r="V95" s="562"/>
      <c r="W95" s="563"/>
      <c r="X95" s="563"/>
      <c r="Y95" s="563"/>
      <c r="Z95" s="563"/>
      <c r="AA95" s="563"/>
      <c r="AB95" s="563"/>
      <c r="AC95" s="563"/>
      <c r="AD95" s="563"/>
      <c r="AE95" s="563"/>
      <c r="AF95" s="563"/>
      <c r="AG95" s="563"/>
      <c r="AH95" s="563"/>
      <c r="AI95" s="563"/>
      <c r="AJ95" s="563"/>
      <c r="AK95" s="563"/>
      <c r="AL95" s="563"/>
      <c r="AM95" s="563"/>
      <c r="AN95" s="563"/>
      <c r="AO95" s="563"/>
      <c r="AP95" s="563"/>
      <c r="AQ95" s="563"/>
      <c r="AR95" s="563"/>
      <c r="AS95" s="563"/>
    </row>
    <row r="96" spans="4:45">
      <c r="D96" s="605"/>
      <c r="E96" s="606"/>
      <c r="F96" s="606"/>
      <c r="G96" s="606"/>
      <c r="H96" s="606"/>
      <c r="I96" s="606"/>
      <c r="J96" s="606"/>
      <c r="K96" s="606"/>
      <c r="L96" s="606"/>
      <c r="M96" s="606"/>
      <c r="N96" s="606"/>
      <c r="O96" s="606"/>
      <c r="P96" s="606"/>
      <c r="Q96" s="606"/>
      <c r="R96" s="606"/>
      <c r="S96" s="606"/>
      <c r="T96" s="606"/>
      <c r="U96" s="602"/>
      <c r="V96" s="562"/>
      <c r="W96" s="563"/>
      <c r="X96" s="563"/>
      <c r="Y96" s="563"/>
      <c r="Z96" s="563"/>
      <c r="AA96" s="563"/>
      <c r="AB96" s="563"/>
      <c r="AC96" s="563"/>
      <c r="AD96" s="563"/>
      <c r="AE96" s="563"/>
      <c r="AF96" s="563"/>
      <c r="AG96" s="563"/>
      <c r="AH96" s="563"/>
      <c r="AI96" s="563"/>
      <c r="AJ96" s="563"/>
      <c r="AK96" s="563"/>
      <c r="AL96" s="563"/>
      <c r="AM96" s="563"/>
      <c r="AN96" s="563"/>
      <c r="AO96" s="563"/>
      <c r="AP96" s="563"/>
      <c r="AQ96" s="563"/>
      <c r="AR96" s="563"/>
      <c r="AS96" s="563"/>
    </row>
    <row r="97" spans="4:45">
      <c r="D97" s="605"/>
      <c r="E97" s="606"/>
      <c r="F97" s="606"/>
      <c r="G97" s="606"/>
      <c r="H97" s="606"/>
      <c r="I97" s="606"/>
      <c r="J97" s="606"/>
      <c r="K97" s="606"/>
      <c r="L97" s="606"/>
      <c r="M97" s="606"/>
      <c r="N97" s="606"/>
      <c r="O97" s="606"/>
      <c r="P97" s="606"/>
      <c r="Q97" s="606"/>
      <c r="R97" s="606"/>
      <c r="S97" s="606"/>
      <c r="T97" s="606"/>
      <c r="U97" s="602"/>
      <c r="V97" s="562"/>
      <c r="W97" s="563"/>
      <c r="X97" s="563"/>
      <c r="Y97" s="563"/>
      <c r="Z97" s="563"/>
      <c r="AA97" s="563"/>
      <c r="AB97" s="563"/>
      <c r="AC97" s="563"/>
      <c r="AD97" s="563"/>
      <c r="AE97" s="563"/>
      <c r="AF97" s="563"/>
      <c r="AG97" s="563"/>
      <c r="AH97" s="563"/>
      <c r="AI97" s="563"/>
      <c r="AJ97" s="563"/>
      <c r="AK97" s="563"/>
      <c r="AL97" s="563"/>
      <c r="AM97" s="563"/>
      <c r="AN97" s="563"/>
      <c r="AO97" s="563"/>
      <c r="AP97" s="563"/>
      <c r="AQ97" s="563"/>
      <c r="AR97" s="563"/>
      <c r="AS97" s="563"/>
    </row>
    <row r="98" spans="4:45">
      <c r="D98" s="605"/>
      <c r="E98" s="606"/>
      <c r="F98" s="606"/>
      <c r="G98" s="606"/>
      <c r="H98" s="606"/>
      <c r="I98" s="606"/>
      <c r="J98" s="606"/>
      <c r="K98" s="606"/>
      <c r="L98" s="606"/>
      <c r="M98" s="606"/>
      <c r="N98" s="606"/>
      <c r="O98" s="606"/>
      <c r="P98" s="606"/>
      <c r="Q98" s="606"/>
      <c r="R98" s="606"/>
      <c r="S98" s="606"/>
      <c r="T98" s="606"/>
      <c r="U98" s="602"/>
      <c r="V98" s="562"/>
      <c r="W98" s="563"/>
      <c r="X98" s="563"/>
      <c r="Y98" s="563"/>
      <c r="Z98" s="563"/>
      <c r="AA98" s="563"/>
      <c r="AB98" s="563"/>
      <c r="AC98" s="563"/>
      <c r="AD98" s="563"/>
      <c r="AE98" s="563"/>
      <c r="AF98" s="563"/>
      <c r="AG98" s="563"/>
      <c r="AH98" s="563"/>
      <c r="AI98" s="563"/>
      <c r="AJ98" s="563"/>
      <c r="AK98" s="563"/>
      <c r="AL98" s="563"/>
      <c r="AM98" s="563"/>
      <c r="AN98" s="563"/>
      <c r="AO98" s="563"/>
      <c r="AP98" s="563"/>
      <c r="AQ98" s="563"/>
      <c r="AR98" s="563"/>
      <c r="AS98" s="563"/>
    </row>
    <row r="99" spans="4:45">
      <c r="D99" s="605"/>
      <c r="E99" s="606"/>
      <c r="F99" s="606"/>
      <c r="G99" s="606"/>
      <c r="H99" s="606"/>
      <c r="I99" s="606"/>
      <c r="J99" s="606"/>
      <c r="K99" s="606"/>
      <c r="L99" s="606"/>
      <c r="M99" s="606"/>
      <c r="N99" s="606"/>
      <c r="O99" s="606"/>
      <c r="P99" s="606"/>
      <c r="Q99" s="606"/>
      <c r="R99" s="606"/>
      <c r="S99" s="606"/>
      <c r="T99" s="606"/>
      <c r="U99" s="602"/>
      <c r="V99" s="562"/>
      <c r="W99" s="563"/>
      <c r="X99" s="563"/>
      <c r="Y99" s="563"/>
      <c r="Z99" s="563"/>
      <c r="AA99" s="563"/>
      <c r="AB99" s="563"/>
      <c r="AC99" s="563"/>
      <c r="AD99" s="563"/>
      <c r="AE99" s="563"/>
      <c r="AF99" s="563"/>
      <c r="AG99" s="563"/>
      <c r="AH99" s="563"/>
      <c r="AI99" s="563"/>
      <c r="AJ99" s="563"/>
      <c r="AK99" s="563"/>
      <c r="AL99" s="563"/>
      <c r="AM99" s="563"/>
      <c r="AN99" s="563"/>
      <c r="AO99" s="563"/>
      <c r="AP99" s="563"/>
      <c r="AQ99" s="563"/>
      <c r="AR99" s="563"/>
      <c r="AS99" s="563"/>
    </row>
    <row r="100" spans="4:45">
      <c r="D100" s="605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2"/>
      <c r="V100" s="562"/>
      <c r="W100" s="563"/>
      <c r="X100" s="563"/>
      <c r="Y100" s="563"/>
      <c r="Z100" s="563"/>
      <c r="AA100" s="563"/>
      <c r="AB100" s="563"/>
      <c r="AC100" s="563"/>
      <c r="AD100" s="563"/>
      <c r="AE100" s="563"/>
      <c r="AF100" s="563"/>
      <c r="AG100" s="563"/>
      <c r="AH100" s="563"/>
      <c r="AI100" s="563"/>
      <c r="AJ100" s="563"/>
      <c r="AK100" s="563"/>
      <c r="AL100" s="563"/>
      <c r="AM100" s="563"/>
      <c r="AN100" s="563"/>
      <c r="AO100" s="563"/>
      <c r="AP100" s="563"/>
      <c r="AQ100" s="563"/>
      <c r="AR100" s="563"/>
      <c r="AS100" s="563"/>
    </row>
    <row r="101" spans="4:45">
      <c r="D101" s="605"/>
      <c r="E101" s="606"/>
      <c r="F101" s="606"/>
      <c r="G101" s="606"/>
      <c r="H101" s="606"/>
      <c r="I101" s="606"/>
      <c r="J101" s="606"/>
      <c r="K101" s="606"/>
      <c r="L101" s="606"/>
      <c r="M101" s="606"/>
      <c r="N101" s="606"/>
      <c r="O101" s="606"/>
      <c r="P101" s="606"/>
      <c r="Q101" s="606"/>
      <c r="R101" s="606"/>
      <c r="S101" s="606"/>
      <c r="T101" s="606"/>
      <c r="U101" s="602"/>
      <c r="V101" s="562"/>
      <c r="W101" s="563"/>
      <c r="X101" s="563"/>
      <c r="Y101" s="563"/>
      <c r="Z101" s="563"/>
      <c r="AA101" s="563"/>
      <c r="AB101" s="563"/>
      <c r="AC101" s="563"/>
      <c r="AD101" s="563"/>
      <c r="AE101" s="563"/>
      <c r="AF101" s="563"/>
      <c r="AG101" s="563"/>
      <c r="AH101" s="563"/>
      <c r="AI101" s="563"/>
      <c r="AJ101" s="563"/>
      <c r="AK101" s="563"/>
      <c r="AL101" s="563"/>
      <c r="AM101" s="563"/>
      <c r="AN101" s="563"/>
      <c r="AO101" s="563"/>
      <c r="AP101" s="563"/>
      <c r="AQ101" s="563"/>
      <c r="AR101" s="563"/>
      <c r="AS101" s="563"/>
    </row>
    <row r="102" spans="4:45">
      <c r="D102" s="605"/>
      <c r="E102" s="606"/>
      <c r="F102" s="606"/>
      <c r="G102" s="606"/>
      <c r="H102" s="606"/>
      <c r="I102" s="606"/>
      <c r="J102" s="606"/>
      <c r="K102" s="606"/>
      <c r="L102" s="606"/>
      <c r="M102" s="606"/>
      <c r="N102" s="606"/>
      <c r="O102" s="606"/>
      <c r="P102" s="606"/>
      <c r="Q102" s="606"/>
      <c r="R102" s="606"/>
      <c r="S102" s="606"/>
      <c r="T102" s="606"/>
      <c r="U102" s="602"/>
      <c r="V102" s="562"/>
      <c r="W102" s="563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</row>
    <row r="103" spans="4:45">
      <c r="D103" s="605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2"/>
      <c r="V103" s="562"/>
      <c r="W103" s="563"/>
      <c r="X103" s="563"/>
      <c r="Y103" s="563"/>
      <c r="Z103" s="563"/>
      <c r="AA103" s="563"/>
      <c r="AB103" s="563"/>
      <c r="AC103" s="563"/>
      <c r="AD103" s="563"/>
      <c r="AE103" s="563"/>
      <c r="AF103" s="563"/>
      <c r="AG103" s="563"/>
      <c r="AH103" s="563"/>
      <c r="AI103" s="563"/>
      <c r="AJ103" s="563"/>
      <c r="AK103" s="563"/>
      <c r="AL103" s="563"/>
      <c r="AM103" s="563"/>
      <c r="AN103" s="563"/>
      <c r="AO103" s="563"/>
      <c r="AP103" s="563"/>
      <c r="AQ103" s="563"/>
      <c r="AR103" s="563"/>
      <c r="AS103" s="563"/>
    </row>
    <row r="104" spans="4:45">
      <c r="D104" s="605"/>
      <c r="E104" s="606"/>
      <c r="F104" s="606"/>
      <c r="G104" s="606"/>
      <c r="H104" s="606"/>
      <c r="I104" s="606"/>
      <c r="J104" s="606"/>
      <c r="K104" s="606"/>
      <c r="L104" s="606"/>
      <c r="M104" s="606"/>
      <c r="N104" s="606"/>
      <c r="O104" s="606"/>
      <c r="P104" s="606"/>
      <c r="Q104" s="606"/>
      <c r="R104" s="606"/>
      <c r="S104" s="606"/>
      <c r="T104" s="606"/>
      <c r="U104" s="602"/>
      <c r="V104" s="562"/>
      <c r="W104" s="563"/>
      <c r="X104" s="563"/>
      <c r="Y104" s="563"/>
      <c r="Z104" s="563"/>
      <c r="AA104" s="563"/>
      <c r="AB104" s="563"/>
      <c r="AC104" s="563"/>
      <c r="AD104" s="563"/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3"/>
      <c r="AQ104" s="563"/>
      <c r="AR104" s="563"/>
      <c r="AS104" s="563"/>
    </row>
    <row r="105" spans="4:45">
      <c r="D105" s="605"/>
      <c r="E105" s="606"/>
      <c r="F105" s="606"/>
      <c r="G105" s="606"/>
      <c r="H105" s="606"/>
      <c r="I105" s="606"/>
      <c r="J105" s="606"/>
      <c r="K105" s="606"/>
      <c r="L105" s="606"/>
      <c r="M105" s="606"/>
      <c r="N105" s="606"/>
      <c r="O105" s="606"/>
      <c r="P105" s="606"/>
      <c r="Q105" s="606"/>
      <c r="R105" s="606"/>
      <c r="S105" s="606"/>
      <c r="T105" s="606"/>
      <c r="U105" s="602"/>
      <c r="V105" s="562"/>
      <c r="W105" s="563"/>
      <c r="X105" s="563"/>
      <c r="Y105" s="563"/>
      <c r="Z105" s="563"/>
      <c r="AA105" s="563"/>
      <c r="AB105" s="563"/>
      <c r="AC105" s="563"/>
      <c r="AD105" s="563"/>
      <c r="AE105" s="563"/>
      <c r="AF105" s="563"/>
      <c r="AG105" s="563"/>
      <c r="AH105" s="563"/>
      <c r="AI105" s="563"/>
      <c r="AJ105" s="563"/>
      <c r="AK105" s="563"/>
      <c r="AL105" s="563"/>
      <c r="AM105" s="563"/>
      <c r="AN105" s="563"/>
      <c r="AO105" s="563"/>
      <c r="AP105" s="563"/>
      <c r="AQ105" s="563"/>
      <c r="AR105" s="563"/>
      <c r="AS105" s="563"/>
    </row>
    <row r="106" spans="4:45">
      <c r="D106" s="605"/>
      <c r="E106" s="606"/>
      <c r="F106" s="606"/>
      <c r="G106" s="606"/>
      <c r="H106" s="606"/>
      <c r="I106" s="606"/>
      <c r="J106" s="606"/>
      <c r="K106" s="606"/>
      <c r="L106" s="606"/>
      <c r="M106" s="606"/>
      <c r="N106" s="606"/>
      <c r="O106" s="606"/>
      <c r="P106" s="606"/>
      <c r="Q106" s="606"/>
      <c r="R106" s="606"/>
      <c r="S106" s="606"/>
      <c r="T106" s="606"/>
      <c r="U106" s="602"/>
      <c r="V106" s="562"/>
      <c r="W106" s="563"/>
      <c r="X106" s="563"/>
      <c r="Y106" s="563"/>
      <c r="Z106" s="563"/>
      <c r="AA106" s="563"/>
      <c r="AB106" s="563"/>
      <c r="AC106" s="563"/>
      <c r="AD106" s="563"/>
      <c r="AE106" s="563"/>
      <c r="AF106" s="563"/>
      <c r="AG106" s="563"/>
      <c r="AH106" s="563"/>
      <c r="AI106" s="563"/>
      <c r="AJ106" s="563"/>
      <c r="AK106" s="563"/>
      <c r="AL106" s="563"/>
      <c r="AM106" s="563"/>
      <c r="AN106" s="563"/>
      <c r="AO106" s="563"/>
      <c r="AP106" s="563"/>
      <c r="AQ106" s="563"/>
      <c r="AR106" s="563"/>
      <c r="AS106" s="563"/>
    </row>
    <row r="107" spans="4:45">
      <c r="D107" s="605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2"/>
      <c r="V107" s="562"/>
      <c r="W107" s="563"/>
      <c r="X107" s="563"/>
      <c r="Y107" s="563"/>
      <c r="Z107" s="563"/>
      <c r="AA107" s="563"/>
      <c r="AB107" s="563"/>
      <c r="AC107" s="563"/>
      <c r="AD107" s="563"/>
      <c r="AE107" s="563"/>
      <c r="AF107" s="563"/>
      <c r="AG107" s="563"/>
      <c r="AH107" s="563"/>
      <c r="AI107" s="563"/>
      <c r="AJ107" s="563"/>
      <c r="AK107" s="563"/>
      <c r="AL107" s="563"/>
      <c r="AM107" s="563"/>
      <c r="AN107" s="563"/>
      <c r="AO107" s="563"/>
      <c r="AP107" s="563"/>
      <c r="AQ107" s="563"/>
      <c r="AR107" s="563"/>
      <c r="AS107" s="563"/>
    </row>
    <row r="108" spans="4:45">
      <c r="D108" s="605"/>
      <c r="E108" s="606"/>
      <c r="F108" s="606"/>
      <c r="G108" s="606"/>
      <c r="H108" s="606"/>
      <c r="I108" s="606"/>
      <c r="J108" s="606"/>
      <c r="K108" s="606"/>
      <c r="L108" s="606"/>
      <c r="M108" s="606"/>
      <c r="N108" s="606"/>
      <c r="O108" s="606"/>
      <c r="P108" s="606"/>
      <c r="Q108" s="606"/>
      <c r="R108" s="606"/>
      <c r="S108" s="606"/>
      <c r="T108" s="606"/>
      <c r="U108" s="602"/>
      <c r="V108" s="562"/>
      <c r="W108" s="563"/>
      <c r="X108" s="563"/>
      <c r="Y108" s="563"/>
      <c r="Z108" s="563"/>
      <c r="AA108" s="563"/>
      <c r="AB108" s="563"/>
      <c r="AC108" s="563"/>
      <c r="AD108" s="563"/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3"/>
      <c r="AQ108" s="563"/>
      <c r="AR108" s="563"/>
      <c r="AS108" s="563"/>
    </row>
    <row r="109" spans="4:45">
      <c r="D109" s="605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2"/>
      <c r="V109" s="562"/>
      <c r="W109" s="563"/>
      <c r="X109" s="563"/>
      <c r="Y109" s="563"/>
      <c r="Z109" s="563"/>
      <c r="AA109" s="563"/>
      <c r="AB109" s="563"/>
      <c r="AC109" s="563"/>
      <c r="AD109" s="563"/>
      <c r="AE109" s="563"/>
      <c r="AF109" s="563"/>
      <c r="AG109" s="563"/>
      <c r="AH109" s="563"/>
      <c r="AI109" s="563"/>
      <c r="AJ109" s="563"/>
      <c r="AK109" s="563"/>
      <c r="AL109" s="563"/>
      <c r="AM109" s="563"/>
      <c r="AN109" s="563"/>
      <c r="AO109" s="563"/>
      <c r="AP109" s="563"/>
      <c r="AQ109" s="563"/>
      <c r="AR109" s="563"/>
      <c r="AS109" s="563"/>
    </row>
    <row r="110" spans="4:45">
      <c r="D110" s="605"/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6"/>
      <c r="P110" s="606"/>
      <c r="Q110" s="606"/>
      <c r="R110" s="606"/>
      <c r="S110" s="606"/>
      <c r="T110" s="606"/>
      <c r="U110" s="602"/>
      <c r="V110" s="562"/>
      <c r="W110" s="563"/>
      <c r="X110" s="563"/>
      <c r="Y110" s="563"/>
      <c r="Z110" s="563"/>
      <c r="AA110" s="563"/>
      <c r="AB110" s="563"/>
      <c r="AC110" s="563"/>
      <c r="AD110" s="563"/>
      <c r="AE110" s="563"/>
      <c r="AF110" s="563"/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</row>
    <row r="111" spans="4:45">
      <c r="D111" s="605"/>
      <c r="E111" s="606"/>
      <c r="F111" s="606"/>
      <c r="G111" s="606"/>
      <c r="H111" s="606"/>
      <c r="I111" s="606"/>
      <c r="J111" s="606"/>
      <c r="K111" s="606"/>
      <c r="L111" s="606"/>
      <c r="M111" s="606"/>
      <c r="N111" s="606"/>
      <c r="O111" s="606"/>
      <c r="P111" s="606"/>
      <c r="Q111" s="606"/>
      <c r="R111" s="606"/>
      <c r="S111" s="606"/>
      <c r="T111" s="606"/>
      <c r="U111" s="602"/>
      <c r="V111" s="562"/>
      <c r="W111" s="563"/>
      <c r="X111" s="563"/>
      <c r="Y111" s="563"/>
      <c r="Z111" s="563"/>
      <c r="AA111" s="563"/>
      <c r="AB111" s="563"/>
      <c r="AC111" s="563"/>
      <c r="AD111" s="563"/>
      <c r="AE111" s="563"/>
      <c r="AF111" s="563"/>
      <c r="AG111" s="563"/>
      <c r="AH111" s="563"/>
      <c r="AI111" s="563"/>
      <c r="AJ111" s="563"/>
      <c r="AK111" s="563"/>
      <c r="AL111" s="563"/>
      <c r="AM111" s="563"/>
      <c r="AN111" s="563"/>
      <c r="AO111" s="563"/>
      <c r="AP111" s="563"/>
      <c r="AQ111" s="563"/>
      <c r="AR111" s="563"/>
      <c r="AS111" s="563"/>
    </row>
    <row r="112" spans="4:45">
      <c r="D112" s="605"/>
      <c r="E112" s="606"/>
      <c r="F112" s="606"/>
      <c r="G112" s="606"/>
      <c r="H112" s="606"/>
      <c r="I112" s="606"/>
      <c r="J112" s="606"/>
      <c r="K112" s="606"/>
      <c r="L112" s="606"/>
      <c r="M112" s="606"/>
      <c r="N112" s="606"/>
      <c r="O112" s="606"/>
      <c r="P112" s="606"/>
      <c r="Q112" s="606"/>
      <c r="R112" s="606"/>
      <c r="S112" s="606"/>
      <c r="T112" s="606"/>
      <c r="U112" s="602"/>
      <c r="V112" s="562"/>
      <c r="W112" s="563"/>
      <c r="X112" s="563"/>
      <c r="Y112" s="563"/>
      <c r="Z112" s="563"/>
      <c r="AA112" s="563"/>
      <c r="AB112" s="563"/>
      <c r="AC112" s="563"/>
      <c r="AD112" s="563"/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3"/>
      <c r="AQ112" s="563"/>
      <c r="AR112" s="563"/>
      <c r="AS112" s="563"/>
    </row>
    <row r="113" spans="4:45">
      <c r="D113" s="605"/>
      <c r="E113" s="606"/>
      <c r="F113" s="606"/>
      <c r="G113" s="606"/>
      <c r="H113" s="606"/>
      <c r="I113" s="606"/>
      <c r="J113" s="606"/>
      <c r="K113" s="606"/>
      <c r="L113" s="606"/>
      <c r="M113" s="606"/>
      <c r="N113" s="606"/>
      <c r="O113" s="606"/>
      <c r="P113" s="606"/>
      <c r="Q113" s="606"/>
      <c r="R113" s="606"/>
      <c r="S113" s="606"/>
      <c r="T113" s="606"/>
      <c r="U113" s="602"/>
      <c r="V113" s="562"/>
      <c r="W113" s="563"/>
      <c r="X113" s="563"/>
      <c r="Y113" s="563"/>
      <c r="Z113" s="563"/>
      <c r="AA113" s="563"/>
      <c r="AB113" s="563"/>
      <c r="AC113" s="563"/>
      <c r="AD113" s="563"/>
      <c r="AE113" s="563"/>
      <c r="AF113" s="563"/>
      <c r="AG113" s="563"/>
      <c r="AH113" s="563"/>
      <c r="AI113" s="563"/>
      <c r="AJ113" s="563"/>
      <c r="AK113" s="563"/>
      <c r="AL113" s="563"/>
      <c r="AM113" s="563"/>
      <c r="AN113" s="563"/>
      <c r="AO113" s="563"/>
      <c r="AP113" s="563"/>
      <c r="AQ113" s="563"/>
      <c r="AR113" s="563"/>
      <c r="AS113" s="563"/>
    </row>
    <row r="114" spans="4:45">
      <c r="D114" s="605"/>
      <c r="E114" s="606"/>
      <c r="F114" s="606"/>
      <c r="G114" s="606"/>
      <c r="H114" s="606"/>
      <c r="I114" s="606"/>
      <c r="J114" s="606"/>
      <c r="K114" s="606"/>
      <c r="L114" s="606"/>
      <c r="M114" s="606"/>
      <c r="N114" s="606"/>
      <c r="O114" s="606"/>
      <c r="P114" s="606"/>
      <c r="Q114" s="606"/>
      <c r="R114" s="606"/>
      <c r="S114" s="606"/>
      <c r="T114" s="606"/>
      <c r="U114" s="602"/>
      <c r="V114" s="562"/>
      <c r="W114" s="563"/>
      <c r="X114" s="563"/>
      <c r="Y114" s="563"/>
      <c r="Z114" s="563"/>
      <c r="AA114" s="563"/>
      <c r="AB114" s="563"/>
      <c r="AC114" s="563"/>
      <c r="AD114" s="563"/>
      <c r="AE114" s="563"/>
      <c r="AF114" s="563"/>
      <c r="AG114" s="563"/>
      <c r="AH114" s="563"/>
      <c r="AI114" s="563"/>
      <c r="AJ114" s="563"/>
      <c r="AK114" s="563"/>
      <c r="AL114" s="563"/>
      <c r="AM114" s="563"/>
      <c r="AN114" s="563"/>
      <c r="AO114" s="563"/>
      <c r="AP114" s="563"/>
      <c r="AQ114" s="563"/>
      <c r="AR114" s="563"/>
      <c r="AS114" s="563"/>
    </row>
    <row r="115" spans="4:45">
      <c r="D115" s="605"/>
      <c r="E115" s="606"/>
      <c r="F115" s="606"/>
      <c r="G115" s="606"/>
      <c r="H115" s="606"/>
      <c r="I115" s="606"/>
      <c r="J115" s="606"/>
      <c r="K115" s="606"/>
      <c r="L115" s="606"/>
      <c r="M115" s="606"/>
      <c r="N115" s="606"/>
      <c r="O115" s="606"/>
      <c r="P115" s="606"/>
      <c r="Q115" s="606"/>
      <c r="R115" s="606"/>
      <c r="S115" s="606"/>
      <c r="T115" s="606"/>
      <c r="U115" s="602"/>
      <c r="V115" s="562"/>
      <c r="W115" s="563"/>
      <c r="X115" s="563"/>
      <c r="Y115" s="563"/>
      <c r="Z115" s="563"/>
      <c r="AA115" s="563"/>
      <c r="AB115" s="563"/>
      <c r="AC115" s="563"/>
      <c r="AD115" s="563"/>
      <c r="AE115" s="563"/>
      <c r="AF115" s="563"/>
      <c r="AG115" s="563"/>
      <c r="AH115" s="563"/>
      <c r="AI115" s="563"/>
      <c r="AJ115" s="563"/>
      <c r="AK115" s="563"/>
      <c r="AL115" s="563"/>
      <c r="AM115" s="563"/>
      <c r="AN115" s="563"/>
      <c r="AO115" s="563"/>
      <c r="AP115" s="563"/>
      <c r="AQ115" s="563"/>
      <c r="AR115" s="563"/>
      <c r="AS115" s="563"/>
    </row>
    <row r="116" spans="4:45">
      <c r="D116" s="605"/>
      <c r="E116" s="606"/>
      <c r="F116" s="606"/>
      <c r="G116" s="606"/>
      <c r="H116" s="606"/>
      <c r="I116" s="606"/>
      <c r="J116" s="606"/>
      <c r="K116" s="606"/>
      <c r="L116" s="606"/>
      <c r="M116" s="606"/>
      <c r="N116" s="606"/>
      <c r="O116" s="606"/>
      <c r="P116" s="606"/>
      <c r="Q116" s="606"/>
      <c r="R116" s="606"/>
      <c r="S116" s="606"/>
      <c r="T116" s="606"/>
      <c r="U116" s="602"/>
      <c r="V116" s="562"/>
      <c r="W116" s="563"/>
      <c r="X116" s="563"/>
      <c r="Y116" s="563"/>
      <c r="Z116" s="563"/>
      <c r="AA116" s="563"/>
      <c r="AB116" s="563"/>
      <c r="AC116" s="563"/>
      <c r="AD116" s="563"/>
      <c r="AE116" s="563"/>
      <c r="AF116" s="563"/>
      <c r="AG116" s="563"/>
      <c r="AH116" s="563"/>
      <c r="AI116" s="563"/>
      <c r="AJ116" s="563"/>
      <c r="AK116" s="563"/>
      <c r="AL116" s="563"/>
      <c r="AM116" s="563"/>
      <c r="AN116" s="563"/>
      <c r="AO116" s="563"/>
      <c r="AP116" s="563"/>
      <c r="AQ116" s="563"/>
      <c r="AR116" s="563"/>
      <c r="AS116" s="563"/>
    </row>
    <row r="117" spans="4:45">
      <c r="D117" s="605"/>
      <c r="E117" s="606"/>
      <c r="F117" s="606"/>
      <c r="G117" s="606"/>
      <c r="H117" s="606"/>
      <c r="I117" s="606"/>
      <c r="J117" s="606"/>
      <c r="K117" s="606"/>
      <c r="L117" s="606"/>
      <c r="M117" s="606"/>
      <c r="N117" s="606"/>
      <c r="O117" s="606"/>
      <c r="P117" s="606"/>
      <c r="Q117" s="606"/>
      <c r="R117" s="606"/>
      <c r="S117" s="606"/>
      <c r="T117" s="606"/>
      <c r="U117" s="602"/>
      <c r="V117" s="562"/>
      <c r="W117" s="563"/>
      <c r="X117" s="563"/>
      <c r="Y117" s="563"/>
      <c r="Z117" s="563"/>
      <c r="AA117" s="563"/>
      <c r="AB117" s="563"/>
      <c r="AC117" s="563"/>
      <c r="AD117" s="563"/>
      <c r="AE117" s="563"/>
      <c r="AF117" s="563"/>
      <c r="AG117" s="563"/>
      <c r="AH117" s="563"/>
      <c r="AI117" s="563"/>
      <c r="AJ117" s="563"/>
      <c r="AK117" s="563"/>
      <c r="AL117" s="563"/>
      <c r="AM117" s="563"/>
      <c r="AN117" s="563"/>
      <c r="AO117" s="563"/>
      <c r="AP117" s="563"/>
      <c r="AQ117" s="563"/>
      <c r="AR117" s="563"/>
      <c r="AS117" s="563"/>
    </row>
    <row r="118" spans="4:45">
      <c r="D118" s="605"/>
      <c r="E118" s="606"/>
      <c r="F118" s="606"/>
      <c r="G118" s="606"/>
      <c r="H118" s="606"/>
      <c r="I118" s="606"/>
      <c r="J118" s="606"/>
      <c r="K118" s="606"/>
      <c r="L118" s="606"/>
      <c r="M118" s="606"/>
      <c r="N118" s="606"/>
      <c r="O118" s="606"/>
      <c r="P118" s="606"/>
      <c r="Q118" s="606"/>
      <c r="R118" s="606"/>
      <c r="S118" s="606"/>
      <c r="T118" s="606"/>
      <c r="U118" s="602"/>
      <c r="V118" s="562"/>
      <c r="W118" s="563"/>
      <c r="X118" s="563"/>
      <c r="Y118" s="563"/>
      <c r="Z118" s="563"/>
      <c r="AA118" s="563"/>
      <c r="AB118" s="563"/>
      <c r="AC118" s="563"/>
      <c r="AD118" s="563"/>
      <c r="AE118" s="563"/>
      <c r="AF118" s="563"/>
      <c r="AG118" s="563"/>
      <c r="AH118" s="563"/>
      <c r="AI118" s="563"/>
      <c r="AJ118" s="563"/>
      <c r="AK118" s="563"/>
      <c r="AL118" s="563"/>
      <c r="AM118" s="563"/>
      <c r="AN118" s="563"/>
      <c r="AO118" s="563"/>
      <c r="AP118" s="563"/>
      <c r="AQ118" s="563"/>
      <c r="AR118" s="563"/>
      <c r="AS118" s="563"/>
    </row>
    <row r="119" spans="4:45">
      <c r="D119" s="605"/>
      <c r="E119" s="606"/>
      <c r="F119" s="606"/>
      <c r="G119" s="606"/>
      <c r="H119" s="606"/>
      <c r="I119" s="606"/>
      <c r="J119" s="606"/>
      <c r="K119" s="606"/>
      <c r="L119" s="606"/>
      <c r="M119" s="606"/>
      <c r="N119" s="606"/>
      <c r="O119" s="606"/>
      <c r="P119" s="606"/>
      <c r="Q119" s="606"/>
      <c r="R119" s="606"/>
      <c r="S119" s="606"/>
      <c r="T119" s="606"/>
      <c r="U119" s="602"/>
      <c r="V119" s="562"/>
      <c r="W119" s="563"/>
      <c r="X119" s="563"/>
      <c r="Y119" s="563"/>
      <c r="Z119" s="563"/>
      <c r="AA119" s="563"/>
      <c r="AB119" s="563"/>
      <c r="AC119" s="563"/>
      <c r="AD119" s="563"/>
      <c r="AE119" s="563"/>
      <c r="AF119" s="563"/>
      <c r="AG119" s="563"/>
      <c r="AH119" s="563"/>
      <c r="AI119" s="563"/>
      <c r="AJ119" s="563"/>
      <c r="AK119" s="563"/>
      <c r="AL119" s="563"/>
      <c r="AM119" s="563"/>
      <c r="AN119" s="563"/>
      <c r="AO119" s="563"/>
      <c r="AP119" s="563"/>
      <c r="AQ119" s="563"/>
      <c r="AR119" s="563"/>
      <c r="AS119" s="563"/>
    </row>
    <row r="120" spans="4:45">
      <c r="D120" s="605"/>
      <c r="E120" s="606"/>
      <c r="F120" s="606"/>
      <c r="G120" s="606"/>
      <c r="H120" s="606"/>
      <c r="I120" s="606"/>
      <c r="J120" s="606"/>
      <c r="K120" s="606"/>
      <c r="L120" s="606"/>
      <c r="M120" s="606"/>
      <c r="N120" s="606"/>
      <c r="O120" s="606"/>
      <c r="P120" s="606"/>
      <c r="Q120" s="606"/>
      <c r="R120" s="606"/>
      <c r="S120" s="606"/>
      <c r="T120" s="606"/>
      <c r="U120" s="602"/>
      <c r="V120" s="562"/>
      <c r="W120" s="563"/>
      <c r="X120" s="563"/>
      <c r="Y120" s="563"/>
      <c r="Z120" s="563"/>
      <c r="AA120" s="563"/>
      <c r="AB120" s="563"/>
      <c r="AC120" s="563"/>
      <c r="AD120" s="563"/>
      <c r="AE120" s="563"/>
      <c r="AF120" s="563"/>
      <c r="AG120" s="563"/>
      <c r="AH120" s="563"/>
      <c r="AI120" s="563"/>
      <c r="AJ120" s="563"/>
      <c r="AK120" s="563"/>
      <c r="AL120" s="563"/>
      <c r="AM120" s="563"/>
      <c r="AN120" s="563"/>
      <c r="AO120" s="563"/>
      <c r="AP120" s="563"/>
      <c r="AQ120" s="563"/>
      <c r="AR120" s="563"/>
      <c r="AS120" s="563"/>
    </row>
    <row r="121" spans="4:45">
      <c r="D121" s="605"/>
      <c r="E121" s="606"/>
      <c r="F121" s="606"/>
      <c r="G121" s="606"/>
      <c r="H121" s="606"/>
      <c r="I121" s="606"/>
      <c r="J121" s="606"/>
      <c r="K121" s="606"/>
      <c r="L121" s="606"/>
      <c r="M121" s="606"/>
      <c r="N121" s="606"/>
      <c r="O121" s="606"/>
      <c r="P121" s="606"/>
      <c r="Q121" s="606"/>
      <c r="R121" s="606"/>
      <c r="S121" s="606"/>
      <c r="T121" s="606"/>
      <c r="U121" s="602"/>
      <c r="V121" s="562"/>
      <c r="W121" s="563"/>
      <c r="X121" s="563"/>
      <c r="Y121" s="563"/>
      <c r="Z121" s="563"/>
      <c r="AA121" s="563"/>
      <c r="AB121" s="563"/>
      <c r="AC121" s="563"/>
      <c r="AD121" s="563"/>
      <c r="AE121" s="563"/>
      <c r="AF121" s="563"/>
      <c r="AG121" s="563"/>
      <c r="AH121" s="563"/>
      <c r="AI121" s="563"/>
      <c r="AJ121" s="563"/>
      <c r="AK121" s="563"/>
      <c r="AL121" s="563"/>
      <c r="AM121" s="563"/>
      <c r="AN121" s="563"/>
      <c r="AO121" s="563"/>
      <c r="AP121" s="563"/>
      <c r="AQ121" s="563"/>
      <c r="AR121" s="563"/>
      <c r="AS121" s="563"/>
    </row>
    <row r="122" spans="4:45">
      <c r="D122" s="605"/>
      <c r="E122" s="606"/>
      <c r="F122" s="606"/>
      <c r="G122" s="606"/>
      <c r="H122" s="606"/>
      <c r="I122" s="606"/>
      <c r="J122" s="606"/>
      <c r="K122" s="606"/>
      <c r="L122" s="606"/>
      <c r="M122" s="606"/>
      <c r="N122" s="606"/>
      <c r="O122" s="606"/>
      <c r="P122" s="606"/>
      <c r="Q122" s="606"/>
      <c r="R122" s="606"/>
      <c r="S122" s="606"/>
      <c r="T122" s="606"/>
      <c r="U122" s="602"/>
      <c r="V122" s="562"/>
      <c r="W122" s="563"/>
      <c r="X122" s="563"/>
      <c r="Y122" s="563"/>
      <c r="Z122" s="563"/>
      <c r="AA122" s="563"/>
      <c r="AB122" s="563"/>
      <c r="AC122" s="563"/>
      <c r="AD122" s="563"/>
      <c r="AE122" s="563"/>
      <c r="AF122" s="563"/>
      <c r="AG122" s="563"/>
      <c r="AH122" s="563"/>
      <c r="AI122" s="563"/>
      <c r="AJ122" s="563"/>
      <c r="AK122" s="563"/>
      <c r="AL122" s="563"/>
      <c r="AM122" s="563"/>
      <c r="AN122" s="563"/>
      <c r="AO122" s="563"/>
      <c r="AP122" s="563"/>
      <c r="AQ122" s="563"/>
      <c r="AR122" s="563"/>
      <c r="AS122" s="563"/>
    </row>
    <row r="123" spans="4:45">
      <c r="D123" s="605"/>
      <c r="E123" s="606"/>
      <c r="F123" s="606"/>
      <c r="G123" s="606"/>
      <c r="H123" s="606"/>
      <c r="I123" s="606"/>
      <c r="J123" s="606"/>
      <c r="K123" s="606"/>
      <c r="L123" s="606"/>
      <c r="M123" s="606"/>
      <c r="N123" s="606"/>
      <c r="O123" s="606"/>
      <c r="P123" s="606"/>
      <c r="Q123" s="606"/>
      <c r="R123" s="606"/>
      <c r="S123" s="606"/>
      <c r="T123" s="606"/>
      <c r="U123" s="602"/>
      <c r="V123" s="562"/>
      <c r="W123" s="563"/>
      <c r="X123" s="563"/>
      <c r="Y123" s="563"/>
      <c r="Z123" s="563"/>
      <c r="AA123" s="563"/>
      <c r="AB123" s="563"/>
      <c r="AC123" s="563"/>
      <c r="AD123" s="563"/>
      <c r="AE123" s="563"/>
      <c r="AF123" s="563"/>
      <c r="AG123" s="563"/>
      <c r="AH123" s="563"/>
      <c r="AI123" s="563"/>
      <c r="AJ123" s="563"/>
      <c r="AK123" s="563"/>
      <c r="AL123" s="563"/>
      <c r="AM123" s="563"/>
      <c r="AN123" s="563"/>
      <c r="AO123" s="563"/>
      <c r="AP123" s="563"/>
      <c r="AQ123" s="563"/>
      <c r="AR123" s="563"/>
      <c r="AS123" s="563"/>
    </row>
    <row r="124" spans="4:45">
      <c r="D124" s="605"/>
      <c r="E124" s="606"/>
      <c r="F124" s="606"/>
      <c r="G124" s="606"/>
      <c r="H124" s="606"/>
      <c r="I124" s="606"/>
      <c r="J124" s="606"/>
      <c r="K124" s="606"/>
      <c r="L124" s="606"/>
      <c r="M124" s="606"/>
      <c r="N124" s="606"/>
      <c r="O124" s="606"/>
      <c r="P124" s="606"/>
      <c r="Q124" s="606"/>
      <c r="R124" s="606"/>
      <c r="S124" s="606"/>
      <c r="T124" s="606"/>
      <c r="U124" s="602"/>
      <c r="V124" s="562"/>
      <c r="W124" s="563"/>
      <c r="X124" s="563"/>
      <c r="Y124" s="563"/>
      <c r="Z124" s="563"/>
      <c r="AA124" s="563"/>
      <c r="AB124" s="563"/>
      <c r="AC124" s="563"/>
      <c r="AD124" s="563"/>
      <c r="AE124" s="563"/>
      <c r="AF124" s="563"/>
      <c r="AG124" s="563"/>
      <c r="AH124" s="563"/>
      <c r="AI124" s="563"/>
      <c r="AJ124" s="563"/>
      <c r="AK124" s="563"/>
      <c r="AL124" s="563"/>
      <c r="AM124" s="563"/>
      <c r="AN124" s="563"/>
      <c r="AO124" s="563"/>
      <c r="AP124" s="563"/>
      <c r="AQ124" s="563"/>
      <c r="AR124" s="563"/>
      <c r="AS124" s="563"/>
    </row>
    <row r="125" spans="4:45">
      <c r="D125" s="605"/>
      <c r="E125" s="606"/>
      <c r="F125" s="606"/>
      <c r="G125" s="606"/>
      <c r="H125" s="606"/>
      <c r="I125" s="606"/>
      <c r="J125" s="606"/>
      <c r="K125" s="606"/>
      <c r="L125" s="606"/>
      <c r="M125" s="606"/>
      <c r="N125" s="606"/>
      <c r="O125" s="606"/>
      <c r="P125" s="606"/>
      <c r="Q125" s="606"/>
      <c r="R125" s="606"/>
      <c r="S125" s="606"/>
      <c r="T125" s="606"/>
      <c r="U125" s="602"/>
      <c r="V125" s="562"/>
      <c r="W125" s="563"/>
      <c r="X125" s="563"/>
      <c r="Y125" s="563"/>
      <c r="Z125" s="563"/>
      <c r="AA125" s="563"/>
      <c r="AB125" s="563"/>
      <c r="AC125" s="563"/>
      <c r="AD125" s="563"/>
      <c r="AE125" s="563"/>
      <c r="AF125" s="563"/>
      <c r="AG125" s="563"/>
      <c r="AH125" s="563"/>
      <c r="AI125" s="563"/>
      <c r="AJ125" s="563"/>
      <c r="AK125" s="563"/>
      <c r="AL125" s="563"/>
      <c r="AM125" s="563"/>
      <c r="AN125" s="563"/>
      <c r="AO125" s="563"/>
      <c r="AP125" s="563"/>
      <c r="AQ125" s="563"/>
      <c r="AR125" s="563"/>
      <c r="AS125" s="563"/>
    </row>
    <row r="126" spans="4:45">
      <c r="D126" s="605"/>
      <c r="E126" s="606"/>
      <c r="F126" s="606"/>
      <c r="G126" s="606"/>
      <c r="H126" s="606"/>
      <c r="I126" s="606"/>
      <c r="J126" s="606"/>
      <c r="K126" s="606"/>
      <c r="L126" s="606"/>
      <c r="M126" s="606"/>
      <c r="N126" s="606"/>
      <c r="O126" s="606"/>
      <c r="P126" s="606"/>
      <c r="Q126" s="606"/>
      <c r="R126" s="606"/>
      <c r="S126" s="606"/>
      <c r="T126" s="606"/>
      <c r="U126" s="602"/>
      <c r="V126" s="562"/>
      <c r="W126" s="563"/>
      <c r="X126" s="563"/>
      <c r="Y126" s="563"/>
      <c r="Z126" s="563"/>
      <c r="AA126" s="563"/>
      <c r="AB126" s="563"/>
      <c r="AC126" s="563"/>
      <c r="AD126" s="563"/>
      <c r="AE126" s="563"/>
      <c r="AF126" s="563"/>
      <c r="AG126" s="563"/>
      <c r="AH126" s="563"/>
      <c r="AI126" s="563"/>
      <c r="AJ126" s="563"/>
      <c r="AK126" s="563"/>
      <c r="AL126" s="563"/>
      <c r="AM126" s="563"/>
      <c r="AN126" s="563"/>
      <c r="AO126" s="563"/>
      <c r="AP126" s="563"/>
      <c r="AQ126" s="563"/>
      <c r="AR126" s="563"/>
      <c r="AS126" s="563"/>
    </row>
    <row r="127" spans="4:45">
      <c r="D127" s="605"/>
      <c r="E127" s="606"/>
      <c r="F127" s="606"/>
      <c r="G127" s="606"/>
      <c r="H127" s="606"/>
      <c r="I127" s="606"/>
      <c r="J127" s="606"/>
      <c r="K127" s="606"/>
      <c r="L127" s="606"/>
      <c r="M127" s="606"/>
      <c r="N127" s="606"/>
      <c r="O127" s="606"/>
      <c r="P127" s="606"/>
      <c r="Q127" s="606"/>
      <c r="R127" s="606"/>
      <c r="S127" s="606"/>
      <c r="T127" s="606"/>
      <c r="U127" s="602"/>
      <c r="V127" s="562"/>
      <c r="W127" s="563"/>
      <c r="X127" s="563"/>
      <c r="Y127" s="563"/>
      <c r="Z127" s="563"/>
      <c r="AA127" s="563"/>
      <c r="AB127" s="563"/>
      <c r="AC127" s="563"/>
      <c r="AD127" s="563"/>
      <c r="AE127" s="563"/>
      <c r="AF127" s="563"/>
      <c r="AG127" s="563"/>
      <c r="AH127" s="563"/>
      <c r="AI127" s="563"/>
      <c r="AJ127" s="563"/>
      <c r="AK127" s="563"/>
      <c r="AL127" s="563"/>
      <c r="AM127" s="563"/>
      <c r="AN127" s="563"/>
      <c r="AO127" s="563"/>
      <c r="AP127" s="563"/>
      <c r="AQ127" s="563"/>
      <c r="AR127" s="563"/>
      <c r="AS127" s="563"/>
    </row>
    <row r="128" spans="4:45">
      <c r="D128" s="605"/>
      <c r="E128" s="606"/>
      <c r="F128" s="606"/>
      <c r="G128" s="606"/>
      <c r="H128" s="606"/>
      <c r="I128" s="606"/>
      <c r="J128" s="606"/>
      <c r="K128" s="606"/>
      <c r="L128" s="606"/>
      <c r="M128" s="606"/>
      <c r="N128" s="606"/>
      <c r="O128" s="606"/>
      <c r="P128" s="606"/>
      <c r="Q128" s="606"/>
      <c r="R128" s="606"/>
      <c r="S128" s="606"/>
      <c r="T128" s="606"/>
      <c r="U128" s="602"/>
      <c r="V128" s="562"/>
      <c r="W128" s="563"/>
      <c r="X128" s="563"/>
      <c r="Y128" s="563"/>
      <c r="Z128" s="563"/>
      <c r="AA128" s="563"/>
      <c r="AB128" s="563"/>
      <c r="AC128" s="563"/>
      <c r="AD128" s="563"/>
      <c r="AE128" s="563"/>
      <c r="AF128" s="563"/>
      <c r="AG128" s="563"/>
      <c r="AH128" s="563"/>
      <c r="AI128" s="563"/>
      <c r="AJ128" s="563"/>
      <c r="AK128" s="563"/>
      <c r="AL128" s="563"/>
      <c r="AM128" s="563"/>
      <c r="AN128" s="563"/>
      <c r="AO128" s="563"/>
      <c r="AP128" s="563"/>
      <c r="AQ128" s="563"/>
      <c r="AR128" s="563"/>
      <c r="AS128" s="563"/>
    </row>
    <row r="129" spans="4:45">
      <c r="D129" s="605"/>
      <c r="E129" s="606"/>
      <c r="F129" s="606"/>
      <c r="G129" s="606"/>
      <c r="H129" s="606"/>
      <c r="I129" s="606"/>
      <c r="J129" s="606"/>
      <c r="K129" s="606"/>
      <c r="L129" s="606"/>
      <c r="M129" s="606"/>
      <c r="N129" s="606"/>
      <c r="O129" s="606"/>
      <c r="P129" s="606"/>
      <c r="Q129" s="606"/>
      <c r="R129" s="606"/>
      <c r="S129" s="606"/>
      <c r="T129" s="606"/>
      <c r="U129" s="602"/>
      <c r="V129" s="562"/>
      <c r="W129" s="563"/>
      <c r="X129" s="563"/>
      <c r="Y129" s="563"/>
      <c r="Z129" s="563"/>
      <c r="AA129" s="563"/>
      <c r="AB129" s="563"/>
      <c r="AC129" s="563"/>
      <c r="AD129" s="563"/>
      <c r="AE129" s="563"/>
      <c r="AF129" s="563"/>
      <c r="AG129" s="563"/>
      <c r="AH129" s="563"/>
      <c r="AI129" s="563"/>
      <c r="AJ129" s="563"/>
      <c r="AK129" s="563"/>
      <c r="AL129" s="563"/>
      <c r="AM129" s="563"/>
      <c r="AN129" s="563"/>
      <c r="AO129" s="563"/>
      <c r="AP129" s="563"/>
      <c r="AQ129" s="563"/>
      <c r="AR129" s="563"/>
      <c r="AS129" s="563"/>
    </row>
    <row r="130" spans="4:45">
      <c r="D130" s="605"/>
      <c r="E130" s="606"/>
      <c r="F130" s="606"/>
      <c r="G130" s="606"/>
      <c r="H130" s="606"/>
      <c r="I130" s="606"/>
      <c r="J130" s="606"/>
      <c r="K130" s="606"/>
      <c r="L130" s="606"/>
      <c r="M130" s="606"/>
      <c r="N130" s="606"/>
      <c r="O130" s="606"/>
      <c r="P130" s="606"/>
      <c r="Q130" s="606"/>
      <c r="R130" s="606"/>
      <c r="S130" s="606"/>
      <c r="T130" s="606"/>
      <c r="U130" s="602"/>
      <c r="V130" s="562"/>
      <c r="W130" s="563"/>
      <c r="X130" s="563"/>
      <c r="Y130" s="563"/>
      <c r="Z130" s="563"/>
      <c r="AA130" s="563"/>
      <c r="AB130" s="563"/>
      <c r="AC130" s="563"/>
      <c r="AD130" s="563"/>
      <c r="AE130" s="563"/>
      <c r="AF130" s="563"/>
      <c r="AG130" s="563"/>
      <c r="AH130" s="563"/>
      <c r="AI130" s="563"/>
      <c r="AJ130" s="563"/>
      <c r="AK130" s="563"/>
      <c r="AL130" s="563"/>
      <c r="AM130" s="563"/>
      <c r="AN130" s="563"/>
      <c r="AO130" s="563"/>
      <c r="AP130" s="563"/>
      <c r="AQ130" s="563"/>
      <c r="AR130" s="563"/>
      <c r="AS130" s="563"/>
    </row>
    <row r="131" spans="4:45">
      <c r="D131" s="605"/>
      <c r="E131" s="606"/>
      <c r="F131" s="606"/>
      <c r="G131" s="606"/>
      <c r="H131" s="606"/>
      <c r="I131" s="606"/>
      <c r="J131" s="606"/>
      <c r="K131" s="606"/>
      <c r="L131" s="606"/>
      <c r="M131" s="606"/>
      <c r="N131" s="606"/>
      <c r="O131" s="606"/>
      <c r="P131" s="606"/>
      <c r="Q131" s="606"/>
      <c r="R131" s="606"/>
      <c r="S131" s="606"/>
      <c r="T131" s="606"/>
      <c r="U131" s="602"/>
      <c r="V131" s="562"/>
      <c r="W131" s="563"/>
      <c r="X131" s="563"/>
      <c r="Y131" s="563"/>
      <c r="Z131" s="563"/>
      <c r="AA131" s="563"/>
      <c r="AB131" s="563"/>
      <c r="AC131" s="563"/>
      <c r="AD131" s="563"/>
      <c r="AE131" s="563"/>
      <c r="AF131" s="563"/>
      <c r="AG131" s="563"/>
      <c r="AH131" s="563"/>
      <c r="AI131" s="563"/>
      <c r="AJ131" s="563"/>
      <c r="AK131" s="563"/>
      <c r="AL131" s="563"/>
      <c r="AM131" s="563"/>
      <c r="AN131" s="563"/>
      <c r="AO131" s="563"/>
      <c r="AP131" s="563"/>
      <c r="AQ131" s="563"/>
      <c r="AR131" s="563"/>
      <c r="AS131" s="563"/>
    </row>
    <row r="132" spans="4:45">
      <c r="D132" s="605"/>
      <c r="E132" s="606"/>
      <c r="F132" s="606"/>
      <c r="G132" s="606"/>
      <c r="H132" s="606"/>
      <c r="I132" s="606"/>
      <c r="J132" s="606"/>
      <c r="K132" s="606"/>
      <c r="L132" s="606"/>
      <c r="M132" s="606"/>
      <c r="N132" s="606"/>
      <c r="O132" s="606"/>
      <c r="P132" s="606"/>
      <c r="Q132" s="606"/>
      <c r="R132" s="606"/>
      <c r="S132" s="606"/>
      <c r="T132" s="606"/>
      <c r="U132" s="602"/>
      <c r="V132" s="562"/>
      <c r="W132" s="563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  <c r="AS132" s="563"/>
    </row>
    <row r="133" spans="4:45">
      <c r="D133" s="605"/>
      <c r="E133" s="606"/>
      <c r="F133" s="606"/>
      <c r="G133" s="606"/>
      <c r="H133" s="606"/>
      <c r="I133" s="606"/>
      <c r="J133" s="606"/>
      <c r="K133" s="606"/>
      <c r="L133" s="606"/>
      <c r="M133" s="606"/>
      <c r="N133" s="606"/>
      <c r="O133" s="606"/>
      <c r="P133" s="606"/>
      <c r="Q133" s="606"/>
      <c r="R133" s="606"/>
      <c r="S133" s="606"/>
      <c r="T133" s="606"/>
      <c r="U133" s="602"/>
      <c r="V133" s="562"/>
      <c r="W133" s="563"/>
      <c r="X133" s="563"/>
      <c r="Y133" s="563"/>
      <c r="Z133" s="563"/>
      <c r="AA133" s="563"/>
      <c r="AB133" s="563"/>
      <c r="AC133" s="563"/>
      <c r="AD133" s="563"/>
      <c r="AE133" s="563"/>
      <c r="AF133" s="563"/>
      <c r="AG133" s="563"/>
      <c r="AH133" s="563"/>
      <c r="AI133" s="563"/>
      <c r="AJ133" s="563"/>
      <c r="AK133" s="563"/>
      <c r="AL133" s="563"/>
      <c r="AM133" s="563"/>
      <c r="AN133" s="563"/>
      <c r="AO133" s="563"/>
      <c r="AP133" s="563"/>
      <c r="AQ133" s="563"/>
      <c r="AR133" s="563"/>
      <c r="AS133" s="563"/>
    </row>
    <row r="134" spans="4:45">
      <c r="D134" s="605"/>
      <c r="E134" s="606"/>
      <c r="F134" s="606"/>
      <c r="G134" s="606"/>
      <c r="H134" s="606"/>
      <c r="I134" s="606"/>
      <c r="J134" s="606"/>
      <c r="K134" s="606"/>
      <c r="L134" s="606"/>
      <c r="M134" s="606"/>
      <c r="N134" s="606"/>
      <c r="O134" s="606"/>
      <c r="P134" s="606"/>
      <c r="Q134" s="606"/>
      <c r="R134" s="606"/>
      <c r="S134" s="606"/>
      <c r="T134" s="606"/>
      <c r="U134" s="602"/>
      <c r="V134" s="562"/>
      <c r="W134" s="563"/>
      <c r="X134" s="563"/>
      <c r="Y134" s="563"/>
      <c r="Z134" s="563"/>
      <c r="AA134" s="563"/>
      <c r="AB134" s="563"/>
      <c r="AC134" s="563"/>
      <c r="AD134" s="563"/>
      <c r="AE134" s="563"/>
      <c r="AF134" s="563"/>
      <c r="AG134" s="563"/>
      <c r="AH134" s="563"/>
      <c r="AI134" s="563"/>
      <c r="AJ134" s="563"/>
      <c r="AK134" s="563"/>
      <c r="AL134" s="563"/>
      <c r="AM134" s="563"/>
      <c r="AN134" s="563"/>
      <c r="AO134" s="563"/>
      <c r="AP134" s="563"/>
      <c r="AQ134" s="563"/>
      <c r="AR134" s="563"/>
      <c r="AS134" s="563"/>
    </row>
    <row r="135" spans="4:45">
      <c r="D135" s="605"/>
      <c r="E135" s="606"/>
      <c r="F135" s="606"/>
      <c r="G135" s="606"/>
      <c r="H135" s="606"/>
      <c r="I135" s="606"/>
      <c r="J135" s="606"/>
      <c r="K135" s="606"/>
      <c r="L135" s="606"/>
      <c r="M135" s="606"/>
      <c r="N135" s="606"/>
      <c r="O135" s="606"/>
      <c r="P135" s="606"/>
      <c r="Q135" s="606"/>
      <c r="R135" s="606"/>
      <c r="S135" s="606"/>
      <c r="T135" s="606"/>
      <c r="U135" s="602"/>
      <c r="V135" s="562"/>
      <c r="W135" s="563"/>
      <c r="X135" s="563"/>
      <c r="Y135" s="563"/>
      <c r="Z135" s="563"/>
      <c r="AA135" s="563"/>
      <c r="AB135" s="563"/>
      <c r="AC135" s="563"/>
      <c r="AD135" s="563"/>
      <c r="AE135" s="563"/>
      <c r="AF135" s="563"/>
      <c r="AG135" s="563"/>
      <c r="AH135" s="563"/>
      <c r="AI135" s="563"/>
      <c r="AJ135" s="563"/>
      <c r="AK135" s="563"/>
      <c r="AL135" s="563"/>
      <c r="AM135" s="563"/>
      <c r="AN135" s="563"/>
      <c r="AO135" s="563"/>
      <c r="AP135" s="563"/>
      <c r="AQ135" s="563"/>
      <c r="AR135" s="563"/>
      <c r="AS135" s="563"/>
    </row>
    <row r="136" spans="4:45">
      <c r="D136" s="605"/>
      <c r="E136" s="606"/>
      <c r="F136" s="606"/>
      <c r="G136" s="606"/>
      <c r="H136" s="606"/>
      <c r="I136" s="606"/>
      <c r="J136" s="606"/>
      <c r="K136" s="606"/>
      <c r="L136" s="606"/>
      <c r="M136" s="606"/>
      <c r="N136" s="606"/>
      <c r="O136" s="606"/>
      <c r="P136" s="606"/>
      <c r="Q136" s="606"/>
      <c r="R136" s="606"/>
      <c r="S136" s="606"/>
      <c r="T136" s="606"/>
      <c r="U136" s="602"/>
      <c r="V136" s="562"/>
      <c r="W136" s="563"/>
      <c r="X136" s="563"/>
      <c r="Y136" s="563"/>
      <c r="Z136" s="563"/>
      <c r="AA136" s="563"/>
      <c r="AB136" s="563"/>
      <c r="AC136" s="563"/>
      <c r="AD136" s="563"/>
      <c r="AE136" s="563"/>
      <c r="AF136" s="563"/>
      <c r="AG136" s="563"/>
      <c r="AH136" s="563"/>
      <c r="AI136" s="563"/>
      <c r="AJ136" s="563"/>
      <c r="AK136" s="563"/>
      <c r="AL136" s="563"/>
      <c r="AM136" s="563"/>
      <c r="AN136" s="563"/>
      <c r="AO136" s="563"/>
      <c r="AP136" s="563"/>
      <c r="AQ136" s="563"/>
      <c r="AR136" s="563"/>
      <c r="AS136" s="563"/>
    </row>
    <row r="137" spans="4:45">
      <c r="D137" s="605"/>
      <c r="E137" s="606"/>
      <c r="F137" s="606"/>
      <c r="G137" s="606"/>
      <c r="H137" s="606"/>
      <c r="I137" s="606"/>
      <c r="J137" s="606"/>
      <c r="K137" s="606"/>
      <c r="L137" s="606"/>
      <c r="M137" s="606"/>
      <c r="N137" s="606"/>
      <c r="O137" s="606"/>
      <c r="P137" s="606"/>
      <c r="Q137" s="606"/>
      <c r="R137" s="606"/>
      <c r="S137" s="606"/>
      <c r="T137" s="606"/>
      <c r="U137" s="602"/>
      <c r="V137" s="562"/>
      <c r="W137" s="563"/>
      <c r="X137" s="563"/>
      <c r="Y137" s="563"/>
      <c r="Z137" s="563"/>
      <c r="AA137" s="563"/>
      <c r="AB137" s="563"/>
      <c r="AC137" s="563"/>
      <c r="AD137" s="563"/>
      <c r="AE137" s="563"/>
      <c r="AF137" s="563"/>
      <c r="AG137" s="563"/>
      <c r="AH137" s="563"/>
      <c r="AI137" s="563"/>
      <c r="AJ137" s="563"/>
      <c r="AK137" s="563"/>
      <c r="AL137" s="563"/>
      <c r="AM137" s="563"/>
      <c r="AN137" s="563"/>
      <c r="AO137" s="563"/>
      <c r="AP137" s="563"/>
      <c r="AQ137" s="563"/>
      <c r="AR137" s="563"/>
      <c r="AS137" s="563"/>
    </row>
    <row r="138" spans="4:45">
      <c r="D138" s="605"/>
      <c r="E138" s="606"/>
      <c r="F138" s="606"/>
      <c r="G138" s="606"/>
      <c r="H138" s="606"/>
      <c r="I138" s="606"/>
      <c r="J138" s="606"/>
      <c r="K138" s="606"/>
      <c r="L138" s="606"/>
      <c r="M138" s="606"/>
      <c r="N138" s="606"/>
      <c r="O138" s="606"/>
      <c r="P138" s="606"/>
      <c r="Q138" s="606"/>
      <c r="R138" s="606"/>
      <c r="S138" s="606"/>
      <c r="T138" s="606"/>
      <c r="U138" s="602"/>
      <c r="V138" s="562"/>
      <c r="W138" s="563"/>
      <c r="X138" s="563"/>
      <c r="Y138" s="563"/>
      <c r="Z138" s="563"/>
      <c r="AA138" s="563"/>
      <c r="AB138" s="563"/>
      <c r="AC138" s="563"/>
      <c r="AD138" s="563"/>
      <c r="AE138" s="563"/>
      <c r="AF138" s="563"/>
      <c r="AG138" s="563"/>
      <c r="AH138" s="563"/>
      <c r="AI138" s="563"/>
      <c r="AJ138" s="563"/>
      <c r="AK138" s="563"/>
      <c r="AL138" s="563"/>
      <c r="AM138" s="563"/>
      <c r="AN138" s="563"/>
      <c r="AO138" s="563"/>
      <c r="AP138" s="563"/>
      <c r="AQ138" s="563"/>
      <c r="AR138" s="563"/>
      <c r="AS138" s="563"/>
    </row>
    <row r="139" spans="4:45">
      <c r="D139" s="605"/>
      <c r="E139" s="606"/>
      <c r="F139" s="606"/>
      <c r="G139" s="606"/>
      <c r="H139" s="606"/>
      <c r="I139" s="606"/>
      <c r="J139" s="606"/>
      <c r="K139" s="606"/>
      <c r="L139" s="606"/>
      <c r="M139" s="606"/>
      <c r="N139" s="606"/>
      <c r="O139" s="606"/>
      <c r="P139" s="606"/>
      <c r="Q139" s="606"/>
      <c r="R139" s="606"/>
      <c r="S139" s="606"/>
      <c r="T139" s="606"/>
      <c r="U139" s="602"/>
      <c r="V139" s="562"/>
      <c r="W139" s="563"/>
      <c r="X139" s="563"/>
      <c r="Y139" s="563"/>
      <c r="Z139" s="563"/>
      <c r="AA139" s="563"/>
      <c r="AB139" s="563"/>
      <c r="AC139" s="563"/>
      <c r="AD139" s="563"/>
      <c r="AE139" s="563"/>
      <c r="AF139" s="563"/>
      <c r="AG139" s="563"/>
      <c r="AH139" s="563"/>
      <c r="AI139" s="563"/>
      <c r="AJ139" s="563"/>
      <c r="AK139" s="563"/>
      <c r="AL139" s="563"/>
      <c r="AM139" s="563"/>
      <c r="AN139" s="563"/>
      <c r="AO139" s="563"/>
      <c r="AP139" s="563"/>
      <c r="AQ139" s="563"/>
      <c r="AR139" s="563"/>
      <c r="AS139" s="563"/>
    </row>
    <row r="140" spans="4:45">
      <c r="D140" s="605"/>
      <c r="E140" s="606"/>
      <c r="F140" s="606"/>
      <c r="G140" s="606"/>
      <c r="H140" s="606"/>
      <c r="I140" s="606"/>
      <c r="J140" s="606"/>
      <c r="K140" s="606"/>
      <c r="L140" s="606"/>
      <c r="M140" s="606"/>
      <c r="N140" s="606"/>
      <c r="O140" s="606"/>
      <c r="P140" s="606"/>
      <c r="Q140" s="606"/>
      <c r="R140" s="606"/>
      <c r="S140" s="606"/>
      <c r="T140" s="606"/>
      <c r="U140" s="602"/>
      <c r="V140" s="562"/>
      <c r="W140" s="563"/>
      <c r="X140" s="563"/>
      <c r="Y140" s="563"/>
      <c r="Z140" s="563"/>
      <c r="AA140" s="563"/>
      <c r="AB140" s="563"/>
      <c r="AC140" s="563"/>
      <c r="AD140" s="563"/>
      <c r="AE140" s="563"/>
      <c r="AF140" s="563"/>
      <c r="AG140" s="563"/>
      <c r="AH140" s="563"/>
      <c r="AI140" s="563"/>
      <c r="AJ140" s="563"/>
      <c r="AK140" s="563"/>
      <c r="AL140" s="563"/>
      <c r="AM140" s="563"/>
      <c r="AN140" s="563"/>
      <c r="AO140" s="563"/>
      <c r="AP140" s="563"/>
      <c r="AQ140" s="563"/>
      <c r="AR140" s="563"/>
      <c r="AS140" s="563"/>
    </row>
    <row r="141" spans="4:45">
      <c r="D141" s="605"/>
      <c r="E141" s="606"/>
      <c r="F141" s="606"/>
      <c r="G141" s="606"/>
      <c r="H141" s="606"/>
      <c r="I141" s="606"/>
      <c r="J141" s="606"/>
      <c r="K141" s="606"/>
      <c r="L141" s="606"/>
      <c r="M141" s="606"/>
      <c r="N141" s="606"/>
      <c r="O141" s="606"/>
      <c r="P141" s="606"/>
      <c r="Q141" s="606"/>
      <c r="R141" s="606"/>
      <c r="S141" s="606"/>
      <c r="T141" s="606"/>
      <c r="U141" s="602"/>
      <c r="V141" s="562"/>
      <c r="W141" s="563"/>
      <c r="X141" s="563"/>
      <c r="Y141" s="563"/>
      <c r="Z141" s="563"/>
      <c r="AA141" s="563"/>
      <c r="AB141" s="563"/>
      <c r="AC141" s="563"/>
      <c r="AD141" s="563"/>
      <c r="AE141" s="563"/>
      <c r="AF141" s="563"/>
      <c r="AG141" s="563"/>
      <c r="AH141" s="563"/>
      <c r="AI141" s="563"/>
      <c r="AJ141" s="563"/>
      <c r="AK141" s="563"/>
      <c r="AL141" s="563"/>
      <c r="AM141" s="563"/>
      <c r="AN141" s="563"/>
      <c r="AO141" s="563"/>
      <c r="AP141" s="563"/>
      <c r="AQ141" s="563"/>
      <c r="AR141" s="563"/>
      <c r="AS141" s="563"/>
    </row>
    <row r="142" spans="4:45">
      <c r="D142" s="605"/>
      <c r="E142" s="606"/>
      <c r="F142" s="606"/>
      <c r="G142" s="606"/>
      <c r="H142" s="606"/>
      <c r="I142" s="606"/>
      <c r="J142" s="606"/>
      <c r="K142" s="606"/>
      <c r="L142" s="606"/>
      <c r="M142" s="606"/>
      <c r="N142" s="606"/>
      <c r="O142" s="606"/>
      <c r="P142" s="606"/>
      <c r="Q142" s="606"/>
      <c r="R142" s="606"/>
      <c r="S142" s="606"/>
      <c r="T142" s="606"/>
      <c r="U142" s="602"/>
      <c r="V142" s="562"/>
      <c r="W142" s="563"/>
      <c r="X142" s="563"/>
      <c r="Y142" s="563"/>
      <c r="Z142" s="563"/>
      <c r="AA142" s="563"/>
      <c r="AB142" s="563"/>
      <c r="AC142" s="563"/>
      <c r="AD142" s="563"/>
      <c r="AE142" s="563"/>
      <c r="AF142" s="563"/>
      <c r="AG142" s="563"/>
      <c r="AH142" s="563"/>
      <c r="AI142" s="563"/>
      <c r="AJ142" s="563"/>
      <c r="AK142" s="563"/>
      <c r="AL142" s="563"/>
      <c r="AM142" s="563"/>
      <c r="AN142" s="563"/>
      <c r="AO142" s="563"/>
      <c r="AP142" s="563"/>
      <c r="AQ142" s="563"/>
      <c r="AR142" s="563"/>
      <c r="AS142" s="563"/>
    </row>
    <row r="143" spans="4:45">
      <c r="D143" s="605"/>
      <c r="E143" s="606"/>
      <c r="F143" s="606"/>
      <c r="G143" s="606"/>
      <c r="H143" s="606"/>
      <c r="I143" s="606"/>
      <c r="J143" s="606"/>
      <c r="K143" s="606"/>
      <c r="L143" s="606"/>
      <c r="M143" s="606"/>
      <c r="N143" s="606"/>
      <c r="O143" s="606"/>
      <c r="P143" s="606"/>
      <c r="Q143" s="606"/>
      <c r="R143" s="606"/>
      <c r="S143" s="606"/>
      <c r="T143" s="606"/>
      <c r="U143" s="602"/>
      <c r="V143" s="562"/>
      <c r="W143" s="563"/>
      <c r="X143" s="563"/>
      <c r="Y143" s="563"/>
      <c r="Z143" s="563"/>
      <c r="AA143" s="563"/>
      <c r="AB143" s="563"/>
      <c r="AC143" s="563"/>
      <c r="AD143" s="563"/>
      <c r="AE143" s="563"/>
      <c r="AF143" s="563"/>
      <c r="AG143" s="563"/>
      <c r="AH143" s="563"/>
      <c r="AI143" s="563"/>
      <c r="AJ143" s="563"/>
      <c r="AK143" s="563"/>
      <c r="AL143" s="563"/>
      <c r="AM143" s="563"/>
      <c r="AN143" s="563"/>
      <c r="AO143" s="563"/>
      <c r="AP143" s="563"/>
      <c r="AQ143" s="563"/>
      <c r="AR143" s="563"/>
      <c r="AS143" s="563"/>
    </row>
    <row r="144" spans="4:45">
      <c r="D144" s="605"/>
      <c r="E144" s="606"/>
      <c r="F144" s="606"/>
      <c r="G144" s="606"/>
      <c r="H144" s="606"/>
      <c r="I144" s="606"/>
      <c r="J144" s="606"/>
      <c r="K144" s="606"/>
      <c r="L144" s="606"/>
      <c r="M144" s="606"/>
      <c r="N144" s="606"/>
      <c r="O144" s="606"/>
      <c r="P144" s="606"/>
      <c r="Q144" s="606"/>
      <c r="R144" s="606"/>
      <c r="S144" s="606"/>
      <c r="T144" s="606"/>
      <c r="U144" s="602"/>
      <c r="V144" s="562"/>
      <c r="W144" s="563"/>
      <c r="X144" s="563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</row>
    <row r="145" spans="4:45">
      <c r="D145" s="605"/>
      <c r="E145" s="606"/>
      <c r="F145" s="606"/>
      <c r="G145" s="606"/>
      <c r="H145" s="606"/>
      <c r="I145" s="606"/>
      <c r="J145" s="606"/>
      <c r="K145" s="606"/>
      <c r="L145" s="606"/>
      <c r="M145" s="606"/>
      <c r="N145" s="606"/>
      <c r="O145" s="606"/>
      <c r="P145" s="606"/>
      <c r="Q145" s="606"/>
      <c r="R145" s="606"/>
      <c r="S145" s="606"/>
      <c r="T145" s="606"/>
      <c r="U145" s="602"/>
      <c r="V145" s="562"/>
      <c r="W145" s="563"/>
      <c r="X145" s="563"/>
      <c r="Y145" s="563"/>
      <c r="Z145" s="563"/>
      <c r="AA145" s="563"/>
      <c r="AB145" s="563"/>
      <c r="AC145" s="563"/>
      <c r="AD145" s="563"/>
      <c r="AE145" s="563"/>
      <c r="AF145" s="563"/>
      <c r="AG145" s="563"/>
      <c r="AH145" s="563"/>
      <c r="AI145" s="563"/>
      <c r="AJ145" s="563"/>
      <c r="AK145" s="563"/>
      <c r="AL145" s="563"/>
      <c r="AM145" s="563"/>
      <c r="AN145" s="563"/>
      <c r="AO145" s="563"/>
      <c r="AP145" s="563"/>
      <c r="AQ145" s="563"/>
      <c r="AR145" s="563"/>
      <c r="AS145" s="563"/>
    </row>
    <row r="146" spans="4:45">
      <c r="D146" s="605"/>
      <c r="E146" s="606"/>
      <c r="F146" s="606"/>
      <c r="G146" s="606"/>
      <c r="H146" s="606"/>
      <c r="I146" s="606"/>
      <c r="J146" s="606"/>
      <c r="K146" s="606"/>
      <c r="L146" s="606"/>
      <c r="M146" s="606"/>
      <c r="N146" s="606"/>
      <c r="O146" s="606"/>
      <c r="P146" s="606"/>
      <c r="Q146" s="606"/>
      <c r="R146" s="606"/>
      <c r="S146" s="606"/>
      <c r="T146" s="606"/>
      <c r="U146" s="602"/>
      <c r="V146" s="562"/>
      <c r="W146" s="563"/>
      <c r="X146" s="563"/>
      <c r="Y146" s="563"/>
      <c r="Z146" s="563"/>
      <c r="AA146" s="563"/>
      <c r="AB146" s="563"/>
      <c r="AC146" s="563"/>
      <c r="AD146" s="563"/>
      <c r="AE146" s="563"/>
      <c r="AF146" s="563"/>
      <c r="AG146" s="563"/>
      <c r="AH146" s="563"/>
      <c r="AI146" s="563"/>
      <c r="AJ146" s="563"/>
      <c r="AK146" s="563"/>
      <c r="AL146" s="563"/>
      <c r="AM146" s="563"/>
      <c r="AN146" s="563"/>
      <c r="AO146" s="563"/>
      <c r="AP146" s="563"/>
      <c r="AQ146" s="563"/>
      <c r="AR146" s="563"/>
      <c r="AS146" s="563"/>
    </row>
    <row r="147" spans="4:45">
      <c r="D147" s="605"/>
      <c r="E147" s="606"/>
      <c r="F147" s="606"/>
      <c r="G147" s="606"/>
      <c r="H147" s="606"/>
      <c r="I147" s="606"/>
      <c r="J147" s="606"/>
      <c r="K147" s="606"/>
      <c r="L147" s="606"/>
      <c r="M147" s="606"/>
      <c r="N147" s="606"/>
      <c r="O147" s="606"/>
      <c r="P147" s="606"/>
      <c r="Q147" s="606"/>
      <c r="R147" s="606"/>
      <c r="S147" s="606"/>
      <c r="T147" s="606"/>
      <c r="U147" s="602"/>
      <c r="V147" s="562"/>
      <c r="W147" s="563"/>
      <c r="X147" s="563"/>
      <c r="Y147" s="563"/>
      <c r="Z147" s="563"/>
      <c r="AA147" s="563"/>
      <c r="AB147" s="563"/>
      <c r="AC147" s="563"/>
      <c r="AD147" s="563"/>
      <c r="AE147" s="563"/>
      <c r="AF147" s="563"/>
      <c r="AG147" s="563"/>
      <c r="AH147" s="563"/>
      <c r="AI147" s="563"/>
      <c r="AJ147" s="563"/>
      <c r="AK147" s="563"/>
      <c r="AL147" s="563"/>
      <c r="AM147" s="563"/>
      <c r="AN147" s="563"/>
      <c r="AO147" s="563"/>
      <c r="AP147" s="563"/>
      <c r="AQ147" s="563"/>
      <c r="AR147" s="563"/>
      <c r="AS147" s="563"/>
    </row>
    <row r="148" spans="4:45">
      <c r="D148" s="605"/>
      <c r="E148" s="606"/>
      <c r="F148" s="606"/>
      <c r="G148" s="606"/>
      <c r="H148" s="606"/>
      <c r="I148" s="606"/>
      <c r="J148" s="606"/>
      <c r="K148" s="606"/>
      <c r="L148" s="606"/>
      <c r="M148" s="606"/>
      <c r="N148" s="606"/>
      <c r="O148" s="606"/>
      <c r="P148" s="606"/>
      <c r="Q148" s="606"/>
      <c r="R148" s="606"/>
      <c r="S148" s="606"/>
      <c r="T148" s="606"/>
      <c r="U148" s="602"/>
      <c r="V148" s="562"/>
      <c r="W148" s="563"/>
      <c r="X148" s="563"/>
      <c r="Y148" s="563"/>
      <c r="Z148" s="563"/>
      <c r="AA148" s="563"/>
      <c r="AB148" s="563"/>
      <c r="AC148" s="563"/>
      <c r="AD148" s="563"/>
      <c r="AE148" s="563"/>
      <c r="AF148" s="563"/>
      <c r="AG148" s="563"/>
      <c r="AH148" s="563"/>
      <c r="AI148" s="563"/>
      <c r="AJ148" s="563"/>
      <c r="AK148" s="563"/>
      <c r="AL148" s="563"/>
      <c r="AM148" s="563"/>
      <c r="AN148" s="563"/>
      <c r="AO148" s="563"/>
      <c r="AP148" s="563"/>
      <c r="AQ148" s="563"/>
      <c r="AR148" s="563"/>
      <c r="AS148" s="563"/>
    </row>
    <row r="149" spans="4:45">
      <c r="D149" s="605"/>
      <c r="E149" s="606"/>
      <c r="F149" s="606"/>
      <c r="G149" s="606"/>
      <c r="H149" s="606"/>
      <c r="I149" s="606"/>
      <c r="J149" s="606"/>
      <c r="K149" s="606"/>
      <c r="L149" s="606"/>
      <c r="M149" s="606"/>
      <c r="N149" s="606"/>
      <c r="O149" s="606"/>
      <c r="P149" s="606"/>
      <c r="Q149" s="606"/>
      <c r="R149" s="606"/>
      <c r="S149" s="606"/>
      <c r="T149" s="606"/>
      <c r="U149" s="602"/>
      <c r="V149" s="562"/>
      <c r="W149" s="563"/>
      <c r="X149" s="563"/>
      <c r="Y149" s="563"/>
      <c r="Z149" s="563"/>
      <c r="AA149" s="563"/>
      <c r="AB149" s="563"/>
      <c r="AC149" s="563"/>
      <c r="AD149" s="563"/>
      <c r="AE149" s="563"/>
      <c r="AF149" s="563"/>
      <c r="AG149" s="563"/>
      <c r="AH149" s="563"/>
      <c r="AI149" s="563"/>
      <c r="AJ149" s="563"/>
      <c r="AK149" s="563"/>
      <c r="AL149" s="563"/>
      <c r="AM149" s="563"/>
      <c r="AN149" s="563"/>
      <c r="AO149" s="563"/>
      <c r="AP149" s="563"/>
      <c r="AQ149" s="563"/>
      <c r="AR149" s="563"/>
      <c r="AS149" s="563"/>
    </row>
    <row r="150" spans="4:45">
      <c r="D150" s="605"/>
      <c r="E150" s="606"/>
      <c r="F150" s="606"/>
      <c r="G150" s="606"/>
      <c r="H150" s="606"/>
      <c r="I150" s="606"/>
      <c r="J150" s="606"/>
      <c r="K150" s="606"/>
      <c r="L150" s="606"/>
      <c r="M150" s="606"/>
      <c r="N150" s="606"/>
      <c r="O150" s="606"/>
      <c r="P150" s="606"/>
      <c r="Q150" s="606"/>
      <c r="R150" s="606"/>
      <c r="S150" s="606"/>
      <c r="T150" s="606"/>
      <c r="U150" s="602"/>
      <c r="V150" s="562"/>
      <c r="W150" s="563"/>
      <c r="X150" s="563"/>
      <c r="Y150" s="563"/>
      <c r="Z150" s="563"/>
      <c r="AA150" s="563"/>
      <c r="AB150" s="563"/>
      <c r="AC150" s="563"/>
      <c r="AD150" s="563"/>
      <c r="AE150" s="563"/>
      <c r="AF150" s="563"/>
      <c r="AG150" s="563"/>
      <c r="AH150" s="563"/>
      <c r="AI150" s="563"/>
      <c r="AJ150" s="563"/>
      <c r="AK150" s="563"/>
      <c r="AL150" s="563"/>
      <c r="AM150" s="563"/>
      <c r="AN150" s="563"/>
      <c r="AO150" s="563"/>
      <c r="AP150" s="563"/>
      <c r="AQ150" s="563"/>
      <c r="AR150" s="563"/>
      <c r="AS150" s="563"/>
    </row>
    <row r="151" spans="4:45">
      <c r="D151" s="605"/>
      <c r="E151" s="606"/>
      <c r="F151" s="606"/>
      <c r="G151" s="606"/>
      <c r="H151" s="606"/>
      <c r="I151" s="606"/>
      <c r="J151" s="606"/>
      <c r="K151" s="606"/>
      <c r="L151" s="606"/>
      <c r="M151" s="606"/>
      <c r="N151" s="606"/>
      <c r="O151" s="606"/>
      <c r="P151" s="606"/>
      <c r="Q151" s="606"/>
      <c r="R151" s="606"/>
      <c r="S151" s="606"/>
      <c r="T151" s="606"/>
      <c r="U151" s="602"/>
      <c r="V151" s="562"/>
      <c r="W151" s="563"/>
      <c r="X151" s="563"/>
      <c r="Y151" s="563"/>
      <c r="Z151" s="563"/>
      <c r="AA151" s="563"/>
      <c r="AB151" s="563"/>
      <c r="AC151" s="563"/>
      <c r="AD151" s="563"/>
      <c r="AE151" s="563"/>
      <c r="AF151" s="563"/>
      <c r="AG151" s="563"/>
      <c r="AH151" s="563"/>
      <c r="AI151" s="563"/>
      <c r="AJ151" s="563"/>
      <c r="AK151" s="563"/>
      <c r="AL151" s="563"/>
      <c r="AM151" s="563"/>
      <c r="AN151" s="563"/>
      <c r="AO151" s="563"/>
      <c r="AP151" s="563"/>
      <c r="AQ151" s="563"/>
      <c r="AR151" s="563"/>
      <c r="AS151" s="563"/>
    </row>
    <row r="152" spans="4:45">
      <c r="D152" s="605"/>
      <c r="E152" s="606"/>
      <c r="F152" s="606"/>
      <c r="G152" s="606"/>
      <c r="H152" s="606"/>
      <c r="I152" s="606"/>
      <c r="J152" s="606"/>
      <c r="K152" s="606"/>
      <c r="L152" s="606"/>
      <c r="M152" s="606"/>
      <c r="N152" s="606"/>
      <c r="O152" s="606"/>
      <c r="P152" s="606"/>
      <c r="Q152" s="606"/>
      <c r="R152" s="606"/>
      <c r="S152" s="606"/>
      <c r="T152" s="606"/>
      <c r="U152" s="602"/>
      <c r="V152" s="562"/>
      <c r="W152" s="563"/>
      <c r="X152" s="563"/>
      <c r="Y152" s="563"/>
      <c r="Z152" s="563"/>
      <c r="AA152" s="563"/>
      <c r="AB152" s="563"/>
      <c r="AC152" s="563"/>
      <c r="AD152" s="563"/>
      <c r="AE152" s="563"/>
      <c r="AF152" s="563"/>
      <c r="AG152" s="563"/>
      <c r="AH152" s="563"/>
      <c r="AI152" s="563"/>
      <c r="AJ152" s="563"/>
      <c r="AK152" s="563"/>
      <c r="AL152" s="563"/>
      <c r="AM152" s="563"/>
      <c r="AN152" s="563"/>
      <c r="AO152" s="563"/>
      <c r="AP152" s="563"/>
      <c r="AQ152" s="563"/>
      <c r="AR152" s="563"/>
      <c r="AS152" s="563"/>
    </row>
    <row r="153" spans="4:45">
      <c r="D153" s="605"/>
      <c r="E153" s="606"/>
      <c r="F153" s="606"/>
      <c r="G153" s="606"/>
      <c r="H153" s="606"/>
      <c r="I153" s="606"/>
      <c r="J153" s="606"/>
      <c r="K153" s="606"/>
      <c r="L153" s="606"/>
      <c r="M153" s="606"/>
      <c r="N153" s="606"/>
      <c r="O153" s="606"/>
      <c r="P153" s="606"/>
      <c r="Q153" s="606"/>
      <c r="R153" s="606"/>
      <c r="S153" s="606"/>
      <c r="T153" s="606"/>
      <c r="U153" s="602"/>
      <c r="V153" s="562"/>
      <c r="W153" s="563"/>
      <c r="X153" s="563"/>
      <c r="Y153" s="563"/>
      <c r="Z153" s="563"/>
      <c r="AA153" s="563"/>
      <c r="AB153" s="563"/>
      <c r="AC153" s="563"/>
      <c r="AD153" s="563"/>
      <c r="AE153" s="563"/>
      <c r="AF153" s="563"/>
      <c r="AG153" s="563"/>
      <c r="AH153" s="563"/>
      <c r="AI153" s="563"/>
      <c r="AJ153" s="563"/>
      <c r="AK153" s="563"/>
      <c r="AL153" s="563"/>
      <c r="AM153" s="563"/>
      <c r="AN153" s="563"/>
      <c r="AO153" s="563"/>
      <c r="AP153" s="563"/>
      <c r="AQ153" s="563"/>
      <c r="AR153" s="563"/>
      <c r="AS153" s="563"/>
    </row>
    <row r="154" spans="4:45">
      <c r="D154" s="605"/>
      <c r="E154" s="606"/>
      <c r="F154" s="606"/>
      <c r="G154" s="606"/>
      <c r="H154" s="606"/>
      <c r="I154" s="606"/>
      <c r="J154" s="606"/>
      <c r="K154" s="606"/>
      <c r="L154" s="606"/>
      <c r="M154" s="606"/>
      <c r="N154" s="606"/>
      <c r="O154" s="606"/>
      <c r="P154" s="606"/>
      <c r="Q154" s="606"/>
      <c r="R154" s="606"/>
      <c r="S154" s="606"/>
      <c r="T154" s="606"/>
      <c r="U154" s="602"/>
      <c r="V154" s="562"/>
      <c r="W154" s="563"/>
      <c r="X154" s="563"/>
      <c r="Y154" s="563"/>
      <c r="Z154" s="563"/>
      <c r="AA154" s="563"/>
      <c r="AB154" s="563"/>
      <c r="AC154" s="563"/>
      <c r="AD154" s="563"/>
      <c r="AE154" s="563"/>
      <c r="AF154" s="563"/>
      <c r="AG154" s="563"/>
      <c r="AH154" s="563"/>
      <c r="AI154" s="563"/>
      <c r="AJ154" s="563"/>
      <c r="AK154" s="563"/>
      <c r="AL154" s="563"/>
      <c r="AM154" s="563"/>
      <c r="AN154" s="563"/>
      <c r="AO154" s="563"/>
      <c r="AP154" s="563"/>
      <c r="AQ154" s="563"/>
      <c r="AR154" s="563"/>
      <c r="AS154" s="563"/>
    </row>
    <row r="155" spans="4:45">
      <c r="D155" s="605"/>
      <c r="E155" s="606"/>
      <c r="F155" s="606"/>
      <c r="G155" s="606"/>
      <c r="H155" s="606"/>
      <c r="I155" s="606"/>
      <c r="J155" s="606"/>
      <c r="K155" s="606"/>
      <c r="L155" s="606"/>
      <c r="M155" s="606"/>
      <c r="N155" s="606"/>
      <c r="O155" s="606"/>
      <c r="P155" s="606"/>
      <c r="Q155" s="606"/>
      <c r="R155" s="606"/>
      <c r="S155" s="606"/>
      <c r="T155" s="606"/>
      <c r="U155" s="602"/>
      <c r="V155" s="562"/>
      <c r="W155" s="563"/>
      <c r="X155" s="563"/>
      <c r="Y155" s="563"/>
      <c r="Z155" s="563"/>
      <c r="AA155" s="563"/>
      <c r="AB155" s="563"/>
      <c r="AC155" s="563"/>
      <c r="AD155" s="563"/>
      <c r="AE155" s="563"/>
      <c r="AF155" s="563"/>
      <c r="AG155" s="563"/>
      <c r="AH155" s="563"/>
      <c r="AI155" s="563"/>
      <c r="AJ155" s="563"/>
      <c r="AK155" s="563"/>
      <c r="AL155" s="563"/>
      <c r="AM155" s="563"/>
      <c r="AN155" s="563"/>
      <c r="AO155" s="563"/>
      <c r="AP155" s="563"/>
      <c r="AQ155" s="563"/>
      <c r="AR155" s="563"/>
      <c r="AS155" s="563"/>
    </row>
    <row r="156" spans="4:45">
      <c r="D156" s="605"/>
      <c r="E156" s="606"/>
      <c r="F156" s="606"/>
      <c r="G156" s="606"/>
      <c r="H156" s="606"/>
      <c r="I156" s="606"/>
      <c r="J156" s="606"/>
      <c r="K156" s="606"/>
      <c r="L156" s="606"/>
      <c r="M156" s="606"/>
      <c r="N156" s="606"/>
      <c r="O156" s="606"/>
      <c r="P156" s="606"/>
      <c r="Q156" s="606"/>
      <c r="R156" s="606"/>
      <c r="S156" s="606"/>
      <c r="T156" s="606"/>
      <c r="U156" s="602"/>
      <c r="V156" s="562"/>
      <c r="W156" s="563"/>
      <c r="X156" s="563"/>
      <c r="Y156" s="563"/>
      <c r="Z156" s="563"/>
      <c r="AA156" s="563"/>
      <c r="AB156" s="563"/>
      <c r="AC156" s="563"/>
      <c r="AD156" s="563"/>
      <c r="AE156" s="563"/>
      <c r="AF156" s="563"/>
      <c r="AG156" s="563"/>
      <c r="AH156" s="563"/>
      <c r="AI156" s="563"/>
      <c r="AJ156" s="563"/>
      <c r="AK156" s="563"/>
      <c r="AL156" s="563"/>
      <c r="AM156" s="563"/>
      <c r="AN156" s="563"/>
      <c r="AO156" s="563"/>
      <c r="AP156" s="563"/>
      <c r="AQ156" s="563"/>
      <c r="AR156" s="563"/>
      <c r="AS156" s="563"/>
    </row>
    <row r="157" spans="4:45">
      <c r="D157" s="605"/>
      <c r="E157" s="606"/>
      <c r="F157" s="606"/>
      <c r="G157" s="606"/>
      <c r="H157" s="606"/>
      <c r="I157" s="606"/>
      <c r="J157" s="606"/>
      <c r="K157" s="606"/>
      <c r="L157" s="606"/>
      <c r="M157" s="606"/>
      <c r="N157" s="606"/>
      <c r="O157" s="606"/>
      <c r="P157" s="606"/>
      <c r="Q157" s="606"/>
      <c r="R157" s="606"/>
      <c r="S157" s="606"/>
      <c r="T157" s="606"/>
      <c r="U157" s="602"/>
      <c r="V157" s="562"/>
      <c r="W157" s="563"/>
      <c r="X157" s="563"/>
      <c r="Y157" s="563"/>
      <c r="Z157" s="563"/>
      <c r="AA157" s="563"/>
      <c r="AB157" s="563"/>
      <c r="AC157" s="563"/>
      <c r="AD157" s="563"/>
      <c r="AE157" s="563"/>
      <c r="AF157" s="563"/>
      <c r="AG157" s="563"/>
      <c r="AH157" s="563"/>
      <c r="AI157" s="563"/>
      <c r="AJ157" s="563"/>
      <c r="AK157" s="563"/>
      <c r="AL157" s="563"/>
      <c r="AM157" s="563"/>
      <c r="AN157" s="563"/>
      <c r="AO157" s="563"/>
      <c r="AP157" s="563"/>
      <c r="AQ157" s="563"/>
      <c r="AR157" s="563"/>
      <c r="AS157" s="563"/>
    </row>
    <row r="158" spans="4:45">
      <c r="D158" s="605"/>
      <c r="E158" s="606"/>
      <c r="F158" s="606"/>
      <c r="G158" s="606"/>
      <c r="H158" s="606"/>
      <c r="I158" s="606"/>
      <c r="J158" s="606"/>
      <c r="K158" s="606"/>
      <c r="L158" s="606"/>
      <c r="M158" s="606"/>
      <c r="N158" s="606"/>
      <c r="O158" s="606"/>
      <c r="P158" s="606"/>
      <c r="Q158" s="606"/>
      <c r="R158" s="606"/>
      <c r="S158" s="606"/>
      <c r="T158" s="606"/>
      <c r="U158" s="602"/>
      <c r="V158" s="562"/>
      <c r="W158" s="563"/>
      <c r="X158" s="563"/>
      <c r="Y158" s="563"/>
      <c r="Z158" s="563"/>
      <c r="AA158" s="563"/>
      <c r="AB158" s="563"/>
      <c r="AC158" s="563"/>
      <c r="AD158" s="563"/>
      <c r="AE158" s="563"/>
      <c r="AF158" s="563"/>
      <c r="AG158" s="563"/>
      <c r="AH158" s="563"/>
      <c r="AI158" s="563"/>
      <c r="AJ158" s="563"/>
      <c r="AK158" s="563"/>
      <c r="AL158" s="563"/>
      <c r="AM158" s="563"/>
      <c r="AN158" s="563"/>
      <c r="AO158" s="563"/>
      <c r="AP158" s="563"/>
      <c r="AQ158" s="563"/>
      <c r="AR158" s="563"/>
      <c r="AS158" s="563"/>
    </row>
    <row r="159" spans="4:45">
      <c r="D159" s="605"/>
      <c r="E159" s="606"/>
      <c r="F159" s="606"/>
      <c r="G159" s="606"/>
      <c r="H159" s="606"/>
      <c r="I159" s="606"/>
      <c r="J159" s="606"/>
      <c r="K159" s="606"/>
      <c r="L159" s="606"/>
      <c r="M159" s="606"/>
      <c r="N159" s="606"/>
      <c r="O159" s="606"/>
      <c r="P159" s="606"/>
      <c r="Q159" s="606"/>
      <c r="R159" s="606"/>
      <c r="S159" s="606"/>
      <c r="T159" s="606"/>
      <c r="U159" s="602"/>
      <c r="V159" s="562"/>
      <c r="W159" s="563"/>
      <c r="X159" s="563"/>
      <c r="Y159" s="563"/>
      <c r="Z159" s="563"/>
      <c r="AA159" s="563"/>
      <c r="AB159" s="563"/>
      <c r="AC159" s="563"/>
      <c r="AD159" s="563"/>
      <c r="AE159" s="563"/>
      <c r="AF159" s="563"/>
      <c r="AG159" s="563"/>
      <c r="AH159" s="563"/>
      <c r="AI159" s="563"/>
      <c r="AJ159" s="563"/>
      <c r="AK159" s="563"/>
      <c r="AL159" s="563"/>
      <c r="AM159" s="563"/>
      <c r="AN159" s="563"/>
      <c r="AO159" s="563"/>
      <c r="AP159" s="563"/>
      <c r="AQ159" s="563"/>
      <c r="AR159" s="563"/>
      <c r="AS159" s="563"/>
    </row>
    <row r="160" spans="4:45">
      <c r="D160" s="605"/>
      <c r="E160" s="606"/>
      <c r="F160" s="606"/>
      <c r="G160" s="606"/>
      <c r="H160" s="606"/>
      <c r="I160" s="606"/>
      <c r="J160" s="606"/>
      <c r="K160" s="606"/>
      <c r="L160" s="606"/>
      <c r="M160" s="606"/>
      <c r="N160" s="606"/>
      <c r="O160" s="606"/>
      <c r="P160" s="606"/>
      <c r="Q160" s="606"/>
      <c r="R160" s="606"/>
      <c r="S160" s="606"/>
      <c r="T160" s="606"/>
      <c r="U160" s="602"/>
      <c r="V160" s="562"/>
      <c r="W160" s="563"/>
      <c r="X160" s="563"/>
      <c r="Y160" s="563"/>
      <c r="Z160" s="563"/>
      <c r="AA160" s="563"/>
      <c r="AB160" s="563"/>
      <c r="AC160" s="563"/>
      <c r="AD160" s="563"/>
      <c r="AE160" s="563"/>
      <c r="AF160" s="563"/>
      <c r="AG160" s="563"/>
      <c r="AH160" s="563"/>
      <c r="AI160" s="563"/>
      <c r="AJ160" s="563"/>
      <c r="AK160" s="563"/>
      <c r="AL160" s="563"/>
      <c r="AM160" s="563"/>
      <c r="AN160" s="563"/>
      <c r="AO160" s="563"/>
      <c r="AP160" s="563"/>
      <c r="AQ160" s="563"/>
      <c r="AR160" s="563"/>
      <c r="AS160" s="563"/>
    </row>
    <row r="161" spans="4:45">
      <c r="D161" s="605"/>
      <c r="E161" s="606"/>
      <c r="F161" s="606"/>
      <c r="G161" s="606"/>
      <c r="H161" s="606"/>
      <c r="I161" s="606"/>
      <c r="J161" s="606"/>
      <c r="K161" s="606"/>
      <c r="L161" s="606"/>
      <c r="M161" s="606"/>
      <c r="N161" s="606"/>
      <c r="O161" s="606"/>
      <c r="P161" s="606"/>
      <c r="Q161" s="606"/>
      <c r="R161" s="606"/>
      <c r="S161" s="606"/>
      <c r="T161" s="606"/>
      <c r="U161" s="602"/>
      <c r="V161" s="562"/>
      <c r="W161" s="563"/>
      <c r="X161" s="563"/>
      <c r="Y161" s="563"/>
      <c r="Z161" s="563"/>
      <c r="AA161" s="563"/>
      <c r="AB161" s="563"/>
      <c r="AC161" s="563"/>
      <c r="AD161" s="563"/>
      <c r="AE161" s="563"/>
      <c r="AF161" s="563"/>
      <c r="AG161" s="563"/>
      <c r="AH161" s="563"/>
      <c r="AI161" s="563"/>
      <c r="AJ161" s="563"/>
      <c r="AK161" s="563"/>
      <c r="AL161" s="563"/>
      <c r="AM161" s="563"/>
      <c r="AN161" s="563"/>
      <c r="AO161" s="563"/>
      <c r="AP161" s="563"/>
      <c r="AQ161" s="563"/>
      <c r="AR161" s="563"/>
      <c r="AS161" s="563"/>
    </row>
    <row r="162" spans="4:45">
      <c r="D162" s="605"/>
      <c r="E162" s="606"/>
      <c r="F162" s="606"/>
      <c r="G162" s="606"/>
      <c r="H162" s="606"/>
      <c r="I162" s="606"/>
      <c r="J162" s="606"/>
      <c r="K162" s="606"/>
      <c r="L162" s="606"/>
      <c r="M162" s="606"/>
      <c r="N162" s="606"/>
      <c r="O162" s="606"/>
      <c r="P162" s="606"/>
      <c r="Q162" s="606"/>
      <c r="R162" s="606"/>
      <c r="S162" s="606"/>
      <c r="T162" s="606"/>
      <c r="U162" s="602"/>
      <c r="V162" s="562"/>
      <c r="W162" s="563"/>
      <c r="X162" s="563"/>
      <c r="Y162" s="563"/>
      <c r="Z162" s="563"/>
      <c r="AA162" s="563"/>
      <c r="AB162" s="563"/>
      <c r="AC162" s="563"/>
      <c r="AD162" s="563"/>
      <c r="AE162" s="563"/>
      <c r="AF162" s="563"/>
      <c r="AG162" s="563"/>
      <c r="AH162" s="563"/>
      <c r="AI162" s="563"/>
      <c r="AJ162" s="563"/>
      <c r="AK162" s="563"/>
      <c r="AL162" s="563"/>
      <c r="AM162" s="563"/>
      <c r="AN162" s="563"/>
      <c r="AO162" s="563"/>
      <c r="AP162" s="563"/>
      <c r="AQ162" s="563"/>
      <c r="AR162" s="563"/>
      <c r="AS162" s="563"/>
    </row>
    <row r="163" spans="4:45">
      <c r="D163" s="605"/>
      <c r="E163" s="606"/>
      <c r="F163" s="606"/>
      <c r="G163" s="606"/>
      <c r="H163" s="606"/>
      <c r="I163" s="606"/>
      <c r="J163" s="606"/>
      <c r="K163" s="606"/>
      <c r="L163" s="606"/>
      <c r="M163" s="606"/>
      <c r="N163" s="606"/>
      <c r="O163" s="606"/>
      <c r="P163" s="606"/>
      <c r="Q163" s="606"/>
      <c r="R163" s="606"/>
      <c r="S163" s="606"/>
      <c r="T163" s="606"/>
      <c r="U163" s="602"/>
      <c r="V163" s="562"/>
      <c r="W163" s="563"/>
      <c r="X163" s="563"/>
      <c r="Y163" s="563"/>
      <c r="Z163" s="563"/>
      <c r="AA163" s="563"/>
      <c r="AB163" s="563"/>
      <c r="AC163" s="563"/>
      <c r="AD163" s="563"/>
      <c r="AE163" s="563"/>
      <c r="AF163" s="563"/>
      <c r="AG163" s="563"/>
      <c r="AH163" s="563"/>
      <c r="AI163" s="563"/>
      <c r="AJ163" s="563"/>
      <c r="AK163" s="563"/>
      <c r="AL163" s="563"/>
      <c r="AM163" s="563"/>
      <c r="AN163" s="563"/>
      <c r="AO163" s="563"/>
      <c r="AP163" s="563"/>
      <c r="AQ163" s="563"/>
      <c r="AR163" s="563"/>
      <c r="AS163" s="563"/>
    </row>
    <row r="164" spans="4:45">
      <c r="D164" s="605"/>
      <c r="E164" s="606"/>
      <c r="F164" s="606"/>
      <c r="G164" s="606"/>
      <c r="H164" s="606"/>
      <c r="I164" s="606"/>
      <c r="J164" s="606"/>
      <c r="K164" s="606"/>
      <c r="L164" s="606"/>
      <c r="M164" s="606"/>
      <c r="N164" s="606"/>
      <c r="O164" s="606"/>
      <c r="P164" s="606"/>
      <c r="Q164" s="606"/>
      <c r="R164" s="606"/>
      <c r="S164" s="606"/>
      <c r="T164" s="606"/>
      <c r="U164" s="602"/>
      <c r="V164" s="562"/>
      <c r="W164" s="563"/>
      <c r="X164" s="563"/>
      <c r="Y164" s="563"/>
      <c r="Z164" s="563"/>
      <c r="AA164" s="563"/>
      <c r="AB164" s="563"/>
      <c r="AC164" s="563"/>
      <c r="AD164" s="563"/>
      <c r="AE164" s="563"/>
      <c r="AF164" s="563"/>
      <c r="AG164" s="563"/>
      <c r="AH164" s="563"/>
      <c r="AI164" s="563"/>
      <c r="AJ164" s="563"/>
      <c r="AK164" s="563"/>
      <c r="AL164" s="563"/>
      <c r="AM164" s="563"/>
      <c r="AN164" s="563"/>
      <c r="AO164" s="563"/>
      <c r="AP164" s="563"/>
      <c r="AQ164" s="563"/>
      <c r="AR164" s="563"/>
      <c r="AS164" s="563"/>
    </row>
    <row r="165" spans="4:45">
      <c r="D165" s="605"/>
      <c r="E165" s="606"/>
      <c r="F165" s="606"/>
      <c r="G165" s="606"/>
      <c r="H165" s="606"/>
      <c r="I165" s="606"/>
      <c r="J165" s="606"/>
      <c r="K165" s="606"/>
      <c r="L165" s="606"/>
      <c r="M165" s="606"/>
      <c r="N165" s="606"/>
      <c r="O165" s="606"/>
      <c r="P165" s="606"/>
      <c r="Q165" s="606"/>
      <c r="R165" s="606"/>
      <c r="S165" s="606"/>
      <c r="T165" s="606"/>
      <c r="U165" s="602"/>
      <c r="V165" s="562"/>
      <c r="W165" s="563"/>
      <c r="X165" s="563"/>
      <c r="Y165" s="563"/>
      <c r="Z165" s="563"/>
      <c r="AA165" s="563"/>
      <c r="AB165" s="563"/>
      <c r="AC165" s="563"/>
      <c r="AD165" s="563"/>
      <c r="AE165" s="563"/>
      <c r="AF165" s="563"/>
      <c r="AG165" s="563"/>
      <c r="AH165" s="563"/>
      <c r="AI165" s="563"/>
      <c r="AJ165" s="563"/>
      <c r="AK165" s="563"/>
      <c r="AL165" s="563"/>
      <c r="AM165" s="563"/>
      <c r="AN165" s="563"/>
      <c r="AO165" s="563"/>
      <c r="AP165" s="563"/>
      <c r="AQ165" s="563"/>
      <c r="AR165" s="563"/>
      <c r="AS165" s="563"/>
    </row>
    <row r="166" spans="4:45">
      <c r="D166" s="605"/>
      <c r="E166" s="606"/>
      <c r="F166" s="606"/>
      <c r="G166" s="606"/>
      <c r="H166" s="606"/>
      <c r="I166" s="606"/>
      <c r="J166" s="606"/>
      <c r="K166" s="606"/>
      <c r="L166" s="606"/>
      <c r="M166" s="606"/>
      <c r="N166" s="606"/>
      <c r="O166" s="606"/>
      <c r="P166" s="606"/>
      <c r="Q166" s="606"/>
      <c r="R166" s="606"/>
      <c r="S166" s="606"/>
      <c r="T166" s="606"/>
      <c r="U166" s="602"/>
      <c r="V166" s="562"/>
      <c r="W166" s="563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</row>
    <row r="167" spans="4:45">
      <c r="D167" s="605"/>
      <c r="E167" s="606"/>
      <c r="F167" s="606"/>
      <c r="G167" s="606"/>
      <c r="H167" s="606"/>
      <c r="I167" s="606"/>
      <c r="J167" s="606"/>
      <c r="K167" s="606"/>
      <c r="L167" s="606"/>
      <c r="M167" s="606"/>
      <c r="N167" s="606"/>
      <c r="O167" s="606"/>
      <c r="P167" s="606"/>
      <c r="Q167" s="606"/>
      <c r="R167" s="606"/>
      <c r="S167" s="606"/>
      <c r="T167" s="606"/>
      <c r="U167" s="602"/>
      <c r="V167" s="562"/>
      <c r="W167" s="563"/>
      <c r="X167" s="563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</row>
    <row r="168" spans="4:45">
      <c r="D168" s="605"/>
      <c r="E168" s="606"/>
      <c r="F168" s="606"/>
      <c r="G168" s="606"/>
      <c r="H168" s="606"/>
      <c r="I168" s="606"/>
      <c r="J168" s="606"/>
      <c r="K168" s="606"/>
      <c r="L168" s="606"/>
      <c r="M168" s="606"/>
      <c r="N168" s="606"/>
      <c r="O168" s="606"/>
      <c r="P168" s="606"/>
      <c r="Q168" s="606"/>
      <c r="R168" s="606"/>
      <c r="S168" s="606"/>
      <c r="T168" s="606"/>
      <c r="U168" s="602"/>
      <c r="V168" s="562"/>
      <c r="W168" s="563"/>
      <c r="X168" s="563"/>
      <c r="Y168" s="563"/>
      <c r="Z168" s="563"/>
      <c r="AA168" s="563"/>
      <c r="AB168" s="563"/>
      <c r="AC168" s="563"/>
      <c r="AD168" s="563"/>
      <c r="AE168" s="563"/>
      <c r="AF168" s="563"/>
      <c r="AG168" s="563"/>
      <c r="AH168" s="563"/>
      <c r="AI168" s="563"/>
      <c r="AJ168" s="563"/>
      <c r="AK168" s="563"/>
      <c r="AL168" s="563"/>
      <c r="AM168" s="563"/>
      <c r="AN168" s="563"/>
      <c r="AO168" s="563"/>
      <c r="AP168" s="563"/>
      <c r="AQ168" s="563"/>
      <c r="AR168" s="563"/>
      <c r="AS168" s="563"/>
    </row>
    <row r="169" spans="4:45">
      <c r="D169" s="605"/>
      <c r="E169" s="606"/>
      <c r="F169" s="606"/>
      <c r="G169" s="606"/>
      <c r="H169" s="606"/>
      <c r="I169" s="606"/>
      <c r="J169" s="606"/>
      <c r="K169" s="606"/>
      <c r="L169" s="606"/>
      <c r="M169" s="606"/>
      <c r="N169" s="606"/>
      <c r="O169" s="606"/>
      <c r="P169" s="606"/>
      <c r="Q169" s="606"/>
      <c r="R169" s="606"/>
      <c r="S169" s="606"/>
      <c r="T169" s="606"/>
      <c r="U169" s="602"/>
      <c r="V169" s="562"/>
      <c r="W169" s="563"/>
      <c r="X169" s="563"/>
      <c r="Y169" s="563"/>
      <c r="Z169" s="563"/>
      <c r="AA169" s="563"/>
      <c r="AB169" s="563"/>
      <c r="AC169" s="563"/>
      <c r="AD169" s="563"/>
      <c r="AE169" s="563"/>
      <c r="AF169" s="563"/>
      <c r="AG169" s="563"/>
      <c r="AH169" s="563"/>
      <c r="AI169" s="563"/>
      <c r="AJ169" s="563"/>
      <c r="AK169" s="563"/>
      <c r="AL169" s="563"/>
      <c r="AM169" s="563"/>
      <c r="AN169" s="563"/>
      <c r="AO169" s="563"/>
      <c r="AP169" s="563"/>
      <c r="AQ169" s="563"/>
      <c r="AR169" s="563"/>
      <c r="AS169" s="563"/>
    </row>
    <row r="170" spans="4:45">
      <c r="D170" s="605"/>
      <c r="E170" s="606"/>
      <c r="F170" s="606"/>
      <c r="G170" s="606"/>
      <c r="H170" s="606"/>
      <c r="I170" s="606"/>
      <c r="J170" s="606"/>
      <c r="K170" s="606"/>
      <c r="L170" s="606"/>
      <c r="M170" s="606"/>
      <c r="N170" s="606"/>
      <c r="O170" s="606"/>
      <c r="P170" s="606"/>
      <c r="Q170" s="606"/>
      <c r="R170" s="606"/>
      <c r="S170" s="606"/>
      <c r="T170" s="606"/>
      <c r="U170" s="602"/>
      <c r="V170" s="562"/>
      <c r="W170" s="563"/>
      <c r="X170" s="563"/>
      <c r="Y170" s="563"/>
      <c r="Z170" s="563"/>
      <c r="AA170" s="563"/>
      <c r="AB170" s="563"/>
      <c r="AC170" s="563"/>
      <c r="AD170" s="563"/>
      <c r="AE170" s="563"/>
      <c r="AF170" s="563"/>
      <c r="AG170" s="563"/>
      <c r="AH170" s="563"/>
      <c r="AI170" s="563"/>
      <c r="AJ170" s="563"/>
      <c r="AK170" s="563"/>
      <c r="AL170" s="563"/>
      <c r="AM170" s="563"/>
      <c r="AN170" s="563"/>
      <c r="AO170" s="563"/>
      <c r="AP170" s="563"/>
      <c r="AQ170" s="563"/>
      <c r="AR170" s="563"/>
      <c r="AS170" s="563"/>
    </row>
    <row r="171" spans="4:45">
      <c r="D171" s="605"/>
      <c r="E171" s="606"/>
      <c r="F171" s="606"/>
      <c r="G171" s="606"/>
      <c r="H171" s="606"/>
      <c r="I171" s="606"/>
      <c r="J171" s="606"/>
      <c r="K171" s="606"/>
      <c r="L171" s="606"/>
      <c r="M171" s="606"/>
      <c r="N171" s="606"/>
      <c r="O171" s="606"/>
      <c r="P171" s="606"/>
      <c r="Q171" s="606"/>
      <c r="R171" s="606"/>
      <c r="S171" s="606"/>
      <c r="T171" s="606"/>
      <c r="U171" s="602"/>
      <c r="V171" s="562"/>
      <c r="W171" s="563"/>
      <c r="X171" s="563"/>
      <c r="Y171" s="563"/>
      <c r="Z171" s="563"/>
      <c r="AA171" s="563"/>
      <c r="AB171" s="563"/>
      <c r="AC171" s="563"/>
      <c r="AD171" s="563"/>
      <c r="AE171" s="563"/>
      <c r="AF171" s="563"/>
      <c r="AG171" s="563"/>
      <c r="AH171" s="563"/>
      <c r="AI171" s="563"/>
      <c r="AJ171" s="563"/>
      <c r="AK171" s="563"/>
      <c r="AL171" s="563"/>
      <c r="AM171" s="563"/>
      <c r="AN171" s="563"/>
      <c r="AO171" s="563"/>
      <c r="AP171" s="563"/>
      <c r="AQ171" s="563"/>
      <c r="AR171" s="563"/>
      <c r="AS171" s="563"/>
    </row>
    <row r="172" spans="4:45">
      <c r="D172" s="605"/>
      <c r="E172" s="606"/>
      <c r="F172" s="606"/>
      <c r="G172" s="606"/>
      <c r="H172" s="606"/>
      <c r="I172" s="606"/>
      <c r="J172" s="606"/>
      <c r="K172" s="606"/>
      <c r="L172" s="606"/>
      <c r="M172" s="606"/>
      <c r="N172" s="606"/>
      <c r="O172" s="606"/>
      <c r="P172" s="606"/>
      <c r="Q172" s="606"/>
      <c r="R172" s="606"/>
      <c r="S172" s="606"/>
      <c r="T172" s="606"/>
      <c r="U172" s="602"/>
      <c r="V172" s="562"/>
      <c r="W172" s="563"/>
      <c r="X172" s="563"/>
      <c r="Y172" s="563"/>
      <c r="Z172" s="563"/>
      <c r="AA172" s="563"/>
      <c r="AB172" s="563"/>
      <c r="AC172" s="563"/>
      <c r="AD172" s="563"/>
      <c r="AE172" s="563"/>
      <c r="AF172" s="563"/>
      <c r="AG172" s="563"/>
      <c r="AH172" s="563"/>
      <c r="AI172" s="563"/>
      <c r="AJ172" s="563"/>
      <c r="AK172" s="563"/>
      <c r="AL172" s="563"/>
      <c r="AM172" s="563"/>
      <c r="AN172" s="563"/>
      <c r="AO172" s="563"/>
      <c r="AP172" s="563"/>
      <c r="AQ172" s="563"/>
      <c r="AR172" s="563"/>
      <c r="AS172" s="563"/>
    </row>
    <row r="173" spans="4:45">
      <c r="D173" s="605"/>
      <c r="E173" s="606"/>
      <c r="F173" s="606"/>
      <c r="G173" s="606"/>
      <c r="H173" s="606"/>
      <c r="I173" s="606"/>
      <c r="J173" s="606"/>
      <c r="K173" s="606"/>
      <c r="L173" s="606"/>
      <c r="M173" s="606"/>
      <c r="N173" s="606"/>
      <c r="O173" s="606"/>
      <c r="P173" s="606"/>
      <c r="Q173" s="606"/>
      <c r="R173" s="606"/>
      <c r="S173" s="606"/>
      <c r="T173" s="606"/>
      <c r="U173" s="602"/>
      <c r="V173" s="562"/>
      <c r="W173" s="563"/>
      <c r="X173" s="563"/>
      <c r="Y173" s="563"/>
      <c r="Z173" s="563"/>
      <c r="AA173" s="563"/>
      <c r="AB173" s="563"/>
      <c r="AC173" s="563"/>
      <c r="AD173" s="563"/>
      <c r="AE173" s="563"/>
      <c r="AF173" s="563"/>
      <c r="AG173" s="563"/>
      <c r="AH173" s="563"/>
      <c r="AI173" s="563"/>
      <c r="AJ173" s="563"/>
      <c r="AK173" s="563"/>
      <c r="AL173" s="563"/>
      <c r="AM173" s="563"/>
      <c r="AN173" s="563"/>
      <c r="AO173" s="563"/>
      <c r="AP173" s="563"/>
      <c r="AQ173" s="563"/>
      <c r="AR173" s="563"/>
      <c r="AS173" s="563"/>
    </row>
    <row r="174" spans="4:45">
      <c r="D174" s="605"/>
      <c r="E174" s="606"/>
      <c r="F174" s="606"/>
      <c r="G174" s="606"/>
      <c r="H174" s="606"/>
      <c r="I174" s="606"/>
      <c r="J174" s="606"/>
      <c r="K174" s="606"/>
      <c r="L174" s="606"/>
      <c r="M174" s="606"/>
      <c r="N174" s="606"/>
      <c r="O174" s="606"/>
      <c r="P174" s="606"/>
      <c r="Q174" s="606"/>
      <c r="R174" s="606"/>
      <c r="S174" s="606"/>
      <c r="T174" s="606"/>
      <c r="U174" s="602"/>
      <c r="V174" s="562"/>
      <c r="W174" s="563"/>
      <c r="X174" s="563"/>
      <c r="Y174" s="563"/>
      <c r="Z174" s="563"/>
      <c r="AA174" s="563"/>
      <c r="AB174" s="563"/>
      <c r="AC174" s="563"/>
      <c r="AD174" s="563"/>
      <c r="AE174" s="563"/>
      <c r="AF174" s="563"/>
      <c r="AG174" s="563"/>
      <c r="AH174" s="563"/>
      <c r="AI174" s="563"/>
      <c r="AJ174" s="563"/>
      <c r="AK174" s="563"/>
      <c r="AL174" s="563"/>
      <c r="AM174" s="563"/>
      <c r="AN174" s="563"/>
      <c r="AO174" s="563"/>
      <c r="AP174" s="563"/>
      <c r="AQ174" s="563"/>
      <c r="AR174" s="563"/>
      <c r="AS174" s="563"/>
    </row>
    <row r="175" spans="4:45">
      <c r="D175" s="605"/>
      <c r="E175" s="606"/>
      <c r="F175" s="606"/>
      <c r="G175" s="606"/>
      <c r="H175" s="606"/>
      <c r="I175" s="606"/>
      <c r="J175" s="606"/>
      <c r="K175" s="606"/>
      <c r="L175" s="606"/>
      <c r="M175" s="606"/>
      <c r="N175" s="606"/>
      <c r="O175" s="606"/>
      <c r="P175" s="606"/>
      <c r="Q175" s="606"/>
      <c r="R175" s="606"/>
      <c r="S175" s="606"/>
      <c r="T175" s="606"/>
      <c r="U175" s="602"/>
      <c r="V175" s="562"/>
      <c r="W175" s="563"/>
      <c r="X175" s="563"/>
      <c r="Y175" s="563"/>
      <c r="Z175" s="563"/>
      <c r="AA175" s="563"/>
      <c r="AB175" s="563"/>
      <c r="AC175" s="563"/>
      <c r="AD175" s="563"/>
      <c r="AE175" s="563"/>
      <c r="AF175" s="563"/>
      <c r="AG175" s="563"/>
      <c r="AH175" s="563"/>
      <c r="AI175" s="563"/>
      <c r="AJ175" s="563"/>
      <c r="AK175" s="563"/>
      <c r="AL175" s="563"/>
      <c r="AM175" s="563"/>
      <c r="AN175" s="563"/>
      <c r="AO175" s="563"/>
      <c r="AP175" s="563"/>
      <c r="AQ175" s="563"/>
      <c r="AR175" s="563"/>
      <c r="AS175" s="563"/>
    </row>
    <row r="176" spans="4:45">
      <c r="D176" s="605"/>
      <c r="E176" s="606"/>
      <c r="F176" s="606"/>
      <c r="G176" s="606"/>
      <c r="H176" s="606"/>
      <c r="I176" s="606"/>
      <c r="J176" s="606"/>
      <c r="K176" s="606"/>
      <c r="L176" s="606"/>
      <c r="M176" s="606"/>
      <c r="N176" s="606"/>
      <c r="O176" s="606"/>
      <c r="P176" s="606"/>
      <c r="Q176" s="606"/>
      <c r="R176" s="606"/>
      <c r="S176" s="606"/>
      <c r="T176" s="606"/>
      <c r="U176" s="602"/>
      <c r="V176" s="562"/>
      <c r="W176" s="563"/>
      <c r="X176" s="563"/>
      <c r="Y176" s="563"/>
      <c r="Z176" s="563"/>
      <c r="AA176" s="563"/>
      <c r="AB176" s="563"/>
      <c r="AC176" s="563"/>
      <c r="AD176" s="563"/>
      <c r="AE176" s="563"/>
      <c r="AF176" s="563"/>
      <c r="AG176" s="563"/>
      <c r="AH176" s="563"/>
      <c r="AI176" s="563"/>
      <c r="AJ176" s="563"/>
      <c r="AK176" s="563"/>
      <c r="AL176" s="563"/>
      <c r="AM176" s="563"/>
      <c r="AN176" s="563"/>
      <c r="AO176" s="563"/>
      <c r="AP176" s="563"/>
      <c r="AQ176" s="563"/>
      <c r="AR176" s="563"/>
      <c r="AS176" s="563"/>
    </row>
    <row r="177" spans="4:45">
      <c r="D177" s="605"/>
      <c r="E177" s="606"/>
      <c r="F177" s="606"/>
      <c r="G177" s="606"/>
      <c r="H177" s="606"/>
      <c r="I177" s="606"/>
      <c r="J177" s="606"/>
      <c r="K177" s="606"/>
      <c r="L177" s="606"/>
      <c r="M177" s="606"/>
      <c r="N177" s="606"/>
      <c r="O177" s="606"/>
      <c r="P177" s="606"/>
      <c r="Q177" s="606"/>
      <c r="R177" s="606"/>
      <c r="S177" s="606"/>
      <c r="T177" s="606"/>
      <c r="U177" s="602"/>
      <c r="V177" s="562"/>
      <c r="W177" s="563"/>
      <c r="X177" s="563"/>
      <c r="Y177" s="563"/>
      <c r="Z177" s="563"/>
      <c r="AA177" s="563"/>
      <c r="AB177" s="563"/>
      <c r="AC177" s="563"/>
      <c r="AD177" s="563"/>
      <c r="AE177" s="563"/>
      <c r="AF177" s="563"/>
      <c r="AG177" s="563"/>
      <c r="AH177" s="563"/>
      <c r="AI177" s="563"/>
      <c r="AJ177" s="563"/>
      <c r="AK177" s="563"/>
      <c r="AL177" s="563"/>
      <c r="AM177" s="563"/>
      <c r="AN177" s="563"/>
      <c r="AO177" s="563"/>
      <c r="AP177" s="563"/>
      <c r="AQ177" s="563"/>
      <c r="AR177" s="563"/>
      <c r="AS177" s="563"/>
    </row>
    <row r="178" spans="4:45">
      <c r="D178" s="605"/>
      <c r="E178" s="606"/>
      <c r="F178" s="606"/>
      <c r="G178" s="606"/>
      <c r="H178" s="606"/>
      <c r="I178" s="606"/>
      <c r="J178" s="606"/>
      <c r="K178" s="606"/>
      <c r="L178" s="606"/>
      <c r="M178" s="606"/>
      <c r="N178" s="606"/>
      <c r="O178" s="606"/>
      <c r="P178" s="606"/>
      <c r="Q178" s="606"/>
      <c r="R178" s="606"/>
      <c r="S178" s="606"/>
      <c r="T178" s="606"/>
      <c r="U178" s="602"/>
      <c r="V178" s="562"/>
      <c r="W178" s="563"/>
      <c r="X178" s="563"/>
      <c r="Y178" s="563"/>
      <c r="Z178" s="563"/>
      <c r="AA178" s="563"/>
      <c r="AB178" s="563"/>
      <c r="AC178" s="563"/>
      <c r="AD178" s="563"/>
      <c r="AE178" s="563"/>
      <c r="AF178" s="563"/>
      <c r="AG178" s="563"/>
      <c r="AH178" s="563"/>
      <c r="AI178" s="563"/>
      <c r="AJ178" s="563"/>
      <c r="AK178" s="563"/>
      <c r="AL178" s="563"/>
      <c r="AM178" s="563"/>
      <c r="AN178" s="563"/>
      <c r="AO178" s="563"/>
      <c r="AP178" s="563"/>
      <c r="AQ178" s="563"/>
      <c r="AR178" s="563"/>
      <c r="AS178" s="563"/>
    </row>
    <row r="179" spans="4:45">
      <c r="D179" s="605"/>
      <c r="E179" s="606"/>
      <c r="F179" s="606"/>
      <c r="G179" s="606"/>
      <c r="H179" s="606"/>
      <c r="I179" s="606"/>
      <c r="J179" s="606"/>
      <c r="K179" s="606"/>
      <c r="L179" s="606"/>
      <c r="M179" s="606"/>
      <c r="N179" s="606"/>
      <c r="O179" s="606"/>
      <c r="P179" s="606"/>
      <c r="Q179" s="606"/>
      <c r="R179" s="606"/>
      <c r="S179" s="606"/>
      <c r="T179" s="606"/>
      <c r="U179" s="602"/>
      <c r="V179" s="562"/>
      <c r="W179" s="563"/>
      <c r="X179" s="563"/>
      <c r="Y179" s="563"/>
      <c r="Z179" s="563"/>
      <c r="AA179" s="563"/>
      <c r="AB179" s="563"/>
      <c r="AC179" s="563"/>
      <c r="AD179" s="563"/>
      <c r="AE179" s="563"/>
      <c r="AF179" s="563"/>
      <c r="AG179" s="563"/>
      <c r="AH179" s="563"/>
      <c r="AI179" s="563"/>
      <c r="AJ179" s="563"/>
      <c r="AK179" s="563"/>
      <c r="AL179" s="563"/>
      <c r="AM179" s="563"/>
      <c r="AN179" s="563"/>
      <c r="AO179" s="563"/>
      <c r="AP179" s="563"/>
      <c r="AQ179" s="563"/>
      <c r="AR179" s="563"/>
      <c r="AS179" s="563"/>
    </row>
    <row r="180" spans="4:45">
      <c r="D180" s="605"/>
      <c r="E180" s="606"/>
      <c r="F180" s="606"/>
      <c r="G180" s="606"/>
      <c r="H180" s="606"/>
      <c r="I180" s="606"/>
      <c r="J180" s="606"/>
      <c r="K180" s="606"/>
      <c r="L180" s="606"/>
      <c r="M180" s="606"/>
      <c r="N180" s="606"/>
      <c r="O180" s="606"/>
      <c r="P180" s="606"/>
      <c r="Q180" s="606"/>
      <c r="R180" s="606"/>
      <c r="S180" s="606"/>
      <c r="T180" s="606"/>
      <c r="U180" s="602"/>
      <c r="V180" s="562"/>
      <c r="W180" s="563"/>
      <c r="X180" s="563"/>
      <c r="Y180" s="563"/>
      <c r="Z180" s="563"/>
      <c r="AA180" s="563"/>
      <c r="AB180" s="563"/>
      <c r="AC180" s="563"/>
      <c r="AD180" s="563"/>
      <c r="AE180" s="563"/>
      <c r="AF180" s="563"/>
      <c r="AG180" s="563"/>
      <c r="AH180" s="563"/>
      <c r="AI180" s="563"/>
      <c r="AJ180" s="563"/>
      <c r="AK180" s="563"/>
      <c r="AL180" s="563"/>
      <c r="AM180" s="563"/>
      <c r="AN180" s="563"/>
      <c r="AO180" s="563"/>
      <c r="AP180" s="563"/>
      <c r="AQ180" s="563"/>
      <c r="AR180" s="563"/>
      <c r="AS180" s="563"/>
    </row>
    <row r="181" spans="4:45">
      <c r="D181" s="605"/>
      <c r="E181" s="606"/>
      <c r="F181" s="606"/>
      <c r="G181" s="606"/>
      <c r="H181" s="606"/>
      <c r="I181" s="606"/>
      <c r="J181" s="606"/>
      <c r="K181" s="606"/>
      <c r="L181" s="606"/>
      <c r="M181" s="606"/>
      <c r="N181" s="606"/>
      <c r="O181" s="606"/>
      <c r="P181" s="606"/>
      <c r="Q181" s="606"/>
      <c r="R181" s="606"/>
      <c r="S181" s="606"/>
      <c r="T181" s="606"/>
      <c r="U181" s="602"/>
      <c r="V181" s="562"/>
      <c r="W181" s="563"/>
      <c r="X181" s="563"/>
      <c r="Y181" s="563"/>
      <c r="Z181" s="563"/>
      <c r="AA181" s="563"/>
      <c r="AB181" s="563"/>
      <c r="AC181" s="563"/>
      <c r="AD181" s="563"/>
      <c r="AE181" s="563"/>
      <c r="AF181" s="563"/>
      <c r="AG181" s="563"/>
      <c r="AH181" s="563"/>
      <c r="AI181" s="563"/>
      <c r="AJ181" s="563"/>
      <c r="AK181" s="563"/>
      <c r="AL181" s="563"/>
      <c r="AM181" s="563"/>
      <c r="AN181" s="563"/>
      <c r="AO181" s="563"/>
      <c r="AP181" s="563"/>
      <c r="AQ181" s="563"/>
      <c r="AR181" s="563"/>
      <c r="AS181" s="563"/>
    </row>
    <row r="182" spans="4:45">
      <c r="D182" s="605"/>
      <c r="E182" s="606"/>
      <c r="F182" s="606"/>
      <c r="G182" s="606"/>
      <c r="H182" s="606"/>
      <c r="I182" s="606"/>
      <c r="J182" s="606"/>
      <c r="K182" s="606"/>
      <c r="L182" s="606"/>
      <c r="M182" s="606"/>
      <c r="N182" s="606"/>
      <c r="O182" s="606"/>
      <c r="P182" s="606"/>
      <c r="Q182" s="606"/>
      <c r="R182" s="606"/>
      <c r="S182" s="606"/>
      <c r="T182" s="606"/>
      <c r="U182" s="602"/>
      <c r="V182" s="562"/>
      <c r="W182" s="563"/>
      <c r="X182" s="563"/>
      <c r="Y182" s="563"/>
      <c r="Z182" s="563"/>
      <c r="AA182" s="563"/>
      <c r="AB182" s="563"/>
      <c r="AC182" s="563"/>
      <c r="AD182" s="563"/>
      <c r="AE182" s="563"/>
      <c r="AF182" s="563"/>
      <c r="AG182" s="563"/>
      <c r="AH182" s="563"/>
      <c r="AI182" s="563"/>
      <c r="AJ182" s="563"/>
      <c r="AK182" s="563"/>
      <c r="AL182" s="563"/>
      <c r="AM182" s="563"/>
      <c r="AN182" s="563"/>
      <c r="AO182" s="563"/>
      <c r="AP182" s="563"/>
      <c r="AQ182" s="563"/>
      <c r="AR182" s="563"/>
      <c r="AS182" s="563"/>
    </row>
    <row r="183" spans="4:45">
      <c r="D183" s="605"/>
      <c r="E183" s="606"/>
      <c r="F183" s="606"/>
      <c r="G183" s="606"/>
      <c r="H183" s="606"/>
      <c r="I183" s="606"/>
      <c r="J183" s="606"/>
      <c r="K183" s="606"/>
      <c r="L183" s="606"/>
      <c r="M183" s="606"/>
      <c r="N183" s="606"/>
      <c r="O183" s="606"/>
      <c r="P183" s="606"/>
      <c r="Q183" s="606"/>
      <c r="R183" s="606"/>
      <c r="S183" s="606"/>
      <c r="T183" s="606"/>
      <c r="U183" s="602"/>
      <c r="V183" s="562"/>
      <c r="W183" s="563"/>
      <c r="X183" s="563"/>
      <c r="Y183" s="563"/>
      <c r="Z183" s="563"/>
      <c r="AA183" s="563"/>
      <c r="AB183" s="563"/>
      <c r="AC183" s="563"/>
      <c r="AD183" s="563"/>
      <c r="AE183" s="563"/>
      <c r="AF183" s="563"/>
      <c r="AG183" s="563"/>
      <c r="AH183" s="563"/>
      <c r="AI183" s="563"/>
      <c r="AJ183" s="563"/>
      <c r="AK183" s="563"/>
      <c r="AL183" s="563"/>
      <c r="AM183" s="563"/>
      <c r="AN183" s="563"/>
      <c r="AO183" s="563"/>
      <c r="AP183" s="563"/>
      <c r="AQ183" s="563"/>
      <c r="AR183" s="563"/>
      <c r="AS183" s="563"/>
    </row>
    <row r="184" spans="4:45">
      <c r="D184" s="605"/>
      <c r="E184" s="606"/>
      <c r="F184" s="606"/>
      <c r="G184" s="606"/>
      <c r="H184" s="606"/>
      <c r="I184" s="606"/>
      <c r="J184" s="606"/>
      <c r="K184" s="606"/>
      <c r="L184" s="606"/>
      <c r="M184" s="606"/>
      <c r="N184" s="606"/>
      <c r="O184" s="606"/>
      <c r="P184" s="606"/>
      <c r="Q184" s="606"/>
      <c r="R184" s="606"/>
      <c r="S184" s="606"/>
      <c r="T184" s="606"/>
      <c r="U184" s="602"/>
      <c r="V184" s="562"/>
      <c r="W184" s="563"/>
      <c r="X184" s="563"/>
      <c r="Y184" s="563"/>
      <c r="Z184" s="563"/>
      <c r="AA184" s="563"/>
      <c r="AB184" s="563"/>
      <c r="AC184" s="563"/>
      <c r="AD184" s="563"/>
      <c r="AE184" s="563"/>
      <c r="AF184" s="563"/>
      <c r="AG184" s="563"/>
      <c r="AH184" s="563"/>
      <c r="AI184" s="563"/>
      <c r="AJ184" s="563"/>
      <c r="AK184" s="563"/>
      <c r="AL184" s="563"/>
      <c r="AM184" s="563"/>
      <c r="AN184" s="563"/>
      <c r="AO184" s="563"/>
      <c r="AP184" s="563"/>
      <c r="AQ184" s="563"/>
      <c r="AR184" s="563"/>
      <c r="AS184" s="563"/>
    </row>
    <row r="185" spans="4:45">
      <c r="D185" s="605"/>
      <c r="E185" s="606"/>
      <c r="F185" s="606"/>
      <c r="G185" s="606"/>
      <c r="H185" s="606"/>
      <c r="I185" s="606"/>
      <c r="J185" s="606"/>
      <c r="K185" s="606"/>
      <c r="L185" s="606"/>
      <c r="M185" s="606"/>
      <c r="N185" s="606"/>
      <c r="O185" s="606"/>
      <c r="P185" s="606"/>
      <c r="Q185" s="606"/>
      <c r="R185" s="606"/>
      <c r="S185" s="606"/>
      <c r="T185" s="606"/>
      <c r="U185" s="602"/>
      <c r="V185" s="562"/>
      <c r="W185" s="563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</row>
    <row r="186" spans="4:45">
      <c r="D186" s="605"/>
      <c r="E186" s="606"/>
      <c r="F186" s="606"/>
      <c r="G186" s="606"/>
      <c r="H186" s="606"/>
      <c r="I186" s="606"/>
      <c r="J186" s="606"/>
      <c r="K186" s="606"/>
      <c r="L186" s="606"/>
      <c r="M186" s="606"/>
      <c r="N186" s="606"/>
      <c r="O186" s="606"/>
      <c r="P186" s="606"/>
      <c r="Q186" s="606"/>
      <c r="R186" s="606"/>
      <c r="S186" s="606"/>
      <c r="T186" s="606"/>
      <c r="U186" s="602"/>
      <c r="V186" s="562"/>
      <c r="W186" s="563"/>
      <c r="X186" s="563"/>
      <c r="Y186" s="563"/>
      <c r="Z186" s="563"/>
      <c r="AA186" s="563"/>
      <c r="AB186" s="563"/>
      <c r="AC186" s="563"/>
      <c r="AD186" s="563"/>
      <c r="AE186" s="563"/>
      <c r="AF186" s="563"/>
      <c r="AG186" s="563"/>
      <c r="AH186" s="563"/>
      <c r="AI186" s="563"/>
      <c r="AJ186" s="563"/>
      <c r="AK186" s="563"/>
      <c r="AL186" s="563"/>
      <c r="AM186" s="563"/>
      <c r="AN186" s="563"/>
      <c r="AO186" s="563"/>
      <c r="AP186" s="563"/>
      <c r="AQ186" s="563"/>
      <c r="AR186" s="563"/>
      <c r="AS186" s="563"/>
    </row>
    <row r="187" spans="4:45">
      <c r="D187" s="605"/>
      <c r="E187" s="606"/>
      <c r="F187" s="606"/>
      <c r="G187" s="606"/>
      <c r="H187" s="606"/>
      <c r="I187" s="606"/>
      <c r="J187" s="606"/>
      <c r="K187" s="606"/>
      <c r="L187" s="606"/>
      <c r="M187" s="606"/>
      <c r="N187" s="606"/>
      <c r="O187" s="606"/>
      <c r="P187" s="606"/>
      <c r="Q187" s="606"/>
      <c r="R187" s="606"/>
      <c r="S187" s="606"/>
      <c r="T187" s="606"/>
      <c r="U187" s="602"/>
      <c r="V187" s="562"/>
      <c r="W187" s="563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</row>
    <row r="188" spans="4:45">
      <c r="D188" s="605"/>
      <c r="E188" s="606"/>
      <c r="F188" s="606"/>
      <c r="G188" s="606"/>
      <c r="H188" s="606"/>
      <c r="I188" s="606"/>
      <c r="J188" s="606"/>
      <c r="K188" s="606"/>
      <c r="L188" s="606"/>
      <c r="M188" s="606"/>
      <c r="N188" s="606"/>
      <c r="O188" s="606"/>
      <c r="P188" s="606"/>
      <c r="Q188" s="606"/>
      <c r="R188" s="606"/>
      <c r="S188" s="606"/>
      <c r="T188" s="606"/>
      <c r="U188" s="602"/>
      <c r="V188" s="562"/>
      <c r="W188" s="563"/>
      <c r="X188" s="563"/>
      <c r="Y188" s="563"/>
      <c r="Z188" s="563"/>
      <c r="AA188" s="563"/>
      <c r="AB188" s="563"/>
      <c r="AC188" s="563"/>
      <c r="AD188" s="563"/>
      <c r="AE188" s="563"/>
      <c r="AF188" s="563"/>
      <c r="AG188" s="563"/>
      <c r="AH188" s="563"/>
      <c r="AI188" s="563"/>
      <c r="AJ188" s="563"/>
      <c r="AK188" s="563"/>
      <c r="AL188" s="563"/>
      <c r="AM188" s="563"/>
      <c r="AN188" s="563"/>
      <c r="AO188" s="563"/>
      <c r="AP188" s="563"/>
      <c r="AQ188" s="563"/>
      <c r="AR188" s="563"/>
      <c r="AS188" s="563"/>
    </row>
    <row r="189" spans="4:45">
      <c r="D189" s="605"/>
      <c r="E189" s="606"/>
      <c r="F189" s="606"/>
      <c r="G189" s="606"/>
      <c r="H189" s="606"/>
      <c r="I189" s="606"/>
      <c r="J189" s="606"/>
      <c r="K189" s="606"/>
      <c r="L189" s="606"/>
      <c r="M189" s="606"/>
      <c r="N189" s="606"/>
      <c r="O189" s="606"/>
      <c r="P189" s="606"/>
      <c r="Q189" s="606"/>
      <c r="R189" s="606"/>
      <c r="S189" s="606"/>
      <c r="T189" s="606"/>
      <c r="U189" s="602"/>
      <c r="V189" s="562"/>
      <c r="W189" s="563"/>
      <c r="X189" s="563"/>
      <c r="Y189" s="563"/>
      <c r="Z189" s="563"/>
      <c r="AA189" s="563"/>
      <c r="AB189" s="563"/>
      <c r="AC189" s="563"/>
      <c r="AD189" s="563"/>
      <c r="AE189" s="563"/>
      <c r="AF189" s="563"/>
      <c r="AG189" s="563"/>
      <c r="AH189" s="563"/>
      <c r="AI189" s="563"/>
      <c r="AJ189" s="563"/>
      <c r="AK189" s="563"/>
      <c r="AL189" s="563"/>
      <c r="AM189" s="563"/>
      <c r="AN189" s="563"/>
      <c r="AO189" s="563"/>
      <c r="AP189" s="563"/>
      <c r="AQ189" s="563"/>
      <c r="AR189" s="563"/>
      <c r="AS189" s="563"/>
    </row>
    <row r="190" spans="4:45">
      <c r="D190" s="605"/>
      <c r="E190" s="606"/>
      <c r="F190" s="606"/>
      <c r="G190" s="606"/>
      <c r="H190" s="606"/>
      <c r="I190" s="606"/>
      <c r="J190" s="606"/>
      <c r="K190" s="606"/>
      <c r="L190" s="606"/>
      <c r="M190" s="606"/>
      <c r="N190" s="606"/>
      <c r="O190" s="606"/>
      <c r="P190" s="606"/>
      <c r="Q190" s="606"/>
      <c r="R190" s="606"/>
      <c r="S190" s="606"/>
      <c r="T190" s="606"/>
      <c r="U190" s="602"/>
      <c r="V190" s="562"/>
      <c r="W190" s="563"/>
      <c r="X190" s="563"/>
      <c r="Y190" s="563"/>
      <c r="Z190" s="563"/>
      <c r="AA190" s="563"/>
      <c r="AB190" s="563"/>
      <c r="AC190" s="563"/>
      <c r="AD190" s="563"/>
      <c r="AE190" s="563"/>
      <c r="AF190" s="563"/>
      <c r="AG190" s="563"/>
      <c r="AH190" s="563"/>
      <c r="AI190" s="563"/>
      <c r="AJ190" s="563"/>
      <c r="AK190" s="563"/>
      <c r="AL190" s="563"/>
      <c r="AM190" s="563"/>
      <c r="AN190" s="563"/>
      <c r="AO190" s="563"/>
      <c r="AP190" s="563"/>
      <c r="AQ190" s="563"/>
      <c r="AR190" s="563"/>
      <c r="AS190" s="563"/>
    </row>
    <row r="191" spans="4:45">
      <c r="D191" s="605"/>
      <c r="E191" s="606"/>
      <c r="F191" s="606"/>
      <c r="G191" s="606"/>
      <c r="H191" s="606"/>
      <c r="I191" s="606"/>
      <c r="J191" s="606"/>
      <c r="K191" s="606"/>
      <c r="L191" s="606"/>
      <c r="M191" s="606"/>
      <c r="N191" s="606"/>
      <c r="O191" s="606"/>
      <c r="P191" s="606"/>
      <c r="Q191" s="606"/>
      <c r="R191" s="606"/>
      <c r="S191" s="606"/>
      <c r="T191" s="606"/>
      <c r="U191" s="602"/>
      <c r="V191" s="562"/>
      <c r="W191" s="563"/>
      <c r="X191" s="563"/>
      <c r="Y191" s="563"/>
      <c r="Z191" s="563"/>
      <c r="AA191" s="563"/>
      <c r="AB191" s="563"/>
      <c r="AC191" s="563"/>
      <c r="AD191" s="563"/>
      <c r="AE191" s="563"/>
      <c r="AF191" s="563"/>
      <c r="AG191" s="563"/>
      <c r="AH191" s="563"/>
      <c r="AI191" s="563"/>
      <c r="AJ191" s="563"/>
      <c r="AK191" s="563"/>
      <c r="AL191" s="563"/>
      <c r="AM191" s="563"/>
      <c r="AN191" s="563"/>
      <c r="AO191" s="563"/>
      <c r="AP191" s="563"/>
      <c r="AQ191" s="563"/>
      <c r="AR191" s="563"/>
      <c r="AS191" s="563"/>
    </row>
    <row r="192" spans="4:45">
      <c r="D192" s="605"/>
      <c r="E192" s="606"/>
      <c r="F192" s="606"/>
      <c r="G192" s="606"/>
      <c r="H192" s="606"/>
      <c r="I192" s="606"/>
      <c r="J192" s="606"/>
      <c r="K192" s="606"/>
      <c r="L192" s="606"/>
      <c r="M192" s="606"/>
      <c r="N192" s="606"/>
      <c r="O192" s="606"/>
      <c r="P192" s="606"/>
      <c r="Q192" s="606"/>
      <c r="R192" s="606"/>
      <c r="S192" s="606"/>
      <c r="T192" s="606"/>
      <c r="U192" s="602"/>
      <c r="V192" s="562"/>
      <c r="W192" s="563"/>
      <c r="X192" s="563"/>
      <c r="Y192" s="563"/>
      <c r="Z192" s="563"/>
      <c r="AA192" s="563"/>
      <c r="AB192" s="563"/>
      <c r="AC192" s="563"/>
      <c r="AD192" s="563"/>
      <c r="AE192" s="563"/>
      <c r="AF192" s="563"/>
      <c r="AG192" s="563"/>
      <c r="AH192" s="563"/>
      <c r="AI192" s="563"/>
      <c r="AJ192" s="563"/>
      <c r="AK192" s="563"/>
      <c r="AL192" s="563"/>
      <c r="AM192" s="563"/>
      <c r="AN192" s="563"/>
      <c r="AO192" s="563"/>
      <c r="AP192" s="563"/>
      <c r="AQ192" s="563"/>
      <c r="AR192" s="563"/>
      <c r="AS192" s="563"/>
    </row>
    <row r="193" spans="4:45">
      <c r="D193" s="605"/>
      <c r="E193" s="606"/>
      <c r="F193" s="606"/>
      <c r="G193" s="606"/>
      <c r="H193" s="606"/>
      <c r="I193" s="606"/>
      <c r="J193" s="606"/>
      <c r="K193" s="606"/>
      <c r="L193" s="606"/>
      <c r="M193" s="606"/>
      <c r="N193" s="606"/>
      <c r="O193" s="606"/>
      <c r="P193" s="606"/>
      <c r="Q193" s="606"/>
      <c r="R193" s="606"/>
      <c r="S193" s="606"/>
      <c r="T193" s="606"/>
      <c r="U193" s="602"/>
      <c r="V193" s="562"/>
      <c r="W193" s="563"/>
      <c r="X193" s="563"/>
      <c r="Y193" s="563"/>
      <c r="Z193" s="563"/>
      <c r="AA193" s="563"/>
      <c r="AB193" s="563"/>
      <c r="AC193" s="563"/>
      <c r="AD193" s="563"/>
      <c r="AE193" s="563"/>
      <c r="AF193" s="563"/>
      <c r="AG193" s="563"/>
      <c r="AH193" s="563"/>
      <c r="AI193" s="563"/>
      <c r="AJ193" s="563"/>
      <c r="AK193" s="563"/>
      <c r="AL193" s="563"/>
      <c r="AM193" s="563"/>
      <c r="AN193" s="563"/>
      <c r="AO193" s="563"/>
      <c r="AP193" s="563"/>
      <c r="AQ193" s="563"/>
      <c r="AR193" s="563"/>
      <c r="AS193" s="563"/>
    </row>
    <row r="194" spans="4:45">
      <c r="D194" s="605"/>
      <c r="E194" s="606"/>
      <c r="F194" s="606"/>
      <c r="G194" s="606"/>
      <c r="H194" s="606"/>
      <c r="I194" s="606"/>
      <c r="J194" s="606"/>
      <c r="K194" s="606"/>
      <c r="L194" s="606"/>
      <c r="M194" s="606"/>
      <c r="N194" s="606"/>
      <c r="O194" s="606"/>
      <c r="P194" s="606"/>
      <c r="Q194" s="606"/>
      <c r="R194" s="606"/>
      <c r="S194" s="606"/>
      <c r="T194" s="606"/>
      <c r="U194" s="602"/>
      <c r="V194" s="562"/>
      <c r="W194" s="563"/>
      <c r="X194" s="563"/>
      <c r="Y194" s="563"/>
      <c r="Z194" s="563"/>
      <c r="AA194" s="563"/>
      <c r="AB194" s="563"/>
      <c r="AC194" s="563"/>
      <c r="AD194" s="563"/>
      <c r="AE194" s="563"/>
      <c r="AF194" s="563"/>
      <c r="AG194" s="563"/>
      <c r="AH194" s="563"/>
      <c r="AI194" s="563"/>
      <c r="AJ194" s="563"/>
      <c r="AK194" s="563"/>
      <c r="AL194" s="563"/>
      <c r="AM194" s="563"/>
      <c r="AN194" s="563"/>
      <c r="AO194" s="563"/>
      <c r="AP194" s="563"/>
      <c r="AQ194" s="563"/>
      <c r="AR194" s="563"/>
      <c r="AS194" s="563"/>
    </row>
    <row r="195" spans="4:45">
      <c r="D195" s="605"/>
      <c r="E195" s="606"/>
      <c r="F195" s="606"/>
      <c r="G195" s="606"/>
      <c r="H195" s="606"/>
      <c r="I195" s="606"/>
      <c r="J195" s="606"/>
      <c r="K195" s="606"/>
      <c r="L195" s="606"/>
      <c r="M195" s="606"/>
      <c r="N195" s="606"/>
      <c r="O195" s="606"/>
      <c r="P195" s="606"/>
      <c r="Q195" s="606"/>
      <c r="R195" s="606"/>
      <c r="S195" s="606"/>
      <c r="T195" s="606"/>
      <c r="U195" s="602"/>
      <c r="V195" s="562"/>
      <c r="W195" s="563"/>
      <c r="X195" s="563"/>
      <c r="Y195" s="563"/>
      <c r="Z195" s="563"/>
      <c r="AA195" s="563"/>
      <c r="AB195" s="563"/>
      <c r="AC195" s="563"/>
      <c r="AD195" s="563"/>
      <c r="AE195" s="563"/>
      <c r="AF195" s="563"/>
      <c r="AG195" s="563"/>
      <c r="AH195" s="563"/>
      <c r="AI195" s="563"/>
      <c r="AJ195" s="563"/>
      <c r="AK195" s="563"/>
      <c r="AL195" s="563"/>
      <c r="AM195" s="563"/>
      <c r="AN195" s="563"/>
      <c r="AO195" s="563"/>
      <c r="AP195" s="563"/>
      <c r="AQ195" s="563"/>
      <c r="AR195" s="563"/>
      <c r="AS195" s="563"/>
    </row>
    <row r="196" spans="4:45">
      <c r="D196" s="605"/>
      <c r="E196" s="606"/>
      <c r="F196" s="606"/>
      <c r="G196" s="606"/>
      <c r="H196" s="606"/>
      <c r="I196" s="606"/>
      <c r="J196" s="606"/>
      <c r="K196" s="606"/>
      <c r="L196" s="606"/>
      <c r="M196" s="606"/>
      <c r="N196" s="606"/>
      <c r="O196" s="606"/>
      <c r="P196" s="606"/>
      <c r="Q196" s="606"/>
      <c r="R196" s="606"/>
      <c r="S196" s="606"/>
      <c r="T196" s="606"/>
      <c r="U196" s="602"/>
      <c r="V196" s="562"/>
      <c r="W196" s="563"/>
      <c r="X196" s="563"/>
      <c r="Y196" s="563"/>
      <c r="Z196" s="563"/>
      <c r="AA196" s="563"/>
      <c r="AB196" s="563"/>
      <c r="AC196" s="563"/>
      <c r="AD196" s="563"/>
      <c r="AE196" s="563"/>
      <c r="AF196" s="563"/>
      <c r="AG196" s="563"/>
      <c r="AH196" s="563"/>
      <c r="AI196" s="563"/>
      <c r="AJ196" s="563"/>
      <c r="AK196" s="563"/>
      <c r="AL196" s="563"/>
      <c r="AM196" s="563"/>
      <c r="AN196" s="563"/>
      <c r="AO196" s="563"/>
      <c r="AP196" s="563"/>
      <c r="AQ196" s="563"/>
      <c r="AR196" s="563"/>
      <c r="AS196" s="563"/>
    </row>
    <row r="197" spans="4:45">
      <c r="D197" s="605"/>
      <c r="E197" s="606"/>
      <c r="F197" s="606"/>
      <c r="G197" s="606"/>
      <c r="H197" s="606"/>
      <c r="I197" s="606"/>
      <c r="J197" s="606"/>
      <c r="K197" s="606"/>
      <c r="L197" s="606"/>
      <c r="M197" s="606"/>
      <c r="N197" s="606"/>
      <c r="O197" s="606"/>
      <c r="P197" s="606"/>
      <c r="Q197" s="606"/>
      <c r="R197" s="606"/>
      <c r="S197" s="606"/>
      <c r="T197" s="606"/>
      <c r="U197" s="602"/>
      <c r="V197" s="562"/>
      <c r="W197" s="563"/>
      <c r="X197" s="563"/>
      <c r="Y197" s="563"/>
      <c r="Z197" s="563"/>
      <c r="AA197" s="563"/>
      <c r="AB197" s="563"/>
      <c r="AC197" s="563"/>
      <c r="AD197" s="563"/>
      <c r="AE197" s="563"/>
      <c r="AF197" s="563"/>
      <c r="AG197" s="563"/>
      <c r="AH197" s="563"/>
      <c r="AI197" s="563"/>
      <c r="AJ197" s="563"/>
      <c r="AK197" s="563"/>
      <c r="AL197" s="563"/>
      <c r="AM197" s="563"/>
      <c r="AN197" s="563"/>
      <c r="AO197" s="563"/>
      <c r="AP197" s="563"/>
      <c r="AQ197" s="563"/>
      <c r="AR197" s="563"/>
      <c r="AS197" s="563"/>
    </row>
    <row r="198" spans="4:45">
      <c r="D198" s="605"/>
      <c r="E198" s="606"/>
      <c r="F198" s="606"/>
      <c r="G198" s="606"/>
      <c r="H198" s="606"/>
      <c r="I198" s="606"/>
      <c r="J198" s="606"/>
      <c r="K198" s="606"/>
      <c r="L198" s="606"/>
      <c r="M198" s="606"/>
      <c r="N198" s="606"/>
      <c r="O198" s="606"/>
      <c r="P198" s="606"/>
      <c r="Q198" s="606"/>
      <c r="R198" s="606"/>
      <c r="S198" s="606"/>
      <c r="T198" s="606"/>
      <c r="U198" s="602"/>
      <c r="V198" s="562"/>
      <c r="W198" s="563"/>
      <c r="X198" s="563"/>
      <c r="Y198" s="563"/>
      <c r="Z198" s="563"/>
      <c r="AA198" s="563"/>
      <c r="AB198" s="563"/>
      <c r="AC198" s="563"/>
      <c r="AD198" s="563"/>
      <c r="AE198" s="563"/>
      <c r="AF198" s="563"/>
      <c r="AG198" s="563"/>
      <c r="AH198" s="563"/>
      <c r="AI198" s="563"/>
      <c r="AJ198" s="563"/>
      <c r="AK198" s="563"/>
      <c r="AL198" s="563"/>
      <c r="AM198" s="563"/>
      <c r="AN198" s="563"/>
      <c r="AO198" s="563"/>
      <c r="AP198" s="563"/>
      <c r="AQ198" s="563"/>
      <c r="AR198" s="563"/>
      <c r="AS198" s="563"/>
    </row>
    <row r="199" spans="4:45">
      <c r="D199" s="605"/>
      <c r="E199" s="606"/>
      <c r="F199" s="606"/>
      <c r="G199" s="606"/>
      <c r="H199" s="606"/>
      <c r="I199" s="606"/>
      <c r="J199" s="606"/>
      <c r="K199" s="606"/>
      <c r="L199" s="606"/>
      <c r="M199" s="606"/>
      <c r="N199" s="606"/>
      <c r="O199" s="606"/>
      <c r="P199" s="606"/>
      <c r="Q199" s="606"/>
      <c r="R199" s="606"/>
      <c r="S199" s="606"/>
      <c r="T199" s="606"/>
      <c r="U199" s="602"/>
      <c r="V199" s="562"/>
      <c r="W199" s="563"/>
      <c r="X199" s="563"/>
      <c r="Y199" s="563"/>
      <c r="Z199" s="563"/>
      <c r="AA199" s="563"/>
      <c r="AB199" s="563"/>
      <c r="AC199" s="563"/>
      <c r="AD199" s="563"/>
      <c r="AE199" s="563"/>
      <c r="AF199" s="563"/>
      <c r="AG199" s="563"/>
      <c r="AH199" s="563"/>
      <c r="AI199" s="563"/>
      <c r="AJ199" s="563"/>
      <c r="AK199" s="563"/>
      <c r="AL199" s="563"/>
      <c r="AM199" s="563"/>
      <c r="AN199" s="563"/>
      <c r="AO199" s="563"/>
      <c r="AP199" s="563"/>
      <c r="AQ199" s="563"/>
      <c r="AR199" s="563"/>
      <c r="AS199" s="563"/>
    </row>
    <row r="200" spans="4:45">
      <c r="D200" s="605"/>
      <c r="E200" s="606"/>
      <c r="F200" s="606"/>
      <c r="G200" s="606"/>
      <c r="H200" s="606"/>
      <c r="I200" s="606"/>
      <c r="J200" s="606"/>
      <c r="K200" s="606"/>
      <c r="L200" s="606"/>
      <c r="M200" s="606"/>
      <c r="N200" s="606"/>
      <c r="O200" s="606"/>
      <c r="P200" s="606"/>
      <c r="Q200" s="606"/>
      <c r="R200" s="606"/>
      <c r="S200" s="606"/>
      <c r="T200" s="606"/>
      <c r="U200" s="602"/>
      <c r="V200" s="562"/>
      <c r="W200" s="563"/>
      <c r="X200" s="563"/>
      <c r="Y200" s="563"/>
      <c r="Z200" s="563"/>
      <c r="AA200" s="563"/>
      <c r="AB200" s="563"/>
      <c r="AC200" s="563"/>
      <c r="AD200" s="563"/>
      <c r="AE200" s="563"/>
      <c r="AF200" s="563"/>
      <c r="AG200" s="563"/>
      <c r="AH200" s="563"/>
      <c r="AI200" s="563"/>
      <c r="AJ200" s="563"/>
      <c r="AK200" s="563"/>
      <c r="AL200" s="563"/>
      <c r="AM200" s="563"/>
      <c r="AN200" s="563"/>
      <c r="AO200" s="563"/>
      <c r="AP200" s="563"/>
      <c r="AQ200" s="563"/>
      <c r="AR200" s="563"/>
      <c r="AS200" s="563"/>
    </row>
    <row r="201" spans="4:45">
      <c r="D201" s="605"/>
      <c r="E201" s="606"/>
      <c r="F201" s="606"/>
      <c r="G201" s="606"/>
      <c r="H201" s="606"/>
      <c r="I201" s="606"/>
      <c r="J201" s="606"/>
      <c r="K201" s="606"/>
      <c r="L201" s="606"/>
      <c r="M201" s="606"/>
      <c r="N201" s="606"/>
      <c r="O201" s="606"/>
      <c r="P201" s="606"/>
      <c r="Q201" s="606"/>
      <c r="R201" s="606"/>
      <c r="S201" s="606"/>
      <c r="T201" s="606"/>
      <c r="U201" s="602"/>
      <c r="V201" s="562"/>
      <c r="W201" s="563"/>
      <c r="X201" s="563"/>
      <c r="Y201" s="563"/>
      <c r="Z201" s="563"/>
      <c r="AA201" s="563"/>
      <c r="AB201" s="563"/>
      <c r="AC201" s="563"/>
      <c r="AD201" s="563"/>
      <c r="AE201" s="563"/>
      <c r="AF201" s="563"/>
      <c r="AG201" s="563"/>
      <c r="AH201" s="563"/>
      <c r="AI201" s="563"/>
      <c r="AJ201" s="563"/>
      <c r="AK201" s="563"/>
      <c r="AL201" s="563"/>
      <c r="AM201" s="563"/>
      <c r="AN201" s="563"/>
      <c r="AO201" s="563"/>
      <c r="AP201" s="563"/>
      <c r="AQ201" s="563"/>
      <c r="AR201" s="563"/>
      <c r="AS201" s="563"/>
    </row>
    <row r="202" spans="4:45">
      <c r="D202" s="605"/>
      <c r="E202" s="606"/>
      <c r="F202" s="606"/>
      <c r="G202" s="606"/>
      <c r="H202" s="606"/>
      <c r="I202" s="606"/>
      <c r="J202" s="606"/>
      <c r="K202" s="606"/>
      <c r="L202" s="606"/>
      <c r="M202" s="606"/>
      <c r="N202" s="606"/>
      <c r="O202" s="606"/>
      <c r="P202" s="606"/>
      <c r="Q202" s="606"/>
      <c r="R202" s="606"/>
      <c r="S202" s="606"/>
      <c r="T202" s="606"/>
      <c r="U202" s="602"/>
      <c r="V202" s="562"/>
      <c r="W202" s="563"/>
      <c r="X202" s="563"/>
      <c r="Y202" s="563"/>
      <c r="Z202" s="563"/>
      <c r="AA202" s="563"/>
      <c r="AB202" s="563"/>
      <c r="AC202" s="563"/>
      <c r="AD202" s="563"/>
      <c r="AE202" s="563"/>
      <c r="AF202" s="563"/>
      <c r="AG202" s="563"/>
      <c r="AH202" s="563"/>
      <c r="AI202" s="563"/>
      <c r="AJ202" s="563"/>
      <c r="AK202" s="563"/>
      <c r="AL202" s="563"/>
      <c r="AM202" s="563"/>
      <c r="AN202" s="563"/>
      <c r="AO202" s="563"/>
      <c r="AP202" s="563"/>
      <c r="AQ202" s="563"/>
      <c r="AR202" s="563"/>
      <c r="AS202" s="563"/>
    </row>
    <row r="203" spans="4:45">
      <c r="D203" s="605"/>
      <c r="E203" s="606"/>
      <c r="F203" s="606"/>
      <c r="G203" s="606"/>
      <c r="H203" s="606"/>
      <c r="I203" s="606"/>
      <c r="J203" s="606"/>
      <c r="K203" s="606"/>
      <c r="L203" s="606"/>
      <c r="M203" s="606"/>
      <c r="N203" s="606"/>
      <c r="O203" s="606"/>
      <c r="P203" s="606"/>
      <c r="Q203" s="606"/>
      <c r="R203" s="606"/>
      <c r="S203" s="606"/>
      <c r="T203" s="606"/>
      <c r="U203" s="602"/>
      <c r="V203" s="562"/>
      <c r="W203" s="563"/>
      <c r="X203" s="563"/>
      <c r="Y203" s="563"/>
      <c r="Z203" s="563"/>
      <c r="AA203" s="563"/>
      <c r="AB203" s="563"/>
      <c r="AC203" s="563"/>
      <c r="AD203" s="563"/>
      <c r="AE203" s="563"/>
      <c r="AF203" s="563"/>
      <c r="AG203" s="563"/>
      <c r="AH203" s="563"/>
      <c r="AI203" s="563"/>
      <c r="AJ203" s="563"/>
      <c r="AK203" s="563"/>
      <c r="AL203" s="563"/>
      <c r="AM203" s="563"/>
      <c r="AN203" s="563"/>
      <c r="AO203" s="563"/>
      <c r="AP203" s="563"/>
      <c r="AQ203" s="563"/>
      <c r="AR203" s="563"/>
      <c r="AS203" s="563"/>
    </row>
    <row r="204" spans="4:45">
      <c r="D204" s="605"/>
      <c r="E204" s="606"/>
      <c r="F204" s="606"/>
      <c r="G204" s="606"/>
      <c r="H204" s="606"/>
      <c r="I204" s="606"/>
      <c r="J204" s="606"/>
      <c r="K204" s="606"/>
      <c r="L204" s="606"/>
      <c r="M204" s="606"/>
      <c r="N204" s="606"/>
      <c r="O204" s="606"/>
      <c r="P204" s="606"/>
      <c r="Q204" s="606"/>
      <c r="R204" s="606"/>
      <c r="S204" s="606"/>
      <c r="T204" s="606"/>
      <c r="U204" s="602"/>
      <c r="V204" s="562"/>
      <c r="W204" s="563"/>
      <c r="X204" s="563"/>
      <c r="Y204" s="563"/>
      <c r="Z204" s="563"/>
      <c r="AA204" s="563"/>
      <c r="AB204" s="563"/>
      <c r="AC204" s="563"/>
      <c r="AD204" s="563"/>
      <c r="AE204" s="563"/>
      <c r="AF204" s="563"/>
      <c r="AG204" s="563"/>
      <c r="AH204" s="563"/>
      <c r="AI204" s="563"/>
      <c r="AJ204" s="563"/>
      <c r="AK204" s="563"/>
      <c r="AL204" s="563"/>
      <c r="AM204" s="563"/>
      <c r="AN204" s="563"/>
      <c r="AO204" s="563"/>
      <c r="AP204" s="563"/>
      <c r="AQ204" s="563"/>
      <c r="AR204" s="563"/>
      <c r="AS204" s="563"/>
    </row>
    <row r="205" spans="4:45">
      <c r="D205" s="605"/>
      <c r="E205" s="606"/>
      <c r="F205" s="606"/>
      <c r="G205" s="606"/>
      <c r="H205" s="606"/>
      <c r="I205" s="606"/>
      <c r="J205" s="606"/>
      <c r="K205" s="606"/>
      <c r="L205" s="606"/>
      <c r="M205" s="606"/>
      <c r="N205" s="606"/>
      <c r="O205" s="606"/>
      <c r="P205" s="606"/>
      <c r="Q205" s="606"/>
      <c r="R205" s="606"/>
      <c r="S205" s="606"/>
      <c r="T205" s="606"/>
      <c r="U205" s="602"/>
      <c r="V205" s="562"/>
      <c r="W205" s="563"/>
      <c r="X205" s="563"/>
      <c r="Y205" s="563"/>
      <c r="Z205" s="563"/>
      <c r="AA205" s="563"/>
      <c r="AB205" s="563"/>
      <c r="AC205" s="563"/>
      <c r="AD205" s="563"/>
      <c r="AE205" s="563"/>
      <c r="AF205" s="563"/>
      <c r="AG205" s="563"/>
      <c r="AH205" s="563"/>
      <c r="AI205" s="563"/>
      <c r="AJ205" s="563"/>
      <c r="AK205" s="563"/>
      <c r="AL205" s="563"/>
      <c r="AM205" s="563"/>
      <c r="AN205" s="563"/>
      <c r="AO205" s="563"/>
      <c r="AP205" s="563"/>
      <c r="AQ205" s="563"/>
      <c r="AR205" s="563"/>
      <c r="AS205" s="563"/>
    </row>
    <row r="206" spans="4:45">
      <c r="D206" s="605"/>
      <c r="E206" s="606"/>
      <c r="F206" s="606"/>
      <c r="G206" s="606"/>
      <c r="H206" s="606"/>
      <c r="I206" s="606"/>
      <c r="J206" s="606"/>
      <c r="K206" s="606"/>
      <c r="L206" s="606"/>
      <c r="M206" s="606"/>
      <c r="N206" s="606"/>
      <c r="O206" s="606"/>
      <c r="P206" s="606"/>
      <c r="Q206" s="606"/>
      <c r="R206" s="606"/>
      <c r="S206" s="606"/>
      <c r="T206" s="606"/>
      <c r="U206" s="602"/>
      <c r="V206" s="562"/>
      <c r="W206" s="563"/>
      <c r="X206" s="563"/>
      <c r="Y206" s="563"/>
      <c r="Z206" s="563"/>
      <c r="AA206" s="563"/>
      <c r="AB206" s="563"/>
      <c r="AC206" s="563"/>
      <c r="AD206" s="563"/>
      <c r="AE206" s="563"/>
      <c r="AF206" s="563"/>
      <c r="AG206" s="563"/>
      <c r="AH206" s="563"/>
      <c r="AI206" s="563"/>
      <c r="AJ206" s="563"/>
      <c r="AK206" s="563"/>
      <c r="AL206" s="563"/>
      <c r="AM206" s="563"/>
      <c r="AN206" s="563"/>
      <c r="AO206" s="563"/>
      <c r="AP206" s="563"/>
      <c r="AQ206" s="563"/>
      <c r="AR206" s="563"/>
      <c r="AS206" s="563"/>
    </row>
    <row r="207" spans="4:45">
      <c r="D207" s="605"/>
      <c r="E207" s="606"/>
      <c r="F207" s="606"/>
      <c r="G207" s="606"/>
      <c r="H207" s="606"/>
      <c r="I207" s="606"/>
      <c r="J207" s="606"/>
      <c r="K207" s="606"/>
      <c r="L207" s="606"/>
      <c r="M207" s="606"/>
      <c r="N207" s="606"/>
      <c r="O207" s="606"/>
      <c r="P207" s="606"/>
      <c r="Q207" s="606"/>
      <c r="R207" s="606"/>
      <c r="S207" s="606"/>
      <c r="T207" s="606"/>
      <c r="U207" s="602"/>
      <c r="V207" s="562"/>
      <c r="W207" s="563"/>
      <c r="X207" s="563"/>
      <c r="Y207" s="563"/>
      <c r="Z207" s="563"/>
      <c r="AA207" s="563"/>
      <c r="AB207" s="563"/>
      <c r="AC207" s="563"/>
      <c r="AD207" s="563"/>
      <c r="AE207" s="563"/>
      <c r="AF207" s="563"/>
      <c r="AG207" s="563"/>
      <c r="AH207" s="563"/>
      <c r="AI207" s="563"/>
      <c r="AJ207" s="563"/>
      <c r="AK207" s="563"/>
      <c r="AL207" s="563"/>
      <c r="AM207" s="563"/>
      <c r="AN207" s="563"/>
      <c r="AO207" s="563"/>
      <c r="AP207" s="563"/>
      <c r="AQ207" s="563"/>
      <c r="AR207" s="563"/>
      <c r="AS207" s="563"/>
    </row>
    <row r="208" spans="4:45">
      <c r="D208" s="605"/>
      <c r="E208" s="606"/>
      <c r="F208" s="606"/>
      <c r="G208" s="606"/>
      <c r="H208" s="606"/>
      <c r="I208" s="606"/>
      <c r="J208" s="606"/>
      <c r="K208" s="606"/>
      <c r="L208" s="606"/>
      <c r="M208" s="606"/>
      <c r="N208" s="606"/>
      <c r="O208" s="606"/>
      <c r="P208" s="606"/>
      <c r="Q208" s="606"/>
      <c r="R208" s="606"/>
      <c r="S208" s="606"/>
      <c r="T208" s="606"/>
      <c r="U208" s="602"/>
      <c r="V208" s="562"/>
      <c r="W208" s="563"/>
      <c r="X208" s="563"/>
      <c r="Y208" s="563"/>
      <c r="Z208" s="563"/>
      <c r="AA208" s="563"/>
      <c r="AB208" s="563"/>
      <c r="AC208" s="563"/>
      <c r="AD208" s="563"/>
      <c r="AE208" s="563"/>
      <c r="AF208" s="563"/>
      <c r="AG208" s="563"/>
      <c r="AH208" s="563"/>
      <c r="AI208" s="563"/>
      <c r="AJ208" s="563"/>
      <c r="AK208" s="563"/>
      <c r="AL208" s="563"/>
      <c r="AM208" s="563"/>
      <c r="AN208" s="563"/>
      <c r="AO208" s="563"/>
      <c r="AP208" s="563"/>
      <c r="AQ208" s="563"/>
      <c r="AR208" s="563"/>
      <c r="AS208" s="563"/>
    </row>
    <row r="209" spans="4:45">
      <c r="D209" s="605"/>
      <c r="E209" s="606"/>
      <c r="F209" s="606"/>
      <c r="G209" s="606"/>
      <c r="H209" s="606"/>
      <c r="I209" s="606"/>
      <c r="J209" s="606"/>
      <c r="K209" s="606"/>
      <c r="L209" s="606"/>
      <c r="M209" s="606"/>
      <c r="N209" s="606"/>
      <c r="O209" s="606"/>
      <c r="P209" s="606"/>
      <c r="Q209" s="606"/>
      <c r="R209" s="606"/>
      <c r="S209" s="606"/>
      <c r="T209" s="606"/>
      <c r="U209" s="602"/>
      <c r="V209" s="562"/>
      <c r="W209" s="563"/>
      <c r="X209" s="563"/>
      <c r="Y209" s="563"/>
      <c r="Z209" s="563"/>
      <c r="AA209" s="563"/>
      <c r="AB209" s="563"/>
      <c r="AC209" s="563"/>
      <c r="AD209" s="563"/>
      <c r="AE209" s="563"/>
      <c r="AF209" s="563"/>
      <c r="AG209" s="563"/>
      <c r="AH209" s="563"/>
      <c r="AI209" s="563"/>
      <c r="AJ209" s="563"/>
      <c r="AK209" s="563"/>
      <c r="AL209" s="563"/>
      <c r="AM209" s="563"/>
      <c r="AN209" s="563"/>
      <c r="AO209" s="563"/>
      <c r="AP209" s="563"/>
      <c r="AQ209" s="563"/>
      <c r="AR209" s="563"/>
      <c r="AS209" s="563"/>
    </row>
    <row r="210" spans="4:45">
      <c r="D210" s="605"/>
      <c r="E210" s="606"/>
      <c r="F210" s="606"/>
      <c r="G210" s="606"/>
      <c r="H210" s="606"/>
      <c r="I210" s="606"/>
      <c r="J210" s="606"/>
      <c r="K210" s="606"/>
      <c r="L210" s="606"/>
      <c r="M210" s="606"/>
      <c r="N210" s="606"/>
      <c r="O210" s="606"/>
      <c r="P210" s="606"/>
      <c r="Q210" s="606"/>
      <c r="R210" s="606"/>
      <c r="S210" s="606"/>
      <c r="T210" s="606"/>
      <c r="U210" s="602"/>
      <c r="V210" s="562"/>
      <c r="W210" s="563"/>
      <c r="X210" s="563"/>
      <c r="Y210" s="563"/>
      <c r="Z210" s="563"/>
      <c r="AA210" s="563"/>
      <c r="AB210" s="563"/>
      <c r="AC210" s="563"/>
      <c r="AD210" s="563"/>
      <c r="AE210" s="563"/>
      <c r="AF210" s="563"/>
      <c r="AG210" s="563"/>
      <c r="AH210" s="563"/>
      <c r="AI210" s="563"/>
      <c r="AJ210" s="563"/>
      <c r="AK210" s="563"/>
      <c r="AL210" s="563"/>
      <c r="AM210" s="563"/>
      <c r="AN210" s="563"/>
      <c r="AO210" s="563"/>
      <c r="AP210" s="563"/>
      <c r="AQ210" s="563"/>
      <c r="AR210" s="563"/>
      <c r="AS210" s="563"/>
    </row>
    <row r="211" spans="4:45">
      <c r="D211" s="605"/>
      <c r="E211" s="606"/>
      <c r="F211" s="606"/>
      <c r="G211" s="606"/>
      <c r="H211" s="606"/>
      <c r="I211" s="606"/>
      <c r="J211" s="606"/>
      <c r="K211" s="606"/>
      <c r="L211" s="606"/>
      <c r="M211" s="606"/>
      <c r="N211" s="606"/>
      <c r="O211" s="606"/>
      <c r="P211" s="606"/>
      <c r="Q211" s="606"/>
      <c r="R211" s="606"/>
      <c r="S211" s="606"/>
      <c r="T211" s="606"/>
      <c r="U211" s="602"/>
      <c r="V211" s="562"/>
      <c r="W211" s="563"/>
      <c r="X211" s="563"/>
      <c r="Y211" s="563"/>
      <c r="Z211" s="563"/>
      <c r="AA211" s="563"/>
      <c r="AB211" s="563"/>
      <c r="AC211" s="563"/>
      <c r="AD211" s="563"/>
      <c r="AE211" s="563"/>
      <c r="AF211" s="563"/>
      <c r="AG211" s="563"/>
      <c r="AH211" s="563"/>
      <c r="AI211" s="563"/>
      <c r="AJ211" s="563"/>
      <c r="AK211" s="563"/>
      <c r="AL211" s="563"/>
      <c r="AM211" s="563"/>
      <c r="AN211" s="563"/>
      <c r="AO211" s="563"/>
      <c r="AP211" s="563"/>
      <c r="AQ211" s="563"/>
      <c r="AR211" s="563"/>
      <c r="AS211" s="563"/>
    </row>
    <row r="212" spans="4:45">
      <c r="D212" s="605"/>
      <c r="E212" s="606"/>
      <c r="F212" s="606"/>
      <c r="G212" s="606"/>
      <c r="H212" s="606"/>
      <c r="I212" s="606"/>
      <c r="J212" s="606"/>
      <c r="K212" s="606"/>
      <c r="L212" s="606"/>
      <c r="M212" s="606"/>
      <c r="N212" s="606"/>
      <c r="O212" s="606"/>
      <c r="P212" s="606"/>
      <c r="Q212" s="606"/>
      <c r="R212" s="606"/>
      <c r="S212" s="606"/>
      <c r="T212" s="606"/>
      <c r="U212" s="602"/>
      <c r="V212" s="562"/>
      <c r="W212" s="563"/>
      <c r="X212" s="563"/>
      <c r="Y212" s="563"/>
      <c r="Z212" s="563"/>
      <c r="AA212" s="563"/>
      <c r="AB212" s="563"/>
      <c r="AC212" s="563"/>
      <c r="AD212" s="563"/>
      <c r="AE212" s="563"/>
      <c r="AF212" s="563"/>
      <c r="AG212" s="563"/>
      <c r="AH212" s="563"/>
      <c r="AI212" s="563"/>
      <c r="AJ212" s="563"/>
      <c r="AK212" s="563"/>
      <c r="AL212" s="563"/>
      <c r="AM212" s="563"/>
      <c r="AN212" s="563"/>
      <c r="AO212" s="563"/>
      <c r="AP212" s="563"/>
      <c r="AQ212" s="563"/>
      <c r="AR212" s="563"/>
      <c r="AS212" s="563"/>
    </row>
    <row r="213" spans="4:45">
      <c r="D213" s="605"/>
      <c r="E213" s="606"/>
      <c r="F213" s="606"/>
      <c r="G213" s="606"/>
      <c r="H213" s="606"/>
      <c r="I213" s="606"/>
      <c r="J213" s="606"/>
      <c r="K213" s="606"/>
      <c r="L213" s="606"/>
      <c r="M213" s="606"/>
      <c r="N213" s="606"/>
      <c r="O213" s="606"/>
      <c r="P213" s="606"/>
      <c r="Q213" s="606"/>
      <c r="R213" s="606"/>
      <c r="S213" s="606"/>
      <c r="T213" s="606"/>
      <c r="U213" s="602"/>
      <c r="V213" s="562"/>
      <c r="W213" s="563"/>
      <c r="X213" s="563"/>
      <c r="Y213" s="563"/>
      <c r="Z213" s="563"/>
      <c r="AA213" s="563"/>
      <c r="AB213" s="563"/>
      <c r="AC213" s="563"/>
      <c r="AD213" s="563"/>
      <c r="AE213" s="563"/>
      <c r="AF213" s="563"/>
      <c r="AG213" s="563"/>
      <c r="AH213" s="563"/>
      <c r="AI213" s="563"/>
      <c r="AJ213" s="563"/>
      <c r="AK213" s="563"/>
      <c r="AL213" s="563"/>
      <c r="AM213" s="563"/>
      <c r="AN213" s="563"/>
      <c r="AO213" s="563"/>
      <c r="AP213" s="563"/>
      <c r="AQ213" s="563"/>
      <c r="AR213" s="563"/>
      <c r="AS213" s="563"/>
    </row>
    <row r="214" spans="4:45">
      <c r="D214" s="605"/>
      <c r="E214" s="606"/>
      <c r="F214" s="606"/>
      <c r="G214" s="606"/>
      <c r="H214" s="606"/>
      <c r="I214" s="606"/>
      <c r="J214" s="606"/>
      <c r="K214" s="606"/>
      <c r="L214" s="606"/>
      <c r="M214" s="606"/>
      <c r="N214" s="606"/>
      <c r="O214" s="606"/>
      <c r="P214" s="606"/>
      <c r="Q214" s="606"/>
      <c r="R214" s="606"/>
      <c r="S214" s="606"/>
      <c r="T214" s="606"/>
      <c r="U214" s="602"/>
      <c r="V214" s="562"/>
      <c r="W214" s="563"/>
      <c r="X214" s="563"/>
      <c r="Y214" s="563"/>
      <c r="Z214" s="563"/>
      <c r="AA214" s="563"/>
      <c r="AB214" s="563"/>
      <c r="AC214" s="563"/>
      <c r="AD214" s="563"/>
      <c r="AE214" s="563"/>
      <c r="AF214" s="563"/>
      <c r="AG214" s="563"/>
      <c r="AH214" s="563"/>
      <c r="AI214" s="563"/>
      <c r="AJ214" s="563"/>
      <c r="AK214" s="563"/>
      <c r="AL214" s="563"/>
      <c r="AM214" s="563"/>
      <c r="AN214" s="563"/>
      <c r="AO214" s="563"/>
      <c r="AP214" s="563"/>
      <c r="AQ214" s="563"/>
      <c r="AR214" s="563"/>
      <c r="AS214" s="563"/>
    </row>
    <row r="215" spans="4:45">
      <c r="D215" s="605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6"/>
      <c r="R215" s="606"/>
      <c r="S215" s="606"/>
      <c r="T215" s="606"/>
      <c r="U215" s="602"/>
      <c r="V215" s="562"/>
      <c r="W215" s="563"/>
      <c r="X215" s="563"/>
      <c r="Y215" s="563"/>
      <c r="Z215" s="563"/>
      <c r="AA215" s="563"/>
      <c r="AB215" s="563"/>
      <c r="AC215" s="563"/>
      <c r="AD215" s="563"/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563"/>
      <c r="AP215" s="563"/>
      <c r="AQ215" s="563"/>
      <c r="AR215" s="563"/>
      <c r="AS215" s="563"/>
    </row>
    <row r="216" spans="4:45">
      <c r="D216" s="605"/>
      <c r="E216" s="606"/>
      <c r="F216" s="606"/>
      <c r="G216" s="606"/>
      <c r="H216" s="606"/>
      <c r="I216" s="606"/>
      <c r="J216" s="606"/>
      <c r="K216" s="606"/>
      <c r="L216" s="606"/>
      <c r="M216" s="606"/>
      <c r="N216" s="606"/>
      <c r="O216" s="606"/>
      <c r="P216" s="606"/>
      <c r="Q216" s="606"/>
      <c r="R216" s="606"/>
      <c r="S216" s="606"/>
      <c r="T216" s="606"/>
      <c r="U216" s="602"/>
      <c r="V216" s="562"/>
      <c r="W216" s="563"/>
      <c r="X216" s="563"/>
      <c r="Y216" s="563"/>
      <c r="Z216" s="563"/>
      <c r="AA216" s="563"/>
      <c r="AB216" s="563"/>
      <c r="AC216" s="563"/>
      <c r="AD216" s="563"/>
      <c r="AE216" s="563"/>
      <c r="AF216" s="563"/>
      <c r="AG216" s="563"/>
      <c r="AH216" s="563"/>
      <c r="AI216" s="563"/>
      <c r="AJ216" s="563"/>
      <c r="AK216" s="563"/>
      <c r="AL216" s="563"/>
      <c r="AM216" s="563"/>
      <c r="AN216" s="563"/>
      <c r="AO216" s="563"/>
      <c r="AP216" s="563"/>
      <c r="AQ216" s="563"/>
      <c r="AR216" s="563"/>
      <c r="AS216" s="563"/>
    </row>
    <row r="217" spans="4:45">
      <c r="D217" s="605"/>
      <c r="E217" s="606"/>
      <c r="F217" s="606"/>
      <c r="G217" s="606"/>
      <c r="H217" s="606"/>
      <c r="I217" s="606"/>
      <c r="J217" s="606"/>
      <c r="K217" s="606"/>
      <c r="L217" s="606"/>
      <c r="M217" s="606"/>
      <c r="N217" s="606"/>
      <c r="O217" s="606"/>
      <c r="P217" s="606"/>
      <c r="Q217" s="606"/>
      <c r="R217" s="606"/>
      <c r="S217" s="606"/>
      <c r="T217" s="606"/>
      <c r="U217" s="602"/>
      <c r="V217" s="562"/>
      <c r="W217" s="563"/>
      <c r="X217" s="563"/>
      <c r="Y217" s="563"/>
      <c r="Z217" s="563"/>
      <c r="AA217" s="563"/>
      <c r="AB217" s="563"/>
      <c r="AC217" s="563"/>
      <c r="AD217" s="563"/>
      <c r="AE217" s="563"/>
      <c r="AF217" s="563"/>
      <c r="AG217" s="563"/>
      <c r="AH217" s="563"/>
      <c r="AI217" s="563"/>
      <c r="AJ217" s="563"/>
      <c r="AK217" s="563"/>
      <c r="AL217" s="563"/>
      <c r="AM217" s="563"/>
      <c r="AN217" s="563"/>
      <c r="AO217" s="563"/>
      <c r="AP217" s="563"/>
      <c r="AQ217" s="563"/>
      <c r="AR217" s="563"/>
      <c r="AS217" s="563"/>
    </row>
    <row r="218" spans="4:45">
      <c r="D218" s="605"/>
      <c r="E218" s="606"/>
      <c r="F218" s="606"/>
      <c r="G218" s="606"/>
      <c r="H218" s="606"/>
      <c r="I218" s="606"/>
      <c r="J218" s="606"/>
      <c r="K218" s="606"/>
      <c r="L218" s="606"/>
      <c r="M218" s="606"/>
      <c r="N218" s="606"/>
      <c r="O218" s="606"/>
      <c r="P218" s="606"/>
      <c r="Q218" s="606"/>
      <c r="R218" s="606"/>
      <c r="S218" s="606"/>
      <c r="T218" s="606"/>
      <c r="U218" s="602"/>
      <c r="V218" s="562"/>
      <c r="W218" s="563"/>
      <c r="X218" s="563"/>
      <c r="Y218" s="563"/>
      <c r="Z218" s="563"/>
      <c r="AA218" s="563"/>
      <c r="AB218" s="563"/>
      <c r="AC218" s="563"/>
      <c r="AD218" s="563"/>
      <c r="AE218" s="563"/>
      <c r="AF218" s="563"/>
      <c r="AG218" s="563"/>
      <c r="AH218" s="563"/>
      <c r="AI218" s="563"/>
      <c r="AJ218" s="563"/>
      <c r="AK218" s="563"/>
      <c r="AL218" s="563"/>
      <c r="AM218" s="563"/>
      <c r="AN218" s="563"/>
      <c r="AO218" s="563"/>
      <c r="AP218" s="563"/>
      <c r="AQ218" s="563"/>
      <c r="AR218" s="563"/>
      <c r="AS218" s="563"/>
    </row>
    <row r="219" spans="4:45">
      <c r="D219" s="605"/>
      <c r="E219" s="606"/>
      <c r="F219" s="606"/>
      <c r="G219" s="606"/>
      <c r="H219" s="606"/>
      <c r="I219" s="606"/>
      <c r="J219" s="606"/>
      <c r="K219" s="606"/>
      <c r="L219" s="606"/>
      <c r="M219" s="606"/>
      <c r="N219" s="606"/>
      <c r="O219" s="606"/>
      <c r="P219" s="606"/>
      <c r="Q219" s="606"/>
      <c r="R219" s="606"/>
      <c r="S219" s="606"/>
      <c r="T219" s="606"/>
      <c r="U219" s="602"/>
      <c r="V219" s="562"/>
      <c r="W219" s="563"/>
      <c r="X219" s="563"/>
      <c r="Y219" s="563"/>
      <c r="Z219" s="563"/>
      <c r="AA219" s="563"/>
      <c r="AB219" s="563"/>
      <c r="AC219" s="563"/>
      <c r="AD219" s="563"/>
      <c r="AE219" s="563"/>
      <c r="AF219" s="563"/>
      <c r="AG219" s="563"/>
      <c r="AH219" s="563"/>
      <c r="AI219" s="563"/>
      <c r="AJ219" s="563"/>
      <c r="AK219" s="563"/>
      <c r="AL219" s="563"/>
      <c r="AM219" s="563"/>
      <c r="AN219" s="563"/>
      <c r="AO219" s="563"/>
      <c r="AP219" s="563"/>
      <c r="AQ219" s="563"/>
      <c r="AR219" s="563"/>
      <c r="AS219" s="563"/>
    </row>
    <row r="220" spans="4:45">
      <c r="D220" s="605"/>
      <c r="E220" s="606"/>
      <c r="F220" s="606"/>
      <c r="G220" s="606"/>
      <c r="H220" s="606"/>
      <c r="I220" s="606"/>
      <c r="J220" s="606"/>
      <c r="K220" s="606"/>
      <c r="L220" s="606"/>
      <c r="M220" s="606"/>
      <c r="N220" s="606"/>
      <c r="O220" s="606"/>
      <c r="P220" s="606"/>
      <c r="Q220" s="606"/>
      <c r="R220" s="606"/>
      <c r="S220" s="606"/>
      <c r="T220" s="606"/>
      <c r="U220" s="602"/>
      <c r="V220" s="562"/>
      <c r="W220" s="563"/>
      <c r="X220" s="563"/>
      <c r="Y220" s="563"/>
      <c r="Z220" s="563"/>
      <c r="AA220" s="563"/>
      <c r="AB220" s="563"/>
      <c r="AC220" s="563"/>
      <c r="AD220" s="563"/>
      <c r="AE220" s="563"/>
      <c r="AF220" s="563"/>
      <c r="AG220" s="563"/>
      <c r="AH220" s="563"/>
      <c r="AI220" s="563"/>
      <c r="AJ220" s="563"/>
      <c r="AK220" s="563"/>
      <c r="AL220" s="563"/>
      <c r="AM220" s="563"/>
      <c r="AN220" s="563"/>
      <c r="AO220" s="563"/>
      <c r="AP220" s="563"/>
      <c r="AQ220" s="563"/>
      <c r="AR220" s="563"/>
      <c r="AS220" s="563"/>
    </row>
    <row r="221" spans="4:45">
      <c r="D221" s="605"/>
      <c r="E221" s="606"/>
      <c r="F221" s="606"/>
      <c r="G221" s="606"/>
      <c r="H221" s="606"/>
      <c r="I221" s="606"/>
      <c r="J221" s="606"/>
      <c r="K221" s="606"/>
      <c r="L221" s="606"/>
      <c r="M221" s="606"/>
      <c r="N221" s="606"/>
      <c r="O221" s="606"/>
      <c r="P221" s="606"/>
      <c r="Q221" s="606"/>
      <c r="R221" s="606"/>
      <c r="S221" s="606"/>
      <c r="T221" s="606"/>
      <c r="U221" s="602"/>
      <c r="V221" s="562"/>
      <c r="W221" s="563"/>
      <c r="X221" s="563"/>
      <c r="Y221" s="563"/>
      <c r="Z221" s="563"/>
      <c r="AA221" s="563"/>
      <c r="AB221" s="563"/>
      <c r="AC221" s="563"/>
      <c r="AD221" s="563"/>
      <c r="AE221" s="563"/>
      <c r="AF221" s="563"/>
      <c r="AG221" s="563"/>
      <c r="AH221" s="563"/>
      <c r="AI221" s="563"/>
      <c r="AJ221" s="563"/>
      <c r="AK221" s="563"/>
      <c r="AL221" s="563"/>
      <c r="AM221" s="563"/>
      <c r="AN221" s="563"/>
      <c r="AO221" s="563"/>
      <c r="AP221" s="563"/>
      <c r="AQ221" s="563"/>
      <c r="AR221" s="563"/>
      <c r="AS221" s="563"/>
    </row>
    <row r="222" spans="4:45">
      <c r="D222" s="605"/>
      <c r="E222" s="606"/>
      <c r="F222" s="606"/>
      <c r="G222" s="606"/>
      <c r="H222" s="606"/>
      <c r="I222" s="606"/>
      <c r="J222" s="606"/>
      <c r="K222" s="606"/>
      <c r="L222" s="606"/>
      <c r="M222" s="606"/>
      <c r="N222" s="606"/>
      <c r="O222" s="606"/>
      <c r="P222" s="606"/>
      <c r="Q222" s="606"/>
      <c r="R222" s="606"/>
      <c r="S222" s="606"/>
      <c r="T222" s="606"/>
      <c r="U222" s="602"/>
      <c r="V222" s="562"/>
      <c r="W222" s="563"/>
      <c r="X222" s="563"/>
      <c r="Y222" s="563"/>
      <c r="Z222" s="563"/>
      <c r="AA222" s="563"/>
      <c r="AB222" s="563"/>
      <c r="AC222" s="563"/>
      <c r="AD222" s="563"/>
      <c r="AE222" s="563"/>
      <c r="AF222" s="563"/>
      <c r="AG222" s="563"/>
      <c r="AH222" s="563"/>
      <c r="AI222" s="563"/>
      <c r="AJ222" s="563"/>
      <c r="AK222" s="563"/>
      <c r="AL222" s="563"/>
      <c r="AM222" s="563"/>
      <c r="AN222" s="563"/>
      <c r="AO222" s="563"/>
      <c r="AP222" s="563"/>
      <c r="AQ222" s="563"/>
      <c r="AR222" s="563"/>
      <c r="AS222" s="563"/>
    </row>
    <row r="223" spans="4:45">
      <c r="D223" s="605"/>
      <c r="E223" s="606"/>
      <c r="F223" s="606"/>
      <c r="G223" s="606"/>
      <c r="H223" s="606"/>
      <c r="I223" s="606"/>
      <c r="J223" s="606"/>
      <c r="K223" s="606"/>
      <c r="L223" s="606"/>
      <c r="M223" s="606"/>
      <c r="N223" s="606"/>
      <c r="O223" s="606"/>
      <c r="P223" s="606"/>
      <c r="Q223" s="606"/>
      <c r="R223" s="606"/>
      <c r="S223" s="606"/>
      <c r="T223" s="606"/>
      <c r="U223" s="602"/>
      <c r="V223" s="562"/>
      <c r="W223" s="563"/>
      <c r="X223" s="563"/>
      <c r="Y223" s="563"/>
      <c r="Z223" s="563"/>
      <c r="AA223" s="563"/>
      <c r="AB223" s="563"/>
      <c r="AC223" s="563"/>
      <c r="AD223" s="563"/>
      <c r="AE223" s="563"/>
      <c r="AF223" s="563"/>
      <c r="AG223" s="563"/>
      <c r="AH223" s="563"/>
      <c r="AI223" s="563"/>
      <c r="AJ223" s="563"/>
      <c r="AK223" s="563"/>
      <c r="AL223" s="563"/>
      <c r="AM223" s="563"/>
      <c r="AN223" s="563"/>
      <c r="AO223" s="563"/>
      <c r="AP223" s="563"/>
      <c r="AQ223" s="563"/>
      <c r="AR223" s="563"/>
      <c r="AS223" s="563"/>
    </row>
    <row r="224" spans="4:45">
      <c r="D224" s="605"/>
      <c r="E224" s="606"/>
      <c r="F224" s="606"/>
      <c r="G224" s="606"/>
      <c r="H224" s="606"/>
      <c r="I224" s="606"/>
      <c r="J224" s="606"/>
      <c r="K224" s="606"/>
      <c r="L224" s="606"/>
      <c r="M224" s="606"/>
      <c r="N224" s="606"/>
      <c r="O224" s="606"/>
      <c r="P224" s="606"/>
      <c r="Q224" s="606"/>
      <c r="R224" s="606"/>
      <c r="S224" s="606"/>
      <c r="T224" s="606"/>
      <c r="U224" s="602"/>
      <c r="V224" s="562"/>
      <c r="W224" s="563"/>
      <c r="X224" s="563"/>
      <c r="Y224" s="563"/>
      <c r="Z224" s="563"/>
      <c r="AA224" s="563"/>
      <c r="AB224" s="563"/>
      <c r="AC224" s="563"/>
      <c r="AD224" s="563"/>
      <c r="AE224" s="563"/>
      <c r="AF224" s="563"/>
      <c r="AG224" s="563"/>
      <c r="AH224" s="563"/>
      <c r="AI224" s="563"/>
      <c r="AJ224" s="563"/>
      <c r="AK224" s="563"/>
      <c r="AL224" s="563"/>
      <c r="AM224" s="563"/>
      <c r="AN224" s="563"/>
      <c r="AO224" s="563"/>
      <c r="AP224" s="563"/>
      <c r="AQ224" s="563"/>
      <c r="AR224" s="563"/>
      <c r="AS224" s="563"/>
    </row>
    <row r="225" spans="4:45">
      <c r="D225" s="605"/>
      <c r="E225" s="606"/>
      <c r="F225" s="606"/>
      <c r="G225" s="606"/>
      <c r="H225" s="606"/>
      <c r="I225" s="606"/>
      <c r="J225" s="606"/>
      <c r="K225" s="606"/>
      <c r="L225" s="606"/>
      <c r="M225" s="606"/>
      <c r="N225" s="606"/>
      <c r="O225" s="606"/>
      <c r="P225" s="606"/>
      <c r="Q225" s="606"/>
      <c r="R225" s="606"/>
      <c r="S225" s="606"/>
      <c r="T225" s="606"/>
      <c r="U225" s="602"/>
      <c r="V225" s="562"/>
      <c r="W225" s="563"/>
      <c r="X225" s="563"/>
      <c r="Y225" s="563"/>
      <c r="Z225" s="563"/>
      <c r="AA225" s="563"/>
      <c r="AB225" s="563"/>
      <c r="AC225" s="563"/>
      <c r="AD225" s="563"/>
      <c r="AE225" s="563"/>
      <c r="AF225" s="563"/>
      <c r="AG225" s="563"/>
      <c r="AH225" s="563"/>
      <c r="AI225" s="563"/>
      <c r="AJ225" s="563"/>
      <c r="AK225" s="563"/>
      <c r="AL225" s="563"/>
      <c r="AM225" s="563"/>
      <c r="AN225" s="563"/>
      <c r="AO225" s="563"/>
      <c r="AP225" s="563"/>
      <c r="AQ225" s="563"/>
      <c r="AR225" s="563"/>
      <c r="AS225" s="563"/>
    </row>
    <row r="226" spans="4:45">
      <c r="D226" s="605"/>
      <c r="E226" s="606"/>
      <c r="F226" s="606"/>
      <c r="G226" s="606"/>
      <c r="H226" s="606"/>
      <c r="I226" s="606"/>
      <c r="J226" s="606"/>
      <c r="K226" s="606"/>
      <c r="L226" s="606"/>
      <c r="M226" s="606"/>
      <c r="N226" s="606"/>
      <c r="O226" s="606"/>
      <c r="P226" s="606"/>
      <c r="Q226" s="606"/>
      <c r="R226" s="606"/>
      <c r="S226" s="606"/>
      <c r="T226" s="606"/>
      <c r="U226" s="602"/>
      <c r="V226" s="562"/>
      <c r="W226" s="563"/>
      <c r="X226" s="563"/>
      <c r="Y226" s="563"/>
      <c r="Z226" s="563"/>
      <c r="AA226" s="563"/>
      <c r="AB226" s="563"/>
      <c r="AC226" s="563"/>
      <c r="AD226" s="563"/>
      <c r="AE226" s="563"/>
      <c r="AF226" s="563"/>
      <c r="AG226" s="563"/>
      <c r="AH226" s="563"/>
      <c r="AI226" s="563"/>
      <c r="AJ226" s="563"/>
      <c r="AK226" s="563"/>
      <c r="AL226" s="563"/>
      <c r="AM226" s="563"/>
      <c r="AN226" s="563"/>
      <c r="AO226" s="563"/>
      <c r="AP226" s="563"/>
      <c r="AQ226" s="563"/>
      <c r="AR226" s="563"/>
      <c r="AS226" s="563"/>
    </row>
    <row r="227" spans="4:45">
      <c r="D227" s="605"/>
      <c r="E227" s="606"/>
      <c r="F227" s="606"/>
      <c r="G227" s="606"/>
      <c r="H227" s="606"/>
      <c r="I227" s="606"/>
      <c r="J227" s="606"/>
      <c r="K227" s="606"/>
      <c r="L227" s="606"/>
      <c r="M227" s="606"/>
      <c r="N227" s="606"/>
      <c r="O227" s="606"/>
      <c r="P227" s="606"/>
      <c r="Q227" s="606"/>
      <c r="R227" s="606"/>
      <c r="S227" s="606"/>
      <c r="T227" s="606"/>
      <c r="U227" s="602"/>
      <c r="V227" s="562"/>
      <c r="W227" s="563"/>
      <c r="X227" s="563"/>
      <c r="Y227" s="563"/>
      <c r="Z227" s="563"/>
      <c r="AA227" s="563"/>
      <c r="AB227" s="563"/>
      <c r="AC227" s="563"/>
      <c r="AD227" s="563"/>
      <c r="AE227" s="563"/>
      <c r="AF227" s="563"/>
      <c r="AG227" s="563"/>
      <c r="AH227" s="563"/>
      <c r="AI227" s="563"/>
      <c r="AJ227" s="563"/>
      <c r="AK227" s="563"/>
      <c r="AL227" s="563"/>
      <c r="AM227" s="563"/>
      <c r="AN227" s="563"/>
      <c r="AO227" s="563"/>
      <c r="AP227" s="563"/>
      <c r="AQ227" s="563"/>
      <c r="AR227" s="563"/>
      <c r="AS227" s="563"/>
    </row>
    <row r="228" spans="4:45">
      <c r="D228" s="605"/>
      <c r="E228" s="606"/>
      <c r="F228" s="606"/>
      <c r="G228" s="606"/>
      <c r="H228" s="606"/>
      <c r="I228" s="606"/>
      <c r="J228" s="606"/>
      <c r="K228" s="606"/>
      <c r="L228" s="606"/>
      <c r="M228" s="606"/>
      <c r="N228" s="606"/>
      <c r="O228" s="606"/>
      <c r="P228" s="606"/>
      <c r="Q228" s="606"/>
      <c r="R228" s="606"/>
      <c r="S228" s="606"/>
      <c r="T228" s="606"/>
      <c r="U228" s="602"/>
      <c r="V228" s="562"/>
      <c r="W228" s="563"/>
      <c r="X228" s="563"/>
      <c r="Y228" s="563"/>
      <c r="Z228" s="563"/>
      <c r="AA228" s="563"/>
      <c r="AB228" s="563"/>
      <c r="AC228" s="563"/>
      <c r="AD228" s="563"/>
      <c r="AE228" s="563"/>
      <c r="AF228" s="563"/>
      <c r="AG228" s="563"/>
      <c r="AH228" s="563"/>
      <c r="AI228" s="563"/>
      <c r="AJ228" s="563"/>
      <c r="AK228" s="563"/>
      <c r="AL228" s="563"/>
      <c r="AM228" s="563"/>
      <c r="AN228" s="563"/>
      <c r="AO228" s="563"/>
      <c r="AP228" s="563"/>
      <c r="AQ228" s="563"/>
      <c r="AR228" s="563"/>
      <c r="AS228" s="563"/>
    </row>
    <row r="229" spans="4:45">
      <c r="D229" s="605"/>
      <c r="E229" s="606"/>
      <c r="F229" s="606"/>
      <c r="G229" s="606"/>
      <c r="H229" s="606"/>
      <c r="I229" s="606"/>
      <c r="J229" s="606"/>
      <c r="K229" s="606"/>
      <c r="L229" s="606"/>
      <c r="M229" s="606"/>
      <c r="N229" s="606"/>
      <c r="O229" s="606"/>
      <c r="P229" s="606"/>
      <c r="Q229" s="606"/>
      <c r="R229" s="606"/>
      <c r="S229" s="606"/>
      <c r="T229" s="606"/>
      <c r="U229" s="602"/>
      <c r="V229" s="562"/>
      <c r="W229" s="563"/>
      <c r="X229" s="563"/>
      <c r="Y229" s="563"/>
      <c r="Z229" s="563"/>
      <c r="AA229" s="563"/>
      <c r="AB229" s="563"/>
      <c r="AC229" s="563"/>
      <c r="AD229" s="563"/>
      <c r="AE229" s="563"/>
      <c r="AF229" s="563"/>
      <c r="AG229" s="563"/>
      <c r="AH229" s="563"/>
      <c r="AI229" s="563"/>
      <c r="AJ229" s="563"/>
      <c r="AK229" s="563"/>
      <c r="AL229" s="563"/>
      <c r="AM229" s="563"/>
      <c r="AN229" s="563"/>
      <c r="AO229" s="563"/>
      <c r="AP229" s="563"/>
      <c r="AQ229" s="563"/>
      <c r="AR229" s="563"/>
      <c r="AS229" s="563"/>
    </row>
    <row r="230" spans="4:45">
      <c r="D230" s="605"/>
      <c r="E230" s="606"/>
      <c r="F230" s="606"/>
      <c r="G230" s="606"/>
      <c r="H230" s="606"/>
      <c r="I230" s="606"/>
      <c r="J230" s="606"/>
      <c r="K230" s="606"/>
      <c r="L230" s="606"/>
      <c r="M230" s="606"/>
      <c r="N230" s="606"/>
      <c r="O230" s="606"/>
      <c r="P230" s="606"/>
      <c r="Q230" s="606"/>
      <c r="R230" s="606"/>
      <c r="S230" s="606"/>
      <c r="T230" s="606"/>
      <c r="U230" s="602"/>
      <c r="V230" s="562"/>
      <c r="W230" s="563"/>
      <c r="X230" s="563"/>
      <c r="Y230" s="563"/>
      <c r="Z230" s="563"/>
      <c r="AA230" s="563"/>
      <c r="AB230" s="563"/>
      <c r="AC230" s="563"/>
      <c r="AD230" s="563"/>
      <c r="AE230" s="563"/>
      <c r="AF230" s="563"/>
      <c r="AG230" s="563"/>
      <c r="AH230" s="563"/>
      <c r="AI230" s="563"/>
      <c r="AJ230" s="563"/>
      <c r="AK230" s="563"/>
      <c r="AL230" s="563"/>
      <c r="AM230" s="563"/>
      <c r="AN230" s="563"/>
      <c r="AO230" s="563"/>
      <c r="AP230" s="563"/>
      <c r="AQ230" s="563"/>
      <c r="AR230" s="563"/>
      <c r="AS230" s="563"/>
    </row>
    <row r="231" spans="4:45">
      <c r="D231" s="605"/>
      <c r="E231" s="606"/>
      <c r="F231" s="606"/>
      <c r="G231" s="606"/>
      <c r="H231" s="606"/>
      <c r="I231" s="606"/>
      <c r="J231" s="606"/>
      <c r="K231" s="606"/>
      <c r="L231" s="606"/>
      <c r="M231" s="606"/>
      <c r="N231" s="606"/>
      <c r="O231" s="606"/>
      <c r="P231" s="606"/>
      <c r="Q231" s="606"/>
      <c r="R231" s="606"/>
      <c r="S231" s="606"/>
      <c r="T231" s="606"/>
      <c r="U231" s="602"/>
      <c r="V231" s="562"/>
      <c r="W231" s="563"/>
      <c r="X231" s="563"/>
      <c r="Y231" s="563"/>
      <c r="Z231" s="563"/>
      <c r="AA231" s="563"/>
      <c r="AB231" s="563"/>
      <c r="AC231" s="563"/>
      <c r="AD231" s="563"/>
      <c r="AE231" s="563"/>
      <c r="AF231" s="563"/>
      <c r="AG231" s="563"/>
      <c r="AH231" s="563"/>
      <c r="AI231" s="563"/>
      <c r="AJ231" s="563"/>
      <c r="AK231" s="563"/>
      <c r="AL231" s="563"/>
      <c r="AM231" s="563"/>
      <c r="AN231" s="563"/>
      <c r="AO231" s="563"/>
      <c r="AP231" s="563"/>
      <c r="AQ231" s="563"/>
      <c r="AR231" s="563"/>
      <c r="AS231" s="563"/>
    </row>
    <row r="232" spans="4:45">
      <c r="D232" s="605"/>
      <c r="E232" s="606"/>
      <c r="F232" s="606"/>
      <c r="G232" s="606"/>
      <c r="H232" s="606"/>
      <c r="I232" s="606"/>
      <c r="J232" s="606"/>
      <c r="K232" s="606"/>
      <c r="L232" s="606"/>
      <c r="M232" s="606"/>
      <c r="N232" s="606"/>
      <c r="O232" s="606"/>
      <c r="P232" s="606"/>
      <c r="Q232" s="606"/>
      <c r="R232" s="606"/>
      <c r="S232" s="606"/>
      <c r="T232" s="606"/>
      <c r="U232" s="602"/>
      <c r="V232" s="562"/>
      <c r="W232" s="563"/>
      <c r="X232" s="563"/>
      <c r="Y232" s="563"/>
      <c r="Z232" s="563"/>
      <c r="AA232" s="563"/>
      <c r="AB232" s="563"/>
      <c r="AC232" s="563"/>
      <c r="AD232" s="563"/>
      <c r="AE232" s="563"/>
      <c r="AF232" s="563"/>
      <c r="AG232" s="563"/>
      <c r="AH232" s="563"/>
      <c r="AI232" s="563"/>
      <c r="AJ232" s="563"/>
      <c r="AK232" s="563"/>
      <c r="AL232" s="563"/>
      <c r="AM232" s="563"/>
      <c r="AN232" s="563"/>
      <c r="AO232" s="563"/>
      <c r="AP232" s="563"/>
      <c r="AQ232" s="563"/>
      <c r="AR232" s="563"/>
      <c r="AS232" s="563"/>
    </row>
    <row r="233" spans="4:45">
      <c r="D233" s="605"/>
      <c r="E233" s="606"/>
      <c r="F233" s="606"/>
      <c r="G233" s="606"/>
      <c r="H233" s="606"/>
      <c r="I233" s="606"/>
      <c r="J233" s="606"/>
      <c r="K233" s="606"/>
      <c r="L233" s="606"/>
      <c r="M233" s="606"/>
      <c r="N233" s="606"/>
      <c r="O233" s="606"/>
      <c r="P233" s="606"/>
      <c r="Q233" s="606"/>
      <c r="R233" s="606"/>
      <c r="S233" s="606"/>
      <c r="T233" s="606"/>
      <c r="U233" s="602"/>
      <c r="V233" s="562"/>
      <c r="W233" s="563"/>
      <c r="X233" s="563"/>
      <c r="Y233" s="563"/>
      <c r="Z233" s="563"/>
      <c r="AA233" s="563"/>
      <c r="AB233" s="563"/>
      <c r="AC233" s="563"/>
      <c r="AD233" s="563"/>
      <c r="AE233" s="563"/>
      <c r="AF233" s="563"/>
      <c r="AG233" s="563"/>
      <c r="AH233" s="563"/>
      <c r="AI233" s="563"/>
      <c r="AJ233" s="563"/>
      <c r="AK233" s="563"/>
      <c r="AL233" s="563"/>
      <c r="AM233" s="563"/>
      <c r="AN233" s="563"/>
      <c r="AO233" s="563"/>
      <c r="AP233" s="563"/>
      <c r="AQ233" s="563"/>
      <c r="AR233" s="563"/>
      <c r="AS233" s="563"/>
    </row>
    <row r="234" spans="4:45">
      <c r="D234" s="605"/>
      <c r="E234" s="606"/>
      <c r="F234" s="606"/>
      <c r="G234" s="606"/>
      <c r="H234" s="606"/>
      <c r="I234" s="606"/>
      <c r="J234" s="606"/>
      <c r="K234" s="606"/>
      <c r="L234" s="606"/>
      <c r="M234" s="606"/>
      <c r="N234" s="606"/>
      <c r="O234" s="606"/>
      <c r="P234" s="606"/>
      <c r="Q234" s="606"/>
      <c r="R234" s="606"/>
      <c r="S234" s="606"/>
      <c r="T234" s="606"/>
      <c r="U234" s="602"/>
      <c r="V234" s="562"/>
      <c r="W234" s="563"/>
      <c r="X234" s="563"/>
      <c r="Y234" s="563"/>
      <c r="Z234" s="563"/>
      <c r="AA234" s="563"/>
      <c r="AB234" s="563"/>
      <c r="AC234" s="563"/>
      <c r="AD234" s="563"/>
      <c r="AE234" s="563"/>
      <c r="AF234" s="563"/>
      <c r="AG234" s="563"/>
      <c r="AH234" s="563"/>
      <c r="AI234" s="563"/>
      <c r="AJ234" s="563"/>
      <c r="AK234" s="563"/>
      <c r="AL234" s="563"/>
      <c r="AM234" s="563"/>
      <c r="AN234" s="563"/>
      <c r="AO234" s="563"/>
      <c r="AP234" s="563"/>
      <c r="AQ234" s="563"/>
      <c r="AR234" s="563"/>
      <c r="AS234" s="563"/>
    </row>
    <row r="235" spans="4:45">
      <c r="D235" s="605"/>
      <c r="E235" s="606"/>
      <c r="F235" s="606"/>
      <c r="G235" s="606"/>
      <c r="H235" s="606"/>
      <c r="I235" s="606"/>
      <c r="J235" s="606"/>
      <c r="K235" s="606"/>
      <c r="L235" s="606"/>
      <c r="M235" s="606"/>
      <c r="N235" s="606"/>
      <c r="O235" s="606"/>
      <c r="P235" s="606"/>
      <c r="Q235" s="606"/>
      <c r="R235" s="606"/>
      <c r="S235" s="606"/>
      <c r="T235" s="606"/>
      <c r="U235" s="602"/>
      <c r="V235" s="562"/>
      <c r="W235" s="563"/>
      <c r="X235" s="563"/>
      <c r="Y235" s="563"/>
      <c r="Z235" s="563"/>
      <c r="AA235" s="563"/>
      <c r="AB235" s="563"/>
      <c r="AC235" s="563"/>
      <c r="AD235" s="563"/>
      <c r="AE235" s="563"/>
      <c r="AF235" s="563"/>
      <c r="AG235" s="563"/>
      <c r="AH235" s="563"/>
      <c r="AI235" s="563"/>
      <c r="AJ235" s="563"/>
      <c r="AK235" s="563"/>
      <c r="AL235" s="563"/>
      <c r="AM235" s="563"/>
      <c r="AN235" s="563"/>
      <c r="AO235" s="563"/>
      <c r="AP235" s="563"/>
      <c r="AQ235" s="563"/>
      <c r="AR235" s="563"/>
      <c r="AS235" s="563"/>
    </row>
    <row r="236" spans="4:45">
      <c r="D236" s="605"/>
      <c r="E236" s="606"/>
      <c r="F236" s="606"/>
      <c r="G236" s="606"/>
      <c r="H236" s="606"/>
      <c r="I236" s="606"/>
      <c r="J236" s="606"/>
      <c r="K236" s="606"/>
      <c r="L236" s="606"/>
      <c r="M236" s="606"/>
      <c r="N236" s="606"/>
      <c r="O236" s="606"/>
      <c r="P236" s="606"/>
      <c r="Q236" s="606"/>
      <c r="R236" s="606"/>
      <c r="S236" s="606"/>
      <c r="T236" s="606"/>
      <c r="U236" s="602"/>
      <c r="V236" s="562"/>
      <c r="W236" s="563"/>
      <c r="X236" s="563"/>
      <c r="Y236" s="563"/>
      <c r="Z236" s="563"/>
      <c r="AA236" s="563"/>
      <c r="AB236" s="563"/>
      <c r="AC236" s="563"/>
      <c r="AD236" s="563"/>
      <c r="AE236" s="563"/>
      <c r="AF236" s="563"/>
      <c r="AG236" s="563"/>
      <c r="AH236" s="563"/>
      <c r="AI236" s="563"/>
      <c r="AJ236" s="563"/>
      <c r="AK236" s="563"/>
      <c r="AL236" s="563"/>
      <c r="AM236" s="563"/>
      <c r="AN236" s="563"/>
      <c r="AO236" s="563"/>
      <c r="AP236" s="563"/>
      <c r="AQ236" s="563"/>
      <c r="AR236" s="563"/>
      <c r="AS236" s="563"/>
    </row>
    <row r="237" spans="4:45">
      <c r="D237" s="605"/>
      <c r="E237" s="606"/>
      <c r="F237" s="606"/>
      <c r="G237" s="606"/>
      <c r="H237" s="606"/>
      <c r="I237" s="606"/>
      <c r="J237" s="606"/>
      <c r="K237" s="606"/>
      <c r="L237" s="606"/>
      <c r="M237" s="606"/>
      <c r="N237" s="606"/>
      <c r="O237" s="606"/>
      <c r="P237" s="606"/>
      <c r="Q237" s="606"/>
      <c r="R237" s="606"/>
      <c r="S237" s="606"/>
      <c r="T237" s="606"/>
      <c r="U237" s="602"/>
      <c r="V237" s="562"/>
      <c r="W237" s="563"/>
      <c r="X237" s="563"/>
      <c r="Y237" s="563"/>
      <c r="Z237" s="563"/>
      <c r="AA237" s="563"/>
      <c r="AB237" s="563"/>
      <c r="AC237" s="563"/>
      <c r="AD237" s="563"/>
      <c r="AE237" s="563"/>
      <c r="AF237" s="563"/>
      <c r="AG237" s="563"/>
      <c r="AH237" s="563"/>
      <c r="AI237" s="563"/>
      <c r="AJ237" s="563"/>
      <c r="AK237" s="563"/>
      <c r="AL237" s="563"/>
      <c r="AM237" s="563"/>
      <c r="AN237" s="563"/>
      <c r="AO237" s="563"/>
      <c r="AP237" s="563"/>
      <c r="AQ237" s="563"/>
      <c r="AR237" s="563"/>
      <c r="AS237" s="563"/>
    </row>
    <row r="238" spans="4:45">
      <c r="D238" s="605"/>
      <c r="E238" s="606"/>
      <c r="F238" s="606"/>
      <c r="G238" s="606"/>
      <c r="H238" s="606"/>
      <c r="I238" s="606"/>
      <c r="J238" s="606"/>
      <c r="K238" s="606"/>
      <c r="L238" s="606"/>
      <c r="M238" s="606"/>
      <c r="N238" s="606"/>
      <c r="O238" s="606"/>
      <c r="P238" s="606"/>
      <c r="Q238" s="606"/>
      <c r="R238" s="606"/>
      <c r="S238" s="606"/>
      <c r="T238" s="606"/>
      <c r="U238" s="602"/>
      <c r="V238" s="562"/>
      <c r="W238" s="563"/>
      <c r="X238" s="563"/>
      <c r="Y238" s="563"/>
      <c r="Z238" s="563"/>
      <c r="AA238" s="563"/>
      <c r="AB238" s="563"/>
      <c r="AC238" s="563"/>
      <c r="AD238" s="563"/>
      <c r="AE238" s="563"/>
      <c r="AF238" s="563"/>
      <c r="AG238" s="563"/>
      <c r="AH238" s="563"/>
      <c r="AI238" s="563"/>
      <c r="AJ238" s="563"/>
      <c r="AK238" s="563"/>
      <c r="AL238" s="563"/>
      <c r="AM238" s="563"/>
      <c r="AN238" s="563"/>
      <c r="AO238" s="563"/>
      <c r="AP238" s="563"/>
      <c r="AQ238" s="563"/>
      <c r="AR238" s="563"/>
      <c r="AS238" s="563"/>
    </row>
    <row r="239" spans="4:45">
      <c r="D239" s="605"/>
      <c r="E239" s="606"/>
      <c r="F239" s="606"/>
      <c r="G239" s="606"/>
      <c r="H239" s="606"/>
      <c r="I239" s="606"/>
      <c r="J239" s="606"/>
      <c r="K239" s="606"/>
      <c r="L239" s="606"/>
      <c r="M239" s="606"/>
      <c r="N239" s="606"/>
      <c r="O239" s="606"/>
      <c r="P239" s="606"/>
      <c r="Q239" s="606"/>
      <c r="R239" s="606"/>
      <c r="S239" s="606"/>
      <c r="T239" s="606"/>
      <c r="U239" s="602"/>
      <c r="V239" s="562"/>
      <c r="W239" s="563"/>
      <c r="X239" s="563"/>
      <c r="Y239" s="563"/>
      <c r="Z239" s="563"/>
      <c r="AA239" s="563"/>
      <c r="AB239" s="563"/>
      <c r="AC239" s="563"/>
      <c r="AD239" s="563"/>
      <c r="AE239" s="563"/>
      <c r="AF239" s="563"/>
      <c r="AG239" s="563"/>
      <c r="AH239" s="563"/>
      <c r="AI239" s="563"/>
      <c r="AJ239" s="563"/>
      <c r="AK239" s="563"/>
      <c r="AL239" s="563"/>
      <c r="AM239" s="563"/>
      <c r="AN239" s="563"/>
      <c r="AO239" s="563"/>
      <c r="AP239" s="563"/>
      <c r="AQ239" s="563"/>
      <c r="AR239" s="563"/>
      <c r="AS239" s="563"/>
    </row>
    <row r="240" spans="4:45">
      <c r="D240" s="605"/>
      <c r="E240" s="606"/>
      <c r="F240" s="606"/>
      <c r="G240" s="606"/>
      <c r="H240" s="606"/>
      <c r="I240" s="606"/>
      <c r="J240" s="606"/>
      <c r="K240" s="606"/>
      <c r="L240" s="606"/>
      <c r="M240" s="606"/>
      <c r="N240" s="606"/>
      <c r="O240" s="606"/>
      <c r="P240" s="606"/>
      <c r="Q240" s="606"/>
      <c r="R240" s="606"/>
      <c r="S240" s="606"/>
      <c r="T240" s="606"/>
      <c r="U240" s="602"/>
      <c r="V240" s="562"/>
      <c r="W240" s="563"/>
      <c r="X240" s="563"/>
      <c r="Y240" s="563"/>
      <c r="Z240" s="563"/>
      <c r="AA240" s="563"/>
      <c r="AB240" s="563"/>
      <c r="AC240" s="563"/>
      <c r="AD240" s="563"/>
      <c r="AE240" s="563"/>
      <c r="AF240" s="563"/>
      <c r="AG240" s="563"/>
      <c r="AH240" s="563"/>
      <c r="AI240" s="563"/>
      <c r="AJ240" s="563"/>
      <c r="AK240" s="563"/>
      <c r="AL240" s="563"/>
      <c r="AM240" s="563"/>
      <c r="AN240" s="563"/>
      <c r="AO240" s="563"/>
      <c r="AP240" s="563"/>
      <c r="AQ240" s="563"/>
      <c r="AR240" s="563"/>
      <c r="AS240" s="563"/>
    </row>
    <row r="241" spans="4:45">
      <c r="D241" s="605"/>
      <c r="E241" s="606"/>
      <c r="F241" s="606"/>
      <c r="G241" s="606"/>
      <c r="H241" s="606"/>
      <c r="I241" s="606"/>
      <c r="J241" s="606"/>
      <c r="K241" s="606"/>
      <c r="L241" s="606"/>
      <c r="M241" s="606"/>
      <c r="N241" s="606"/>
      <c r="O241" s="606"/>
      <c r="P241" s="606"/>
      <c r="Q241" s="606"/>
      <c r="R241" s="606"/>
      <c r="S241" s="606"/>
      <c r="T241" s="606"/>
      <c r="U241" s="602"/>
      <c r="V241" s="562"/>
      <c r="W241" s="563"/>
      <c r="X241" s="563"/>
      <c r="Y241" s="563"/>
      <c r="Z241" s="563"/>
      <c r="AA241" s="563"/>
      <c r="AB241" s="563"/>
      <c r="AC241" s="563"/>
      <c r="AD241" s="563"/>
      <c r="AE241" s="563"/>
      <c r="AF241" s="563"/>
      <c r="AG241" s="563"/>
      <c r="AH241" s="563"/>
      <c r="AI241" s="563"/>
      <c r="AJ241" s="563"/>
      <c r="AK241" s="563"/>
      <c r="AL241" s="563"/>
      <c r="AM241" s="563"/>
      <c r="AN241" s="563"/>
      <c r="AO241" s="563"/>
      <c r="AP241" s="563"/>
      <c r="AQ241" s="563"/>
      <c r="AR241" s="563"/>
      <c r="AS241" s="563"/>
    </row>
    <row r="242" spans="4:45">
      <c r="D242" s="605"/>
      <c r="E242" s="606"/>
      <c r="F242" s="606"/>
      <c r="G242" s="606"/>
      <c r="H242" s="606"/>
      <c r="I242" s="606"/>
      <c r="J242" s="606"/>
      <c r="K242" s="606"/>
      <c r="L242" s="606"/>
      <c r="M242" s="606"/>
      <c r="N242" s="606"/>
      <c r="O242" s="606"/>
      <c r="P242" s="606"/>
      <c r="Q242" s="606"/>
      <c r="R242" s="606"/>
      <c r="S242" s="606"/>
      <c r="T242" s="606"/>
      <c r="U242" s="602"/>
      <c r="V242" s="562"/>
      <c r="W242" s="563"/>
      <c r="X242" s="563"/>
      <c r="Y242" s="563"/>
      <c r="Z242" s="563"/>
      <c r="AA242" s="563"/>
      <c r="AB242" s="563"/>
      <c r="AC242" s="563"/>
      <c r="AD242" s="563"/>
      <c r="AE242" s="563"/>
      <c r="AF242" s="563"/>
      <c r="AG242" s="563"/>
      <c r="AH242" s="563"/>
      <c r="AI242" s="563"/>
      <c r="AJ242" s="563"/>
      <c r="AK242" s="563"/>
      <c r="AL242" s="563"/>
      <c r="AM242" s="563"/>
      <c r="AN242" s="563"/>
      <c r="AO242" s="563"/>
      <c r="AP242" s="563"/>
      <c r="AQ242" s="563"/>
      <c r="AR242" s="563"/>
      <c r="AS242" s="563"/>
    </row>
    <row r="243" spans="4:45">
      <c r="D243" s="605"/>
      <c r="E243" s="606"/>
      <c r="F243" s="606"/>
      <c r="G243" s="606"/>
      <c r="H243" s="606"/>
      <c r="I243" s="606"/>
      <c r="J243" s="606"/>
      <c r="K243" s="606"/>
      <c r="L243" s="606"/>
      <c r="M243" s="606"/>
      <c r="N243" s="606"/>
      <c r="O243" s="606"/>
      <c r="P243" s="606"/>
      <c r="Q243" s="606"/>
      <c r="R243" s="606"/>
      <c r="S243" s="606"/>
      <c r="T243" s="606"/>
      <c r="U243" s="602"/>
      <c r="V243" s="562"/>
      <c r="W243" s="563"/>
      <c r="X243" s="563"/>
      <c r="Y243" s="563"/>
      <c r="Z243" s="563"/>
      <c r="AA243" s="563"/>
      <c r="AB243" s="563"/>
      <c r="AC243" s="563"/>
      <c r="AD243" s="563"/>
      <c r="AE243" s="563"/>
      <c r="AF243" s="563"/>
      <c r="AG243" s="563"/>
      <c r="AH243" s="563"/>
      <c r="AI243" s="563"/>
      <c r="AJ243" s="563"/>
      <c r="AK243" s="563"/>
      <c r="AL243" s="563"/>
      <c r="AM243" s="563"/>
      <c r="AN243" s="563"/>
      <c r="AO243" s="563"/>
      <c r="AP243" s="563"/>
      <c r="AQ243" s="563"/>
      <c r="AR243" s="563"/>
      <c r="AS243" s="563"/>
    </row>
    <row r="244" spans="4:45">
      <c r="D244" s="605"/>
      <c r="E244" s="606"/>
      <c r="F244" s="606"/>
      <c r="G244" s="606"/>
      <c r="H244" s="606"/>
      <c r="I244" s="606"/>
      <c r="J244" s="606"/>
      <c r="K244" s="606"/>
      <c r="L244" s="606"/>
      <c r="M244" s="606"/>
      <c r="N244" s="606"/>
      <c r="O244" s="606"/>
      <c r="P244" s="606"/>
      <c r="Q244" s="606"/>
      <c r="R244" s="606"/>
      <c r="S244" s="606"/>
      <c r="T244" s="606"/>
      <c r="U244" s="602"/>
      <c r="V244" s="562"/>
      <c r="W244" s="563"/>
      <c r="X244" s="563"/>
      <c r="Y244" s="563"/>
      <c r="Z244" s="563"/>
      <c r="AA244" s="563"/>
      <c r="AB244" s="563"/>
      <c r="AC244" s="563"/>
      <c r="AD244" s="563"/>
      <c r="AE244" s="563"/>
      <c r="AF244" s="563"/>
      <c r="AG244" s="563"/>
      <c r="AH244" s="563"/>
      <c r="AI244" s="563"/>
      <c r="AJ244" s="563"/>
      <c r="AK244" s="563"/>
      <c r="AL244" s="563"/>
      <c r="AM244" s="563"/>
      <c r="AN244" s="563"/>
      <c r="AO244" s="563"/>
      <c r="AP244" s="563"/>
      <c r="AQ244" s="563"/>
      <c r="AR244" s="563"/>
      <c r="AS244" s="563"/>
    </row>
    <row r="245" spans="4:45">
      <c r="D245" s="605"/>
      <c r="E245" s="606"/>
      <c r="F245" s="606"/>
      <c r="G245" s="606"/>
      <c r="H245" s="606"/>
      <c r="I245" s="606"/>
      <c r="J245" s="606"/>
      <c r="K245" s="606"/>
      <c r="L245" s="606"/>
      <c r="M245" s="606"/>
      <c r="N245" s="606"/>
      <c r="O245" s="606"/>
      <c r="P245" s="606"/>
      <c r="Q245" s="606"/>
      <c r="R245" s="606"/>
      <c r="S245" s="606"/>
      <c r="T245" s="606"/>
      <c r="U245" s="602"/>
      <c r="V245" s="562"/>
      <c r="W245" s="563"/>
      <c r="X245" s="563"/>
      <c r="Y245" s="563"/>
      <c r="Z245" s="563"/>
      <c r="AA245" s="563"/>
      <c r="AB245" s="563"/>
      <c r="AC245" s="563"/>
      <c r="AD245" s="563"/>
      <c r="AE245" s="563"/>
      <c r="AF245" s="563"/>
      <c r="AG245" s="563"/>
      <c r="AH245" s="563"/>
      <c r="AI245" s="563"/>
      <c r="AJ245" s="563"/>
      <c r="AK245" s="563"/>
      <c r="AL245" s="563"/>
      <c r="AM245" s="563"/>
      <c r="AN245" s="563"/>
      <c r="AO245" s="563"/>
      <c r="AP245" s="563"/>
      <c r="AQ245" s="563"/>
      <c r="AR245" s="563"/>
      <c r="AS245" s="563"/>
    </row>
    <row r="246" spans="4:45">
      <c r="D246" s="605"/>
      <c r="E246" s="606"/>
      <c r="F246" s="606"/>
      <c r="G246" s="606"/>
      <c r="H246" s="606"/>
      <c r="I246" s="606"/>
      <c r="J246" s="606"/>
      <c r="K246" s="606"/>
      <c r="L246" s="606"/>
      <c r="M246" s="606"/>
      <c r="N246" s="606"/>
      <c r="O246" s="606"/>
      <c r="P246" s="606"/>
      <c r="Q246" s="606"/>
      <c r="R246" s="606"/>
      <c r="S246" s="606"/>
      <c r="T246" s="606"/>
      <c r="U246" s="602"/>
      <c r="V246" s="562"/>
      <c r="W246" s="563"/>
      <c r="X246" s="563"/>
      <c r="Y246" s="563"/>
      <c r="Z246" s="563"/>
      <c r="AA246" s="563"/>
      <c r="AB246" s="563"/>
      <c r="AC246" s="563"/>
      <c r="AD246" s="563"/>
      <c r="AE246" s="563"/>
      <c r="AF246" s="563"/>
      <c r="AG246" s="563"/>
      <c r="AH246" s="563"/>
      <c r="AI246" s="563"/>
      <c r="AJ246" s="563"/>
      <c r="AK246" s="563"/>
      <c r="AL246" s="563"/>
      <c r="AM246" s="563"/>
      <c r="AN246" s="563"/>
      <c r="AO246" s="563"/>
      <c r="AP246" s="563"/>
      <c r="AQ246" s="563"/>
      <c r="AR246" s="563"/>
      <c r="AS246" s="563"/>
    </row>
    <row r="247" spans="4:45">
      <c r="D247" s="605"/>
      <c r="E247" s="606"/>
      <c r="F247" s="606"/>
      <c r="G247" s="606"/>
      <c r="H247" s="606"/>
      <c r="I247" s="606"/>
      <c r="J247" s="606"/>
      <c r="K247" s="606"/>
      <c r="L247" s="606"/>
      <c r="M247" s="606"/>
      <c r="N247" s="606"/>
      <c r="O247" s="606"/>
      <c r="P247" s="606"/>
      <c r="Q247" s="606"/>
      <c r="R247" s="606"/>
      <c r="S247" s="606"/>
      <c r="T247" s="606"/>
      <c r="U247" s="602"/>
      <c r="V247" s="562"/>
      <c r="W247" s="563"/>
      <c r="X247" s="563"/>
      <c r="Y247" s="563"/>
      <c r="Z247" s="563"/>
      <c r="AA247" s="563"/>
      <c r="AB247" s="563"/>
      <c r="AC247" s="563"/>
      <c r="AD247" s="563"/>
      <c r="AE247" s="563"/>
      <c r="AF247" s="563"/>
      <c r="AG247" s="563"/>
      <c r="AH247" s="563"/>
      <c r="AI247" s="563"/>
      <c r="AJ247" s="563"/>
      <c r="AK247" s="563"/>
      <c r="AL247" s="563"/>
      <c r="AM247" s="563"/>
      <c r="AN247" s="563"/>
      <c r="AO247" s="563"/>
      <c r="AP247" s="563"/>
      <c r="AQ247" s="563"/>
      <c r="AR247" s="563"/>
      <c r="AS247" s="563"/>
    </row>
    <row r="248" spans="4:45">
      <c r="D248" s="605"/>
      <c r="E248" s="606"/>
      <c r="F248" s="606"/>
      <c r="G248" s="606"/>
      <c r="H248" s="606"/>
      <c r="I248" s="606"/>
      <c r="J248" s="606"/>
      <c r="K248" s="606"/>
      <c r="L248" s="606"/>
      <c r="M248" s="606"/>
      <c r="N248" s="606"/>
      <c r="O248" s="606"/>
      <c r="P248" s="606"/>
      <c r="Q248" s="606"/>
      <c r="R248" s="606"/>
      <c r="S248" s="606"/>
      <c r="T248" s="606"/>
      <c r="U248" s="602"/>
      <c r="V248" s="562"/>
      <c r="W248" s="563"/>
      <c r="X248" s="563"/>
      <c r="Y248" s="563"/>
      <c r="Z248" s="563"/>
      <c r="AA248" s="563"/>
      <c r="AB248" s="563"/>
      <c r="AC248" s="563"/>
      <c r="AD248" s="563"/>
      <c r="AE248" s="563"/>
      <c r="AF248" s="563"/>
      <c r="AG248" s="563"/>
      <c r="AH248" s="563"/>
      <c r="AI248" s="563"/>
      <c r="AJ248" s="563"/>
      <c r="AK248" s="563"/>
      <c r="AL248" s="563"/>
      <c r="AM248" s="563"/>
      <c r="AN248" s="563"/>
      <c r="AO248" s="563"/>
      <c r="AP248" s="563"/>
      <c r="AQ248" s="563"/>
      <c r="AR248" s="563"/>
      <c r="AS248" s="563"/>
    </row>
    <row r="249" spans="4:45">
      <c r="D249" s="605"/>
      <c r="E249" s="606"/>
      <c r="F249" s="606"/>
      <c r="G249" s="606"/>
      <c r="H249" s="606"/>
      <c r="I249" s="606"/>
      <c r="J249" s="606"/>
      <c r="K249" s="606"/>
      <c r="L249" s="606"/>
      <c r="M249" s="606"/>
      <c r="N249" s="606"/>
      <c r="O249" s="606"/>
      <c r="P249" s="606"/>
      <c r="Q249" s="606"/>
      <c r="R249" s="606"/>
      <c r="S249" s="606"/>
      <c r="T249" s="606"/>
      <c r="U249" s="602"/>
      <c r="V249" s="562"/>
      <c r="W249" s="563"/>
      <c r="X249" s="563"/>
      <c r="Y249" s="563"/>
      <c r="Z249" s="563"/>
      <c r="AA249" s="563"/>
      <c r="AB249" s="563"/>
      <c r="AC249" s="563"/>
      <c r="AD249" s="563"/>
      <c r="AE249" s="563"/>
      <c r="AF249" s="563"/>
      <c r="AG249" s="563"/>
      <c r="AH249" s="563"/>
      <c r="AI249" s="563"/>
      <c r="AJ249" s="563"/>
      <c r="AK249" s="563"/>
      <c r="AL249" s="563"/>
      <c r="AM249" s="563"/>
      <c r="AN249" s="563"/>
      <c r="AO249" s="563"/>
      <c r="AP249" s="563"/>
      <c r="AQ249" s="563"/>
      <c r="AR249" s="563"/>
      <c r="AS249" s="563"/>
    </row>
    <row r="250" spans="4:45">
      <c r="D250" s="605"/>
      <c r="E250" s="606"/>
      <c r="F250" s="606"/>
      <c r="G250" s="606"/>
      <c r="H250" s="606"/>
      <c r="I250" s="606"/>
      <c r="J250" s="606"/>
      <c r="K250" s="606"/>
      <c r="L250" s="606"/>
      <c r="M250" s="606"/>
      <c r="N250" s="606"/>
      <c r="O250" s="606"/>
      <c r="P250" s="606"/>
      <c r="Q250" s="606"/>
      <c r="R250" s="606"/>
      <c r="S250" s="606"/>
      <c r="T250" s="606"/>
      <c r="U250" s="602"/>
      <c r="V250" s="562"/>
      <c r="W250" s="563"/>
      <c r="X250" s="563"/>
      <c r="Y250" s="563"/>
      <c r="Z250" s="563"/>
      <c r="AA250" s="563"/>
      <c r="AB250" s="563"/>
      <c r="AC250" s="563"/>
      <c r="AD250" s="563"/>
      <c r="AE250" s="563"/>
      <c r="AF250" s="563"/>
      <c r="AG250" s="563"/>
      <c r="AH250" s="563"/>
      <c r="AI250" s="563"/>
      <c r="AJ250" s="563"/>
      <c r="AK250" s="563"/>
      <c r="AL250" s="563"/>
      <c r="AM250" s="563"/>
      <c r="AN250" s="563"/>
      <c r="AO250" s="563"/>
      <c r="AP250" s="563"/>
      <c r="AQ250" s="563"/>
      <c r="AR250" s="563"/>
      <c r="AS250" s="563"/>
    </row>
    <row r="251" spans="4:45">
      <c r="D251" s="605"/>
      <c r="E251" s="606"/>
      <c r="F251" s="606"/>
      <c r="G251" s="606"/>
      <c r="H251" s="606"/>
      <c r="I251" s="606"/>
      <c r="J251" s="606"/>
      <c r="K251" s="606"/>
      <c r="L251" s="606"/>
      <c r="M251" s="606"/>
      <c r="N251" s="606"/>
      <c r="O251" s="606"/>
      <c r="P251" s="606"/>
      <c r="Q251" s="606"/>
      <c r="R251" s="606"/>
      <c r="S251" s="606"/>
      <c r="T251" s="606"/>
      <c r="U251" s="602"/>
      <c r="V251" s="562"/>
      <c r="W251" s="563"/>
      <c r="X251" s="563"/>
      <c r="Y251" s="563"/>
      <c r="Z251" s="563"/>
      <c r="AA251" s="563"/>
      <c r="AB251" s="563"/>
      <c r="AC251" s="563"/>
      <c r="AD251" s="563"/>
      <c r="AE251" s="563"/>
      <c r="AF251" s="563"/>
      <c r="AG251" s="563"/>
      <c r="AH251" s="563"/>
      <c r="AI251" s="563"/>
      <c r="AJ251" s="563"/>
      <c r="AK251" s="563"/>
      <c r="AL251" s="563"/>
      <c r="AM251" s="563"/>
      <c r="AN251" s="563"/>
      <c r="AO251" s="563"/>
      <c r="AP251" s="563"/>
      <c r="AQ251" s="563"/>
      <c r="AR251" s="563"/>
      <c r="AS251" s="563"/>
    </row>
    <row r="252" spans="4:45">
      <c r="D252" s="605"/>
      <c r="E252" s="606"/>
      <c r="F252" s="606"/>
      <c r="G252" s="606"/>
      <c r="H252" s="606"/>
      <c r="I252" s="606"/>
      <c r="J252" s="606"/>
      <c r="K252" s="606"/>
      <c r="L252" s="606"/>
      <c r="M252" s="606"/>
      <c r="N252" s="606"/>
      <c r="O252" s="606"/>
      <c r="P252" s="606"/>
      <c r="Q252" s="606"/>
      <c r="R252" s="606"/>
      <c r="S252" s="606"/>
      <c r="T252" s="606"/>
      <c r="U252" s="602"/>
      <c r="V252" s="562"/>
      <c r="W252" s="563"/>
      <c r="X252" s="563"/>
      <c r="Y252" s="563"/>
      <c r="Z252" s="563"/>
      <c r="AA252" s="563"/>
      <c r="AB252" s="563"/>
      <c r="AC252" s="563"/>
      <c r="AD252" s="563"/>
      <c r="AE252" s="563"/>
      <c r="AF252" s="563"/>
      <c r="AG252" s="563"/>
      <c r="AH252" s="563"/>
      <c r="AI252" s="563"/>
      <c r="AJ252" s="563"/>
      <c r="AK252" s="563"/>
      <c r="AL252" s="563"/>
      <c r="AM252" s="563"/>
      <c r="AN252" s="563"/>
      <c r="AO252" s="563"/>
      <c r="AP252" s="563"/>
      <c r="AQ252" s="563"/>
      <c r="AR252" s="563"/>
      <c r="AS252" s="563"/>
    </row>
    <row r="253" spans="4:45">
      <c r="D253" s="605"/>
      <c r="E253" s="606"/>
      <c r="F253" s="606"/>
      <c r="G253" s="606"/>
      <c r="H253" s="606"/>
      <c r="I253" s="606"/>
      <c r="J253" s="606"/>
      <c r="K253" s="606"/>
      <c r="L253" s="606"/>
      <c r="M253" s="606"/>
      <c r="N253" s="606"/>
      <c r="O253" s="606"/>
      <c r="P253" s="606"/>
      <c r="Q253" s="606"/>
      <c r="R253" s="606"/>
      <c r="S253" s="606"/>
      <c r="T253" s="606"/>
      <c r="U253" s="602"/>
      <c r="V253" s="562"/>
      <c r="W253" s="563"/>
      <c r="X253" s="563"/>
      <c r="Y253" s="563"/>
      <c r="Z253" s="563"/>
      <c r="AA253" s="563"/>
      <c r="AB253" s="563"/>
      <c r="AC253" s="563"/>
      <c r="AD253" s="563"/>
      <c r="AE253" s="563"/>
      <c r="AF253" s="563"/>
      <c r="AG253" s="563"/>
      <c r="AH253" s="563"/>
      <c r="AI253" s="563"/>
      <c r="AJ253" s="563"/>
      <c r="AK253" s="563"/>
      <c r="AL253" s="563"/>
      <c r="AM253" s="563"/>
      <c r="AN253" s="563"/>
      <c r="AO253" s="563"/>
      <c r="AP253" s="563"/>
      <c r="AQ253" s="563"/>
      <c r="AR253" s="563"/>
      <c r="AS253" s="563"/>
    </row>
    <row r="254" spans="4:45">
      <c r="D254" s="605"/>
      <c r="E254" s="606"/>
      <c r="F254" s="606"/>
      <c r="G254" s="606"/>
      <c r="H254" s="606"/>
      <c r="I254" s="606"/>
      <c r="J254" s="606"/>
      <c r="K254" s="606"/>
      <c r="L254" s="606"/>
      <c r="M254" s="606"/>
      <c r="N254" s="606"/>
      <c r="O254" s="606"/>
      <c r="P254" s="606"/>
      <c r="Q254" s="606"/>
      <c r="R254" s="606"/>
      <c r="S254" s="606"/>
      <c r="T254" s="606"/>
      <c r="U254" s="602"/>
      <c r="V254" s="562"/>
      <c r="W254" s="563"/>
      <c r="X254" s="563"/>
      <c r="Y254" s="563"/>
      <c r="Z254" s="563"/>
      <c r="AA254" s="563"/>
      <c r="AB254" s="563"/>
      <c r="AC254" s="563"/>
      <c r="AD254" s="563"/>
      <c r="AE254" s="563"/>
      <c r="AF254" s="563"/>
      <c r="AG254" s="563"/>
      <c r="AH254" s="563"/>
      <c r="AI254" s="563"/>
      <c r="AJ254" s="563"/>
      <c r="AK254" s="563"/>
      <c r="AL254" s="563"/>
      <c r="AM254" s="563"/>
      <c r="AN254" s="563"/>
      <c r="AO254" s="563"/>
      <c r="AP254" s="563"/>
      <c r="AQ254" s="563"/>
      <c r="AR254" s="563"/>
      <c r="AS254" s="563"/>
    </row>
    <row r="255" spans="4:45">
      <c r="D255" s="605"/>
      <c r="E255" s="606"/>
      <c r="F255" s="606"/>
      <c r="G255" s="606"/>
      <c r="H255" s="606"/>
      <c r="I255" s="606"/>
      <c r="J255" s="606"/>
      <c r="K255" s="606"/>
      <c r="L255" s="606"/>
      <c r="M255" s="606"/>
      <c r="N255" s="606"/>
      <c r="O255" s="606"/>
      <c r="P255" s="606"/>
      <c r="Q255" s="606"/>
      <c r="R255" s="606"/>
      <c r="S255" s="606"/>
      <c r="T255" s="606"/>
      <c r="U255" s="602"/>
      <c r="V255" s="562"/>
      <c r="W255" s="563"/>
      <c r="X255" s="563"/>
      <c r="Y255" s="563"/>
      <c r="Z255" s="563"/>
      <c r="AA255" s="563"/>
      <c r="AB255" s="563"/>
      <c r="AC255" s="563"/>
      <c r="AD255" s="563"/>
      <c r="AE255" s="563"/>
      <c r="AF255" s="563"/>
      <c r="AG255" s="563"/>
      <c r="AH255" s="563"/>
      <c r="AI255" s="563"/>
      <c r="AJ255" s="563"/>
      <c r="AK255" s="563"/>
      <c r="AL255" s="563"/>
      <c r="AM255" s="563"/>
      <c r="AN255" s="563"/>
      <c r="AO255" s="563"/>
      <c r="AP255" s="563"/>
      <c r="AQ255" s="563"/>
      <c r="AR255" s="563"/>
      <c r="AS255" s="563"/>
    </row>
    <row r="256" spans="4:45">
      <c r="D256" s="605"/>
      <c r="E256" s="606"/>
      <c r="F256" s="606"/>
      <c r="G256" s="606"/>
      <c r="H256" s="606"/>
      <c r="I256" s="606"/>
      <c r="J256" s="606"/>
      <c r="K256" s="606"/>
      <c r="L256" s="606"/>
      <c r="M256" s="606"/>
      <c r="N256" s="606"/>
      <c r="O256" s="606"/>
      <c r="P256" s="606"/>
      <c r="Q256" s="606"/>
      <c r="R256" s="606"/>
      <c r="S256" s="606"/>
      <c r="T256" s="606"/>
      <c r="U256" s="602"/>
      <c r="V256" s="562"/>
      <c r="W256" s="563"/>
      <c r="X256" s="563"/>
      <c r="Y256" s="563"/>
      <c r="Z256" s="563"/>
      <c r="AA256" s="563"/>
      <c r="AB256" s="563"/>
      <c r="AC256" s="563"/>
      <c r="AD256" s="563"/>
      <c r="AE256" s="563"/>
      <c r="AF256" s="563"/>
      <c r="AG256" s="563"/>
      <c r="AH256" s="563"/>
      <c r="AI256" s="563"/>
      <c r="AJ256" s="563"/>
      <c r="AK256" s="563"/>
      <c r="AL256" s="563"/>
      <c r="AM256" s="563"/>
      <c r="AN256" s="563"/>
      <c r="AO256" s="563"/>
      <c r="AP256" s="563"/>
      <c r="AQ256" s="563"/>
      <c r="AR256" s="563"/>
      <c r="AS256" s="563"/>
    </row>
    <row r="257" spans="4:45">
      <c r="D257" s="605"/>
      <c r="E257" s="606"/>
      <c r="F257" s="606"/>
      <c r="G257" s="606"/>
      <c r="H257" s="606"/>
      <c r="I257" s="606"/>
      <c r="J257" s="606"/>
      <c r="K257" s="606"/>
      <c r="L257" s="606"/>
      <c r="M257" s="606"/>
      <c r="N257" s="606"/>
      <c r="O257" s="606"/>
      <c r="P257" s="606"/>
      <c r="Q257" s="606"/>
      <c r="R257" s="606"/>
      <c r="S257" s="606"/>
      <c r="T257" s="606"/>
      <c r="U257" s="602"/>
      <c r="V257" s="562"/>
      <c r="W257" s="563"/>
      <c r="X257" s="563"/>
      <c r="Y257" s="563"/>
      <c r="Z257" s="563"/>
      <c r="AA257" s="563"/>
      <c r="AB257" s="563"/>
      <c r="AC257" s="563"/>
      <c r="AD257" s="563"/>
      <c r="AE257" s="563"/>
      <c r="AF257" s="563"/>
      <c r="AG257" s="563"/>
      <c r="AH257" s="563"/>
      <c r="AI257" s="563"/>
      <c r="AJ257" s="563"/>
      <c r="AK257" s="563"/>
      <c r="AL257" s="563"/>
      <c r="AM257" s="563"/>
      <c r="AN257" s="563"/>
      <c r="AO257" s="563"/>
      <c r="AP257" s="563"/>
      <c r="AQ257" s="563"/>
      <c r="AR257" s="563"/>
      <c r="AS257" s="563"/>
    </row>
    <row r="258" spans="4:45">
      <c r="D258" s="605"/>
      <c r="E258" s="606"/>
      <c r="F258" s="606"/>
      <c r="G258" s="606"/>
      <c r="H258" s="606"/>
      <c r="I258" s="606"/>
      <c r="J258" s="606"/>
      <c r="K258" s="606"/>
      <c r="L258" s="606"/>
      <c r="M258" s="606"/>
      <c r="N258" s="606"/>
      <c r="O258" s="606"/>
      <c r="P258" s="606"/>
      <c r="Q258" s="606"/>
      <c r="R258" s="606"/>
      <c r="S258" s="606"/>
      <c r="T258" s="606"/>
      <c r="U258" s="602"/>
      <c r="V258" s="562"/>
      <c r="W258" s="563"/>
      <c r="X258" s="563"/>
      <c r="Y258" s="563"/>
      <c r="Z258" s="563"/>
      <c r="AA258" s="563"/>
      <c r="AB258" s="563"/>
      <c r="AC258" s="563"/>
      <c r="AD258" s="563"/>
      <c r="AE258" s="563"/>
      <c r="AF258" s="563"/>
      <c r="AG258" s="563"/>
      <c r="AH258" s="563"/>
      <c r="AI258" s="563"/>
      <c r="AJ258" s="563"/>
      <c r="AK258" s="563"/>
      <c r="AL258" s="563"/>
      <c r="AM258" s="563"/>
      <c r="AN258" s="563"/>
      <c r="AO258" s="563"/>
      <c r="AP258" s="563"/>
      <c r="AQ258" s="563"/>
      <c r="AR258" s="563"/>
      <c r="AS258" s="563"/>
    </row>
    <row r="259" spans="4:45">
      <c r="D259" s="605"/>
      <c r="E259" s="606"/>
      <c r="F259" s="606"/>
      <c r="G259" s="606"/>
      <c r="H259" s="606"/>
      <c r="I259" s="606"/>
      <c r="J259" s="606"/>
      <c r="K259" s="606"/>
      <c r="L259" s="606"/>
      <c r="M259" s="606"/>
      <c r="N259" s="606"/>
      <c r="O259" s="606"/>
      <c r="P259" s="606"/>
      <c r="Q259" s="606"/>
      <c r="R259" s="606"/>
      <c r="S259" s="606"/>
      <c r="T259" s="606"/>
      <c r="U259" s="602"/>
      <c r="V259" s="562"/>
      <c r="W259" s="563"/>
      <c r="X259" s="563"/>
      <c r="Y259" s="563"/>
      <c r="Z259" s="563"/>
      <c r="AA259" s="563"/>
      <c r="AB259" s="563"/>
      <c r="AC259" s="563"/>
      <c r="AD259" s="563"/>
      <c r="AE259" s="563"/>
      <c r="AF259" s="563"/>
      <c r="AG259" s="563"/>
      <c r="AH259" s="563"/>
      <c r="AI259" s="563"/>
      <c r="AJ259" s="563"/>
      <c r="AK259" s="563"/>
      <c r="AL259" s="563"/>
      <c r="AM259" s="563"/>
      <c r="AN259" s="563"/>
      <c r="AO259" s="563"/>
      <c r="AP259" s="563"/>
      <c r="AQ259" s="563"/>
      <c r="AR259" s="563"/>
      <c r="AS259" s="563"/>
    </row>
    <row r="260" spans="4:45">
      <c r="D260" s="605"/>
      <c r="E260" s="606"/>
      <c r="F260" s="606"/>
      <c r="G260" s="606"/>
      <c r="H260" s="606"/>
      <c r="I260" s="606"/>
      <c r="J260" s="606"/>
      <c r="K260" s="606"/>
      <c r="L260" s="606"/>
      <c r="M260" s="606"/>
      <c r="N260" s="606"/>
      <c r="O260" s="606"/>
      <c r="P260" s="606"/>
      <c r="Q260" s="606"/>
      <c r="R260" s="606"/>
      <c r="S260" s="606"/>
      <c r="T260" s="606"/>
      <c r="U260" s="602"/>
      <c r="V260" s="562"/>
      <c r="W260" s="563"/>
      <c r="X260" s="563"/>
      <c r="Y260" s="563"/>
      <c r="Z260" s="563"/>
      <c r="AA260" s="563"/>
      <c r="AB260" s="563"/>
      <c r="AC260" s="563"/>
      <c r="AD260" s="563"/>
      <c r="AE260" s="563"/>
      <c r="AF260" s="563"/>
      <c r="AG260" s="563"/>
      <c r="AH260" s="563"/>
      <c r="AI260" s="563"/>
      <c r="AJ260" s="563"/>
      <c r="AK260" s="563"/>
      <c r="AL260" s="563"/>
      <c r="AM260" s="563"/>
      <c r="AN260" s="563"/>
      <c r="AO260" s="563"/>
      <c r="AP260" s="563"/>
      <c r="AQ260" s="563"/>
      <c r="AR260" s="563"/>
      <c r="AS260" s="563"/>
    </row>
    <row r="261" spans="4:45">
      <c r="D261" s="605"/>
      <c r="E261" s="606"/>
      <c r="F261" s="606"/>
      <c r="G261" s="606"/>
      <c r="H261" s="606"/>
      <c r="I261" s="606"/>
      <c r="J261" s="606"/>
      <c r="K261" s="606"/>
      <c r="L261" s="606"/>
      <c r="M261" s="606"/>
      <c r="N261" s="606"/>
      <c r="O261" s="606"/>
      <c r="P261" s="606"/>
      <c r="Q261" s="606"/>
      <c r="R261" s="606"/>
      <c r="S261" s="606"/>
      <c r="T261" s="606"/>
      <c r="U261" s="602"/>
      <c r="V261" s="562"/>
      <c r="W261" s="563"/>
      <c r="X261" s="563"/>
      <c r="Y261" s="563"/>
      <c r="Z261" s="563"/>
      <c r="AA261" s="563"/>
      <c r="AB261" s="563"/>
      <c r="AC261" s="563"/>
      <c r="AD261" s="563"/>
      <c r="AE261" s="563"/>
      <c r="AF261" s="563"/>
      <c r="AG261" s="563"/>
      <c r="AH261" s="563"/>
      <c r="AI261" s="563"/>
      <c r="AJ261" s="563"/>
      <c r="AK261" s="563"/>
      <c r="AL261" s="563"/>
      <c r="AM261" s="563"/>
      <c r="AN261" s="563"/>
      <c r="AO261" s="563"/>
      <c r="AP261" s="563"/>
      <c r="AQ261" s="563"/>
      <c r="AR261" s="563"/>
      <c r="AS261" s="563"/>
    </row>
    <row r="262" spans="4:45">
      <c r="D262" s="605"/>
      <c r="E262" s="606"/>
      <c r="F262" s="606"/>
      <c r="G262" s="606"/>
      <c r="H262" s="606"/>
      <c r="I262" s="606"/>
      <c r="J262" s="606"/>
      <c r="K262" s="606"/>
      <c r="L262" s="606"/>
      <c r="M262" s="606"/>
      <c r="N262" s="606"/>
      <c r="O262" s="606"/>
      <c r="P262" s="606"/>
      <c r="Q262" s="606"/>
      <c r="R262" s="606"/>
      <c r="S262" s="606"/>
      <c r="T262" s="606"/>
      <c r="U262" s="602"/>
      <c r="V262" s="562"/>
      <c r="W262" s="563"/>
      <c r="X262" s="563"/>
      <c r="Y262" s="563"/>
      <c r="Z262" s="563"/>
      <c r="AA262" s="563"/>
      <c r="AB262" s="563"/>
      <c r="AC262" s="563"/>
      <c r="AD262" s="563"/>
      <c r="AE262" s="563"/>
      <c r="AF262" s="563"/>
      <c r="AG262" s="563"/>
      <c r="AH262" s="563"/>
      <c r="AI262" s="563"/>
      <c r="AJ262" s="563"/>
      <c r="AK262" s="563"/>
      <c r="AL262" s="563"/>
      <c r="AM262" s="563"/>
      <c r="AN262" s="563"/>
      <c r="AO262" s="563"/>
      <c r="AP262" s="563"/>
      <c r="AQ262" s="563"/>
      <c r="AR262" s="563"/>
      <c r="AS262" s="563"/>
    </row>
    <row r="263" spans="4:45">
      <c r="D263" s="605"/>
      <c r="E263" s="606"/>
      <c r="F263" s="606"/>
      <c r="G263" s="606"/>
      <c r="H263" s="606"/>
      <c r="I263" s="606"/>
      <c r="J263" s="606"/>
      <c r="K263" s="606"/>
      <c r="L263" s="606"/>
      <c r="M263" s="606"/>
      <c r="N263" s="606"/>
      <c r="O263" s="606"/>
      <c r="P263" s="606"/>
      <c r="Q263" s="606"/>
      <c r="R263" s="606"/>
      <c r="S263" s="606"/>
      <c r="T263" s="606"/>
      <c r="U263" s="602"/>
      <c r="V263" s="562"/>
      <c r="W263" s="563"/>
      <c r="X263" s="563"/>
      <c r="Y263" s="563"/>
      <c r="Z263" s="563"/>
      <c r="AA263" s="563"/>
      <c r="AB263" s="563"/>
      <c r="AC263" s="563"/>
      <c r="AD263" s="563"/>
      <c r="AE263" s="563"/>
      <c r="AF263" s="563"/>
      <c r="AG263" s="563"/>
      <c r="AH263" s="563"/>
      <c r="AI263" s="563"/>
      <c r="AJ263" s="563"/>
      <c r="AK263" s="563"/>
      <c r="AL263" s="563"/>
      <c r="AM263" s="563"/>
      <c r="AN263" s="563"/>
      <c r="AO263" s="563"/>
      <c r="AP263" s="563"/>
      <c r="AQ263" s="563"/>
      <c r="AR263" s="563"/>
      <c r="AS263" s="563"/>
    </row>
    <row r="264" spans="4:45">
      <c r="D264" s="605"/>
      <c r="E264" s="606"/>
      <c r="F264" s="606"/>
      <c r="G264" s="606"/>
      <c r="H264" s="606"/>
      <c r="I264" s="606"/>
      <c r="J264" s="606"/>
      <c r="K264" s="606"/>
      <c r="L264" s="606"/>
      <c r="M264" s="606"/>
      <c r="N264" s="606"/>
      <c r="O264" s="606"/>
      <c r="P264" s="606"/>
      <c r="Q264" s="606"/>
      <c r="R264" s="606"/>
      <c r="S264" s="606"/>
      <c r="T264" s="606"/>
      <c r="U264" s="602"/>
      <c r="V264" s="562"/>
      <c r="W264" s="563"/>
      <c r="X264" s="563"/>
      <c r="Y264" s="563"/>
      <c r="Z264" s="563"/>
      <c r="AA264" s="563"/>
      <c r="AB264" s="563"/>
      <c r="AC264" s="563"/>
      <c r="AD264" s="563"/>
      <c r="AE264" s="563"/>
      <c r="AF264" s="563"/>
      <c r="AG264" s="563"/>
      <c r="AH264" s="563"/>
      <c r="AI264" s="563"/>
      <c r="AJ264" s="563"/>
      <c r="AK264" s="563"/>
      <c r="AL264" s="563"/>
      <c r="AM264" s="563"/>
      <c r="AN264" s="563"/>
      <c r="AO264" s="563"/>
      <c r="AP264" s="563"/>
      <c r="AQ264" s="563"/>
      <c r="AR264" s="563"/>
      <c r="AS264" s="563"/>
    </row>
    <row r="265" spans="4:45">
      <c r="D265" s="605"/>
      <c r="E265" s="606"/>
      <c r="F265" s="606"/>
      <c r="G265" s="606"/>
      <c r="H265" s="606"/>
      <c r="I265" s="606"/>
      <c r="J265" s="606"/>
      <c r="K265" s="606"/>
      <c r="L265" s="606"/>
      <c r="M265" s="606"/>
      <c r="N265" s="606"/>
      <c r="O265" s="606"/>
      <c r="P265" s="606"/>
      <c r="Q265" s="606"/>
      <c r="R265" s="606"/>
      <c r="S265" s="606"/>
      <c r="T265" s="606"/>
      <c r="U265" s="602"/>
      <c r="V265" s="562"/>
      <c r="W265" s="563"/>
      <c r="X265" s="563"/>
      <c r="Y265" s="563"/>
      <c r="Z265" s="563"/>
      <c r="AA265" s="563"/>
      <c r="AB265" s="563"/>
      <c r="AC265" s="563"/>
      <c r="AD265" s="563"/>
      <c r="AE265" s="563"/>
      <c r="AF265" s="563"/>
      <c r="AG265" s="563"/>
      <c r="AH265" s="563"/>
      <c r="AI265" s="563"/>
      <c r="AJ265" s="563"/>
      <c r="AK265" s="563"/>
      <c r="AL265" s="563"/>
      <c r="AM265" s="563"/>
      <c r="AN265" s="563"/>
      <c r="AO265" s="563"/>
      <c r="AP265" s="563"/>
      <c r="AQ265" s="563"/>
      <c r="AR265" s="563"/>
      <c r="AS265" s="563"/>
    </row>
    <row r="266" spans="4:45">
      <c r="D266" s="606"/>
      <c r="E266" s="606"/>
      <c r="F266" s="606"/>
      <c r="G266" s="606"/>
      <c r="H266" s="606"/>
      <c r="I266" s="606"/>
      <c r="J266" s="606"/>
      <c r="K266" s="606"/>
      <c r="L266" s="606"/>
      <c r="M266" s="606"/>
      <c r="N266" s="606"/>
      <c r="O266" s="606"/>
      <c r="P266" s="606"/>
      <c r="Q266" s="606"/>
      <c r="R266" s="606"/>
      <c r="S266" s="606"/>
      <c r="T266" s="606"/>
      <c r="U266" s="602"/>
      <c r="V266" s="562"/>
      <c r="W266" s="563"/>
      <c r="X266" s="563"/>
      <c r="Y266" s="563"/>
      <c r="Z266" s="563"/>
      <c r="AA266" s="563"/>
      <c r="AB266" s="563"/>
      <c r="AC266" s="563"/>
      <c r="AD266" s="563"/>
      <c r="AE266" s="563"/>
      <c r="AF266" s="563"/>
      <c r="AG266" s="563"/>
      <c r="AH266" s="563"/>
      <c r="AI266" s="563"/>
      <c r="AJ266" s="563"/>
      <c r="AK266" s="563"/>
      <c r="AL266" s="563"/>
      <c r="AM266" s="563"/>
      <c r="AN266" s="563"/>
      <c r="AO266" s="563"/>
      <c r="AP266" s="563"/>
      <c r="AQ266" s="563"/>
      <c r="AR266" s="563"/>
      <c r="AS266" s="563"/>
    </row>
    <row r="267" spans="4:45">
      <c r="D267" s="606"/>
      <c r="E267" s="606"/>
      <c r="F267" s="606"/>
      <c r="G267" s="606"/>
      <c r="H267" s="606"/>
      <c r="I267" s="606"/>
      <c r="J267" s="606"/>
      <c r="K267" s="606"/>
      <c r="L267" s="606"/>
      <c r="M267" s="606"/>
      <c r="N267" s="606"/>
      <c r="O267" s="606"/>
      <c r="P267" s="606"/>
      <c r="Q267" s="606"/>
      <c r="R267" s="606"/>
      <c r="S267" s="606"/>
      <c r="T267" s="606"/>
      <c r="U267" s="602"/>
      <c r="V267" s="562"/>
      <c r="W267" s="563"/>
      <c r="X267" s="563"/>
      <c r="Y267" s="563"/>
      <c r="Z267" s="563"/>
      <c r="AA267" s="563"/>
      <c r="AB267" s="563"/>
      <c r="AC267" s="563"/>
      <c r="AD267" s="563"/>
      <c r="AE267" s="563"/>
      <c r="AF267" s="563"/>
      <c r="AG267" s="563"/>
      <c r="AH267" s="563"/>
      <c r="AI267" s="563"/>
      <c r="AJ267" s="563"/>
      <c r="AK267" s="563"/>
      <c r="AL267" s="563"/>
      <c r="AM267" s="563"/>
      <c r="AN267" s="563"/>
      <c r="AO267" s="563"/>
      <c r="AP267" s="563"/>
      <c r="AQ267" s="563"/>
      <c r="AR267" s="563"/>
      <c r="AS267" s="563"/>
    </row>
    <row r="268" spans="4:45">
      <c r="D268" s="606"/>
      <c r="E268" s="606"/>
      <c r="F268" s="606"/>
      <c r="G268" s="606"/>
      <c r="H268" s="606"/>
      <c r="I268" s="606"/>
      <c r="J268" s="606"/>
      <c r="K268" s="606"/>
      <c r="L268" s="606"/>
      <c r="M268" s="606"/>
      <c r="N268" s="606"/>
      <c r="O268" s="606"/>
      <c r="P268" s="606"/>
      <c r="Q268" s="606"/>
      <c r="R268" s="606"/>
      <c r="S268" s="606"/>
      <c r="T268" s="606"/>
      <c r="U268" s="602"/>
      <c r="V268" s="562"/>
      <c r="W268" s="563"/>
      <c r="X268" s="563"/>
      <c r="Y268" s="563"/>
      <c r="Z268" s="563"/>
      <c r="AA268" s="563"/>
      <c r="AB268" s="563"/>
      <c r="AC268" s="563"/>
      <c r="AD268" s="563"/>
      <c r="AE268" s="563"/>
      <c r="AF268" s="563"/>
      <c r="AG268" s="563"/>
      <c r="AH268" s="563"/>
      <c r="AI268" s="563"/>
      <c r="AJ268" s="563"/>
      <c r="AK268" s="563"/>
      <c r="AL268" s="563"/>
      <c r="AM268" s="563"/>
      <c r="AN268" s="563"/>
      <c r="AO268" s="563"/>
      <c r="AP268" s="563"/>
      <c r="AQ268" s="563"/>
      <c r="AR268" s="563"/>
      <c r="AS268" s="563"/>
    </row>
    <row r="269" spans="4:45">
      <c r="D269" s="606"/>
      <c r="E269" s="606"/>
      <c r="F269" s="606"/>
      <c r="G269" s="606"/>
      <c r="H269" s="606"/>
      <c r="I269" s="606"/>
      <c r="J269" s="606"/>
      <c r="K269" s="606"/>
      <c r="L269" s="606"/>
      <c r="M269" s="606"/>
      <c r="N269" s="606"/>
      <c r="O269" s="606"/>
      <c r="P269" s="606"/>
      <c r="Q269" s="606"/>
      <c r="R269" s="606"/>
      <c r="S269" s="606"/>
      <c r="T269" s="606"/>
      <c r="U269" s="602"/>
      <c r="V269" s="562"/>
      <c r="W269" s="563"/>
      <c r="X269" s="563"/>
      <c r="Y269" s="563"/>
      <c r="Z269" s="563"/>
      <c r="AA269" s="563"/>
      <c r="AB269" s="563"/>
      <c r="AC269" s="563"/>
      <c r="AD269" s="563"/>
      <c r="AE269" s="563"/>
      <c r="AF269" s="563"/>
      <c r="AG269" s="563"/>
      <c r="AH269" s="563"/>
      <c r="AI269" s="563"/>
      <c r="AJ269" s="563"/>
      <c r="AK269" s="563"/>
      <c r="AL269" s="563"/>
      <c r="AM269" s="563"/>
      <c r="AN269" s="563"/>
      <c r="AO269" s="563"/>
      <c r="AP269" s="563"/>
      <c r="AQ269" s="563"/>
      <c r="AR269" s="563"/>
      <c r="AS269" s="563"/>
    </row>
    <row r="270" spans="4:45">
      <c r="D270" s="606"/>
      <c r="E270" s="606"/>
      <c r="F270" s="606"/>
      <c r="G270" s="606"/>
      <c r="H270" s="606"/>
      <c r="I270" s="606"/>
      <c r="J270" s="606"/>
      <c r="K270" s="606"/>
      <c r="L270" s="606"/>
      <c r="M270" s="606"/>
      <c r="N270" s="606"/>
      <c r="O270" s="606"/>
      <c r="P270" s="606"/>
      <c r="Q270" s="606"/>
      <c r="R270" s="606"/>
      <c r="S270" s="606"/>
      <c r="T270" s="606"/>
      <c r="U270" s="602"/>
      <c r="V270" s="562"/>
      <c r="W270" s="563"/>
      <c r="X270" s="563"/>
      <c r="Y270" s="563"/>
      <c r="Z270" s="563"/>
      <c r="AA270" s="563"/>
      <c r="AB270" s="563"/>
      <c r="AC270" s="563"/>
      <c r="AD270" s="563"/>
      <c r="AE270" s="563"/>
      <c r="AF270" s="563"/>
      <c r="AG270" s="563"/>
      <c r="AH270" s="563"/>
      <c r="AI270" s="563"/>
      <c r="AJ270" s="563"/>
      <c r="AK270" s="563"/>
      <c r="AL270" s="563"/>
      <c r="AM270" s="563"/>
      <c r="AN270" s="563"/>
      <c r="AO270" s="563"/>
      <c r="AP270" s="563"/>
      <c r="AQ270" s="563"/>
      <c r="AR270" s="563"/>
      <c r="AS270" s="563"/>
    </row>
    <row r="271" spans="4:45">
      <c r="D271" s="606"/>
      <c r="E271" s="606"/>
      <c r="F271" s="606"/>
      <c r="G271" s="606"/>
      <c r="H271" s="606"/>
      <c r="I271" s="606"/>
      <c r="J271" s="606"/>
      <c r="K271" s="606"/>
      <c r="L271" s="606"/>
      <c r="M271" s="606"/>
      <c r="N271" s="606"/>
      <c r="O271" s="606"/>
      <c r="P271" s="606"/>
      <c r="Q271" s="606"/>
      <c r="R271" s="606"/>
      <c r="S271" s="606"/>
      <c r="T271" s="606"/>
      <c r="U271" s="602"/>
      <c r="V271" s="562"/>
      <c r="W271" s="563"/>
      <c r="X271" s="563"/>
      <c r="Y271" s="563"/>
      <c r="Z271" s="563"/>
      <c r="AA271" s="563"/>
      <c r="AB271" s="563"/>
      <c r="AC271" s="563"/>
      <c r="AD271" s="563"/>
      <c r="AE271" s="563"/>
      <c r="AF271" s="563"/>
      <c r="AG271" s="563"/>
      <c r="AH271" s="563"/>
      <c r="AI271" s="563"/>
      <c r="AJ271" s="563"/>
      <c r="AK271" s="563"/>
      <c r="AL271" s="563"/>
      <c r="AM271" s="563"/>
      <c r="AN271" s="563"/>
      <c r="AO271" s="563"/>
      <c r="AP271" s="563"/>
      <c r="AQ271" s="563"/>
      <c r="AR271" s="563"/>
      <c r="AS271" s="563"/>
    </row>
    <row r="272" spans="4:45">
      <c r="D272" s="606"/>
      <c r="E272" s="606"/>
      <c r="F272" s="606"/>
      <c r="G272" s="606"/>
      <c r="H272" s="606"/>
      <c r="I272" s="606"/>
      <c r="J272" s="606"/>
      <c r="K272" s="606"/>
      <c r="L272" s="606"/>
      <c r="M272" s="606"/>
      <c r="N272" s="606"/>
      <c r="O272" s="606"/>
      <c r="P272" s="606"/>
      <c r="Q272" s="606"/>
      <c r="R272" s="606"/>
      <c r="S272" s="606"/>
      <c r="T272" s="606"/>
      <c r="U272" s="602"/>
      <c r="V272" s="562"/>
      <c r="W272" s="563"/>
      <c r="X272" s="563"/>
      <c r="Y272" s="563"/>
      <c r="Z272" s="563"/>
      <c r="AA272" s="563"/>
      <c r="AB272" s="563"/>
      <c r="AC272" s="563"/>
      <c r="AD272" s="563"/>
      <c r="AE272" s="563"/>
      <c r="AF272" s="563"/>
      <c r="AG272" s="563"/>
      <c r="AH272" s="563"/>
      <c r="AI272" s="563"/>
      <c r="AJ272" s="563"/>
      <c r="AK272" s="563"/>
      <c r="AL272" s="563"/>
      <c r="AM272" s="563"/>
      <c r="AN272" s="563"/>
      <c r="AO272" s="563"/>
      <c r="AP272" s="563"/>
      <c r="AQ272" s="563"/>
      <c r="AR272" s="563"/>
      <c r="AS272" s="563"/>
    </row>
    <row r="273" spans="4:45">
      <c r="D273" s="606"/>
      <c r="E273" s="606"/>
      <c r="F273" s="606"/>
      <c r="G273" s="606"/>
      <c r="H273" s="606"/>
      <c r="I273" s="606"/>
      <c r="J273" s="606"/>
      <c r="K273" s="606"/>
      <c r="L273" s="606"/>
      <c r="M273" s="606"/>
      <c r="N273" s="606"/>
      <c r="O273" s="606"/>
      <c r="P273" s="606"/>
      <c r="Q273" s="606"/>
      <c r="R273" s="606"/>
      <c r="S273" s="606"/>
      <c r="T273" s="606"/>
      <c r="U273" s="602"/>
      <c r="V273" s="562"/>
      <c r="W273" s="563"/>
      <c r="X273" s="563"/>
      <c r="Y273" s="563"/>
      <c r="Z273" s="563"/>
      <c r="AA273" s="563"/>
      <c r="AB273" s="563"/>
      <c r="AC273" s="563"/>
      <c r="AD273" s="563"/>
      <c r="AE273" s="563"/>
      <c r="AF273" s="563"/>
      <c r="AG273" s="563"/>
      <c r="AH273" s="563"/>
      <c r="AI273" s="563"/>
      <c r="AJ273" s="563"/>
      <c r="AK273" s="563"/>
      <c r="AL273" s="563"/>
      <c r="AM273" s="563"/>
      <c r="AN273" s="563"/>
      <c r="AO273" s="563"/>
      <c r="AP273" s="563"/>
      <c r="AQ273" s="563"/>
      <c r="AR273" s="563"/>
      <c r="AS273" s="563"/>
    </row>
    <row r="274" spans="4:45">
      <c r="D274" s="606"/>
      <c r="E274" s="606"/>
      <c r="F274" s="606"/>
      <c r="G274" s="606"/>
      <c r="H274" s="606"/>
      <c r="I274" s="606"/>
      <c r="J274" s="606"/>
      <c r="K274" s="606"/>
      <c r="L274" s="606"/>
      <c r="M274" s="606"/>
      <c r="N274" s="606"/>
      <c r="O274" s="606"/>
      <c r="P274" s="606"/>
      <c r="Q274" s="606"/>
      <c r="R274" s="606"/>
      <c r="S274" s="606"/>
      <c r="T274" s="606"/>
      <c r="U274" s="602"/>
      <c r="V274" s="562"/>
      <c r="W274" s="563"/>
      <c r="X274" s="563"/>
      <c r="Y274" s="563"/>
      <c r="Z274" s="563"/>
      <c r="AA274" s="563"/>
      <c r="AB274" s="563"/>
      <c r="AC274" s="563"/>
      <c r="AD274" s="563"/>
      <c r="AE274" s="563"/>
      <c r="AF274" s="563"/>
      <c r="AG274" s="563"/>
      <c r="AH274" s="563"/>
      <c r="AI274" s="563"/>
      <c r="AJ274" s="563"/>
      <c r="AK274" s="563"/>
      <c r="AL274" s="563"/>
      <c r="AM274" s="563"/>
      <c r="AN274" s="563"/>
      <c r="AO274" s="563"/>
      <c r="AP274" s="563"/>
      <c r="AQ274" s="563"/>
      <c r="AR274" s="563"/>
      <c r="AS274" s="563"/>
    </row>
    <row r="275" spans="4:45">
      <c r="D275" s="606"/>
      <c r="E275" s="606"/>
      <c r="F275" s="606"/>
      <c r="G275" s="606"/>
      <c r="H275" s="606"/>
      <c r="I275" s="606"/>
      <c r="J275" s="606"/>
      <c r="K275" s="606"/>
      <c r="L275" s="606"/>
      <c r="M275" s="606"/>
      <c r="N275" s="606"/>
      <c r="O275" s="606"/>
      <c r="P275" s="606"/>
      <c r="Q275" s="606"/>
      <c r="R275" s="606"/>
      <c r="S275" s="606"/>
      <c r="T275" s="606"/>
      <c r="U275" s="602"/>
      <c r="V275" s="562"/>
      <c r="W275" s="563"/>
      <c r="X275" s="563"/>
      <c r="Y275" s="563"/>
      <c r="Z275" s="563"/>
      <c r="AA275" s="563"/>
      <c r="AB275" s="563"/>
      <c r="AC275" s="563"/>
      <c r="AD275" s="563"/>
      <c r="AE275" s="563"/>
      <c r="AF275" s="563"/>
      <c r="AG275" s="563"/>
      <c r="AH275" s="563"/>
      <c r="AI275" s="563"/>
      <c r="AJ275" s="563"/>
      <c r="AK275" s="563"/>
      <c r="AL275" s="563"/>
      <c r="AM275" s="563"/>
      <c r="AN275" s="563"/>
      <c r="AO275" s="563"/>
      <c r="AP275" s="563"/>
      <c r="AQ275" s="563"/>
      <c r="AR275" s="563"/>
      <c r="AS275" s="563"/>
    </row>
    <row r="276" spans="4:45">
      <c r="D276" s="606"/>
      <c r="E276" s="606"/>
      <c r="F276" s="606"/>
      <c r="G276" s="606"/>
      <c r="H276" s="606"/>
      <c r="I276" s="606"/>
      <c r="J276" s="606"/>
      <c r="K276" s="606"/>
      <c r="L276" s="606"/>
      <c r="M276" s="606"/>
      <c r="N276" s="606"/>
      <c r="O276" s="606"/>
      <c r="P276" s="606"/>
      <c r="Q276" s="606"/>
      <c r="R276" s="606"/>
      <c r="S276" s="606"/>
      <c r="T276" s="606"/>
      <c r="U276" s="602"/>
      <c r="V276" s="562"/>
      <c r="W276" s="563"/>
      <c r="X276" s="563"/>
      <c r="Y276" s="563"/>
      <c r="Z276" s="563"/>
      <c r="AA276" s="563"/>
      <c r="AB276" s="563"/>
      <c r="AC276" s="563"/>
      <c r="AD276" s="563"/>
      <c r="AE276" s="563"/>
      <c r="AF276" s="563"/>
      <c r="AG276" s="563"/>
      <c r="AH276" s="563"/>
      <c r="AI276" s="563"/>
      <c r="AJ276" s="563"/>
      <c r="AK276" s="563"/>
      <c r="AL276" s="563"/>
      <c r="AM276" s="563"/>
      <c r="AN276" s="563"/>
      <c r="AO276" s="563"/>
      <c r="AP276" s="563"/>
      <c r="AQ276" s="563"/>
      <c r="AR276" s="563"/>
      <c r="AS276" s="563"/>
    </row>
    <row r="277" spans="4:45">
      <c r="D277" s="606"/>
      <c r="E277" s="606"/>
      <c r="F277" s="606"/>
      <c r="G277" s="606"/>
      <c r="H277" s="606"/>
      <c r="I277" s="606"/>
      <c r="J277" s="606"/>
      <c r="K277" s="606"/>
      <c r="L277" s="606"/>
      <c r="M277" s="606"/>
      <c r="N277" s="606"/>
      <c r="O277" s="606"/>
      <c r="P277" s="606"/>
      <c r="Q277" s="606"/>
      <c r="R277" s="606"/>
      <c r="S277" s="606"/>
      <c r="T277" s="606"/>
      <c r="U277" s="602"/>
      <c r="V277" s="562"/>
      <c r="W277" s="563"/>
      <c r="X277" s="563"/>
      <c r="Y277" s="563"/>
      <c r="Z277" s="563"/>
      <c r="AA277" s="563"/>
      <c r="AB277" s="563"/>
      <c r="AC277" s="563"/>
      <c r="AD277" s="563"/>
      <c r="AE277" s="563"/>
      <c r="AF277" s="563"/>
      <c r="AG277" s="563"/>
      <c r="AH277" s="563"/>
      <c r="AI277" s="563"/>
      <c r="AJ277" s="563"/>
      <c r="AK277" s="563"/>
      <c r="AL277" s="563"/>
      <c r="AM277" s="563"/>
      <c r="AN277" s="563"/>
      <c r="AO277" s="563"/>
      <c r="AP277" s="563"/>
      <c r="AQ277" s="563"/>
      <c r="AR277" s="563"/>
      <c r="AS277" s="563"/>
    </row>
    <row r="278" spans="4:45">
      <c r="D278" s="606"/>
      <c r="E278" s="606"/>
      <c r="F278" s="606"/>
      <c r="G278" s="606"/>
      <c r="H278" s="606"/>
      <c r="I278" s="606"/>
      <c r="J278" s="606"/>
      <c r="K278" s="606"/>
      <c r="L278" s="606"/>
      <c r="M278" s="606"/>
      <c r="N278" s="606"/>
      <c r="O278" s="606"/>
      <c r="P278" s="606"/>
      <c r="Q278" s="606"/>
      <c r="R278" s="606"/>
      <c r="S278" s="606"/>
      <c r="T278" s="606"/>
      <c r="U278" s="602"/>
      <c r="V278" s="562"/>
      <c r="W278" s="563"/>
      <c r="X278" s="563"/>
      <c r="Y278" s="563"/>
      <c r="Z278" s="563"/>
      <c r="AA278" s="563"/>
      <c r="AB278" s="563"/>
      <c r="AC278" s="563"/>
      <c r="AD278" s="563"/>
      <c r="AE278" s="563"/>
      <c r="AF278" s="563"/>
      <c r="AG278" s="563"/>
      <c r="AH278" s="563"/>
      <c r="AI278" s="563"/>
      <c r="AJ278" s="563"/>
      <c r="AK278" s="563"/>
      <c r="AL278" s="563"/>
      <c r="AM278" s="563"/>
      <c r="AN278" s="563"/>
      <c r="AO278" s="563"/>
      <c r="AP278" s="563"/>
      <c r="AQ278" s="563"/>
      <c r="AR278" s="563"/>
      <c r="AS278" s="563"/>
    </row>
    <row r="279" spans="4:45">
      <c r="D279" s="606"/>
      <c r="E279" s="606"/>
      <c r="F279" s="606"/>
      <c r="G279" s="606"/>
      <c r="H279" s="606"/>
      <c r="I279" s="606"/>
      <c r="J279" s="606"/>
      <c r="K279" s="606"/>
      <c r="L279" s="606"/>
      <c r="M279" s="606"/>
      <c r="N279" s="606"/>
      <c r="O279" s="606"/>
      <c r="P279" s="606"/>
      <c r="Q279" s="606"/>
      <c r="R279" s="606"/>
      <c r="S279" s="606"/>
      <c r="T279" s="606"/>
      <c r="U279" s="602"/>
      <c r="V279" s="562"/>
      <c r="W279" s="563"/>
      <c r="X279" s="563"/>
      <c r="Y279" s="563"/>
      <c r="Z279" s="563"/>
      <c r="AA279" s="563"/>
      <c r="AB279" s="563"/>
      <c r="AC279" s="563"/>
      <c r="AD279" s="563"/>
      <c r="AE279" s="563"/>
      <c r="AF279" s="563"/>
      <c r="AG279" s="563"/>
      <c r="AH279" s="563"/>
      <c r="AI279" s="563"/>
      <c r="AJ279" s="563"/>
      <c r="AK279" s="563"/>
      <c r="AL279" s="563"/>
      <c r="AM279" s="563"/>
      <c r="AN279" s="563"/>
      <c r="AO279" s="563"/>
      <c r="AP279" s="563"/>
      <c r="AQ279" s="563"/>
      <c r="AR279" s="563"/>
      <c r="AS279" s="563"/>
    </row>
    <row r="280" spans="4:45">
      <c r="D280" s="606"/>
      <c r="E280" s="606"/>
      <c r="F280" s="606"/>
      <c r="G280" s="606"/>
      <c r="H280" s="606"/>
      <c r="I280" s="606"/>
      <c r="J280" s="606"/>
      <c r="K280" s="606"/>
      <c r="L280" s="606"/>
      <c r="M280" s="606"/>
      <c r="N280" s="606"/>
      <c r="O280" s="606"/>
      <c r="P280" s="606"/>
      <c r="Q280" s="606"/>
      <c r="R280" s="606"/>
      <c r="S280" s="606"/>
      <c r="T280" s="606"/>
      <c r="U280" s="602"/>
      <c r="V280" s="562"/>
      <c r="W280" s="563"/>
      <c r="X280" s="563"/>
      <c r="Y280" s="563"/>
      <c r="Z280" s="563"/>
      <c r="AA280" s="563"/>
      <c r="AB280" s="563"/>
      <c r="AC280" s="563"/>
      <c r="AD280" s="563"/>
      <c r="AE280" s="563"/>
      <c r="AF280" s="563"/>
      <c r="AG280" s="563"/>
      <c r="AH280" s="563"/>
      <c r="AI280" s="563"/>
      <c r="AJ280" s="563"/>
      <c r="AK280" s="563"/>
      <c r="AL280" s="563"/>
      <c r="AM280" s="563"/>
      <c r="AN280" s="563"/>
      <c r="AO280" s="563"/>
      <c r="AP280" s="563"/>
      <c r="AQ280" s="563"/>
      <c r="AR280" s="563"/>
      <c r="AS280" s="563"/>
    </row>
    <row r="281" spans="4:45">
      <c r="D281" s="606"/>
      <c r="E281" s="606"/>
      <c r="F281" s="606"/>
      <c r="G281" s="606"/>
      <c r="H281" s="606"/>
      <c r="I281" s="606"/>
      <c r="J281" s="606"/>
      <c r="K281" s="606"/>
      <c r="L281" s="606"/>
      <c r="M281" s="606"/>
      <c r="N281" s="606"/>
      <c r="O281" s="606"/>
      <c r="P281" s="606"/>
      <c r="Q281" s="606"/>
      <c r="R281" s="606"/>
      <c r="S281" s="606"/>
      <c r="T281" s="606"/>
      <c r="U281" s="602"/>
      <c r="V281" s="562"/>
      <c r="W281" s="563"/>
      <c r="X281" s="563"/>
      <c r="Y281" s="563"/>
      <c r="Z281" s="563"/>
      <c r="AA281" s="563"/>
      <c r="AB281" s="563"/>
      <c r="AC281" s="563"/>
      <c r="AD281" s="563"/>
      <c r="AE281" s="563"/>
      <c r="AF281" s="563"/>
      <c r="AG281" s="563"/>
      <c r="AH281" s="563"/>
      <c r="AI281" s="563"/>
      <c r="AJ281" s="563"/>
      <c r="AK281" s="563"/>
      <c r="AL281" s="563"/>
      <c r="AM281" s="563"/>
      <c r="AN281" s="563"/>
      <c r="AO281" s="563"/>
      <c r="AP281" s="563"/>
      <c r="AQ281" s="563"/>
      <c r="AR281" s="563"/>
      <c r="AS281" s="563"/>
    </row>
    <row r="282" spans="4:45">
      <c r="D282" s="606"/>
      <c r="E282" s="606"/>
      <c r="F282" s="606"/>
      <c r="G282" s="606"/>
      <c r="H282" s="606"/>
      <c r="I282" s="606"/>
      <c r="J282" s="606"/>
      <c r="K282" s="606"/>
      <c r="L282" s="606"/>
      <c r="M282" s="606"/>
      <c r="N282" s="606"/>
      <c r="O282" s="606"/>
      <c r="P282" s="606"/>
      <c r="Q282" s="606"/>
      <c r="R282" s="606"/>
      <c r="S282" s="606"/>
      <c r="T282" s="606"/>
      <c r="U282" s="602"/>
      <c r="V282" s="562"/>
      <c r="W282" s="563"/>
      <c r="X282" s="563"/>
      <c r="Y282" s="563"/>
      <c r="Z282" s="563"/>
      <c r="AA282" s="563"/>
      <c r="AB282" s="563"/>
      <c r="AC282" s="563"/>
      <c r="AD282" s="563"/>
      <c r="AE282" s="563"/>
      <c r="AF282" s="563"/>
      <c r="AG282" s="563"/>
      <c r="AH282" s="563"/>
      <c r="AI282" s="563"/>
      <c r="AJ282" s="563"/>
      <c r="AK282" s="563"/>
      <c r="AL282" s="563"/>
      <c r="AM282" s="563"/>
      <c r="AN282" s="563"/>
      <c r="AO282" s="563"/>
      <c r="AP282" s="563"/>
      <c r="AQ282" s="563"/>
      <c r="AR282" s="563"/>
      <c r="AS282" s="563"/>
    </row>
    <row r="283" spans="4:45">
      <c r="D283" s="606"/>
      <c r="E283" s="606"/>
      <c r="F283" s="606"/>
      <c r="G283" s="606"/>
      <c r="H283" s="606"/>
      <c r="I283" s="606"/>
      <c r="J283" s="606"/>
      <c r="K283" s="606"/>
      <c r="L283" s="606"/>
      <c r="M283" s="606"/>
      <c r="N283" s="606"/>
      <c r="O283" s="606"/>
      <c r="P283" s="606"/>
      <c r="Q283" s="606"/>
      <c r="R283" s="606"/>
      <c r="S283" s="606"/>
      <c r="T283" s="606"/>
      <c r="U283" s="602"/>
      <c r="V283" s="562"/>
      <c r="W283" s="563"/>
      <c r="X283" s="563"/>
      <c r="Y283" s="563"/>
      <c r="Z283" s="563"/>
      <c r="AA283" s="563"/>
      <c r="AB283" s="563"/>
      <c r="AC283" s="563"/>
      <c r="AD283" s="563"/>
      <c r="AE283" s="563"/>
      <c r="AF283" s="563"/>
      <c r="AG283" s="563"/>
      <c r="AH283" s="563"/>
      <c r="AI283" s="563"/>
      <c r="AJ283" s="563"/>
      <c r="AK283" s="563"/>
      <c r="AL283" s="563"/>
      <c r="AM283" s="563"/>
      <c r="AN283" s="563"/>
      <c r="AO283" s="563"/>
      <c r="AP283" s="563"/>
      <c r="AQ283" s="563"/>
      <c r="AR283" s="563"/>
      <c r="AS283" s="563"/>
    </row>
    <row r="284" spans="4:45">
      <c r="D284" s="606"/>
      <c r="E284" s="606"/>
      <c r="F284" s="606"/>
      <c r="G284" s="606"/>
      <c r="H284" s="606"/>
      <c r="I284" s="606"/>
      <c r="J284" s="606"/>
      <c r="K284" s="606"/>
      <c r="L284" s="606"/>
      <c r="M284" s="606"/>
      <c r="N284" s="606"/>
      <c r="O284" s="606"/>
      <c r="P284" s="606"/>
      <c r="Q284" s="606"/>
      <c r="R284" s="606"/>
      <c r="S284" s="606"/>
      <c r="T284" s="606"/>
      <c r="U284" s="602"/>
      <c r="V284" s="562"/>
      <c r="W284" s="563"/>
      <c r="X284" s="563"/>
      <c r="Y284" s="563"/>
      <c r="Z284" s="563"/>
      <c r="AA284" s="563"/>
      <c r="AB284" s="563"/>
      <c r="AC284" s="563"/>
      <c r="AD284" s="563"/>
      <c r="AE284" s="563"/>
      <c r="AF284" s="563"/>
      <c r="AG284" s="563"/>
      <c r="AH284" s="563"/>
      <c r="AI284" s="563"/>
      <c r="AJ284" s="563"/>
      <c r="AK284" s="563"/>
      <c r="AL284" s="563"/>
      <c r="AM284" s="563"/>
      <c r="AN284" s="563"/>
      <c r="AO284" s="563"/>
      <c r="AP284" s="563"/>
      <c r="AQ284" s="563"/>
      <c r="AR284" s="563"/>
      <c r="AS284" s="563"/>
    </row>
    <row r="285" spans="4:45">
      <c r="D285" s="606"/>
      <c r="E285" s="606"/>
      <c r="F285" s="606"/>
      <c r="G285" s="606"/>
      <c r="H285" s="606"/>
      <c r="I285" s="606"/>
      <c r="J285" s="606"/>
      <c r="K285" s="606"/>
      <c r="L285" s="606"/>
      <c r="M285" s="606"/>
      <c r="N285" s="606"/>
      <c r="O285" s="606"/>
      <c r="P285" s="606"/>
      <c r="Q285" s="606"/>
      <c r="R285" s="606"/>
      <c r="S285" s="606"/>
      <c r="T285" s="606"/>
      <c r="U285" s="602"/>
      <c r="V285" s="562"/>
      <c r="W285" s="563"/>
      <c r="X285" s="563"/>
      <c r="Y285" s="563"/>
      <c r="Z285" s="563"/>
      <c r="AA285" s="563"/>
      <c r="AB285" s="563"/>
      <c r="AC285" s="563"/>
      <c r="AD285" s="563"/>
      <c r="AE285" s="563"/>
      <c r="AF285" s="563"/>
      <c r="AG285" s="563"/>
      <c r="AH285" s="563"/>
      <c r="AI285" s="563"/>
      <c r="AJ285" s="563"/>
      <c r="AK285" s="563"/>
      <c r="AL285" s="563"/>
      <c r="AM285" s="563"/>
      <c r="AN285" s="563"/>
      <c r="AO285" s="563"/>
      <c r="AP285" s="563"/>
      <c r="AQ285" s="563"/>
      <c r="AR285" s="563"/>
      <c r="AS285" s="563"/>
    </row>
    <row r="286" spans="4:45">
      <c r="D286" s="606"/>
      <c r="E286" s="606"/>
      <c r="F286" s="606"/>
      <c r="G286" s="606"/>
      <c r="H286" s="606"/>
      <c r="I286" s="606"/>
      <c r="J286" s="606"/>
      <c r="K286" s="606"/>
      <c r="L286" s="606"/>
      <c r="M286" s="606"/>
      <c r="N286" s="606"/>
      <c r="O286" s="606"/>
      <c r="P286" s="606"/>
      <c r="Q286" s="606"/>
      <c r="R286" s="606"/>
      <c r="S286" s="606"/>
      <c r="T286" s="606"/>
      <c r="U286" s="602"/>
      <c r="V286" s="562"/>
      <c r="W286" s="563"/>
      <c r="X286" s="563"/>
      <c r="Y286" s="563"/>
      <c r="Z286" s="563"/>
      <c r="AA286" s="563"/>
      <c r="AB286" s="563"/>
      <c r="AC286" s="563"/>
      <c r="AD286" s="563"/>
      <c r="AE286" s="563"/>
      <c r="AF286" s="563"/>
      <c r="AG286" s="563"/>
      <c r="AH286" s="563"/>
      <c r="AI286" s="563"/>
      <c r="AJ286" s="563"/>
      <c r="AK286" s="563"/>
      <c r="AL286" s="563"/>
      <c r="AM286" s="563"/>
      <c r="AN286" s="563"/>
      <c r="AO286" s="563"/>
      <c r="AP286" s="563"/>
      <c r="AQ286" s="563"/>
      <c r="AR286" s="563"/>
      <c r="AS286" s="563"/>
    </row>
    <row r="287" spans="4:45">
      <c r="D287" s="606"/>
      <c r="E287" s="606"/>
      <c r="F287" s="606"/>
      <c r="G287" s="606"/>
      <c r="H287" s="606"/>
      <c r="I287" s="606"/>
      <c r="J287" s="606"/>
      <c r="K287" s="606"/>
      <c r="L287" s="606"/>
      <c r="M287" s="606"/>
      <c r="N287" s="606"/>
      <c r="O287" s="606"/>
      <c r="P287" s="606"/>
      <c r="Q287" s="606"/>
      <c r="R287" s="606"/>
      <c r="S287" s="606"/>
      <c r="T287" s="606"/>
      <c r="U287" s="602"/>
      <c r="V287" s="562"/>
      <c r="W287" s="563"/>
      <c r="X287" s="563"/>
      <c r="Y287" s="563"/>
      <c r="Z287" s="563"/>
      <c r="AA287" s="563"/>
      <c r="AB287" s="563"/>
      <c r="AC287" s="563"/>
      <c r="AD287" s="563"/>
      <c r="AE287" s="563"/>
      <c r="AF287" s="563"/>
      <c r="AG287" s="563"/>
      <c r="AH287" s="563"/>
      <c r="AI287" s="563"/>
      <c r="AJ287" s="563"/>
      <c r="AK287" s="563"/>
      <c r="AL287" s="563"/>
      <c r="AM287" s="563"/>
      <c r="AN287" s="563"/>
      <c r="AO287" s="563"/>
      <c r="AP287" s="563"/>
      <c r="AQ287" s="563"/>
      <c r="AR287" s="563"/>
      <c r="AS287" s="563"/>
    </row>
    <row r="288" spans="4:45">
      <c r="D288" s="606"/>
      <c r="E288" s="606"/>
      <c r="F288" s="606"/>
      <c r="G288" s="606"/>
      <c r="H288" s="606"/>
      <c r="I288" s="606"/>
      <c r="J288" s="606"/>
      <c r="K288" s="606"/>
      <c r="L288" s="606"/>
      <c r="M288" s="606"/>
      <c r="N288" s="606"/>
      <c r="O288" s="606"/>
      <c r="P288" s="606"/>
      <c r="Q288" s="606"/>
      <c r="R288" s="606"/>
      <c r="S288" s="606"/>
      <c r="T288" s="606"/>
      <c r="U288" s="602"/>
      <c r="V288" s="562"/>
      <c r="W288" s="563"/>
      <c r="X288" s="563"/>
      <c r="Y288" s="563"/>
      <c r="Z288" s="563"/>
      <c r="AA288" s="563"/>
      <c r="AB288" s="563"/>
      <c r="AC288" s="563"/>
      <c r="AD288" s="563"/>
      <c r="AE288" s="563"/>
      <c r="AF288" s="563"/>
      <c r="AG288" s="563"/>
      <c r="AH288" s="563"/>
      <c r="AI288" s="563"/>
      <c r="AJ288" s="563"/>
      <c r="AK288" s="563"/>
      <c r="AL288" s="563"/>
      <c r="AM288" s="563"/>
      <c r="AN288" s="563"/>
      <c r="AO288" s="563"/>
      <c r="AP288" s="563"/>
      <c r="AQ288" s="563"/>
      <c r="AR288" s="563"/>
      <c r="AS288" s="563"/>
    </row>
    <row r="289" spans="4:45">
      <c r="D289" s="606"/>
      <c r="E289" s="606"/>
      <c r="F289" s="606"/>
      <c r="G289" s="606"/>
      <c r="H289" s="606"/>
      <c r="I289" s="606"/>
      <c r="J289" s="606"/>
      <c r="K289" s="606"/>
      <c r="L289" s="606"/>
      <c r="M289" s="606"/>
      <c r="N289" s="606"/>
      <c r="O289" s="606"/>
      <c r="P289" s="606"/>
      <c r="Q289" s="606"/>
      <c r="R289" s="606"/>
      <c r="S289" s="606"/>
      <c r="T289" s="606"/>
      <c r="U289" s="602"/>
      <c r="V289" s="562"/>
      <c r="W289" s="563"/>
      <c r="X289" s="563"/>
      <c r="Y289" s="563"/>
      <c r="Z289" s="563"/>
      <c r="AA289" s="563"/>
      <c r="AB289" s="563"/>
      <c r="AC289" s="563"/>
      <c r="AD289" s="563"/>
      <c r="AE289" s="563"/>
      <c r="AF289" s="563"/>
      <c r="AG289" s="563"/>
      <c r="AH289" s="563"/>
      <c r="AI289" s="563"/>
      <c r="AJ289" s="563"/>
      <c r="AK289" s="563"/>
      <c r="AL289" s="563"/>
      <c r="AM289" s="563"/>
      <c r="AN289" s="563"/>
      <c r="AO289" s="563"/>
      <c r="AP289" s="563"/>
      <c r="AQ289" s="563"/>
      <c r="AR289" s="563"/>
      <c r="AS289" s="563"/>
    </row>
    <row r="290" spans="4:45">
      <c r="D290" s="606"/>
      <c r="E290" s="606"/>
      <c r="F290" s="606"/>
      <c r="G290" s="606"/>
      <c r="H290" s="606"/>
      <c r="I290" s="606"/>
      <c r="J290" s="606"/>
      <c r="K290" s="606"/>
      <c r="L290" s="606"/>
      <c r="M290" s="606"/>
      <c r="N290" s="606"/>
      <c r="O290" s="606"/>
      <c r="P290" s="606"/>
      <c r="Q290" s="606"/>
      <c r="R290" s="606"/>
      <c r="S290" s="606"/>
      <c r="T290" s="606"/>
      <c r="U290" s="602"/>
      <c r="V290" s="562"/>
      <c r="W290" s="563"/>
      <c r="X290" s="563"/>
      <c r="Y290" s="563"/>
      <c r="Z290" s="563"/>
      <c r="AA290" s="563"/>
      <c r="AB290" s="563"/>
      <c r="AC290" s="563"/>
      <c r="AD290" s="563"/>
      <c r="AE290" s="563"/>
      <c r="AF290" s="563"/>
      <c r="AG290" s="563"/>
      <c r="AH290" s="563"/>
      <c r="AI290" s="563"/>
      <c r="AJ290" s="563"/>
      <c r="AK290" s="563"/>
      <c r="AL290" s="563"/>
      <c r="AM290" s="563"/>
      <c r="AN290" s="563"/>
      <c r="AO290" s="563"/>
      <c r="AP290" s="563"/>
      <c r="AQ290" s="563"/>
      <c r="AR290" s="563"/>
      <c r="AS290" s="563"/>
    </row>
    <row r="291" spans="4:45">
      <c r="D291" s="606"/>
      <c r="E291" s="606"/>
      <c r="F291" s="606"/>
      <c r="G291" s="606"/>
      <c r="H291" s="606"/>
      <c r="I291" s="606"/>
      <c r="J291" s="606"/>
      <c r="K291" s="606"/>
      <c r="L291" s="606"/>
      <c r="M291" s="606"/>
      <c r="N291" s="606"/>
      <c r="O291" s="606"/>
      <c r="P291" s="606"/>
      <c r="Q291" s="606"/>
      <c r="R291" s="606"/>
      <c r="S291" s="606"/>
      <c r="T291" s="606"/>
      <c r="U291" s="602"/>
      <c r="V291" s="562"/>
      <c r="W291" s="563"/>
      <c r="X291" s="563"/>
      <c r="Y291" s="563"/>
      <c r="Z291" s="563"/>
      <c r="AA291" s="563"/>
      <c r="AB291" s="563"/>
      <c r="AC291" s="563"/>
      <c r="AD291" s="563"/>
      <c r="AE291" s="563"/>
      <c r="AF291" s="563"/>
      <c r="AG291" s="563"/>
      <c r="AH291" s="563"/>
      <c r="AI291" s="563"/>
      <c r="AJ291" s="563"/>
      <c r="AK291" s="563"/>
      <c r="AL291" s="563"/>
      <c r="AM291" s="563"/>
      <c r="AN291" s="563"/>
      <c r="AO291" s="563"/>
      <c r="AP291" s="563"/>
      <c r="AQ291" s="563"/>
      <c r="AR291" s="563"/>
      <c r="AS291" s="563"/>
    </row>
    <row r="292" spans="4:45">
      <c r="D292" s="606"/>
      <c r="E292" s="606"/>
      <c r="F292" s="606"/>
      <c r="G292" s="606"/>
      <c r="H292" s="606"/>
      <c r="I292" s="606"/>
      <c r="J292" s="606"/>
      <c r="K292" s="606"/>
      <c r="L292" s="606"/>
      <c r="M292" s="606"/>
      <c r="N292" s="606"/>
      <c r="O292" s="606"/>
      <c r="P292" s="606"/>
      <c r="Q292" s="606"/>
      <c r="R292" s="606"/>
      <c r="S292" s="606"/>
      <c r="T292" s="606"/>
      <c r="U292" s="602"/>
      <c r="V292" s="562"/>
      <c r="W292" s="563"/>
      <c r="X292" s="563"/>
      <c r="Y292" s="563"/>
      <c r="Z292" s="563"/>
      <c r="AA292" s="563"/>
      <c r="AB292" s="563"/>
      <c r="AC292" s="563"/>
      <c r="AD292" s="563"/>
      <c r="AE292" s="563"/>
      <c r="AF292" s="563"/>
      <c r="AG292" s="563"/>
      <c r="AH292" s="563"/>
      <c r="AI292" s="563"/>
      <c r="AJ292" s="563"/>
      <c r="AK292" s="563"/>
      <c r="AL292" s="563"/>
      <c r="AM292" s="563"/>
      <c r="AN292" s="563"/>
      <c r="AO292" s="563"/>
      <c r="AP292" s="563"/>
      <c r="AQ292" s="563"/>
      <c r="AR292" s="563"/>
      <c r="AS292" s="563"/>
    </row>
    <row r="293" spans="4:45">
      <c r="D293" s="606"/>
      <c r="E293" s="606"/>
      <c r="F293" s="606"/>
      <c r="G293" s="606"/>
      <c r="H293" s="606"/>
      <c r="I293" s="606"/>
      <c r="J293" s="606"/>
      <c r="K293" s="606"/>
      <c r="L293" s="606"/>
      <c r="M293" s="606"/>
      <c r="N293" s="606"/>
      <c r="O293" s="606"/>
      <c r="P293" s="606"/>
      <c r="Q293" s="606"/>
      <c r="R293" s="606"/>
      <c r="S293" s="606"/>
      <c r="T293" s="606"/>
      <c r="U293" s="602"/>
      <c r="V293" s="562"/>
      <c r="W293" s="563"/>
      <c r="X293" s="563"/>
      <c r="Y293" s="563"/>
      <c r="Z293" s="563"/>
      <c r="AA293" s="563"/>
      <c r="AB293" s="563"/>
      <c r="AC293" s="563"/>
      <c r="AD293" s="563"/>
      <c r="AE293" s="563"/>
      <c r="AF293" s="563"/>
      <c r="AG293" s="563"/>
      <c r="AH293" s="563"/>
      <c r="AI293" s="563"/>
      <c r="AJ293" s="563"/>
      <c r="AK293" s="563"/>
      <c r="AL293" s="563"/>
      <c r="AM293" s="563"/>
      <c r="AN293" s="563"/>
      <c r="AO293" s="563"/>
      <c r="AP293" s="563"/>
      <c r="AQ293" s="563"/>
      <c r="AR293" s="563"/>
      <c r="AS293" s="563"/>
    </row>
    <row r="294" spans="4:45">
      <c r="D294" s="606"/>
      <c r="E294" s="606"/>
      <c r="F294" s="606"/>
      <c r="G294" s="606"/>
      <c r="H294" s="606"/>
      <c r="I294" s="606"/>
      <c r="J294" s="606"/>
      <c r="K294" s="606"/>
      <c r="L294" s="606"/>
      <c r="M294" s="606"/>
      <c r="N294" s="606"/>
      <c r="O294" s="606"/>
      <c r="P294" s="606"/>
      <c r="Q294" s="606"/>
      <c r="R294" s="606"/>
      <c r="S294" s="606"/>
      <c r="T294" s="606"/>
      <c r="U294" s="602"/>
      <c r="V294" s="562"/>
      <c r="W294" s="563"/>
      <c r="X294" s="563"/>
      <c r="Y294" s="563"/>
      <c r="Z294" s="563"/>
      <c r="AA294" s="563"/>
      <c r="AB294" s="563"/>
      <c r="AC294" s="563"/>
      <c r="AD294" s="563"/>
      <c r="AE294" s="563"/>
      <c r="AF294" s="563"/>
      <c r="AG294" s="563"/>
      <c r="AH294" s="563"/>
      <c r="AI294" s="563"/>
      <c r="AJ294" s="563"/>
      <c r="AK294" s="563"/>
      <c r="AL294" s="563"/>
      <c r="AM294" s="563"/>
      <c r="AN294" s="563"/>
      <c r="AO294" s="563"/>
      <c r="AP294" s="563"/>
      <c r="AQ294" s="563"/>
      <c r="AR294" s="563"/>
      <c r="AS294" s="563"/>
    </row>
    <row r="295" spans="4:45">
      <c r="D295" s="606"/>
      <c r="E295" s="606"/>
      <c r="F295" s="606"/>
      <c r="G295" s="606"/>
      <c r="H295" s="606"/>
      <c r="I295" s="606"/>
      <c r="J295" s="606"/>
      <c r="K295" s="606"/>
      <c r="L295" s="606"/>
      <c r="M295" s="606"/>
      <c r="N295" s="606"/>
      <c r="O295" s="606"/>
      <c r="P295" s="606"/>
      <c r="Q295" s="606"/>
      <c r="R295" s="606"/>
      <c r="S295" s="606"/>
      <c r="T295" s="606"/>
      <c r="U295" s="602"/>
      <c r="V295" s="562"/>
      <c r="W295" s="563"/>
      <c r="X295" s="563"/>
      <c r="Y295" s="563"/>
      <c r="Z295" s="563"/>
      <c r="AA295" s="563"/>
      <c r="AB295" s="563"/>
      <c r="AC295" s="563"/>
      <c r="AD295" s="563"/>
      <c r="AE295" s="563"/>
      <c r="AF295" s="563"/>
      <c r="AG295" s="563"/>
      <c r="AH295" s="563"/>
      <c r="AI295" s="563"/>
      <c r="AJ295" s="563"/>
      <c r="AK295" s="563"/>
      <c r="AL295" s="563"/>
      <c r="AM295" s="563"/>
      <c r="AN295" s="563"/>
      <c r="AO295" s="563"/>
      <c r="AP295" s="563"/>
      <c r="AQ295" s="563"/>
      <c r="AR295" s="563"/>
      <c r="AS295" s="563"/>
    </row>
    <row r="296" spans="4:45">
      <c r="D296" s="606"/>
      <c r="E296" s="606"/>
      <c r="F296" s="606"/>
      <c r="G296" s="606"/>
      <c r="H296" s="606"/>
      <c r="I296" s="606"/>
      <c r="J296" s="606"/>
      <c r="K296" s="606"/>
      <c r="L296" s="606"/>
      <c r="M296" s="606"/>
      <c r="N296" s="606"/>
      <c r="O296" s="606"/>
      <c r="P296" s="606"/>
      <c r="Q296" s="606"/>
      <c r="R296" s="606"/>
      <c r="S296" s="606"/>
      <c r="T296" s="606"/>
      <c r="U296" s="602"/>
      <c r="V296" s="562"/>
      <c r="W296" s="563"/>
      <c r="X296" s="563"/>
      <c r="Y296" s="563"/>
      <c r="Z296" s="563"/>
      <c r="AA296" s="563"/>
      <c r="AB296" s="563"/>
      <c r="AC296" s="563"/>
      <c r="AD296" s="563"/>
      <c r="AE296" s="563"/>
      <c r="AF296" s="563"/>
      <c r="AG296" s="563"/>
      <c r="AH296" s="563"/>
      <c r="AI296" s="563"/>
      <c r="AJ296" s="563"/>
      <c r="AK296" s="563"/>
      <c r="AL296" s="563"/>
      <c r="AM296" s="563"/>
      <c r="AN296" s="563"/>
      <c r="AO296" s="563"/>
      <c r="AP296" s="563"/>
      <c r="AQ296" s="563"/>
      <c r="AR296" s="563"/>
      <c r="AS296" s="563"/>
    </row>
    <row r="297" spans="4:45">
      <c r="D297" s="606"/>
      <c r="E297" s="606"/>
      <c r="F297" s="606"/>
      <c r="G297" s="606"/>
      <c r="H297" s="606"/>
      <c r="I297" s="606"/>
      <c r="J297" s="606"/>
      <c r="K297" s="606"/>
      <c r="L297" s="606"/>
      <c r="M297" s="606"/>
      <c r="N297" s="606"/>
      <c r="O297" s="606"/>
      <c r="P297" s="606"/>
      <c r="Q297" s="606"/>
      <c r="R297" s="606"/>
      <c r="S297" s="606"/>
      <c r="T297" s="606"/>
      <c r="U297" s="602"/>
      <c r="V297" s="562"/>
      <c r="W297" s="563"/>
      <c r="X297" s="563"/>
      <c r="Y297" s="563"/>
      <c r="Z297" s="563"/>
      <c r="AA297" s="563"/>
      <c r="AB297" s="563"/>
      <c r="AC297" s="563"/>
      <c r="AD297" s="563"/>
      <c r="AE297" s="563"/>
      <c r="AF297" s="563"/>
      <c r="AG297" s="563"/>
      <c r="AH297" s="563"/>
      <c r="AI297" s="563"/>
      <c r="AJ297" s="563"/>
      <c r="AK297" s="563"/>
      <c r="AL297" s="563"/>
      <c r="AM297" s="563"/>
      <c r="AN297" s="563"/>
      <c r="AO297" s="563"/>
      <c r="AP297" s="563"/>
      <c r="AQ297" s="563"/>
      <c r="AR297" s="563"/>
      <c r="AS297" s="563"/>
    </row>
    <row r="298" spans="4:45">
      <c r="D298" s="606"/>
      <c r="E298" s="606"/>
      <c r="F298" s="606"/>
      <c r="G298" s="606"/>
      <c r="H298" s="606"/>
      <c r="I298" s="606"/>
      <c r="J298" s="606"/>
      <c r="K298" s="606"/>
      <c r="L298" s="606"/>
      <c r="M298" s="606"/>
      <c r="N298" s="606"/>
      <c r="O298" s="606"/>
      <c r="P298" s="606"/>
      <c r="Q298" s="606"/>
      <c r="R298" s="606"/>
      <c r="S298" s="606"/>
      <c r="T298" s="606"/>
      <c r="U298" s="602"/>
      <c r="V298" s="562"/>
      <c r="W298" s="563"/>
      <c r="X298" s="563"/>
      <c r="Y298" s="563"/>
      <c r="Z298" s="563"/>
      <c r="AA298" s="563"/>
      <c r="AB298" s="563"/>
      <c r="AC298" s="563"/>
      <c r="AD298" s="563"/>
      <c r="AE298" s="563"/>
      <c r="AF298" s="563"/>
      <c r="AG298" s="563"/>
      <c r="AH298" s="563"/>
      <c r="AI298" s="563"/>
      <c r="AJ298" s="563"/>
      <c r="AK298" s="563"/>
      <c r="AL298" s="563"/>
      <c r="AM298" s="563"/>
      <c r="AN298" s="563"/>
      <c r="AO298" s="563"/>
      <c r="AP298" s="563"/>
      <c r="AQ298" s="563"/>
      <c r="AR298" s="563"/>
      <c r="AS298" s="563"/>
    </row>
    <row r="299" spans="4:45">
      <c r="D299" s="606"/>
      <c r="E299" s="606"/>
      <c r="F299" s="606"/>
      <c r="G299" s="606"/>
      <c r="H299" s="606"/>
      <c r="I299" s="606"/>
      <c r="J299" s="606"/>
      <c r="K299" s="606"/>
      <c r="L299" s="606"/>
      <c r="M299" s="606"/>
      <c r="N299" s="606"/>
      <c r="O299" s="606"/>
      <c r="P299" s="606"/>
      <c r="Q299" s="606"/>
      <c r="R299" s="606"/>
      <c r="S299" s="606"/>
      <c r="T299" s="606"/>
      <c r="U299" s="602"/>
      <c r="V299" s="562"/>
      <c r="W299" s="563"/>
      <c r="X299" s="563"/>
      <c r="Y299" s="563"/>
      <c r="Z299" s="563"/>
      <c r="AA299" s="563"/>
      <c r="AB299" s="563"/>
      <c r="AC299" s="563"/>
      <c r="AD299" s="563"/>
      <c r="AE299" s="563"/>
      <c r="AF299" s="563"/>
      <c r="AG299" s="563"/>
      <c r="AH299" s="563"/>
      <c r="AI299" s="563"/>
      <c r="AJ299" s="563"/>
      <c r="AK299" s="563"/>
      <c r="AL299" s="563"/>
      <c r="AM299" s="563"/>
      <c r="AN299" s="563"/>
      <c r="AO299" s="563"/>
      <c r="AP299" s="563"/>
      <c r="AQ299" s="563"/>
      <c r="AR299" s="563"/>
      <c r="AS299" s="563"/>
    </row>
    <row r="300" spans="4:45">
      <c r="D300" s="606"/>
      <c r="E300" s="606"/>
      <c r="F300" s="606"/>
      <c r="G300" s="606"/>
      <c r="H300" s="606"/>
      <c r="I300" s="606"/>
      <c r="J300" s="606"/>
      <c r="K300" s="606"/>
      <c r="L300" s="606"/>
      <c r="M300" s="606"/>
      <c r="N300" s="606"/>
      <c r="O300" s="606"/>
      <c r="P300" s="606"/>
      <c r="Q300" s="606"/>
      <c r="R300" s="606"/>
      <c r="S300" s="606"/>
      <c r="T300" s="606"/>
      <c r="U300" s="602"/>
      <c r="V300" s="562"/>
      <c r="W300" s="563"/>
      <c r="X300" s="563"/>
      <c r="Y300" s="563"/>
      <c r="Z300" s="563"/>
      <c r="AA300" s="563"/>
      <c r="AB300" s="563"/>
      <c r="AC300" s="563"/>
      <c r="AD300" s="563"/>
      <c r="AE300" s="563"/>
      <c r="AF300" s="563"/>
      <c r="AG300" s="563"/>
      <c r="AH300" s="563"/>
      <c r="AI300" s="563"/>
      <c r="AJ300" s="563"/>
      <c r="AK300" s="563"/>
      <c r="AL300" s="563"/>
      <c r="AM300" s="563"/>
      <c r="AN300" s="563"/>
      <c r="AO300" s="563"/>
      <c r="AP300" s="563"/>
      <c r="AQ300" s="563"/>
      <c r="AR300" s="563"/>
      <c r="AS300" s="563"/>
    </row>
    <row r="301" spans="4:45">
      <c r="D301" s="606"/>
      <c r="E301" s="606"/>
      <c r="F301" s="606"/>
      <c r="G301" s="606"/>
      <c r="H301" s="606"/>
      <c r="I301" s="606"/>
      <c r="J301" s="606"/>
      <c r="K301" s="606"/>
      <c r="L301" s="606"/>
      <c r="M301" s="606"/>
      <c r="N301" s="606"/>
      <c r="O301" s="606"/>
      <c r="P301" s="606"/>
      <c r="Q301" s="606"/>
      <c r="R301" s="606"/>
      <c r="S301" s="606"/>
      <c r="T301" s="606"/>
      <c r="U301" s="602"/>
      <c r="V301" s="562"/>
      <c r="W301" s="563"/>
      <c r="X301" s="563"/>
      <c r="Y301" s="563"/>
      <c r="Z301" s="563"/>
      <c r="AA301" s="563"/>
      <c r="AB301" s="563"/>
      <c r="AC301" s="563"/>
      <c r="AD301" s="563"/>
      <c r="AE301" s="563"/>
      <c r="AF301" s="563"/>
      <c r="AG301" s="563"/>
      <c r="AH301" s="563"/>
      <c r="AI301" s="563"/>
      <c r="AJ301" s="563"/>
      <c r="AK301" s="563"/>
      <c r="AL301" s="563"/>
      <c r="AM301" s="563"/>
      <c r="AN301" s="563"/>
      <c r="AO301" s="563"/>
      <c r="AP301" s="563"/>
      <c r="AQ301" s="563"/>
      <c r="AR301" s="563"/>
      <c r="AS301" s="563"/>
    </row>
    <row r="302" spans="4:45">
      <c r="D302" s="606"/>
      <c r="E302" s="606"/>
      <c r="F302" s="606"/>
      <c r="G302" s="606"/>
      <c r="H302" s="606"/>
      <c r="I302" s="606"/>
      <c r="J302" s="606"/>
      <c r="K302" s="606"/>
      <c r="L302" s="606"/>
      <c r="M302" s="606"/>
      <c r="N302" s="606"/>
      <c r="O302" s="606"/>
      <c r="P302" s="606"/>
      <c r="Q302" s="606"/>
      <c r="R302" s="606"/>
      <c r="S302" s="606"/>
      <c r="T302" s="606"/>
      <c r="U302" s="602"/>
      <c r="V302" s="562"/>
      <c r="W302" s="563"/>
      <c r="X302" s="563"/>
      <c r="Y302" s="563"/>
      <c r="Z302" s="563"/>
      <c r="AA302" s="563"/>
      <c r="AB302" s="563"/>
      <c r="AC302" s="563"/>
      <c r="AD302" s="563"/>
      <c r="AE302" s="563"/>
      <c r="AF302" s="563"/>
      <c r="AG302" s="563"/>
      <c r="AH302" s="563"/>
      <c r="AI302" s="563"/>
      <c r="AJ302" s="563"/>
      <c r="AK302" s="563"/>
      <c r="AL302" s="563"/>
      <c r="AM302" s="563"/>
      <c r="AN302" s="563"/>
      <c r="AO302" s="563"/>
      <c r="AP302" s="563"/>
      <c r="AQ302" s="563"/>
      <c r="AR302" s="563"/>
      <c r="AS302" s="563"/>
    </row>
    <row r="303" spans="4:45">
      <c r="D303" s="606"/>
      <c r="E303" s="606"/>
      <c r="F303" s="606"/>
      <c r="G303" s="606"/>
      <c r="H303" s="606"/>
      <c r="I303" s="606"/>
      <c r="J303" s="606"/>
      <c r="K303" s="606"/>
      <c r="L303" s="606"/>
      <c r="M303" s="606"/>
      <c r="N303" s="606"/>
      <c r="O303" s="606"/>
      <c r="P303" s="606"/>
      <c r="Q303" s="606"/>
      <c r="R303" s="606"/>
      <c r="S303" s="606"/>
      <c r="T303" s="606"/>
      <c r="U303" s="602"/>
      <c r="V303" s="562"/>
      <c r="W303" s="563"/>
      <c r="X303" s="563"/>
      <c r="Y303" s="563"/>
      <c r="Z303" s="563"/>
      <c r="AA303" s="563"/>
      <c r="AB303" s="563"/>
      <c r="AC303" s="563"/>
      <c r="AD303" s="563"/>
      <c r="AE303" s="563"/>
      <c r="AF303" s="563"/>
      <c r="AG303" s="563"/>
      <c r="AH303" s="563"/>
      <c r="AI303" s="563"/>
      <c r="AJ303" s="563"/>
      <c r="AK303" s="563"/>
      <c r="AL303" s="563"/>
      <c r="AM303" s="563"/>
      <c r="AN303" s="563"/>
      <c r="AO303" s="563"/>
      <c r="AP303" s="563"/>
      <c r="AQ303" s="563"/>
      <c r="AR303" s="563"/>
      <c r="AS303" s="563"/>
    </row>
    <row r="304" spans="4:45">
      <c r="D304" s="606"/>
      <c r="E304" s="606"/>
      <c r="F304" s="606"/>
      <c r="G304" s="606"/>
      <c r="H304" s="606"/>
      <c r="I304" s="606"/>
      <c r="J304" s="606"/>
      <c r="K304" s="606"/>
      <c r="L304" s="606"/>
      <c r="M304" s="606"/>
      <c r="N304" s="606"/>
      <c r="O304" s="606"/>
      <c r="P304" s="606"/>
      <c r="Q304" s="606"/>
      <c r="R304" s="606"/>
      <c r="S304" s="606"/>
      <c r="T304" s="606"/>
      <c r="U304" s="602"/>
      <c r="V304" s="562"/>
      <c r="W304" s="563"/>
      <c r="X304" s="563"/>
      <c r="Y304" s="563"/>
      <c r="Z304" s="563"/>
      <c r="AA304" s="563"/>
      <c r="AB304" s="563"/>
      <c r="AC304" s="563"/>
      <c r="AD304" s="563"/>
      <c r="AE304" s="563"/>
      <c r="AF304" s="563"/>
      <c r="AG304" s="563"/>
      <c r="AH304" s="563"/>
      <c r="AI304" s="563"/>
      <c r="AJ304" s="563"/>
      <c r="AK304" s="563"/>
      <c r="AL304" s="563"/>
      <c r="AM304" s="563"/>
      <c r="AN304" s="563"/>
      <c r="AO304" s="563"/>
      <c r="AP304" s="563"/>
      <c r="AQ304" s="563"/>
      <c r="AR304" s="563"/>
      <c r="AS304" s="563"/>
    </row>
    <row r="305" spans="4:45">
      <c r="D305" s="606"/>
      <c r="E305" s="606"/>
      <c r="F305" s="606"/>
      <c r="G305" s="606"/>
      <c r="H305" s="606"/>
      <c r="I305" s="606"/>
      <c r="J305" s="606"/>
      <c r="K305" s="606"/>
      <c r="L305" s="606"/>
      <c r="M305" s="606"/>
      <c r="N305" s="606"/>
      <c r="O305" s="606"/>
      <c r="P305" s="606"/>
      <c r="Q305" s="606"/>
      <c r="R305" s="606"/>
      <c r="S305" s="606"/>
      <c r="T305" s="606"/>
      <c r="U305" s="602"/>
      <c r="V305" s="562"/>
      <c r="W305" s="563"/>
      <c r="X305" s="563"/>
      <c r="Y305" s="563"/>
      <c r="Z305" s="563"/>
      <c r="AA305" s="563"/>
      <c r="AB305" s="563"/>
      <c r="AC305" s="563"/>
      <c r="AD305" s="563"/>
      <c r="AE305" s="563"/>
      <c r="AF305" s="563"/>
      <c r="AG305" s="563"/>
      <c r="AH305" s="563"/>
      <c r="AI305" s="563"/>
      <c r="AJ305" s="563"/>
      <c r="AK305" s="563"/>
      <c r="AL305" s="563"/>
      <c r="AM305" s="563"/>
      <c r="AN305" s="563"/>
      <c r="AO305" s="563"/>
      <c r="AP305" s="563"/>
      <c r="AQ305" s="563"/>
      <c r="AR305" s="563"/>
      <c r="AS305" s="563"/>
    </row>
  </sheetData>
  <mergeCells count="11">
    <mergeCell ref="A46:D46"/>
    <mergeCell ref="A47:E47"/>
    <mergeCell ref="A45:K45"/>
    <mergeCell ref="A1:U1"/>
    <mergeCell ref="A2:U2"/>
    <mergeCell ref="A5:A6"/>
    <mergeCell ref="B5:C5"/>
    <mergeCell ref="D5:D6"/>
    <mergeCell ref="E5:U5"/>
    <mergeCell ref="B6:C6"/>
    <mergeCell ref="A3:W3"/>
  </mergeCells>
  <printOptions horizontalCentered="1" verticalCentered="1"/>
  <pageMargins left="0.59055118110236227" right="0.59055118110236227" top="0.51181102362204722" bottom="0.51181102362204722" header="0" footer="0"/>
  <pageSetup paperSize="5" scale="56" fitToWidth="0" fitToHeight="0" orientation="landscape" horizontalDpi="360" verticalDpi="360" r:id="rId1"/>
  <headerFooter alignWithMargins="0"/>
  <rowBreaks count="1" manualBreakCount="1">
    <brk id="30" max="22" man="1"/>
  </rowBreaks>
  <ignoredErrors>
    <ignoredError sqref="D8:V8 D19:V19 D17:D18 D22:V22 D20:D21 D25:V25 D23:D24 D28:V28 D26:D27 D31:V31 D29:D30 D34:V34 D32:D33 D37:V37 D35:D36 D40:V40 D38:D39 D48:V216 D41:D42 D43 D10:V11 D9:E9 F9:V9 D15:V16 D13 D14 D12 D44:T44 V44 F46:V47" unlockedFormula="1"/>
    <ignoredError sqref="A16:A18 A40:A42 A37:A39 A34:A36 A31:A33 A28:A30 A25:A27 A22:A24 A19:A21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370"/>
  <sheetViews>
    <sheetView view="pageBreakPreview" zoomScale="80" zoomScaleNormal="80" zoomScaleSheetLayoutView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" sqref="E12"/>
    </sheetView>
  </sheetViews>
  <sheetFormatPr baseColWidth="10" defaultColWidth="10.125" defaultRowHeight="12"/>
  <cols>
    <col min="1" max="1" width="5.625" style="714" customWidth="1"/>
    <col min="2" max="2" width="9.875" style="781" customWidth="1"/>
    <col min="3" max="3" width="18.875" style="783" customWidth="1"/>
    <col min="4" max="4" width="9.375" style="784" customWidth="1"/>
    <col min="5" max="20" width="9.375" style="781" customWidth="1"/>
    <col min="21" max="21" width="9.375" style="782" customWidth="1"/>
    <col min="22" max="22" width="9.375" style="713" customWidth="1"/>
    <col min="23" max="23" width="3.25" style="713" customWidth="1"/>
    <col min="24" max="16384" width="10.125" style="713"/>
  </cols>
  <sheetData>
    <row r="1" spans="1:24" s="712" customFormat="1" ht="18" customHeight="1">
      <c r="A1" s="1675" t="s">
        <v>903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  <c r="P1" s="1676"/>
      <c r="Q1" s="1676"/>
      <c r="R1" s="1676"/>
      <c r="S1" s="1676"/>
      <c r="T1" s="1676"/>
      <c r="U1" s="1676"/>
      <c r="V1" s="1676"/>
      <c r="W1" s="1676"/>
    </row>
    <row r="2" spans="1:24" ht="20.25" customHeight="1">
      <c r="A2" s="1677" t="s">
        <v>888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8"/>
      <c r="U2" s="1678"/>
      <c r="V2" s="1678"/>
      <c r="W2" s="1678"/>
    </row>
    <row r="3" spans="1:24" ht="16.5" customHeight="1">
      <c r="A3" s="712"/>
      <c r="B3" s="712"/>
      <c r="C3" s="712"/>
      <c r="D3" s="712"/>
      <c r="E3" s="715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712"/>
      <c r="Q3" s="712"/>
      <c r="R3" s="712"/>
      <c r="S3" s="712"/>
      <c r="T3" s="712"/>
      <c r="U3" s="712"/>
      <c r="W3" s="714"/>
    </row>
    <row r="4" spans="1:24" ht="29.25" customHeight="1">
      <c r="A4" s="1757" t="s">
        <v>0</v>
      </c>
      <c r="B4" s="1759" t="s">
        <v>85</v>
      </c>
      <c r="C4" s="1760"/>
      <c r="D4" s="1761" t="s">
        <v>3</v>
      </c>
      <c r="E4" s="1763" t="s">
        <v>183</v>
      </c>
      <c r="F4" s="1764"/>
      <c r="G4" s="1764"/>
      <c r="H4" s="1764"/>
      <c r="I4" s="1764"/>
      <c r="J4" s="1764"/>
      <c r="K4" s="1764"/>
      <c r="L4" s="1764"/>
      <c r="M4" s="1764"/>
      <c r="N4" s="1764"/>
      <c r="O4" s="1764"/>
      <c r="P4" s="1764"/>
      <c r="Q4" s="1764"/>
      <c r="R4" s="1764"/>
      <c r="S4" s="1764"/>
      <c r="T4" s="1764"/>
      <c r="U4" s="1764"/>
      <c r="V4" s="1764"/>
      <c r="W4" s="714"/>
    </row>
    <row r="5" spans="1:24" ht="26.25" customHeight="1">
      <c r="A5" s="1758"/>
      <c r="B5" s="1765" t="s">
        <v>86</v>
      </c>
      <c r="C5" s="1712"/>
      <c r="D5" s="1762"/>
      <c r="E5" s="716" t="s">
        <v>4</v>
      </c>
      <c r="F5" s="716" t="s">
        <v>5</v>
      </c>
      <c r="G5" s="717" t="s">
        <v>6</v>
      </c>
      <c r="H5" s="716" t="s">
        <v>7</v>
      </c>
      <c r="I5" s="716" t="s">
        <v>8</v>
      </c>
      <c r="J5" s="716" t="s">
        <v>9</v>
      </c>
      <c r="K5" s="716" t="s">
        <v>10</v>
      </c>
      <c r="L5" s="716" t="s">
        <v>11</v>
      </c>
      <c r="M5" s="716" t="s">
        <v>12</v>
      </c>
      <c r="N5" s="716" t="s">
        <v>13</v>
      </c>
      <c r="O5" s="716" t="s">
        <v>14</v>
      </c>
      <c r="P5" s="716" t="s">
        <v>15</v>
      </c>
      <c r="Q5" s="716" t="s">
        <v>16</v>
      </c>
      <c r="R5" s="716" t="s">
        <v>17</v>
      </c>
      <c r="S5" s="716" t="s">
        <v>18</v>
      </c>
      <c r="T5" s="716" t="s">
        <v>19</v>
      </c>
      <c r="U5" s="718" t="s">
        <v>20</v>
      </c>
      <c r="V5" s="718" t="s">
        <v>586</v>
      </c>
      <c r="W5" s="714"/>
    </row>
    <row r="6" spans="1:24" s="714" customFormat="1" ht="14.25" customHeight="1">
      <c r="A6" s="719"/>
      <c r="B6" s="720"/>
      <c r="C6" s="721"/>
      <c r="D6" s="722"/>
      <c r="E6" s="723"/>
      <c r="F6" s="723"/>
      <c r="G6" s="724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5"/>
      <c r="U6" s="725"/>
      <c r="V6" s="726"/>
    </row>
    <row r="7" spans="1:24" ht="19.5" customHeight="1">
      <c r="A7" s="1528" t="s">
        <v>46</v>
      </c>
      <c r="B7" s="1501" t="s">
        <v>47</v>
      </c>
      <c r="C7" s="1502"/>
      <c r="D7" s="1503">
        <f>SUM(E7:V7)</f>
        <v>254344</v>
      </c>
      <c r="E7" s="1504">
        <f t="shared" ref="E7:V7" si="0">SUM(E11+E30+E69+E96+E120+E162+E189+E207+E228+E255+E306+E345)</f>
        <v>4446</v>
      </c>
      <c r="F7" s="1504">
        <f t="shared" si="0"/>
        <v>17795</v>
      </c>
      <c r="G7" s="1505">
        <f t="shared" si="0"/>
        <v>22430</v>
      </c>
      <c r="H7" s="1505">
        <f t="shared" si="0"/>
        <v>22671</v>
      </c>
      <c r="I7" s="1505">
        <f t="shared" si="0"/>
        <v>22782</v>
      </c>
      <c r="J7" s="1505">
        <f t="shared" si="0"/>
        <v>21875</v>
      </c>
      <c r="K7" s="1504">
        <f t="shared" si="0"/>
        <v>20717</v>
      </c>
      <c r="L7" s="1505">
        <f t="shared" si="0"/>
        <v>19278</v>
      </c>
      <c r="M7" s="1505">
        <f t="shared" si="0"/>
        <v>16178</v>
      </c>
      <c r="N7" s="1505">
        <f t="shared" si="0"/>
        <v>13217</v>
      </c>
      <c r="O7" s="1505">
        <f t="shared" si="0"/>
        <v>11592</v>
      </c>
      <c r="P7" s="1505">
        <f t="shared" si="0"/>
        <v>10600</v>
      </c>
      <c r="Q7" s="1505">
        <f t="shared" si="0"/>
        <v>10735</v>
      </c>
      <c r="R7" s="1505">
        <f t="shared" si="0"/>
        <v>10097</v>
      </c>
      <c r="S7" s="1505">
        <f t="shared" si="0"/>
        <v>8958</v>
      </c>
      <c r="T7" s="1505">
        <f t="shared" si="0"/>
        <v>7190</v>
      </c>
      <c r="U7" s="1505">
        <f t="shared" si="0"/>
        <v>5781</v>
      </c>
      <c r="V7" s="1505">
        <f t="shared" si="0"/>
        <v>8002</v>
      </c>
      <c r="W7" s="714"/>
    </row>
    <row r="8" spans="1:24" ht="19.5" customHeight="1">
      <c r="A8" s="1506"/>
      <c r="B8" s="729"/>
      <c r="C8" s="730" t="s">
        <v>587</v>
      </c>
      <c r="D8" s="731">
        <f>SUM(E8:V8)</f>
        <v>131443</v>
      </c>
      <c r="E8" s="921">
        <f t="shared" ref="E8:V8" si="1">SUM(E12+E31+E70+E97+E121+E163+E190+E208+E229+E256+E307+E346)</f>
        <v>2274</v>
      </c>
      <c r="F8" s="921">
        <f t="shared" si="1"/>
        <v>9076</v>
      </c>
      <c r="G8" s="732">
        <f t="shared" si="1"/>
        <v>11435</v>
      </c>
      <c r="H8" s="732">
        <f t="shared" si="1"/>
        <v>11558</v>
      </c>
      <c r="I8" s="732">
        <f t="shared" si="1"/>
        <v>11624</v>
      </c>
      <c r="J8" s="732">
        <f t="shared" si="1"/>
        <v>11246</v>
      </c>
      <c r="K8" s="921">
        <f t="shared" si="1"/>
        <v>10498</v>
      </c>
      <c r="L8" s="732">
        <f t="shared" si="1"/>
        <v>10001</v>
      </c>
      <c r="M8" s="732">
        <f t="shared" si="1"/>
        <v>8612</v>
      </c>
      <c r="N8" s="732">
        <f t="shared" si="1"/>
        <v>7048</v>
      </c>
      <c r="O8" s="732">
        <f t="shared" si="1"/>
        <v>6271</v>
      </c>
      <c r="P8" s="732">
        <f t="shared" si="1"/>
        <v>5705</v>
      </c>
      <c r="Q8" s="732">
        <f t="shared" si="1"/>
        <v>5693</v>
      </c>
      <c r="R8" s="732">
        <f t="shared" si="1"/>
        <v>5365</v>
      </c>
      <c r="S8" s="732">
        <f t="shared" si="1"/>
        <v>4705</v>
      </c>
      <c r="T8" s="732">
        <f t="shared" si="1"/>
        <v>3735</v>
      </c>
      <c r="U8" s="732">
        <f t="shared" si="1"/>
        <v>2859</v>
      </c>
      <c r="V8" s="732">
        <f t="shared" si="1"/>
        <v>3738</v>
      </c>
      <c r="W8" s="714"/>
    </row>
    <row r="9" spans="1:24" ht="19.5" customHeight="1">
      <c r="A9" s="1507"/>
      <c r="B9" s="1508"/>
      <c r="C9" s="1509" t="s">
        <v>588</v>
      </c>
      <c r="D9" s="779">
        <f>SUM(E9:V9)</f>
        <v>122901</v>
      </c>
      <c r="E9" s="1510">
        <f t="shared" ref="E9:V9" si="2">SUM(E13+E32+E71+E98+E122+E164+E191+E209+E230+E257+E308+E347)</f>
        <v>2172</v>
      </c>
      <c r="F9" s="1510">
        <f t="shared" si="2"/>
        <v>8719</v>
      </c>
      <c r="G9" s="1511">
        <f t="shared" si="2"/>
        <v>10995</v>
      </c>
      <c r="H9" s="1511">
        <f t="shared" si="2"/>
        <v>11113</v>
      </c>
      <c r="I9" s="1511">
        <f t="shared" si="2"/>
        <v>11158</v>
      </c>
      <c r="J9" s="1511">
        <f t="shared" si="2"/>
        <v>10629</v>
      </c>
      <c r="K9" s="1510">
        <f t="shared" si="2"/>
        <v>10219</v>
      </c>
      <c r="L9" s="1511">
        <f t="shared" si="2"/>
        <v>9277</v>
      </c>
      <c r="M9" s="1511">
        <f t="shared" si="2"/>
        <v>7566</v>
      </c>
      <c r="N9" s="1511">
        <f t="shared" si="2"/>
        <v>6169</v>
      </c>
      <c r="O9" s="1511">
        <f t="shared" si="2"/>
        <v>5321</v>
      </c>
      <c r="P9" s="1511">
        <f t="shared" si="2"/>
        <v>4895</v>
      </c>
      <c r="Q9" s="1511">
        <f t="shared" si="2"/>
        <v>5042</v>
      </c>
      <c r="R9" s="1511">
        <f t="shared" si="2"/>
        <v>4732</v>
      </c>
      <c r="S9" s="1511">
        <f t="shared" si="2"/>
        <v>4253</v>
      </c>
      <c r="T9" s="1511">
        <f t="shared" si="2"/>
        <v>3455</v>
      </c>
      <c r="U9" s="1511">
        <f t="shared" si="2"/>
        <v>2922</v>
      </c>
      <c r="V9" s="1511">
        <f t="shared" si="2"/>
        <v>4264</v>
      </c>
      <c r="W9" s="714"/>
    </row>
    <row r="10" spans="1:24" s="714" customFormat="1" ht="12" customHeight="1">
      <c r="A10" s="733"/>
      <c r="B10" s="734"/>
      <c r="C10" s="735"/>
      <c r="D10" s="734"/>
      <c r="E10" s="736"/>
      <c r="F10" s="734"/>
      <c r="G10" s="737"/>
      <c r="H10" s="734"/>
      <c r="I10" s="734"/>
      <c r="J10" s="734"/>
      <c r="K10" s="734"/>
      <c r="L10" s="734"/>
      <c r="M10" s="734"/>
      <c r="N10" s="734"/>
      <c r="O10" s="734"/>
      <c r="P10" s="734"/>
      <c r="Q10" s="734"/>
      <c r="R10" s="734"/>
      <c r="S10" s="734"/>
      <c r="T10" s="734"/>
      <c r="U10" s="734"/>
      <c r="V10" s="738"/>
    </row>
    <row r="11" spans="1:24" ht="19.5" customHeight="1">
      <c r="A11" s="1529" t="s">
        <v>25</v>
      </c>
      <c r="B11" s="1512" t="s">
        <v>589</v>
      </c>
      <c r="C11" s="1502"/>
      <c r="D11" s="1503">
        <f>SUM(E11:V11)</f>
        <v>11669</v>
      </c>
      <c r="E11" s="1505">
        <f>SUM(E15+E18+E21+E24+E27)</f>
        <v>171</v>
      </c>
      <c r="F11" s="1505">
        <f t="shared" ref="E11:V13" si="3">SUM(F15+F18+F21+F24+F27)</f>
        <v>743</v>
      </c>
      <c r="G11" s="1505">
        <f t="shared" si="3"/>
        <v>970</v>
      </c>
      <c r="H11" s="1505">
        <f t="shared" si="3"/>
        <v>934</v>
      </c>
      <c r="I11" s="1505">
        <f t="shared" si="3"/>
        <v>955</v>
      </c>
      <c r="J11" s="1505">
        <f t="shared" si="3"/>
        <v>979</v>
      </c>
      <c r="K11" s="1505">
        <f t="shared" si="3"/>
        <v>1000</v>
      </c>
      <c r="L11" s="1505">
        <f t="shared" si="3"/>
        <v>940</v>
      </c>
      <c r="M11" s="1505">
        <f t="shared" si="3"/>
        <v>829</v>
      </c>
      <c r="N11" s="1505">
        <f t="shared" si="3"/>
        <v>732</v>
      </c>
      <c r="O11" s="1505">
        <f t="shared" si="3"/>
        <v>626</v>
      </c>
      <c r="P11" s="1505">
        <f t="shared" si="3"/>
        <v>504</v>
      </c>
      <c r="Q11" s="1505">
        <f t="shared" si="3"/>
        <v>496</v>
      </c>
      <c r="R11" s="1505">
        <f t="shared" si="3"/>
        <v>483</v>
      </c>
      <c r="S11" s="1505">
        <f t="shared" si="3"/>
        <v>388</v>
      </c>
      <c r="T11" s="1505">
        <f t="shared" si="3"/>
        <v>294</v>
      </c>
      <c r="U11" s="1505">
        <f t="shared" si="3"/>
        <v>251</v>
      </c>
      <c r="V11" s="1505">
        <f t="shared" si="3"/>
        <v>374</v>
      </c>
      <c r="W11" s="714"/>
    </row>
    <row r="12" spans="1:24" ht="19.5" customHeight="1">
      <c r="A12" s="1506"/>
      <c r="B12" s="727"/>
      <c r="C12" s="739" t="s">
        <v>587</v>
      </c>
      <c r="D12" s="731">
        <f>SUM(E12:V12)</f>
        <v>5848</v>
      </c>
      <c r="E12" s="732">
        <f>SUM(E16+E19+E22+E25+E28)</f>
        <v>78</v>
      </c>
      <c r="F12" s="732">
        <f t="shared" si="3"/>
        <v>370</v>
      </c>
      <c r="G12" s="732">
        <f t="shared" si="3"/>
        <v>492</v>
      </c>
      <c r="H12" s="732">
        <f t="shared" si="3"/>
        <v>452</v>
      </c>
      <c r="I12" s="732">
        <f t="shared" si="3"/>
        <v>467</v>
      </c>
      <c r="J12" s="732">
        <f t="shared" si="3"/>
        <v>490</v>
      </c>
      <c r="K12" s="732">
        <f t="shared" si="3"/>
        <v>493</v>
      </c>
      <c r="L12" s="732">
        <f t="shared" si="3"/>
        <v>475</v>
      </c>
      <c r="M12" s="732">
        <f t="shared" si="3"/>
        <v>409</v>
      </c>
      <c r="N12" s="732">
        <f t="shared" si="3"/>
        <v>376</v>
      </c>
      <c r="O12" s="732">
        <f t="shared" si="3"/>
        <v>307</v>
      </c>
      <c r="P12" s="732">
        <f t="shared" si="3"/>
        <v>267</v>
      </c>
      <c r="Q12" s="732">
        <f t="shared" si="3"/>
        <v>264</v>
      </c>
      <c r="R12" s="732">
        <f t="shared" si="3"/>
        <v>247</v>
      </c>
      <c r="S12" s="732">
        <f t="shared" si="3"/>
        <v>210</v>
      </c>
      <c r="T12" s="732">
        <f t="shared" si="3"/>
        <v>148</v>
      </c>
      <c r="U12" s="732">
        <f t="shared" si="3"/>
        <v>114</v>
      </c>
      <c r="V12" s="732">
        <f t="shared" si="3"/>
        <v>189</v>
      </c>
      <c r="W12" s="714"/>
    </row>
    <row r="13" spans="1:24" ht="19.5" customHeight="1">
      <c r="A13" s="1507"/>
      <c r="B13" s="1513"/>
      <c r="C13" s="1514" t="s">
        <v>588</v>
      </c>
      <c r="D13" s="779">
        <f>SUM(E13:V13)</f>
        <v>5821</v>
      </c>
      <c r="E13" s="1511">
        <f t="shared" si="3"/>
        <v>93</v>
      </c>
      <c r="F13" s="1511">
        <f t="shared" si="3"/>
        <v>373</v>
      </c>
      <c r="G13" s="1511">
        <f t="shared" si="3"/>
        <v>478</v>
      </c>
      <c r="H13" s="1511">
        <f t="shared" si="3"/>
        <v>482</v>
      </c>
      <c r="I13" s="1511">
        <f t="shared" si="3"/>
        <v>488</v>
      </c>
      <c r="J13" s="1511">
        <f t="shared" si="3"/>
        <v>489</v>
      </c>
      <c r="K13" s="1511">
        <f t="shared" si="3"/>
        <v>507</v>
      </c>
      <c r="L13" s="1511">
        <f t="shared" si="3"/>
        <v>465</v>
      </c>
      <c r="M13" s="1511">
        <f t="shared" si="3"/>
        <v>420</v>
      </c>
      <c r="N13" s="1511">
        <f t="shared" si="3"/>
        <v>356</v>
      </c>
      <c r="O13" s="1511">
        <f t="shared" si="3"/>
        <v>319</v>
      </c>
      <c r="P13" s="1511">
        <f t="shared" si="3"/>
        <v>237</v>
      </c>
      <c r="Q13" s="1511">
        <f t="shared" si="3"/>
        <v>232</v>
      </c>
      <c r="R13" s="1511">
        <f t="shared" si="3"/>
        <v>236</v>
      </c>
      <c r="S13" s="1511">
        <f t="shared" si="3"/>
        <v>178</v>
      </c>
      <c r="T13" s="1511">
        <f t="shared" si="3"/>
        <v>146</v>
      </c>
      <c r="U13" s="1511">
        <f t="shared" si="3"/>
        <v>137</v>
      </c>
      <c r="V13" s="1511">
        <f t="shared" si="3"/>
        <v>185</v>
      </c>
      <c r="W13" s="714"/>
    </row>
    <row r="14" spans="1:24" ht="15.6" customHeight="1">
      <c r="A14" s="740"/>
      <c r="B14" s="741"/>
      <c r="C14" s="742"/>
      <c r="D14" s="731"/>
      <c r="E14" s="731"/>
      <c r="F14" s="731"/>
      <c r="G14" s="731"/>
      <c r="H14" s="731"/>
      <c r="I14" s="731"/>
      <c r="J14" s="731"/>
      <c r="K14" s="731"/>
      <c r="L14" s="731"/>
      <c r="M14" s="731"/>
      <c r="N14" s="731"/>
      <c r="O14" s="731"/>
      <c r="P14" s="731"/>
      <c r="Q14" s="731"/>
      <c r="R14" s="731"/>
      <c r="S14" s="731"/>
      <c r="T14" s="731"/>
      <c r="U14" s="743"/>
      <c r="V14" s="738"/>
      <c r="W14" s="714"/>
    </row>
    <row r="15" spans="1:24" s="749" customFormat="1" ht="19.5" customHeight="1">
      <c r="A15" s="744" t="s">
        <v>25</v>
      </c>
      <c r="B15" s="745" t="s">
        <v>590</v>
      </c>
      <c r="C15" s="745"/>
      <c r="D15" s="728">
        <f t="shared" ref="D15:D29" si="4">SUM(E15:V15)</f>
        <v>5540</v>
      </c>
      <c r="E15" s="746">
        <f t="shared" ref="E15:V15" si="5">SUM(E16:E17)</f>
        <v>77</v>
      </c>
      <c r="F15" s="746">
        <f t="shared" si="5"/>
        <v>335</v>
      </c>
      <c r="G15" s="746">
        <f t="shared" si="5"/>
        <v>445</v>
      </c>
      <c r="H15" s="746">
        <f t="shared" si="5"/>
        <v>444</v>
      </c>
      <c r="I15" s="746">
        <f t="shared" si="5"/>
        <v>442</v>
      </c>
      <c r="J15" s="746">
        <f t="shared" si="5"/>
        <v>502</v>
      </c>
      <c r="K15" s="746">
        <f t="shared" si="5"/>
        <v>471</v>
      </c>
      <c r="L15" s="746">
        <f t="shared" si="5"/>
        <v>415</v>
      </c>
      <c r="M15" s="746">
        <f t="shared" si="5"/>
        <v>398</v>
      </c>
      <c r="N15" s="746">
        <f t="shared" si="5"/>
        <v>357</v>
      </c>
      <c r="O15" s="746">
        <f t="shared" si="5"/>
        <v>297</v>
      </c>
      <c r="P15" s="746">
        <f t="shared" si="5"/>
        <v>262</v>
      </c>
      <c r="Q15" s="746">
        <f t="shared" si="5"/>
        <v>251</v>
      </c>
      <c r="R15" s="746">
        <f t="shared" si="5"/>
        <v>229</v>
      </c>
      <c r="S15" s="746">
        <f t="shared" si="5"/>
        <v>179</v>
      </c>
      <c r="T15" s="746">
        <f t="shared" si="5"/>
        <v>140</v>
      </c>
      <c r="U15" s="746">
        <f t="shared" si="5"/>
        <v>115</v>
      </c>
      <c r="V15" s="747">
        <f t="shared" si="5"/>
        <v>181</v>
      </c>
      <c r="W15" s="748"/>
    </row>
    <row r="16" spans="1:24" s="749" customFormat="1" ht="19.5" customHeight="1">
      <c r="A16" s="750"/>
      <c r="B16" s="751"/>
      <c r="C16" s="742" t="s">
        <v>587</v>
      </c>
      <c r="D16" s="731">
        <f t="shared" si="4"/>
        <v>2724</v>
      </c>
      <c r="E16" s="752">
        <v>39</v>
      </c>
      <c r="F16" s="752">
        <v>167</v>
      </c>
      <c r="G16" s="752">
        <v>216</v>
      </c>
      <c r="H16" s="752">
        <v>212</v>
      </c>
      <c r="I16" s="752">
        <v>210</v>
      </c>
      <c r="J16" s="752">
        <v>245</v>
      </c>
      <c r="K16" s="752">
        <v>230</v>
      </c>
      <c r="L16" s="752">
        <v>205</v>
      </c>
      <c r="M16" s="752">
        <v>194</v>
      </c>
      <c r="N16" s="752">
        <v>179</v>
      </c>
      <c r="O16" s="752">
        <v>137</v>
      </c>
      <c r="P16" s="752">
        <v>137</v>
      </c>
      <c r="Q16" s="752">
        <v>131</v>
      </c>
      <c r="R16" s="752">
        <v>110</v>
      </c>
      <c r="S16" s="752">
        <v>101</v>
      </c>
      <c r="T16" s="752">
        <v>68</v>
      </c>
      <c r="U16" s="752">
        <v>53</v>
      </c>
      <c r="V16" s="753">
        <v>90</v>
      </c>
      <c r="W16" s="748"/>
      <c r="X16" s="748"/>
    </row>
    <row r="17" spans="1:24" ht="19.5" customHeight="1">
      <c r="A17" s="750"/>
      <c r="B17" s="751"/>
      <c r="C17" s="742" t="s">
        <v>588</v>
      </c>
      <c r="D17" s="731">
        <f t="shared" si="4"/>
        <v>2816</v>
      </c>
      <c r="E17" s="731">
        <v>38</v>
      </c>
      <c r="F17" s="731">
        <v>168</v>
      </c>
      <c r="G17" s="731">
        <v>229</v>
      </c>
      <c r="H17" s="731">
        <v>232</v>
      </c>
      <c r="I17" s="731">
        <v>232</v>
      </c>
      <c r="J17" s="731">
        <v>257</v>
      </c>
      <c r="K17" s="731">
        <v>241</v>
      </c>
      <c r="L17" s="731">
        <v>210</v>
      </c>
      <c r="M17" s="731">
        <v>204</v>
      </c>
      <c r="N17" s="731">
        <v>178</v>
      </c>
      <c r="O17" s="731">
        <v>160</v>
      </c>
      <c r="P17" s="731">
        <v>125</v>
      </c>
      <c r="Q17" s="731">
        <v>120</v>
      </c>
      <c r="R17" s="731">
        <v>119</v>
      </c>
      <c r="S17" s="731">
        <v>78</v>
      </c>
      <c r="T17" s="731">
        <v>72</v>
      </c>
      <c r="U17" s="731">
        <v>62</v>
      </c>
      <c r="V17" s="743">
        <v>91</v>
      </c>
      <c r="W17" s="714"/>
      <c r="X17" s="714"/>
    </row>
    <row r="18" spans="1:24" s="749" customFormat="1" ht="19.5" customHeight="1">
      <c r="A18" s="744" t="s">
        <v>27</v>
      </c>
      <c r="B18" s="745" t="s">
        <v>591</v>
      </c>
      <c r="C18" s="745"/>
      <c r="D18" s="728">
        <f t="shared" si="4"/>
        <v>1006</v>
      </c>
      <c r="E18" s="746">
        <f t="shared" ref="E18:V18" si="6">SUM(E19:E20)</f>
        <v>13</v>
      </c>
      <c r="F18" s="746">
        <f t="shared" si="6"/>
        <v>53</v>
      </c>
      <c r="G18" s="746">
        <f t="shared" si="6"/>
        <v>66</v>
      </c>
      <c r="H18" s="746">
        <f t="shared" si="6"/>
        <v>66</v>
      </c>
      <c r="I18" s="746">
        <f t="shared" si="6"/>
        <v>83</v>
      </c>
      <c r="J18" s="746">
        <f t="shared" si="6"/>
        <v>72</v>
      </c>
      <c r="K18" s="746">
        <f t="shared" si="6"/>
        <v>89</v>
      </c>
      <c r="L18" s="746">
        <f t="shared" si="6"/>
        <v>81</v>
      </c>
      <c r="M18" s="746">
        <f t="shared" si="6"/>
        <v>65</v>
      </c>
      <c r="N18" s="746">
        <f t="shared" si="6"/>
        <v>64</v>
      </c>
      <c r="O18" s="746">
        <f t="shared" si="6"/>
        <v>54</v>
      </c>
      <c r="P18" s="746">
        <f t="shared" si="6"/>
        <v>43</v>
      </c>
      <c r="Q18" s="746">
        <f t="shared" si="6"/>
        <v>49</v>
      </c>
      <c r="R18" s="746">
        <f t="shared" si="6"/>
        <v>55</v>
      </c>
      <c r="S18" s="746">
        <f t="shared" si="6"/>
        <v>46</v>
      </c>
      <c r="T18" s="746">
        <f t="shared" si="6"/>
        <v>32</v>
      </c>
      <c r="U18" s="746">
        <f t="shared" si="6"/>
        <v>27</v>
      </c>
      <c r="V18" s="747">
        <f t="shared" si="6"/>
        <v>48</v>
      </c>
      <c r="W18" s="748"/>
      <c r="X18" s="748"/>
    </row>
    <row r="19" spans="1:24" s="749" customFormat="1" ht="19.5" customHeight="1">
      <c r="A19" s="750"/>
      <c r="B19" s="751"/>
      <c r="C19" s="742" t="s">
        <v>587</v>
      </c>
      <c r="D19" s="731">
        <f t="shared" si="4"/>
        <v>520</v>
      </c>
      <c r="E19" s="752">
        <v>7</v>
      </c>
      <c r="F19" s="752">
        <v>28</v>
      </c>
      <c r="G19" s="754">
        <v>32</v>
      </c>
      <c r="H19" s="752">
        <v>31</v>
      </c>
      <c r="I19" s="752">
        <v>40</v>
      </c>
      <c r="J19" s="752">
        <v>40</v>
      </c>
      <c r="K19" s="752">
        <v>44</v>
      </c>
      <c r="L19" s="752">
        <v>49</v>
      </c>
      <c r="M19" s="752">
        <v>30</v>
      </c>
      <c r="N19" s="752">
        <v>38</v>
      </c>
      <c r="O19" s="752">
        <v>29</v>
      </c>
      <c r="P19" s="752">
        <v>23</v>
      </c>
      <c r="Q19" s="752">
        <v>27</v>
      </c>
      <c r="R19" s="752">
        <v>36</v>
      </c>
      <c r="S19" s="752">
        <v>26</v>
      </c>
      <c r="T19" s="752">
        <v>17</v>
      </c>
      <c r="U19" s="752">
        <v>9</v>
      </c>
      <c r="V19" s="753">
        <v>14</v>
      </c>
      <c r="W19" s="748"/>
      <c r="X19" s="748"/>
    </row>
    <row r="20" spans="1:24" ht="19.5" customHeight="1">
      <c r="A20" s="750"/>
      <c r="B20" s="751"/>
      <c r="C20" s="742" t="s">
        <v>588</v>
      </c>
      <c r="D20" s="731">
        <f t="shared" si="4"/>
        <v>486</v>
      </c>
      <c r="E20" s="731">
        <v>6</v>
      </c>
      <c r="F20" s="731">
        <v>25</v>
      </c>
      <c r="G20" s="731">
        <v>34</v>
      </c>
      <c r="H20" s="731">
        <v>35</v>
      </c>
      <c r="I20" s="731">
        <v>43</v>
      </c>
      <c r="J20" s="731">
        <v>32</v>
      </c>
      <c r="K20" s="731">
        <v>45</v>
      </c>
      <c r="L20" s="731">
        <v>32</v>
      </c>
      <c r="M20" s="731">
        <v>35</v>
      </c>
      <c r="N20" s="731">
        <v>26</v>
      </c>
      <c r="O20" s="731">
        <v>25</v>
      </c>
      <c r="P20" s="731">
        <v>20</v>
      </c>
      <c r="Q20" s="731">
        <v>22</v>
      </c>
      <c r="R20" s="731">
        <v>19</v>
      </c>
      <c r="S20" s="731">
        <v>20</v>
      </c>
      <c r="T20" s="731">
        <v>15</v>
      </c>
      <c r="U20" s="731">
        <v>18</v>
      </c>
      <c r="V20" s="743">
        <v>34</v>
      </c>
      <c r="W20" s="714"/>
      <c r="X20" s="714"/>
    </row>
    <row r="21" spans="1:24" s="749" customFormat="1" ht="19.5" customHeight="1">
      <c r="A21" s="744" t="s">
        <v>29</v>
      </c>
      <c r="B21" s="745" t="s">
        <v>592</v>
      </c>
      <c r="C21" s="745"/>
      <c r="D21" s="728">
        <f t="shared" si="4"/>
        <v>864</v>
      </c>
      <c r="E21" s="746">
        <f t="shared" ref="E21:V21" si="7">SUM(E22:E23)</f>
        <v>15</v>
      </c>
      <c r="F21" s="746">
        <f t="shared" si="7"/>
        <v>60</v>
      </c>
      <c r="G21" s="746">
        <f t="shared" si="7"/>
        <v>77</v>
      </c>
      <c r="H21" s="746">
        <f t="shared" si="7"/>
        <v>73</v>
      </c>
      <c r="I21" s="746">
        <f t="shared" si="7"/>
        <v>68</v>
      </c>
      <c r="J21" s="746">
        <f t="shared" si="7"/>
        <v>62</v>
      </c>
      <c r="K21" s="746">
        <f t="shared" si="7"/>
        <v>63</v>
      </c>
      <c r="L21" s="746">
        <f t="shared" si="7"/>
        <v>64</v>
      </c>
      <c r="M21" s="746">
        <f t="shared" si="7"/>
        <v>57</v>
      </c>
      <c r="N21" s="746">
        <f t="shared" si="7"/>
        <v>47</v>
      </c>
      <c r="O21" s="746">
        <f t="shared" si="7"/>
        <v>46</v>
      </c>
      <c r="P21" s="746">
        <f t="shared" si="7"/>
        <v>35</v>
      </c>
      <c r="Q21" s="746">
        <f t="shared" si="7"/>
        <v>38</v>
      </c>
      <c r="R21" s="746">
        <f t="shared" si="7"/>
        <v>34</v>
      </c>
      <c r="S21" s="746">
        <f t="shared" si="7"/>
        <v>42</v>
      </c>
      <c r="T21" s="746">
        <f t="shared" si="7"/>
        <v>33</v>
      </c>
      <c r="U21" s="746">
        <f t="shared" si="7"/>
        <v>23</v>
      </c>
      <c r="V21" s="747">
        <f t="shared" si="7"/>
        <v>27</v>
      </c>
      <c r="W21" s="748"/>
      <c r="X21" s="748"/>
    </row>
    <row r="22" spans="1:24" s="749" customFormat="1" ht="19.5" customHeight="1">
      <c r="A22" s="750"/>
      <c r="B22" s="755"/>
      <c r="C22" s="742" t="s">
        <v>587</v>
      </c>
      <c r="D22" s="731">
        <f t="shared" si="4"/>
        <v>451</v>
      </c>
      <c r="E22" s="752">
        <v>4</v>
      </c>
      <c r="F22" s="752">
        <v>25</v>
      </c>
      <c r="G22" s="752">
        <v>42</v>
      </c>
      <c r="H22" s="752">
        <v>39</v>
      </c>
      <c r="I22" s="752">
        <v>33</v>
      </c>
      <c r="J22" s="752">
        <v>33</v>
      </c>
      <c r="K22" s="752">
        <v>28</v>
      </c>
      <c r="L22" s="752">
        <v>37</v>
      </c>
      <c r="M22" s="752">
        <v>31</v>
      </c>
      <c r="N22" s="752">
        <v>28</v>
      </c>
      <c r="O22" s="752">
        <v>29</v>
      </c>
      <c r="P22" s="752">
        <v>20</v>
      </c>
      <c r="Q22" s="752">
        <v>20</v>
      </c>
      <c r="R22" s="752">
        <v>19</v>
      </c>
      <c r="S22" s="752">
        <v>19</v>
      </c>
      <c r="T22" s="752">
        <v>19</v>
      </c>
      <c r="U22" s="752">
        <v>9</v>
      </c>
      <c r="V22" s="753">
        <v>16</v>
      </c>
      <c r="W22" s="748"/>
      <c r="X22" s="748"/>
    </row>
    <row r="23" spans="1:24" ht="19.5" customHeight="1">
      <c r="A23" s="750"/>
      <c r="B23" s="755"/>
      <c r="C23" s="742" t="s">
        <v>588</v>
      </c>
      <c r="D23" s="731">
        <f t="shared" si="4"/>
        <v>413</v>
      </c>
      <c r="E23" s="731">
        <v>11</v>
      </c>
      <c r="F23" s="731">
        <v>35</v>
      </c>
      <c r="G23" s="731">
        <v>35</v>
      </c>
      <c r="H23" s="731">
        <v>34</v>
      </c>
      <c r="I23" s="731">
        <v>35</v>
      </c>
      <c r="J23" s="731">
        <v>29</v>
      </c>
      <c r="K23" s="731">
        <v>35</v>
      </c>
      <c r="L23" s="731">
        <v>27</v>
      </c>
      <c r="M23" s="731">
        <v>26</v>
      </c>
      <c r="N23" s="731">
        <v>19</v>
      </c>
      <c r="O23" s="731">
        <v>17</v>
      </c>
      <c r="P23" s="731">
        <v>15</v>
      </c>
      <c r="Q23" s="731">
        <v>18</v>
      </c>
      <c r="R23" s="731">
        <v>15</v>
      </c>
      <c r="S23" s="731">
        <v>23</v>
      </c>
      <c r="T23" s="731">
        <v>14</v>
      </c>
      <c r="U23" s="731">
        <v>14</v>
      </c>
      <c r="V23" s="743">
        <v>11</v>
      </c>
      <c r="W23" s="714"/>
      <c r="X23" s="714"/>
    </row>
    <row r="24" spans="1:24" s="749" customFormat="1" ht="19.5" customHeight="1">
      <c r="A24" s="744" t="s">
        <v>31</v>
      </c>
      <c r="B24" s="745" t="s">
        <v>593</v>
      </c>
      <c r="C24" s="745"/>
      <c r="D24" s="728">
        <f t="shared" si="4"/>
        <v>652</v>
      </c>
      <c r="E24" s="746">
        <f t="shared" ref="E24:V24" si="8">SUM(E25:E26)</f>
        <v>5</v>
      </c>
      <c r="F24" s="746">
        <f t="shared" si="8"/>
        <v>21</v>
      </c>
      <c r="G24" s="746">
        <f t="shared" si="8"/>
        <v>33</v>
      </c>
      <c r="H24" s="746">
        <f t="shared" si="8"/>
        <v>37</v>
      </c>
      <c r="I24" s="746">
        <f t="shared" si="8"/>
        <v>44</v>
      </c>
      <c r="J24" s="746">
        <f t="shared" si="8"/>
        <v>37</v>
      </c>
      <c r="K24" s="746">
        <f t="shared" si="8"/>
        <v>54</v>
      </c>
      <c r="L24" s="746">
        <f t="shared" si="8"/>
        <v>39</v>
      </c>
      <c r="M24" s="746">
        <f t="shared" si="8"/>
        <v>43</v>
      </c>
      <c r="N24" s="746">
        <f t="shared" si="8"/>
        <v>34</v>
      </c>
      <c r="O24" s="746">
        <f t="shared" si="8"/>
        <v>43</v>
      </c>
      <c r="P24" s="746">
        <f t="shared" si="8"/>
        <v>32</v>
      </c>
      <c r="Q24" s="746">
        <f t="shared" si="8"/>
        <v>38</v>
      </c>
      <c r="R24" s="746">
        <f t="shared" si="8"/>
        <v>47</v>
      </c>
      <c r="S24" s="746">
        <f t="shared" si="8"/>
        <v>30</v>
      </c>
      <c r="T24" s="746">
        <f t="shared" si="8"/>
        <v>28</v>
      </c>
      <c r="U24" s="746">
        <f t="shared" si="8"/>
        <v>30</v>
      </c>
      <c r="V24" s="747">
        <f t="shared" si="8"/>
        <v>57</v>
      </c>
      <c r="W24" s="748"/>
      <c r="X24" s="748"/>
    </row>
    <row r="25" spans="1:24" s="749" customFormat="1" ht="19.5" customHeight="1">
      <c r="A25" s="750"/>
      <c r="B25" s="751"/>
      <c r="C25" s="742" t="s">
        <v>587</v>
      </c>
      <c r="D25" s="731">
        <f t="shared" si="4"/>
        <v>390</v>
      </c>
      <c r="E25" s="752">
        <v>3</v>
      </c>
      <c r="F25" s="752">
        <v>9</v>
      </c>
      <c r="G25" s="752">
        <v>15</v>
      </c>
      <c r="H25" s="752">
        <v>22</v>
      </c>
      <c r="I25" s="752">
        <v>23</v>
      </c>
      <c r="J25" s="752">
        <v>26</v>
      </c>
      <c r="K25" s="752">
        <v>30</v>
      </c>
      <c r="L25" s="752">
        <v>26</v>
      </c>
      <c r="M25" s="752">
        <v>28</v>
      </c>
      <c r="N25" s="752">
        <v>21</v>
      </c>
      <c r="O25" s="752">
        <v>29</v>
      </c>
      <c r="P25" s="752">
        <v>23</v>
      </c>
      <c r="Q25" s="752">
        <v>25</v>
      </c>
      <c r="R25" s="752">
        <v>29</v>
      </c>
      <c r="S25" s="752">
        <v>15</v>
      </c>
      <c r="T25" s="752">
        <v>15</v>
      </c>
      <c r="U25" s="752">
        <v>13</v>
      </c>
      <c r="V25" s="753">
        <v>38</v>
      </c>
      <c r="W25" s="748"/>
      <c r="X25" s="748"/>
    </row>
    <row r="26" spans="1:24" ht="19.5" customHeight="1">
      <c r="A26" s="750"/>
      <c r="B26" s="751"/>
      <c r="C26" s="742" t="s">
        <v>588</v>
      </c>
      <c r="D26" s="731">
        <f t="shared" si="4"/>
        <v>262</v>
      </c>
      <c r="E26" s="731">
        <v>2</v>
      </c>
      <c r="F26" s="731">
        <v>12</v>
      </c>
      <c r="G26" s="731">
        <v>18</v>
      </c>
      <c r="H26" s="731">
        <v>15</v>
      </c>
      <c r="I26" s="731">
        <v>21</v>
      </c>
      <c r="J26" s="731">
        <v>11</v>
      </c>
      <c r="K26" s="731">
        <v>24</v>
      </c>
      <c r="L26" s="731">
        <v>13</v>
      </c>
      <c r="M26" s="731">
        <v>15</v>
      </c>
      <c r="N26" s="731">
        <v>13</v>
      </c>
      <c r="O26" s="731">
        <v>14</v>
      </c>
      <c r="P26" s="731">
        <v>9</v>
      </c>
      <c r="Q26" s="731">
        <v>13</v>
      </c>
      <c r="R26" s="731">
        <v>18</v>
      </c>
      <c r="S26" s="731">
        <v>15</v>
      </c>
      <c r="T26" s="731">
        <v>13</v>
      </c>
      <c r="U26" s="731">
        <v>17</v>
      </c>
      <c r="V26" s="743">
        <v>19</v>
      </c>
      <c r="W26" s="714"/>
      <c r="X26" s="714"/>
    </row>
    <row r="27" spans="1:24" s="749" customFormat="1" ht="19.5" customHeight="1">
      <c r="A27" s="744" t="s">
        <v>33</v>
      </c>
      <c r="B27" s="745" t="s">
        <v>594</v>
      </c>
      <c r="C27" s="745"/>
      <c r="D27" s="728">
        <f t="shared" si="4"/>
        <v>3607</v>
      </c>
      <c r="E27" s="746">
        <f t="shared" ref="E27:V27" si="9">SUM(E28:E29)</f>
        <v>61</v>
      </c>
      <c r="F27" s="746">
        <f t="shared" si="9"/>
        <v>274</v>
      </c>
      <c r="G27" s="746">
        <f t="shared" si="9"/>
        <v>349</v>
      </c>
      <c r="H27" s="746">
        <f t="shared" si="9"/>
        <v>314</v>
      </c>
      <c r="I27" s="746">
        <f t="shared" si="9"/>
        <v>318</v>
      </c>
      <c r="J27" s="746">
        <f t="shared" si="9"/>
        <v>306</v>
      </c>
      <c r="K27" s="746">
        <f t="shared" si="9"/>
        <v>323</v>
      </c>
      <c r="L27" s="746">
        <f t="shared" si="9"/>
        <v>341</v>
      </c>
      <c r="M27" s="746">
        <f t="shared" si="9"/>
        <v>266</v>
      </c>
      <c r="N27" s="746">
        <f t="shared" si="9"/>
        <v>230</v>
      </c>
      <c r="O27" s="746">
        <f t="shared" si="9"/>
        <v>186</v>
      </c>
      <c r="P27" s="746">
        <f t="shared" si="9"/>
        <v>132</v>
      </c>
      <c r="Q27" s="746">
        <f t="shared" si="9"/>
        <v>120</v>
      </c>
      <c r="R27" s="746">
        <f t="shared" si="9"/>
        <v>118</v>
      </c>
      <c r="S27" s="746">
        <f t="shared" si="9"/>
        <v>91</v>
      </c>
      <c r="T27" s="746">
        <f t="shared" si="9"/>
        <v>61</v>
      </c>
      <c r="U27" s="746">
        <f t="shared" si="9"/>
        <v>56</v>
      </c>
      <c r="V27" s="747">
        <f t="shared" si="9"/>
        <v>61</v>
      </c>
      <c r="W27" s="748"/>
      <c r="X27" s="748"/>
    </row>
    <row r="28" spans="1:24" s="749" customFormat="1" ht="19.5" customHeight="1">
      <c r="A28" s="750"/>
      <c r="B28" s="751"/>
      <c r="C28" s="742" t="s">
        <v>587</v>
      </c>
      <c r="D28" s="731">
        <f t="shared" si="4"/>
        <v>1763</v>
      </c>
      <c r="E28" s="752">
        <v>25</v>
      </c>
      <c r="F28" s="752">
        <v>141</v>
      </c>
      <c r="G28" s="752">
        <v>187</v>
      </c>
      <c r="H28" s="752">
        <v>148</v>
      </c>
      <c r="I28" s="752">
        <v>161</v>
      </c>
      <c r="J28" s="752">
        <v>146</v>
      </c>
      <c r="K28" s="752">
        <v>161</v>
      </c>
      <c r="L28" s="752">
        <v>158</v>
      </c>
      <c r="M28" s="752">
        <v>126</v>
      </c>
      <c r="N28" s="752">
        <v>110</v>
      </c>
      <c r="O28" s="752">
        <v>83</v>
      </c>
      <c r="P28" s="752">
        <v>64</v>
      </c>
      <c r="Q28" s="752">
        <v>61</v>
      </c>
      <c r="R28" s="752">
        <v>53</v>
      </c>
      <c r="S28" s="752">
        <v>49</v>
      </c>
      <c r="T28" s="752">
        <v>29</v>
      </c>
      <c r="U28" s="752">
        <v>30</v>
      </c>
      <c r="V28" s="753">
        <v>31</v>
      </c>
      <c r="W28" s="748"/>
      <c r="X28" s="748"/>
    </row>
    <row r="29" spans="1:24" ht="19.5" customHeight="1">
      <c r="A29" s="750"/>
      <c r="B29" s="751"/>
      <c r="C29" s="742" t="s">
        <v>588</v>
      </c>
      <c r="D29" s="731">
        <f t="shared" si="4"/>
        <v>1844</v>
      </c>
      <c r="E29" s="731">
        <v>36</v>
      </c>
      <c r="F29" s="731">
        <v>133</v>
      </c>
      <c r="G29" s="731">
        <v>162</v>
      </c>
      <c r="H29" s="731">
        <v>166</v>
      </c>
      <c r="I29" s="731">
        <v>157</v>
      </c>
      <c r="J29" s="731">
        <v>160</v>
      </c>
      <c r="K29" s="731">
        <v>162</v>
      </c>
      <c r="L29" s="731">
        <v>183</v>
      </c>
      <c r="M29" s="731">
        <v>140</v>
      </c>
      <c r="N29" s="731">
        <v>120</v>
      </c>
      <c r="O29" s="731">
        <v>103</v>
      </c>
      <c r="P29" s="731">
        <v>68</v>
      </c>
      <c r="Q29" s="731">
        <v>59</v>
      </c>
      <c r="R29" s="731">
        <v>65</v>
      </c>
      <c r="S29" s="731">
        <v>42</v>
      </c>
      <c r="T29" s="731">
        <v>32</v>
      </c>
      <c r="U29" s="731">
        <v>26</v>
      </c>
      <c r="V29" s="743">
        <v>30</v>
      </c>
      <c r="W29" s="714"/>
      <c r="X29" s="714"/>
    </row>
    <row r="30" spans="1:24" ht="18.75" customHeight="1">
      <c r="A30" s="1529" t="s">
        <v>27</v>
      </c>
      <c r="B30" s="1512" t="s">
        <v>595</v>
      </c>
      <c r="C30" s="1502"/>
      <c r="D30" s="1503">
        <f>SUM(E30:V30)</f>
        <v>12291</v>
      </c>
      <c r="E30" s="1515">
        <f t="shared" ref="E30:V32" si="10">SUM(E33+E36+E39+E42+E45+E48+E51+E54+E57+E60+E63+E66)</f>
        <v>170</v>
      </c>
      <c r="F30" s="1515">
        <f t="shared" si="10"/>
        <v>699</v>
      </c>
      <c r="G30" s="1515">
        <f t="shared" si="10"/>
        <v>1024</v>
      </c>
      <c r="H30" s="1515">
        <f t="shared" si="10"/>
        <v>1172</v>
      </c>
      <c r="I30" s="1515">
        <f t="shared" si="10"/>
        <v>1066</v>
      </c>
      <c r="J30" s="1515">
        <f t="shared" si="10"/>
        <v>889</v>
      </c>
      <c r="K30" s="1515">
        <f t="shared" si="10"/>
        <v>861</v>
      </c>
      <c r="L30" s="1515">
        <f t="shared" si="10"/>
        <v>745</v>
      </c>
      <c r="M30" s="1515">
        <f t="shared" si="10"/>
        <v>713</v>
      </c>
      <c r="N30" s="1515">
        <f t="shared" si="10"/>
        <v>575</v>
      </c>
      <c r="O30" s="1515">
        <f t="shared" si="10"/>
        <v>541</v>
      </c>
      <c r="P30" s="1515">
        <f t="shared" si="10"/>
        <v>505</v>
      </c>
      <c r="Q30" s="1515">
        <f t="shared" si="10"/>
        <v>545</v>
      </c>
      <c r="R30" s="1515">
        <f t="shared" si="10"/>
        <v>600</v>
      </c>
      <c r="S30" s="1515">
        <f t="shared" si="10"/>
        <v>644</v>
      </c>
      <c r="T30" s="1515">
        <f t="shared" si="10"/>
        <v>491</v>
      </c>
      <c r="U30" s="1515">
        <f t="shared" si="10"/>
        <v>450</v>
      </c>
      <c r="V30" s="1515">
        <f t="shared" si="10"/>
        <v>601</v>
      </c>
      <c r="W30" s="714"/>
    </row>
    <row r="31" spans="1:24" ht="18.75" customHeight="1">
      <c r="A31" s="1506"/>
      <c r="B31" s="757"/>
      <c r="C31" s="739" t="s">
        <v>587</v>
      </c>
      <c r="D31" s="731">
        <f>SUM(E31:V31)</f>
        <v>6769</v>
      </c>
      <c r="E31" s="758">
        <f t="shared" si="10"/>
        <v>85</v>
      </c>
      <c r="F31" s="758">
        <f t="shared" si="10"/>
        <v>350</v>
      </c>
      <c r="G31" s="758">
        <f t="shared" si="10"/>
        <v>530</v>
      </c>
      <c r="H31" s="758">
        <f t="shared" si="10"/>
        <v>616</v>
      </c>
      <c r="I31" s="758">
        <f t="shared" si="10"/>
        <v>583</v>
      </c>
      <c r="J31" s="758">
        <f t="shared" si="10"/>
        <v>473</v>
      </c>
      <c r="K31" s="758">
        <f t="shared" si="10"/>
        <v>480</v>
      </c>
      <c r="L31" s="758">
        <f t="shared" si="10"/>
        <v>404</v>
      </c>
      <c r="M31" s="758">
        <f t="shared" si="10"/>
        <v>407</v>
      </c>
      <c r="N31" s="758">
        <f t="shared" si="10"/>
        <v>333</v>
      </c>
      <c r="O31" s="758">
        <f t="shared" si="10"/>
        <v>333</v>
      </c>
      <c r="P31" s="758">
        <f t="shared" si="10"/>
        <v>310</v>
      </c>
      <c r="Q31" s="758">
        <f t="shared" si="10"/>
        <v>306</v>
      </c>
      <c r="R31" s="758">
        <f t="shared" si="10"/>
        <v>357</v>
      </c>
      <c r="S31" s="758">
        <f t="shared" si="10"/>
        <v>366</v>
      </c>
      <c r="T31" s="758">
        <f t="shared" si="10"/>
        <v>291</v>
      </c>
      <c r="U31" s="758">
        <f t="shared" si="10"/>
        <v>254</v>
      </c>
      <c r="V31" s="758">
        <f t="shared" si="10"/>
        <v>291</v>
      </c>
      <c r="W31" s="714"/>
    </row>
    <row r="32" spans="1:24" ht="18.75" customHeight="1">
      <c r="A32" s="1507"/>
      <c r="B32" s="1516"/>
      <c r="C32" s="1514" t="s">
        <v>588</v>
      </c>
      <c r="D32" s="779">
        <f>SUM(E32:V32)</f>
        <v>5522</v>
      </c>
      <c r="E32" s="1517">
        <f t="shared" si="10"/>
        <v>85</v>
      </c>
      <c r="F32" s="1517">
        <f t="shared" si="10"/>
        <v>349</v>
      </c>
      <c r="G32" s="1517">
        <f t="shared" si="10"/>
        <v>494</v>
      </c>
      <c r="H32" s="1517">
        <f t="shared" si="10"/>
        <v>556</v>
      </c>
      <c r="I32" s="1517">
        <f t="shared" si="10"/>
        <v>483</v>
      </c>
      <c r="J32" s="1517">
        <f t="shared" si="10"/>
        <v>416</v>
      </c>
      <c r="K32" s="1517">
        <f t="shared" si="10"/>
        <v>381</v>
      </c>
      <c r="L32" s="1517">
        <f t="shared" si="10"/>
        <v>341</v>
      </c>
      <c r="M32" s="1517">
        <f t="shared" si="10"/>
        <v>306</v>
      </c>
      <c r="N32" s="1517">
        <f t="shared" si="10"/>
        <v>242</v>
      </c>
      <c r="O32" s="1517">
        <f t="shared" si="10"/>
        <v>208</v>
      </c>
      <c r="P32" s="1517">
        <f t="shared" si="10"/>
        <v>195</v>
      </c>
      <c r="Q32" s="1517">
        <f t="shared" si="10"/>
        <v>239</v>
      </c>
      <c r="R32" s="1517">
        <f t="shared" si="10"/>
        <v>243</v>
      </c>
      <c r="S32" s="1517">
        <f t="shared" si="10"/>
        <v>278</v>
      </c>
      <c r="T32" s="1517">
        <f t="shared" si="10"/>
        <v>200</v>
      </c>
      <c r="U32" s="1517">
        <f t="shared" si="10"/>
        <v>196</v>
      </c>
      <c r="V32" s="1517">
        <f t="shared" si="10"/>
        <v>310</v>
      </c>
      <c r="W32" s="714"/>
    </row>
    <row r="33" spans="1:23" s="749" customFormat="1" ht="19.5" customHeight="1">
      <c r="A33" s="744" t="s">
        <v>25</v>
      </c>
      <c r="B33" s="745" t="s">
        <v>596</v>
      </c>
      <c r="C33" s="745"/>
      <c r="D33" s="728">
        <f t="shared" ref="D33:D68" si="11">SUM(E33:V33)</f>
        <v>2655</v>
      </c>
      <c r="E33" s="746">
        <f t="shared" ref="E33:V33" si="12">SUM(E34:E35)</f>
        <v>42</v>
      </c>
      <c r="F33" s="746">
        <f t="shared" si="12"/>
        <v>155</v>
      </c>
      <c r="G33" s="746">
        <f>SUM(G34:G35)</f>
        <v>207</v>
      </c>
      <c r="H33" s="746">
        <f t="shared" si="12"/>
        <v>240</v>
      </c>
      <c r="I33" s="746">
        <f t="shared" si="12"/>
        <v>223</v>
      </c>
      <c r="J33" s="746">
        <f t="shared" si="12"/>
        <v>213</v>
      </c>
      <c r="K33" s="746">
        <f t="shared" si="12"/>
        <v>199</v>
      </c>
      <c r="L33" s="746">
        <f t="shared" si="12"/>
        <v>166</v>
      </c>
      <c r="M33" s="746">
        <f t="shared" si="12"/>
        <v>151</v>
      </c>
      <c r="N33" s="746">
        <f t="shared" si="12"/>
        <v>118</v>
      </c>
      <c r="O33" s="746">
        <f t="shared" si="12"/>
        <v>104</v>
      </c>
      <c r="P33" s="746">
        <f t="shared" si="12"/>
        <v>109</v>
      </c>
      <c r="Q33" s="746">
        <f t="shared" si="12"/>
        <v>109</v>
      </c>
      <c r="R33" s="746">
        <f t="shared" si="12"/>
        <v>144</v>
      </c>
      <c r="S33" s="746">
        <f t="shared" si="12"/>
        <v>137</v>
      </c>
      <c r="T33" s="746">
        <f t="shared" si="12"/>
        <v>118</v>
      </c>
      <c r="U33" s="746">
        <f t="shared" si="12"/>
        <v>91</v>
      </c>
      <c r="V33" s="747">
        <f t="shared" si="12"/>
        <v>129</v>
      </c>
      <c r="W33" s="748"/>
    </row>
    <row r="34" spans="1:23" s="749" customFormat="1" ht="19.5" customHeight="1">
      <c r="A34" s="750"/>
      <c r="B34" s="751"/>
      <c r="C34" s="742" t="s">
        <v>587</v>
      </c>
      <c r="D34" s="731">
        <f t="shared" si="11"/>
        <v>1416</v>
      </c>
      <c r="E34" s="752">
        <v>16</v>
      </c>
      <c r="F34" s="760">
        <v>80</v>
      </c>
      <c r="G34" s="752">
        <v>110</v>
      </c>
      <c r="H34" s="752">
        <v>110</v>
      </c>
      <c r="I34" s="752">
        <v>130</v>
      </c>
      <c r="J34" s="752">
        <v>98</v>
      </c>
      <c r="K34" s="752">
        <v>108</v>
      </c>
      <c r="L34" s="752">
        <v>93</v>
      </c>
      <c r="M34" s="752">
        <v>88</v>
      </c>
      <c r="N34" s="752">
        <v>64</v>
      </c>
      <c r="O34" s="752">
        <v>64</v>
      </c>
      <c r="P34" s="752">
        <v>63</v>
      </c>
      <c r="Q34" s="752">
        <v>57</v>
      </c>
      <c r="R34" s="752">
        <v>82</v>
      </c>
      <c r="S34" s="752">
        <v>69</v>
      </c>
      <c r="T34" s="752">
        <v>78</v>
      </c>
      <c r="U34" s="752">
        <v>41</v>
      </c>
      <c r="V34" s="753">
        <v>65</v>
      </c>
      <c r="W34" s="748"/>
    </row>
    <row r="35" spans="1:23" ht="19.5" customHeight="1">
      <c r="A35" s="750"/>
      <c r="B35" s="751"/>
      <c r="C35" s="742" t="s">
        <v>588</v>
      </c>
      <c r="D35" s="731">
        <f t="shared" si="11"/>
        <v>1239</v>
      </c>
      <c r="E35" s="731">
        <v>26</v>
      </c>
      <c r="F35" s="731">
        <v>75</v>
      </c>
      <c r="G35" s="731">
        <v>97</v>
      </c>
      <c r="H35" s="731">
        <v>130</v>
      </c>
      <c r="I35" s="731">
        <v>93</v>
      </c>
      <c r="J35" s="731">
        <v>115</v>
      </c>
      <c r="K35" s="731">
        <v>91</v>
      </c>
      <c r="L35" s="731">
        <v>73</v>
      </c>
      <c r="M35" s="731">
        <v>63</v>
      </c>
      <c r="N35" s="731">
        <v>54</v>
      </c>
      <c r="O35" s="731">
        <v>40</v>
      </c>
      <c r="P35" s="731">
        <v>46</v>
      </c>
      <c r="Q35" s="731">
        <v>52</v>
      </c>
      <c r="R35" s="731">
        <v>62</v>
      </c>
      <c r="S35" s="731">
        <v>68</v>
      </c>
      <c r="T35" s="731">
        <v>40</v>
      </c>
      <c r="U35" s="731">
        <v>50</v>
      </c>
      <c r="V35" s="743">
        <v>64</v>
      </c>
      <c r="W35" s="714"/>
    </row>
    <row r="36" spans="1:23" s="749" customFormat="1" ht="19.5" customHeight="1">
      <c r="A36" s="744" t="s">
        <v>27</v>
      </c>
      <c r="B36" s="745" t="s">
        <v>597</v>
      </c>
      <c r="C36" s="745"/>
      <c r="D36" s="728">
        <f t="shared" si="11"/>
        <v>461</v>
      </c>
      <c r="E36" s="746">
        <f t="shared" ref="E36:V36" si="13">SUM(E37:E38)</f>
        <v>6</v>
      </c>
      <c r="F36" s="746">
        <f t="shared" si="13"/>
        <v>26</v>
      </c>
      <c r="G36" s="746">
        <f t="shared" si="13"/>
        <v>42</v>
      </c>
      <c r="H36" s="746">
        <f t="shared" si="13"/>
        <v>50</v>
      </c>
      <c r="I36" s="746">
        <f t="shared" si="13"/>
        <v>37</v>
      </c>
      <c r="J36" s="746">
        <f t="shared" si="13"/>
        <v>36</v>
      </c>
      <c r="K36" s="746">
        <f t="shared" si="13"/>
        <v>35</v>
      </c>
      <c r="L36" s="746">
        <f t="shared" si="13"/>
        <v>30</v>
      </c>
      <c r="M36" s="746">
        <f t="shared" si="13"/>
        <v>26</v>
      </c>
      <c r="N36" s="746">
        <f t="shared" si="13"/>
        <v>23</v>
      </c>
      <c r="O36" s="746">
        <f t="shared" si="13"/>
        <v>20</v>
      </c>
      <c r="P36" s="746">
        <f t="shared" si="13"/>
        <v>19</v>
      </c>
      <c r="Q36" s="746">
        <f t="shared" si="13"/>
        <v>21</v>
      </c>
      <c r="R36" s="746">
        <f t="shared" si="13"/>
        <v>18</v>
      </c>
      <c r="S36" s="746">
        <f t="shared" si="13"/>
        <v>24</v>
      </c>
      <c r="T36" s="746">
        <f t="shared" si="13"/>
        <v>22</v>
      </c>
      <c r="U36" s="746">
        <f t="shared" si="13"/>
        <v>13</v>
      </c>
      <c r="V36" s="747">
        <f t="shared" si="13"/>
        <v>13</v>
      </c>
      <c r="W36" s="748"/>
    </row>
    <row r="37" spans="1:23" s="749" customFormat="1" ht="19.5" customHeight="1">
      <c r="A37" s="750"/>
      <c r="B37" s="751"/>
      <c r="C37" s="742" t="s">
        <v>587</v>
      </c>
      <c r="D37" s="731">
        <f t="shared" si="11"/>
        <v>250</v>
      </c>
      <c r="E37" s="752">
        <v>4</v>
      </c>
      <c r="F37" s="752">
        <v>12</v>
      </c>
      <c r="G37" s="752">
        <v>21</v>
      </c>
      <c r="H37" s="752">
        <v>29</v>
      </c>
      <c r="I37" s="752">
        <v>17</v>
      </c>
      <c r="J37" s="752">
        <v>17</v>
      </c>
      <c r="K37" s="752">
        <v>13</v>
      </c>
      <c r="L37" s="752">
        <v>15</v>
      </c>
      <c r="M37" s="752">
        <v>14</v>
      </c>
      <c r="N37" s="752">
        <v>13</v>
      </c>
      <c r="O37" s="752">
        <v>11</v>
      </c>
      <c r="P37" s="752">
        <v>11</v>
      </c>
      <c r="Q37" s="752">
        <v>12</v>
      </c>
      <c r="R37" s="752">
        <v>12</v>
      </c>
      <c r="S37" s="752">
        <v>18</v>
      </c>
      <c r="T37" s="752">
        <v>14</v>
      </c>
      <c r="U37" s="752">
        <v>10</v>
      </c>
      <c r="V37" s="753">
        <v>7</v>
      </c>
      <c r="W37" s="748"/>
    </row>
    <row r="38" spans="1:23" ht="19.5" customHeight="1">
      <c r="A38" s="750"/>
      <c r="B38" s="751"/>
      <c r="C38" s="742" t="s">
        <v>588</v>
      </c>
      <c r="D38" s="731">
        <f t="shared" si="11"/>
        <v>211</v>
      </c>
      <c r="E38" s="731">
        <v>2</v>
      </c>
      <c r="F38" s="731">
        <v>14</v>
      </c>
      <c r="G38" s="731">
        <v>21</v>
      </c>
      <c r="H38" s="731">
        <v>21</v>
      </c>
      <c r="I38" s="731">
        <v>20</v>
      </c>
      <c r="J38" s="731">
        <v>19</v>
      </c>
      <c r="K38" s="731">
        <v>22</v>
      </c>
      <c r="L38" s="731">
        <v>15</v>
      </c>
      <c r="M38" s="731">
        <v>12</v>
      </c>
      <c r="N38" s="731">
        <v>10</v>
      </c>
      <c r="O38" s="731">
        <v>9</v>
      </c>
      <c r="P38" s="731">
        <v>8</v>
      </c>
      <c r="Q38" s="731">
        <v>9</v>
      </c>
      <c r="R38" s="731">
        <v>6</v>
      </c>
      <c r="S38" s="731">
        <v>6</v>
      </c>
      <c r="T38" s="731">
        <v>8</v>
      </c>
      <c r="U38" s="731">
        <v>3</v>
      </c>
      <c r="V38" s="743">
        <v>6</v>
      </c>
      <c r="W38" s="714"/>
    </row>
    <row r="39" spans="1:23" s="749" customFormat="1" ht="19.5" customHeight="1">
      <c r="A39" s="744" t="s">
        <v>29</v>
      </c>
      <c r="B39" s="745" t="s">
        <v>598</v>
      </c>
      <c r="C39" s="751"/>
      <c r="D39" s="728">
        <f t="shared" si="11"/>
        <v>1296</v>
      </c>
      <c r="E39" s="746">
        <f t="shared" ref="E39:V39" si="14">SUM(E40:E41)</f>
        <v>15</v>
      </c>
      <c r="F39" s="746">
        <f t="shared" si="14"/>
        <v>60</v>
      </c>
      <c r="G39" s="746">
        <f t="shared" si="14"/>
        <v>96</v>
      </c>
      <c r="H39" s="746">
        <f t="shared" si="14"/>
        <v>123</v>
      </c>
      <c r="I39" s="746">
        <f t="shared" si="14"/>
        <v>106</v>
      </c>
      <c r="J39" s="746">
        <f t="shared" si="14"/>
        <v>86</v>
      </c>
      <c r="K39" s="746">
        <f t="shared" si="14"/>
        <v>70</v>
      </c>
      <c r="L39" s="746">
        <f t="shared" si="14"/>
        <v>65</v>
      </c>
      <c r="M39" s="746">
        <f t="shared" si="14"/>
        <v>62</v>
      </c>
      <c r="N39" s="746">
        <f t="shared" si="14"/>
        <v>59</v>
      </c>
      <c r="O39" s="746">
        <f t="shared" si="14"/>
        <v>49</v>
      </c>
      <c r="P39" s="746">
        <f t="shared" si="14"/>
        <v>58</v>
      </c>
      <c r="Q39" s="746">
        <f t="shared" si="14"/>
        <v>75</v>
      </c>
      <c r="R39" s="746">
        <f t="shared" si="14"/>
        <v>72</v>
      </c>
      <c r="S39" s="746">
        <f t="shared" si="14"/>
        <v>94</v>
      </c>
      <c r="T39" s="746">
        <f t="shared" si="14"/>
        <v>61</v>
      </c>
      <c r="U39" s="746">
        <f t="shared" si="14"/>
        <v>57</v>
      </c>
      <c r="V39" s="747">
        <f t="shared" si="14"/>
        <v>88</v>
      </c>
      <c r="W39" s="748"/>
    </row>
    <row r="40" spans="1:23" s="749" customFormat="1" ht="19.5" customHeight="1">
      <c r="A40" s="740"/>
      <c r="B40" s="745"/>
      <c r="C40" s="742" t="s">
        <v>587</v>
      </c>
      <c r="D40" s="731">
        <f t="shared" si="11"/>
        <v>745</v>
      </c>
      <c r="E40" s="752">
        <v>6</v>
      </c>
      <c r="F40" s="752">
        <v>34</v>
      </c>
      <c r="G40" s="752">
        <v>53</v>
      </c>
      <c r="H40" s="752">
        <v>59</v>
      </c>
      <c r="I40" s="752">
        <v>66</v>
      </c>
      <c r="J40" s="752">
        <v>48</v>
      </c>
      <c r="K40" s="752">
        <v>45</v>
      </c>
      <c r="L40" s="752">
        <v>40</v>
      </c>
      <c r="M40" s="752">
        <v>33</v>
      </c>
      <c r="N40" s="752">
        <v>39</v>
      </c>
      <c r="O40" s="752">
        <v>29</v>
      </c>
      <c r="P40" s="752">
        <v>35</v>
      </c>
      <c r="Q40" s="752">
        <v>45</v>
      </c>
      <c r="R40" s="752">
        <v>44</v>
      </c>
      <c r="S40" s="752">
        <v>60</v>
      </c>
      <c r="T40" s="752">
        <v>33</v>
      </c>
      <c r="U40" s="752">
        <v>35</v>
      </c>
      <c r="V40" s="753">
        <v>41</v>
      </c>
      <c r="W40" s="748"/>
    </row>
    <row r="41" spans="1:23" ht="19.5" customHeight="1">
      <c r="A41" s="750"/>
      <c r="B41" s="751"/>
      <c r="C41" s="742" t="s">
        <v>588</v>
      </c>
      <c r="D41" s="731">
        <f t="shared" si="11"/>
        <v>551</v>
      </c>
      <c r="E41" s="731">
        <v>9</v>
      </c>
      <c r="F41" s="731">
        <v>26</v>
      </c>
      <c r="G41" s="731">
        <v>43</v>
      </c>
      <c r="H41" s="731">
        <v>64</v>
      </c>
      <c r="I41" s="731">
        <v>40</v>
      </c>
      <c r="J41" s="731">
        <v>38</v>
      </c>
      <c r="K41" s="731">
        <v>25</v>
      </c>
      <c r="L41" s="731">
        <v>25</v>
      </c>
      <c r="M41" s="731">
        <v>29</v>
      </c>
      <c r="N41" s="731">
        <v>20</v>
      </c>
      <c r="O41" s="731">
        <v>20</v>
      </c>
      <c r="P41" s="731">
        <v>23</v>
      </c>
      <c r="Q41" s="731">
        <v>30</v>
      </c>
      <c r="R41" s="731">
        <v>28</v>
      </c>
      <c r="S41" s="731">
        <v>34</v>
      </c>
      <c r="T41" s="731">
        <v>28</v>
      </c>
      <c r="U41" s="731">
        <v>22</v>
      </c>
      <c r="V41" s="743">
        <v>47</v>
      </c>
      <c r="W41" s="714"/>
    </row>
    <row r="42" spans="1:23" s="749" customFormat="1" ht="19.5" customHeight="1">
      <c r="A42" s="744" t="s">
        <v>31</v>
      </c>
      <c r="B42" s="745" t="s">
        <v>599</v>
      </c>
      <c r="C42" s="751"/>
      <c r="D42" s="728">
        <f t="shared" si="11"/>
        <v>651</v>
      </c>
      <c r="E42" s="746">
        <f t="shared" ref="E42:V42" si="15">SUM(E43:E44)</f>
        <v>3</v>
      </c>
      <c r="F42" s="746">
        <f t="shared" si="15"/>
        <v>34</v>
      </c>
      <c r="G42" s="746">
        <f t="shared" si="15"/>
        <v>51</v>
      </c>
      <c r="H42" s="746">
        <f t="shared" si="15"/>
        <v>45</v>
      </c>
      <c r="I42" s="746">
        <f t="shared" si="15"/>
        <v>62</v>
      </c>
      <c r="J42" s="746">
        <f t="shared" si="15"/>
        <v>45</v>
      </c>
      <c r="K42" s="746">
        <f t="shared" si="15"/>
        <v>43</v>
      </c>
      <c r="L42" s="746">
        <f t="shared" si="15"/>
        <v>34</v>
      </c>
      <c r="M42" s="746">
        <f t="shared" si="15"/>
        <v>32</v>
      </c>
      <c r="N42" s="746">
        <f t="shared" si="15"/>
        <v>31</v>
      </c>
      <c r="O42" s="746">
        <f t="shared" si="15"/>
        <v>37</v>
      </c>
      <c r="P42" s="746">
        <f t="shared" si="15"/>
        <v>37</v>
      </c>
      <c r="Q42" s="746">
        <f t="shared" si="15"/>
        <v>33</v>
      </c>
      <c r="R42" s="746">
        <f t="shared" si="15"/>
        <v>33</v>
      </c>
      <c r="S42" s="746">
        <f t="shared" si="15"/>
        <v>35</v>
      </c>
      <c r="T42" s="746">
        <f t="shared" si="15"/>
        <v>29</v>
      </c>
      <c r="U42" s="746">
        <f t="shared" si="15"/>
        <v>28</v>
      </c>
      <c r="V42" s="747">
        <f t="shared" si="15"/>
        <v>39</v>
      </c>
      <c r="W42" s="748"/>
    </row>
    <row r="43" spans="1:23" s="749" customFormat="1" ht="19.5" customHeight="1">
      <c r="A43" s="750"/>
      <c r="B43" s="751"/>
      <c r="C43" s="742" t="s">
        <v>587</v>
      </c>
      <c r="D43" s="731">
        <f t="shared" si="11"/>
        <v>372</v>
      </c>
      <c r="E43" s="752">
        <v>3</v>
      </c>
      <c r="F43" s="752">
        <v>15</v>
      </c>
      <c r="G43" s="752">
        <v>21</v>
      </c>
      <c r="H43" s="752">
        <v>27</v>
      </c>
      <c r="I43" s="752">
        <v>38</v>
      </c>
      <c r="J43" s="752">
        <v>27</v>
      </c>
      <c r="K43" s="752">
        <v>24</v>
      </c>
      <c r="L43" s="752">
        <v>18</v>
      </c>
      <c r="M43" s="752">
        <v>18</v>
      </c>
      <c r="N43" s="752">
        <v>19</v>
      </c>
      <c r="O43" s="752">
        <v>26</v>
      </c>
      <c r="P43" s="752">
        <v>26</v>
      </c>
      <c r="Q43" s="752">
        <v>18</v>
      </c>
      <c r="R43" s="752">
        <v>23</v>
      </c>
      <c r="S43" s="752">
        <v>21</v>
      </c>
      <c r="T43" s="752">
        <v>16</v>
      </c>
      <c r="U43" s="752">
        <v>16</v>
      </c>
      <c r="V43" s="753">
        <v>16</v>
      </c>
      <c r="W43" s="748"/>
    </row>
    <row r="44" spans="1:23" ht="19.5" customHeight="1">
      <c r="A44" s="750"/>
      <c r="B44" s="751"/>
      <c r="C44" s="742" t="s">
        <v>588</v>
      </c>
      <c r="D44" s="731">
        <f t="shared" si="11"/>
        <v>279</v>
      </c>
      <c r="E44" s="731">
        <v>0</v>
      </c>
      <c r="F44" s="731">
        <v>19</v>
      </c>
      <c r="G44" s="731">
        <v>30</v>
      </c>
      <c r="H44" s="731">
        <v>18</v>
      </c>
      <c r="I44" s="731">
        <v>24</v>
      </c>
      <c r="J44" s="731">
        <v>18</v>
      </c>
      <c r="K44" s="731">
        <v>19</v>
      </c>
      <c r="L44" s="731">
        <v>16</v>
      </c>
      <c r="M44" s="731">
        <v>14</v>
      </c>
      <c r="N44" s="731">
        <v>12</v>
      </c>
      <c r="O44" s="731">
        <v>11</v>
      </c>
      <c r="P44" s="731">
        <v>11</v>
      </c>
      <c r="Q44" s="731">
        <v>15</v>
      </c>
      <c r="R44" s="731">
        <v>10</v>
      </c>
      <c r="S44" s="731">
        <v>14</v>
      </c>
      <c r="T44" s="731">
        <v>13</v>
      </c>
      <c r="U44" s="731">
        <v>12</v>
      </c>
      <c r="V44" s="743">
        <v>23</v>
      </c>
      <c r="W44" s="714"/>
    </row>
    <row r="45" spans="1:23" s="749" customFormat="1" ht="19.5" customHeight="1">
      <c r="A45" s="744" t="s">
        <v>33</v>
      </c>
      <c r="B45" s="745" t="s">
        <v>110</v>
      </c>
      <c r="C45" s="751"/>
      <c r="D45" s="728">
        <f t="shared" si="11"/>
        <v>689</v>
      </c>
      <c r="E45" s="746">
        <f t="shared" ref="E45:V45" si="16">SUM(E46:E47)</f>
        <v>2</v>
      </c>
      <c r="F45" s="746">
        <f t="shared" si="16"/>
        <v>35</v>
      </c>
      <c r="G45" s="746">
        <f t="shared" si="16"/>
        <v>77</v>
      </c>
      <c r="H45" s="746">
        <f t="shared" si="16"/>
        <v>64</v>
      </c>
      <c r="I45" s="746">
        <f t="shared" si="16"/>
        <v>56</v>
      </c>
      <c r="J45" s="746">
        <f t="shared" si="16"/>
        <v>40</v>
      </c>
      <c r="K45" s="746">
        <f t="shared" si="16"/>
        <v>33</v>
      </c>
      <c r="L45" s="746">
        <f t="shared" si="16"/>
        <v>43</v>
      </c>
      <c r="M45" s="746">
        <f t="shared" si="16"/>
        <v>54</v>
      </c>
      <c r="N45" s="746">
        <f t="shared" si="16"/>
        <v>32</v>
      </c>
      <c r="O45" s="746">
        <f t="shared" si="16"/>
        <v>36</v>
      </c>
      <c r="P45" s="746">
        <f t="shared" si="16"/>
        <v>29</v>
      </c>
      <c r="Q45" s="746">
        <f t="shared" si="16"/>
        <v>21</v>
      </c>
      <c r="R45" s="746">
        <f t="shared" si="16"/>
        <v>41</v>
      </c>
      <c r="S45" s="746">
        <f t="shared" si="16"/>
        <v>42</v>
      </c>
      <c r="T45" s="746">
        <f t="shared" si="16"/>
        <v>28</v>
      </c>
      <c r="U45" s="746">
        <f t="shared" si="16"/>
        <v>25</v>
      </c>
      <c r="V45" s="747">
        <f t="shared" si="16"/>
        <v>31</v>
      </c>
      <c r="W45" s="748"/>
    </row>
    <row r="46" spans="1:23" s="749" customFormat="1" ht="19.5" customHeight="1">
      <c r="A46" s="750"/>
      <c r="B46" s="751"/>
      <c r="C46" s="742" t="s">
        <v>587</v>
      </c>
      <c r="D46" s="731">
        <f t="shared" si="11"/>
        <v>378</v>
      </c>
      <c r="E46" s="752">
        <v>1</v>
      </c>
      <c r="F46" s="752">
        <v>16</v>
      </c>
      <c r="G46" s="752">
        <v>40</v>
      </c>
      <c r="H46" s="752">
        <v>32</v>
      </c>
      <c r="I46" s="752">
        <v>27</v>
      </c>
      <c r="J46" s="752">
        <v>25</v>
      </c>
      <c r="K46" s="752">
        <v>16</v>
      </c>
      <c r="L46" s="752">
        <v>22</v>
      </c>
      <c r="M46" s="752">
        <v>32</v>
      </c>
      <c r="N46" s="752">
        <v>16</v>
      </c>
      <c r="O46" s="752">
        <v>21</v>
      </c>
      <c r="P46" s="752">
        <v>16</v>
      </c>
      <c r="Q46" s="752">
        <v>12</v>
      </c>
      <c r="R46" s="752">
        <v>25</v>
      </c>
      <c r="S46" s="752">
        <v>27</v>
      </c>
      <c r="T46" s="752">
        <v>18</v>
      </c>
      <c r="U46" s="752">
        <v>17</v>
      </c>
      <c r="V46" s="753">
        <v>15</v>
      </c>
      <c r="W46" s="748"/>
    </row>
    <row r="47" spans="1:23" ht="19.5" customHeight="1">
      <c r="A47" s="750"/>
      <c r="B47" s="751"/>
      <c r="C47" s="742" t="s">
        <v>588</v>
      </c>
      <c r="D47" s="731">
        <f t="shared" si="11"/>
        <v>311</v>
      </c>
      <c r="E47" s="731">
        <v>1</v>
      </c>
      <c r="F47" s="731">
        <v>19</v>
      </c>
      <c r="G47" s="731">
        <v>37</v>
      </c>
      <c r="H47" s="731">
        <v>32</v>
      </c>
      <c r="I47" s="731">
        <v>29</v>
      </c>
      <c r="J47" s="731">
        <v>15</v>
      </c>
      <c r="K47" s="731">
        <v>17</v>
      </c>
      <c r="L47" s="731">
        <v>21</v>
      </c>
      <c r="M47" s="731">
        <v>22</v>
      </c>
      <c r="N47" s="731">
        <v>16</v>
      </c>
      <c r="O47" s="731">
        <v>15</v>
      </c>
      <c r="P47" s="731">
        <v>13</v>
      </c>
      <c r="Q47" s="731">
        <v>9</v>
      </c>
      <c r="R47" s="731">
        <v>16</v>
      </c>
      <c r="S47" s="731">
        <v>15</v>
      </c>
      <c r="T47" s="731">
        <v>10</v>
      </c>
      <c r="U47" s="731">
        <v>8</v>
      </c>
      <c r="V47" s="743">
        <v>16</v>
      </c>
      <c r="W47" s="714"/>
    </row>
    <row r="48" spans="1:23" s="749" customFormat="1" ht="19.5" customHeight="1">
      <c r="A48" s="744" t="s">
        <v>35</v>
      </c>
      <c r="B48" s="745" t="s">
        <v>540</v>
      </c>
      <c r="C48" s="745"/>
      <c r="D48" s="728">
        <f t="shared" si="11"/>
        <v>801</v>
      </c>
      <c r="E48" s="746">
        <f t="shared" ref="E48:V48" si="17">SUM(E49:E50)</f>
        <v>11</v>
      </c>
      <c r="F48" s="746">
        <f t="shared" si="17"/>
        <v>46</v>
      </c>
      <c r="G48" s="746">
        <f t="shared" si="17"/>
        <v>64</v>
      </c>
      <c r="H48" s="746">
        <f t="shared" si="17"/>
        <v>66</v>
      </c>
      <c r="I48" s="746">
        <f t="shared" si="17"/>
        <v>61</v>
      </c>
      <c r="J48" s="746">
        <f t="shared" si="17"/>
        <v>36</v>
      </c>
      <c r="K48" s="746">
        <f t="shared" si="17"/>
        <v>44</v>
      </c>
      <c r="L48" s="746">
        <f t="shared" si="17"/>
        <v>55</v>
      </c>
      <c r="M48" s="746">
        <f t="shared" si="17"/>
        <v>54</v>
      </c>
      <c r="N48" s="746">
        <f t="shared" si="17"/>
        <v>38</v>
      </c>
      <c r="O48" s="746">
        <f t="shared" si="17"/>
        <v>44</v>
      </c>
      <c r="P48" s="746">
        <f t="shared" si="17"/>
        <v>29</v>
      </c>
      <c r="Q48" s="746">
        <f t="shared" si="17"/>
        <v>36</v>
      </c>
      <c r="R48" s="746">
        <f t="shared" si="17"/>
        <v>49</v>
      </c>
      <c r="S48" s="746">
        <f t="shared" si="17"/>
        <v>51</v>
      </c>
      <c r="T48" s="746">
        <f t="shared" si="17"/>
        <v>35</v>
      </c>
      <c r="U48" s="746">
        <f t="shared" si="17"/>
        <v>43</v>
      </c>
      <c r="V48" s="747">
        <f t="shared" si="17"/>
        <v>39</v>
      </c>
      <c r="W48" s="748"/>
    </row>
    <row r="49" spans="1:23" s="749" customFormat="1" ht="19.5" customHeight="1">
      <c r="A49" s="750"/>
      <c r="B49" s="751"/>
      <c r="C49" s="742" t="s">
        <v>587</v>
      </c>
      <c r="D49" s="731">
        <f t="shared" si="11"/>
        <v>450</v>
      </c>
      <c r="E49" s="752">
        <v>8</v>
      </c>
      <c r="F49" s="752">
        <v>21</v>
      </c>
      <c r="G49" s="752">
        <v>29</v>
      </c>
      <c r="H49" s="752">
        <v>42</v>
      </c>
      <c r="I49" s="752">
        <v>32</v>
      </c>
      <c r="J49" s="752">
        <v>23</v>
      </c>
      <c r="K49" s="752">
        <v>21</v>
      </c>
      <c r="L49" s="752">
        <v>29</v>
      </c>
      <c r="M49" s="752">
        <v>33</v>
      </c>
      <c r="N49" s="752">
        <v>24</v>
      </c>
      <c r="O49" s="752">
        <v>27</v>
      </c>
      <c r="P49" s="752">
        <v>22</v>
      </c>
      <c r="Q49" s="752">
        <v>17</v>
      </c>
      <c r="R49" s="752">
        <v>35</v>
      </c>
      <c r="S49" s="752">
        <v>26</v>
      </c>
      <c r="T49" s="752">
        <v>23</v>
      </c>
      <c r="U49" s="752">
        <v>20</v>
      </c>
      <c r="V49" s="753">
        <v>18</v>
      </c>
      <c r="W49" s="748"/>
    </row>
    <row r="50" spans="1:23" ht="19.5" customHeight="1">
      <c r="A50" s="750"/>
      <c r="B50" s="751"/>
      <c r="C50" s="742" t="s">
        <v>588</v>
      </c>
      <c r="D50" s="731">
        <f t="shared" si="11"/>
        <v>351</v>
      </c>
      <c r="E50" s="731">
        <v>3</v>
      </c>
      <c r="F50" s="731">
        <v>25</v>
      </c>
      <c r="G50" s="731">
        <v>35</v>
      </c>
      <c r="H50" s="731">
        <v>24</v>
      </c>
      <c r="I50" s="731">
        <v>29</v>
      </c>
      <c r="J50" s="731">
        <v>13</v>
      </c>
      <c r="K50" s="731">
        <v>23</v>
      </c>
      <c r="L50" s="731">
        <v>26</v>
      </c>
      <c r="M50" s="731">
        <v>21</v>
      </c>
      <c r="N50" s="731">
        <v>14</v>
      </c>
      <c r="O50" s="731">
        <v>17</v>
      </c>
      <c r="P50" s="731">
        <v>7</v>
      </c>
      <c r="Q50" s="731">
        <v>19</v>
      </c>
      <c r="R50" s="731">
        <v>14</v>
      </c>
      <c r="S50" s="731">
        <v>25</v>
      </c>
      <c r="T50" s="731">
        <v>12</v>
      </c>
      <c r="U50" s="731">
        <v>23</v>
      </c>
      <c r="V50" s="743">
        <v>21</v>
      </c>
      <c r="W50" s="714"/>
    </row>
    <row r="51" spans="1:23" s="749" customFormat="1" ht="19.5" customHeight="1">
      <c r="A51" s="744" t="s">
        <v>37</v>
      </c>
      <c r="B51" s="745" t="s">
        <v>600</v>
      </c>
      <c r="C51" s="745"/>
      <c r="D51" s="728">
        <f t="shared" si="11"/>
        <v>548</v>
      </c>
      <c r="E51" s="746">
        <f t="shared" ref="E51:V51" si="18">SUM(E52:E53)</f>
        <v>8</v>
      </c>
      <c r="F51" s="746">
        <f t="shared" si="18"/>
        <v>29</v>
      </c>
      <c r="G51" s="746">
        <f t="shared" si="18"/>
        <v>42</v>
      </c>
      <c r="H51" s="746">
        <f t="shared" si="18"/>
        <v>53</v>
      </c>
      <c r="I51" s="746">
        <f t="shared" si="18"/>
        <v>37</v>
      </c>
      <c r="J51" s="746">
        <f t="shared" si="18"/>
        <v>46</v>
      </c>
      <c r="K51" s="746">
        <f t="shared" si="18"/>
        <v>35</v>
      </c>
      <c r="L51" s="746">
        <f t="shared" si="18"/>
        <v>48</v>
      </c>
      <c r="M51" s="746">
        <f t="shared" si="18"/>
        <v>37</v>
      </c>
      <c r="N51" s="746">
        <f t="shared" si="18"/>
        <v>29</v>
      </c>
      <c r="O51" s="746">
        <f t="shared" si="18"/>
        <v>26</v>
      </c>
      <c r="P51" s="746">
        <f t="shared" si="18"/>
        <v>18</v>
      </c>
      <c r="Q51" s="746">
        <f t="shared" si="18"/>
        <v>21</v>
      </c>
      <c r="R51" s="746">
        <f t="shared" si="18"/>
        <v>20</v>
      </c>
      <c r="S51" s="746">
        <f t="shared" si="18"/>
        <v>27</v>
      </c>
      <c r="T51" s="746">
        <f t="shared" si="18"/>
        <v>19</v>
      </c>
      <c r="U51" s="746">
        <f t="shared" si="18"/>
        <v>26</v>
      </c>
      <c r="V51" s="747">
        <f t="shared" si="18"/>
        <v>27</v>
      </c>
      <c r="W51" s="748"/>
    </row>
    <row r="52" spans="1:23" s="749" customFormat="1" ht="19.5" customHeight="1">
      <c r="A52" s="750"/>
      <c r="B52" s="751"/>
      <c r="C52" s="742" t="s">
        <v>587</v>
      </c>
      <c r="D52" s="731">
        <f t="shared" si="11"/>
        <v>308</v>
      </c>
      <c r="E52" s="752">
        <v>2</v>
      </c>
      <c r="F52" s="752">
        <v>13</v>
      </c>
      <c r="G52" s="752">
        <v>23</v>
      </c>
      <c r="H52" s="752">
        <v>25</v>
      </c>
      <c r="I52" s="752">
        <v>21</v>
      </c>
      <c r="J52" s="752">
        <v>27</v>
      </c>
      <c r="K52" s="752">
        <v>19</v>
      </c>
      <c r="L52" s="752">
        <v>27</v>
      </c>
      <c r="M52" s="752">
        <v>22</v>
      </c>
      <c r="N52" s="752">
        <v>17</v>
      </c>
      <c r="O52" s="752">
        <v>19</v>
      </c>
      <c r="P52" s="752">
        <v>12</v>
      </c>
      <c r="Q52" s="752">
        <v>13</v>
      </c>
      <c r="R52" s="752">
        <v>11</v>
      </c>
      <c r="S52" s="752">
        <v>13</v>
      </c>
      <c r="T52" s="752">
        <v>12</v>
      </c>
      <c r="U52" s="752">
        <v>14</v>
      </c>
      <c r="V52" s="753">
        <v>18</v>
      </c>
      <c r="W52" s="748"/>
    </row>
    <row r="53" spans="1:23" ht="19.5" customHeight="1">
      <c r="A53" s="750"/>
      <c r="B53" s="751"/>
      <c r="C53" s="742" t="s">
        <v>588</v>
      </c>
      <c r="D53" s="731">
        <f t="shared" si="11"/>
        <v>240</v>
      </c>
      <c r="E53" s="731">
        <v>6</v>
      </c>
      <c r="F53" s="731">
        <v>16</v>
      </c>
      <c r="G53" s="731">
        <v>19</v>
      </c>
      <c r="H53" s="731">
        <v>28</v>
      </c>
      <c r="I53" s="731">
        <v>16</v>
      </c>
      <c r="J53" s="731">
        <v>19</v>
      </c>
      <c r="K53" s="731">
        <v>16</v>
      </c>
      <c r="L53" s="731">
        <v>21</v>
      </c>
      <c r="M53" s="731">
        <v>15</v>
      </c>
      <c r="N53" s="731">
        <v>12</v>
      </c>
      <c r="O53" s="731">
        <v>7</v>
      </c>
      <c r="P53" s="731">
        <v>6</v>
      </c>
      <c r="Q53" s="731">
        <v>8</v>
      </c>
      <c r="R53" s="731">
        <v>9</v>
      </c>
      <c r="S53" s="731">
        <v>14</v>
      </c>
      <c r="T53" s="731">
        <v>7</v>
      </c>
      <c r="U53" s="731">
        <v>12</v>
      </c>
      <c r="V53" s="743">
        <v>9</v>
      </c>
      <c r="W53" s="714"/>
    </row>
    <row r="54" spans="1:23" s="749" customFormat="1" ht="19.5" customHeight="1">
      <c r="A54" s="744" t="s">
        <v>39</v>
      </c>
      <c r="B54" s="745" t="s">
        <v>601</v>
      </c>
      <c r="C54" s="751"/>
      <c r="D54" s="728">
        <f t="shared" si="11"/>
        <v>461</v>
      </c>
      <c r="E54" s="746">
        <f t="shared" ref="E54:V54" si="19">SUM(E55:E56)</f>
        <v>3</v>
      </c>
      <c r="F54" s="746">
        <f t="shared" si="19"/>
        <v>25</v>
      </c>
      <c r="G54" s="746">
        <f t="shared" si="19"/>
        <v>40</v>
      </c>
      <c r="H54" s="746">
        <f t="shared" si="19"/>
        <v>36</v>
      </c>
      <c r="I54" s="746">
        <f t="shared" si="19"/>
        <v>38</v>
      </c>
      <c r="J54" s="746">
        <f t="shared" si="19"/>
        <v>27</v>
      </c>
      <c r="K54" s="746">
        <f t="shared" si="19"/>
        <v>28</v>
      </c>
      <c r="L54" s="746">
        <f t="shared" si="19"/>
        <v>25</v>
      </c>
      <c r="M54" s="746">
        <f t="shared" si="19"/>
        <v>24</v>
      </c>
      <c r="N54" s="746">
        <f t="shared" si="19"/>
        <v>26</v>
      </c>
      <c r="O54" s="746">
        <f t="shared" si="19"/>
        <v>24</v>
      </c>
      <c r="P54" s="746">
        <f t="shared" si="19"/>
        <v>21</v>
      </c>
      <c r="Q54" s="746">
        <f t="shared" si="19"/>
        <v>25</v>
      </c>
      <c r="R54" s="746">
        <f t="shared" si="19"/>
        <v>26</v>
      </c>
      <c r="S54" s="746">
        <f t="shared" si="19"/>
        <v>30</v>
      </c>
      <c r="T54" s="746">
        <f t="shared" si="19"/>
        <v>21</v>
      </c>
      <c r="U54" s="746">
        <f t="shared" si="19"/>
        <v>16</v>
      </c>
      <c r="V54" s="747">
        <f t="shared" si="19"/>
        <v>26</v>
      </c>
      <c r="W54" s="748"/>
    </row>
    <row r="55" spans="1:23" s="749" customFormat="1" ht="19.5" customHeight="1">
      <c r="A55" s="750"/>
      <c r="B55" s="751"/>
      <c r="C55" s="742" t="s">
        <v>587</v>
      </c>
      <c r="D55" s="731">
        <f t="shared" si="11"/>
        <v>237</v>
      </c>
      <c r="E55" s="752">
        <v>2</v>
      </c>
      <c r="F55" s="752">
        <v>12</v>
      </c>
      <c r="G55" s="752">
        <v>21</v>
      </c>
      <c r="H55" s="752">
        <v>21</v>
      </c>
      <c r="I55" s="752">
        <v>21</v>
      </c>
      <c r="J55" s="752">
        <v>15</v>
      </c>
      <c r="K55" s="752">
        <v>14</v>
      </c>
      <c r="L55" s="752">
        <v>14</v>
      </c>
      <c r="M55" s="752">
        <v>9</v>
      </c>
      <c r="N55" s="752">
        <v>17</v>
      </c>
      <c r="O55" s="752">
        <v>14</v>
      </c>
      <c r="P55" s="752">
        <v>13</v>
      </c>
      <c r="Q55" s="752">
        <v>15</v>
      </c>
      <c r="R55" s="752">
        <v>14</v>
      </c>
      <c r="S55" s="752">
        <v>13</v>
      </c>
      <c r="T55" s="752">
        <v>10</v>
      </c>
      <c r="U55" s="752">
        <v>6</v>
      </c>
      <c r="V55" s="753">
        <v>6</v>
      </c>
      <c r="W55" s="748"/>
    </row>
    <row r="56" spans="1:23" ht="19.5" customHeight="1">
      <c r="A56" s="750"/>
      <c r="B56" s="751"/>
      <c r="C56" s="742" t="s">
        <v>588</v>
      </c>
      <c r="D56" s="731">
        <f t="shared" si="11"/>
        <v>224</v>
      </c>
      <c r="E56" s="731">
        <v>1</v>
      </c>
      <c r="F56" s="731">
        <v>13</v>
      </c>
      <c r="G56" s="731">
        <v>19</v>
      </c>
      <c r="H56" s="731">
        <v>15</v>
      </c>
      <c r="I56" s="731">
        <v>17</v>
      </c>
      <c r="J56" s="731">
        <v>12</v>
      </c>
      <c r="K56" s="731">
        <v>14</v>
      </c>
      <c r="L56" s="731">
        <v>11</v>
      </c>
      <c r="M56" s="731">
        <v>15</v>
      </c>
      <c r="N56" s="731">
        <v>9</v>
      </c>
      <c r="O56" s="731">
        <v>10</v>
      </c>
      <c r="P56" s="731">
        <v>8</v>
      </c>
      <c r="Q56" s="731">
        <v>10</v>
      </c>
      <c r="R56" s="731">
        <v>12</v>
      </c>
      <c r="S56" s="731">
        <v>17</v>
      </c>
      <c r="T56" s="731">
        <v>11</v>
      </c>
      <c r="U56" s="731">
        <v>10</v>
      </c>
      <c r="V56" s="743">
        <v>20</v>
      </c>
      <c r="W56" s="714"/>
    </row>
    <row r="57" spans="1:23" s="749" customFormat="1" ht="19.5" customHeight="1">
      <c r="A57" s="744" t="s">
        <v>46</v>
      </c>
      <c r="B57" s="745" t="s">
        <v>602</v>
      </c>
      <c r="C57" s="751"/>
      <c r="D57" s="728">
        <f t="shared" si="11"/>
        <v>1455</v>
      </c>
      <c r="E57" s="746">
        <f t="shared" ref="E57:V57" si="20">SUM(E58:E59)</f>
        <v>26</v>
      </c>
      <c r="F57" s="746">
        <f t="shared" si="20"/>
        <v>84</v>
      </c>
      <c r="G57" s="746">
        <f t="shared" si="20"/>
        <v>125</v>
      </c>
      <c r="H57" s="746">
        <f t="shared" si="20"/>
        <v>173</v>
      </c>
      <c r="I57" s="746">
        <f t="shared" si="20"/>
        <v>157</v>
      </c>
      <c r="J57" s="746">
        <f t="shared" si="20"/>
        <v>119</v>
      </c>
      <c r="K57" s="746">
        <f t="shared" si="20"/>
        <v>121</v>
      </c>
      <c r="L57" s="746">
        <f t="shared" si="20"/>
        <v>88</v>
      </c>
      <c r="M57" s="746">
        <f t="shared" si="20"/>
        <v>88</v>
      </c>
      <c r="N57" s="746">
        <f t="shared" si="20"/>
        <v>72</v>
      </c>
      <c r="O57" s="746">
        <f t="shared" si="20"/>
        <v>60</v>
      </c>
      <c r="P57" s="746">
        <f t="shared" si="20"/>
        <v>50</v>
      </c>
      <c r="Q57" s="746">
        <f t="shared" si="20"/>
        <v>56</v>
      </c>
      <c r="R57" s="746">
        <f t="shared" si="20"/>
        <v>49</v>
      </c>
      <c r="S57" s="746">
        <f t="shared" si="20"/>
        <v>54</v>
      </c>
      <c r="T57" s="746">
        <f t="shared" si="20"/>
        <v>37</v>
      </c>
      <c r="U57" s="746">
        <f t="shared" si="20"/>
        <v>42</v>
      </c>
      <c r="V57" s="747">
        <f t="shared" si="20"/>
        <v>54</v>
      </c>
      <c r="W57" s="748"/>
    </row>
    <row r="58" spans="1:23" s="749" customFormat="1" ht="19.5" customHeight="1">
      <c r="A58" s="750"/>
      <c r="B58" s="751"/>
      <c r="C58" s="742" t="s">
        <v>587</v>
      </c>
      <c r="D58" s="731">
        <f t="shared" si="11"/>
        <v>769</v>
      </c>
      <c r="E58" s="752">
        <v>11</v>
      </c>
      <c r="F58" s="752">
        <v>40</v>
      </c>
      <c r="G58" s="752">
        <v>67</v>
      </c>
      <c r="H58" s="752">
        <v>90</v>
      </c>
      <c r="I58" s="752">
        <v>82</v>
      </c>
      <c r="J58" s="752">
        <v>62</v>
      </c>
      <c r="K58" s="752">
        <v>72</v>
      </c>
      <c r="L58" s="752">
        <v>43</v>
      </c>
      <c r="M58" s="752">
        <v>49</v>
      </c>
      <c r="N58" s="752">
        <v>36</v>
      </c>
      <c r="O58" s="752">
        <v>34</v>
      </c>
      <c r="P58" s="752">
        <v>31</v>
      </c>
      <c r="Q58" s="752">
        <v>33</v>
      </c>
      <c r="R58" s="752">
        <v>30</v>
      </c>
      <c r="S58" s="752">
        <v>26</v>
      </c>
      <c r="T58" s="752">
        <v>18</v>
      </c>
      <c r="U58" s="752">
        <v>22</v>
      </c>
      <c r="V58" s="753">
        <v>23</v>
      </c>
      <c r="W58" s="748"/>
    </row>
    <row r="59" spans="1:23" ht="19.5" customHeight="1">
      <c r="A59" s="750"/>
      <c r="B59" s="751"/>
      <c r="C59" s="742" t="s">
        <v>588</v>
      </c>
      <c r="D59" s="731">
        <f t="shared" si="11"/>
        <v>686</v>
      </c>
      <c r="E59" s="752">
        <v>15</v>
      </c>
      <c r="F59" s="752">
        <v>44</v>
      </c>
      <c r="G59" s="731">
        <v>58</v>
      </c>
      <c r="H59" s="731">
        <v>83</v>
      </c>
      <c r="I59" s="731">
        <v>75</v>
      </c>
      <c r="J59" s="731">
        <v>57</v>
      </c>
      <c r="K59" s="731">
        <v>49</v>
      </c>
      <c r="L59" s="731">
        <v>45</v>
      </c>
      <c r="M59" s="731">
        <v>39</v>
      </c>
      <c r="N59" s="731">
        <v>36</v>
      </c>
      <c r="O59" s="731">
        <v>26</v>
      </c>
      <c r="P59" s="731">
        <v>19</v>
      </c>
      <c r="Q59" s="731">
        <v>23</v>
      </c>
      <c r="R59" s="731">
        <v>19</v>
      </c>
      <c r="S59" s="731">
        <v>28</v>
      </c>
      <c r="T59" s="731">
        <v>19</v>
      </c>
      <c r="U59" s="731">
        <v>20</v>
      </c>
      <c r="V59" s="743">
        <v>31</v>
      </c>
      <c r="W59" s="714"/>
    </row>
    <row r="60" spans="1:23" s="749" customFormat="1" ht="19.5" customHeight="1">
      <c r="A60" s="744" t="s">
        <v>48</v>
      </c>
      <c r="B60" s="745" t="s">
        <v>603</v>
      </c>
      <c r="C60" s="751"/>
      <c r="D60" s="728">
        <f t="shared" si="11"/>
        <v>1889</v>
      </c>
      <c r="E60" s="746">
        <f t="shared" ref="E60:V60" si="21">SUM(E61:E62)</f>
        <v>33</v>
      </c>
      <c r="F60" s="746">
        <f t="shared" si="21"/>
        <v>115</v>
      </c>
      <c r="G60" s="746">
        <f t="shared" si="21"/>
        <v>152</v>
      </c>
      <c r="H60" s="746">
        <f t="shared" si="21"/>
        <v>186</v>
      </c>
      <c r="I60" s="746">
        <f t="shared" si="21"/>
        <v>163</v>
      </c>
      <c r="J60" s="746">
        <f t="shared" si="21"/>
        <v>141</v>
      </c>
      <c r="K60" s="746">
        <f t="shared" si="21"/>
        <v>142</v>
      </c>
      <c r="L60" s="746">
        <f t="shared" si="21"/>
        <v>109</v>
      </c>
      <c r="M60" s="746">
        <f t="shared" si="21"/>
        <v>105</v>
      </c>
      <c r="N60" s="746">
        <f t="shared" si="21"/>
        <v>94</v>
      </c>
      <c r="O60" s="746">
        <f t="shared" si="21"/>
        <v>93</v>
      </c>
      <c r="P60" s="746">
        <f t="shared" si="21"/>
        <v>78</v>
      </c>
      <c r="Q60" s="746">
        <f t="shared" si="21"/>
        <v>81</v>
      </c>
      <c r="R60" s="746">
        <f t="shared" si="21"/>
        <v>88</v>
      </c>
      <c r="S60" s="746">
        <f t="shared" si="21"/>
        <v>77</v>
      </c>
      <c r="T60" s="746">
        <f t="shared" si="21"/>
        <v>70</v>
      </c>
      <c r="U60" s="746">
        <f t="shared" si="21"/>
        <v>67</v>
      </c>
      <c r="V60" s="747">
        <f t="shared" si="21"/>
        <v>95</v>
      </c>
      <c r="W60" s="748"/>
    </row>
    <row r="61" spans="1:23" s="749" customFormat="1" ht="19.5" customHeight="1">
      <c r="A61" s="750"/>
      <c r="B61" s="751"/>
      <c r="C61" s="742" t="s">
        <v>587</v>
      </c>
      <c r="D61" s="731">
        <f t="shared" si="11"/>
        <v>1056</v>
      </c>
      <c r="E61" s="752">
        <v>19</v>
      </c>
      <c r="F61" s="752">
        <v>62</v>
      </c>
      <c r="G61" s="752">
        <v>81</v>
      </c>
      <c r="H61" s="752">
        <v>104</v>
      </c>
      <c r="I61" s="752">
        <v>87</v>
      </c>
      <c r="J61" s="752">
        <v>75</v>
      </c>
      <c r="K61" s="752">
        <v>81</v>
      </c>
      <c r="L61" s="752">
        <v>53</v>
      </c>
      <c r="M61" s="752">
        <v>63</v>
      </c>
      <c r="N61" s="752">
        <v>54</v>
      </c>
      <c r="O61" s="752">
        <v>61</v>
      </c>
      <c r="P61" s="752">
        <v>47</v>
      </c>
      <c r="Q61" s="752">
        <v>49</v>
      </c>
      <c r="R61" s="752">
        <v>47</v>
      </c>
      <c r="S61" s="752">
        <v>45</v>
      </c>
      <c r="T61" s="752">
        <v>39</v>
      </c>
      <c r="U61" s="752">
        <v>42</v>
      </c>
      <c r="V61" s="753">
        <v>47</v>
      </c>
      <c r="W61" s="748"/>
    </row>
    <row r="62" spans="1:23" ht="19.5" customHeight="1">
      <c r="A62" s="750"/>
      <c r="B62" s="751"/>
      <c r="C62" s="742" t="s">
        <v>588</v>
      </c>
      <c r="D62" s="731">
        <f t="shared" si="11"/>
        <v>833</v>
      </c>
      <c r="E62" s="731">
        <v>14</v>
      </c>
      <c r="F62" s="731">
        <v>53</v>
      </c>
      <c r="G62" s="761">
        <v>71</v>
      </c>
      <c r="H62" s="761">
        <v>82</v>
      </c>
      <c r="I62" s="761">
        <v>76</v>
      </c>
      <c r="J62" s="761">
        <v>66</v>
      </c>
      <c r="K62" s="761">
        <v>61</v>
      </c>
      <c r="L62" s="761">
        <v>56</v>
      </c>
      <c r="M62" s="761">
        <v>42</v>
      </c>
      <c r="N62" s="761">
        <v>40</v>
      </c>
      <c r="O62" s="761">
        <v>32</v>
      </c>
      <c r="P62" s="761">
        <v>31</v>
      </c>
      <c r="Q62" s="761">
        <v>32</v>
      </c>
      <c r="R62" s="761">
        <v>41</v>
      </c>
      <c r="S62" s="761">
        <v>32</v>
      </c>
      <c r="T62" s="761">
        <v>31</v>
      </c>
      <c r="U62" s="761">
        <v>25</v>
      </c>
      <c r="V62" s="994">
        <v>48</v>
      </c>
      <c r="W62" s="714"/>
    </row>
    <row r="63" spans="1:23" s="749" customFormat="1" ht="19.5" customHeight="1">
      <c r="A63" s="740">
        <v>11</v>
      </c>
      <c r="B63" s="745" t="s">
        <v>604</v>
      </c>
      <c r="C63" s="751"/>
      <c r="D63" s="728">
        <f t="shared" si="11"/>
        <v>646</v>
      </c>
      <c r="E63" s="746">
        <f t="shared" ref="E63:V63" si="22">SUM(E64:E65)</f>
        <v>10</v>
      </c>
      <c r="F63" s="746">
        <f t="shared" si="22"/>
        <v>37</v>
      </c>
      <c r="G63" s="746">
        <f t="shared" si="22"/>
        <v>46</v>
      </c>
      <c r="H63" s="746">
        <f t="shared" si="22"/>
        <v>49</v>
      </c>
      <c r="I63" s="746">
        <f t="shared" si="22"/>
        <v>46</v>
      </c>
      <c r="J63" s="746">
        <f t="shared" si="22"/>
        <v>39</v>
      </c>
      <c r="K63" s="746">
        <f t="shared" si="22"/>
        <v>46</v>
      </c>
      <c r="L63" s="746">
        <f t="shared" si="22"/>
        <v>44</v>
      </c>
      <c r="M63" s="746">
        <f t="shared" si="22"/>
        <v>39</v>
      </c>
      <c r="N63" s="746">
        <f t="shared" si="22"/>
        <v>32</v>
      </c>
      <c r="O63" s="746">
        <f t="shared" si="22"/>
        <v>23</v>
      </c>
      <c r="P63" s="746">
        <f t="shared" si="22"/>
        <v>26</v>
      </c>
      <c r="Q63" s="746">
        <f t="shared" si="22"/>
        <v>30</v>
      </c>
      <c r="R63" s="746">
        <f t="shared" si="22"/>
        <v>31</v>
      </c>
      <c r="S63" s="746">
        <f t="shared" si="22"/>
        <v>38</v>
      </c>
      <c r="T63" s="746">
        <f t="shared" si="22"/>
        <v>38</v>
      </c>
      <c r="U63" s="746">
        <f t="shared" si="22"/>
        <v>27</v>
      </c>
      <c r="V63" s="747">
        <f t="shared" si="22"/>
        <v>45</v>
      </c>
      <c r="W63" s="748"/>
    </row>
    <row r="64" spans="1:23" s="749" customFormat="1" ht="19.5" customHeight="1">
      <c r="A64" s="750"/>
      <c r="B64" s="751"/>
      <c r="C64" s="742" t="s">
        <v>587</v>
      </c>
      <c r="D64" s="731">
        <f t="shared" si="11"/>
        <v>364</v>
      </c>
      <c r="E64" s="752">
        <v>4</v>
      </c>
      <c r="F64" s="752">
        <v>18</v>
      </c>
      <c r="G64" s="752">
        <v>26</v>
      </c>
      <c r="H64" s="752">
        <v>25</v>
      </c>
      <c r="I64" s="752">
        <v>18</v>
      </c>
      <c r="J64" s="752">
        <v>22</v>
      </c>
      <c r="K64" s="752">
        <v>26</v>
      </c>
      <c r="L64" s="752">
        <v>27</v>
      </c>
      <c r="M64" s="752">
        <v>22</v>
      </c>
      <c r="N64" s="752">
        <v>22</v>
      </c>
      <c r="O64" s="752">
        <v>15</v>
      </c>
      <c r="P64" s="752">
        <v>17</v>
      </c>
      <c r="Q64" s="752">
        <v>14</v>
      </c>
      <c r="R64" s="752">
        <v>18</v>
      </c>
      <c r="S64" s="752">
        <v>24</v>
      </c>
      <c r="T64" s="752">
        <v>22</v>
      </c>
      <c r="U64" s="752">
        <v>20</v>
      </c>
      <c r="V64" s="753">
        <v>24</v>
      </c>
      <c r="W64" s="748"/>
    </row>
    <row r="65" spans="1:24" ht="19.5" customHeight="1">
      <c r="A65" s="750"/>
      <c r="B65" s="751"/>
      <c r="C65" s="742" t="s">
        <v>588</v>
      </c>
      <c r="D65" s="731">
        <f t="shared" si="11"/>
        <v>282</v>
      </c>
      <c r="E65" s="731">
        <v>6</v>
      </c>
      <c r="F65" s="731">
        <v>19</v>
      </c>
      <c r="G65" s="731">
        <v>20</v>
      </c>
      <c r="H65" s="731">
        <v>24</v>
      </c>
      <c r="I65" s="731">
        <v>28</v>
      </c>
      <c r="J65" s="731">
        <v>17</v>
      </c>
      <c r="K65" s="731">
        <v>20</v>
      </c>
      <c r="L65" s="731">
        <v>17</v>
      </c>
      <c r="M65" s="731">
        <v>17</v>
      </c>
      <c r="N65" s="731">
        <v>10</v>
      </c>
      <c r="O65" s="731">
        <v>8</v>
      </c>
      <c r="P65" s="731">
        <v>9</v>
      </c>
      <c r="Q65" s="731">
        <v>16</v>
      </c>
      <c r="R65" s="731">
        <v>13</v>
      </c>
      <c r="S65" s="731">
        <v>14</v>
      </c>
      <c r="T65" s="731">
        <v>16</v>
      </c>
      <c r="U65" s="731">
        <v>7</v>
      </c>
      <c r="V65" s="743">
        <v>21</v>
      </c>
      <c r="W65" s="714"/>
    </row>
    <row r="66" spans="1:24" s="749" customFormat="1" ht="19.5" customHeight="1">
      <c r="A66" s="740">
        <v>12</v>
      </c>
      <c r="B66" s="745" t="s">
        <v>408</v>
      </c>
      <c r="C66" s="751"/>
      <c r="D66" s="728">
        <f t="shared" si="11"/>
        <v>739</v>
      </c>
      <c r="E66" s="746">
        <f t="shared" ref="E66:V66" si="23">SUM(E67:E68)</f>
        <v>11</v>
      </c>
      <c r="F66" s="746">
        <f t="shared" si="23"/>
        <v>53</v>
      </c>
      <c r="G66" s="746">
        <f t="shared" si="23"/>
        <v>82</v>
      </c>
      <c r="H66" s="746">
        <f t="shared" si="23"/>
        <v>87</v>
      </c>
      <c r="I66" s="746">
        <f t="shared" si="23"/>
        <v>80</v>
      </c>
      <c r="J66" s="746">
        <f t="shared" si="23"/>
        <v>61</v>
      </c>
      <c r="K66" s="746">
        <f t="shared" si="23"/>
        <v>65</v>
      </c>
      <c r="L66" s="746">
        <f t="shared" si="23"/>
        <v>38</v>
      </c>
      <c r="M66" s="746">
        <f t="shared" si="23"/>
        <v>41</v>
      </c>
      <c r="N66" s="746">
        <f t="shared" si="23"/>
        <v>21</v>
      </c>
      <c r="O66" s="746">
        <f t="shared" si="23"/>
        <v>25</v>
      </c>
      <c r="P66" s="746">
        <f t="shared" si="23"/>
        <v>31</v>
      </c>
      <c r="Q66" s="746">
        <f t="shared" si="23"/>
        <v>37</v>
      </c>
      <c r="R66" s="746">
        <f t="shared" si="23"/>
        <v>29</v>
      </c>
      <c r="S66" s="746">
        <f t="shared" si="23"/>
        <v>35</v>
      </c>
      <c r="T66" s="746">
        <f t="shared" si="23"/>
        <v>13</v>
      </c>
      <c r="U66" s="746">
        <f t="shared" si="23"/>
        <v>15</v>
      </c>
      <c r="V66" s="747">
        <f t="shared" si="23"/>
        <v>15</v>
      </c>
      <c r="W66" s="748"/>
    </row>
    <row r="67" spans="1:24" s="749" customFormat="1" ht="19.5" customHeight="1">
      <c r="A67" s="762"/>
      <c r="B67" s="755"/>
      <c r="C67" s="742" t="s">
        <v>587</v>
      </c>
      <c r="D67" s="731">
        <f t="shared" si="11"/>
        <v>424</v>
      </c>
      <c r="E67" s="752">
        <v>9</v>
      </c>
      <c r="F67" s="752">
        <v>27</v>
      </c>
      <c r="G67" s="752">
        <v>38</v>
      </c>
      <c r="H67" s="752">
        <v>52</v>
      </c>
      <c r="I67" s="752">
        <v>44</v>
      </c>
      <c r="J67" s="752">
        <v>34</v>
      </c>
      <c r="K67" s="752">
        <v>41</v>
      </c>
      <c r="L67" s="752">
        <v>23</v>
      </c>
      <c r="M67" s="752">
        <v>24</v>
      </c>
      <c r="N67" s="752">
        <v>12</v>
      </c>
      <c r="O67" s="752">
        <v>12</v>
      </c>
      <c r="P67" s="752">
        <v>17</v>
      </c>
      <c r="Q67" s="752">
        <v>21</v>
      </c>
      <c r="R67" s="752">
        <v>16</v>
      </c>
      <c r="S67" s="752">
        <v>24</v>
      </c>
      <c r="T67" s="752">
        <v>8</v>
      </c>
      <c r="U67" s="752">
        <v>11</v>
      </c>
      <c r="V67" s="753">
        <v>11</v>
      </c>
      <c r="W67" s="748"/>
    </row>
    <row r="68" spans="1:24" ht="19.5" customHeight="1">
      <c r="A68" s="762"/>
      <c r="B68" s="755"/>
      <c r="C68" s="742" t="s">
        <v>588</v>
      </c>
      <c r="D68" s="731">
        <f t="shared" si="11"/>
        <v>315</v>
      </c>
      <c r="E68" s="731">
        <v>2</v>
      </c>
      <c r="F68" s="731">
        <v>26</v>
      </c>
      <c r="G68" s="731">
        <v>44</v>
      </c>
      <c r="H68" s="731">
        <v>35</v>
      </c>
      <c r="I68" s="731">
        <v>36</v>
      </c>
      <c r="J68" s="731">
        <v>27</v>
      </c>
      <c r="K68" s="731">
        <v>24</v>
      </c>
      <c r="L68" s="731">
        <v>15</v>
      </c>
      <c r="M68" s="731">
        <v>17</v>
      </c>
      <c r="N68" s="731">
        <v>9</v>
      </c>
      <c r="O68" s="731">
        <v>13</v>
      </c>
      <c r="P68" s="731">
        <v>14</v>
      </c>
      <c r="Q68" s="731">
        <v>16</v>
      </c>
      <c r="R68" s="731">
        <v>13</v>
      </c>
      <c r="S68" s="731">
        <v>11</v>
      </c>
      <c r="T68" s="731">
        <v>5</v>
      </c>
      <c r="U68" s="731">
        <v>4</v>
      </c>
      <c r="V68" s="743">
        <v>4</v>
      </c>
      <c r="W68" s="714"/>
    </row>
    <row r="69" spans="1:24" ht="19.5" customHeight="1">
      <c r="A69" s="1529" t="s">
        <v>29</v>
      </c>
      <c r="B69" s="1512" t="s">
        <v>605</v>
      </c>
      <c r="C69" s="1502"/>
      <c r="D69" s="1503">
        <f>SUM(E69:V69)</f>
        <v>18448</v>
      </c>
      <c r="E69" s="1515">
        <f t="shared" ref="E69:V71" si="24">SUM(E72+E75+E78+E81+E84+E87+E90+E93)</f>
        <v>411</v>
      </c>
      <c r="F69" s="1515">
        <f t="shared" si="24"/>
        <v>1517</v>
      </c>
      <c r="G69" s="1515">
        <f t="shared" si="24"/>
        <v>1949</v>
      </c>
      <c r="H69" s="1515">
        <f t="shared" si="24"/>
        <v>2112</v>
      </c>
      <c r="I69" s="1515">
        <f t="shared" si="24"/>
        <v>1777</v>
      </c>
      <c r="J69" s="1515">
        <f t="shared" si="24"/>
        <v>1428</v>
      </c>
      <c r="K69" s="1515">
        <f t="shared" si="24"/>
        <v>1343</v>
      </c>
      <c r="L69" s="1515">
        <f t="shared" si="24"/>
        <v>1156</v>
      </c>
      <c r="M69" s="1515">
        <f t="shared" si="24"/>
        <v>1001</v>
      </c>
      <c r="N69" s="1515">
        <f t="shared" si="24"/>
        <v>801</v>
      </c>
      <c r="O69" s="1515">
        <f t="shared" si="24"/>
        <v>733</v>
      </c>
      <c r="P69" s="1515">
        <f t="shared" si="24"/>
        <v>650</v>
      </c>
      <c r="Q69" s="1515">
        <f t="shared" si="24"/>
        <v>718</v>
      </c>
      <c r="R69" s="1515">
        <f t="shared" si="24"/>
        <v>659</v>
      </c>
      <c r="S69" s="1515">
        <f t="shared" si="24"/>
        <v>680</v>
      </c>
      <c r="T69" s="1515">
        <f t="shared" si="24"/>
        <v>511</v>
      </c>
      <c r="U69" s="1515">
        <f t="shared" si="24"/>
        <v>467</v>
      </c>
      <c r="V69" s="1515">
        <f t="shared" si="24"/>
        <v>535</v>
      </c>
      <c r="W69" s="714"/>
    </row>
    <row r="70" spans="1:24" ht="19.5" customHeight="1">
      <c r="A70" s="1518"/>
      <c r="B70" s="757"/>
      <c r="C70" s="739" t="s">
        <v>587</v>
      </c>
      <c r="D70" s="731">
        <f>SUM(E70:V70)</f>
        <v>9790</v>
      </c>
      <c r="E70" s="758">
        <f t="shared" si="24"/>
        <v>218</v>
      </c>
      <c r="F70" s="758">
        <f t="shared" si="24"/>
        <v>772</v>
      </c>
      <c r="G70" s="758">
        <f t="shared" si="24"/>
        <v>976</v>
      </c>
      <c r="H70" s="758">
        <f t="shared" si="24"/>
        <v>1083</v>
      </c>
      <c r="I70" s="758">
        <f t="shared" si="24"/>
        <v>896</v>
      </c>
      <c r="J70" s="758">
        <f t="shared" si="24"/>
        <v>755</v>
      </c>
      <c r="K70" s="758">
        <f t="shared" si="24"/>
        <v>677</v>
      </c>
      <c r="L70" s="758">
        <f t="shared" si="24"/>
        <v>635</v>
      </c>
      <c r="M70" s="758">
        <f t="shared" si="24"/>
        <v>558</v>
      </c>
      <c r="N70" s="758">
        <f t="shared" si="24"/>
        <v>442</v>
      </c>
      <c r="O70" s="758">
        <f t="shared" si="24"/>
        <v>428</v>
      </c>
      <c r="P70" s="758">
        <f t="shared" si="24"/>
        <v>396</v>
      </c>
      <c r="Q70" s="758">
        <f t="shared" si="24"/>
        <v>415</v>
      </c>
      <c r="R70" s="758">
        <f t="shared" si="24"/>
        <v>381</v>
      </c>
      <c r="S70" s="758">
        <f t="shared" si="24"/>
        <v>378</v>
      </c>
      <c r="T70" s="758">
        <f t="shared" si="24"/>
        <v>279</v>
      </c>
      <c r="U70" s="758">
        <f t="shared" si="24"/>
        <v>236</v>
      </c>
      <c r="V70" s="758">
        <f t="shared" si="24"/>
        <v>265</v>
      </c>
      <c r="W70" s="714"/>
    </row>
    <row r="71" spans="1:24" ht="19.5" customHeight="1">
      <c r="A71" s="1519"/>
      <c r="B71" s="1516"/>
      <c r="C71" s="1514" t="s">
        <v>588</v>
      </c>
      <c r="D71" s="779">
        <f>SUM(E71:V71)</f>
        <v>8658</v>
      </c>
      <c r="E71" s="1517">
        <f t="shared" si="24"/>
        <v>193</v>
      </c>
      <c r="F71" s="1517">
        <f t="shared" si="24"/>
        <v>745</v>
      </c>
      <c r="G71" s="1517">
        <f t="shared" si="24"/>
        <v>973</v>
      </c>
      <c r="H71" s="1517">
        <f t="shared" si="24"/>
        <v>1029</v>
      </c>
      <c r="I71" s="1517">
        <f t="shared" si="24"/>
        <v>881</v>
      </c>
      <c r="J71" s="1517">
        <f t="shared" si="24"/>
        <v>673</v>
      </c>
      <c r="K71" s="1517">
        <f t="shared" si="24"/>
        <v>666</v>
      </c>
      <c r="L71" s="1517">
        <f t="shared" si="24"/>
        <v>521</v>
      </c>
      <c r="M71" s="1517">
        <f t="shared" si="24"/>
        <v>443</v>
      </c>
      <c r="N71" s="1517">
        <f t="shared" si="24"/>
        <v>359</v>
      </c>
      <c r="O71" s="1517">
        <f t="shared" si="24"/>
        <v>305</v>
      </c>
      <c r="P71" s="1517">
        <f t="shared" si="24"/>
        <v>254</v>
      </c>
      <c r="Q71" s="1517">
        <f t="shared" si="24"/>
        <v>303</v>
      </c>
      <c r="R71" s="1517">
        <f t="shared" si="24"/>
        <v>278</v>
      </c>
      <c r="S71" s="1517">
        <f t="shared" si="24"/>
        <v>302</v>
      </c>
      <c r="T71" s="1517">
        <f t="shared" si="24"/>
        <v>232</v>
      </c>
      <c r="U71" s="1517">
        <f t="shared" si="24"/>
        <v>231</v>
      </c>
      <c r="V71" s="1517">
        <f t="shared" si="24"/>
        <v>270</v>
      </c>
      <c r="W71" s="714"/>
    </row>
    <row r="72" spans="1:24" s="749" customFormat="1" ht="19.5" customHeight="1">
      <c r="A72" s="744" t="s">
        <v>25</v>
      </c>
      <c r="B72" s="745" t="s">
        <v>606</v>
      </c>
      <c r="C72" s="745"/>
      <c r="D72" s="728">
        <f t="shared" ref="D72:D119" si="25">SUM(E72:V72)</f>
        <v>5658</v>
      </c>
      <c r="E72" s="746">
        <f t="shared" ref="E72:V72" si="26">SUM(E73:E74)</f>
        <v>108</v>
      </c>
      <c r="F72" s="746">
        <f t="shared" si="26"/>
        <v>417</v>
      </c>
      <c r="G72" s="746">
        <f t="shared" si="26"/>
        <v>552</v>
      </c>
      <c r="H72" s="746">
        <f t="shared" si="26"/>
        <v>592</v>
      </c>
      <c r="I72" s="746">
        <f t="shared" si="26"/>
        <v>517</v>
      </c>
      <c r="J72" s="746">
        <f t="shared" si="26"/>
        <v>466</v>
      </c>
      <c r="K72" s="746">
        <f t="shared" si="26"/>
        <v>415</v>
      </c>
      <c r="L72" s="746">
        <f t="shared" si="26"/>
        <v>357</v>
      </c>
      <c r="M72" s="746">
        <f t="shared" si="26"/>
        <v>307</v>
      </c>
      <c r="N72" s="746">
        <f t="shared" si="26"/>
        <v>258</v>
      </c>
      <c r="O72" s="746">
        <f t="shared" si="26"/>
        <v>256</v>
      </c>
      <c r="P72" s="746">
        <f t="shared" si="26"/>
        <v>229</v>
      </c>
      <c r="Q72" s="746">
        <f t="shared" si="26"/>
        <v>232</v>
      </c>
      <c r="R72" s="746">
        <f t="shared" si="26"/>
        <v>210</v>
      </c>
      <c r="S72" s="746">
        <f t="shared" si="26"/>
        <v>205</v>
      </c>
      <c r="T72" s="746">
        <f t="shared" si="26"/>
        <v>175</v>
      </c>
      <c r="U72" s="746">
        <f t="shared" si="26"/>
        <v>144</v>
      </c>
      <c r="V72" s="747">
        <f t="shared" si="26"/>
        <v>218</v>
      </c>
      <c r="W72" s="748"/>
    </row>
    <row r="73" spans="1:24" s="749" customFormat="1" ht="19.5" customHeight="1">
      <c r="A73" s="750"/>
      <c r="B73" s="751"/>
      <c r="C73" s="742" t="s">
        <v>587</v>
      </c>
      <c r="D73" s="731">
        <f t="shared" si="25"/>
        <v>2879</v>
      </c>
      <c r="E73" s="752">
        <v>53</v>
      </c>
      <c r="F73" s="752">
        <v>205</v>
      </c>
      <c r="G73" s="752">
        <v>279</v>
      </c>
      <c r="H73" s="752">
        <v>302</v>
      </c>
      <c r="I73" s="752">
        <v>245</v>
      </c>
      <c r="J73" s="752">
        <v>233</v>
      </c>
      <c r="K73" s="752">
        <v>196</v>
      </c>
      <c r="L73" s="752">
        <v>184</v>
      </c>
      <c r="M73" s="752">
        <v>155</v>
      </c>
      <c r="N73" s="752">
        <v>139</v>
      </c>
      <c r="O73" s="752">
        <v>135</v>
      </c>
      <c r="P73" s="752">
        <v>137</v>
      </c>
      <c r="Q73" s="752">
        <v>128</v>
      </c>
      <c r="R73" s="752">
        <v>117</v>
      </c>
      <c r="S73" s="752">
        <v>105</v>
      </c>
      <c r="T73" s="752">
        <v>88</v>
      </c>
      <c r="U73" s="752">
        <v>73</v>
      </c>
      <c r="V73" s="753">
        <v>105</v>
      </c>
      <c r="W73" s="748"/>
      <c r="X73" s="748"/>
    </row>
    <row r="74" spans="1:24" ht="19.5" customHeight="1">
      <c r="A74" s="750"/>
      <c r="B74" s="751"/>
      <c r="C74" s="742" t="s">
        <v>588</v>
      </c>
      <c r="D74" s="731">
        <f t="shared" si="25"/>
        <v>2779</v>
      </c>
      <c r="E74" s="731">
        <v>55</v>
      </c>
      <c r="F74" s="731">
        <v>212</v>
      </c>
      <c r="G74" s="731">
        <v>273</v>
      </c>
      <c r="H74" s="731">
        <v>290</v>
      </c>
      <c r="I74" s="731">
        <v>272</v>
      </c>
      <c r="J74" s="731">
        <v>233</v>
      </c>
      <c r="K74" s="731">
        <v>219</v>
      </c>
      <c r="L74" s="731">
        <v>173</v>
      </c>
      <c r="M74" s="731">
        <v>152</v>
      </c>
      <c r="N74" s="731">
        <v>119</v>
      </c>
      <c r="O74" s="731">
        <v>121</v>
      </c>
      <c r="P74" s="731">
        <v>92</v>
      </c>
      <c r="Q74" s="731">
        <v>104</v>
      </c>
      <c r="R74" s="731">
        <v>93</v>
      </c>
      <c r="S74" s="731">
        <v>100</v>
      </c>
      <c r="T74" s="731">
        <v>87</v>
      </c>
      <c r="U74" s="731">
        <v>71</v>
      </c>
      <c r="V74" s="743">
        <v>113</v>
      </c>
      <c r="W74" s="714"/>
      <c r="X74" s="714"/>
    </row>
    <row r="75" spans="1:24" s="749" customFormat="1" ht="19.5" customHeight="1">
      <c r="A75" s="744" t="s">
        <v>27</v>
      </c>
      <c r="B75" s="745" t="s">
        <v>607</v>
      </c>
      <c r="C75" s="745"/>
      <c r="D75" s="728">
        <f t="shared" si="25"/>
        <v>1704</v>
      </c>
      <c r="E75" s="746">
        <f t="shared" ref="E75:V75" si="27">SUM(E76:E77)</f>
        <v>41</v>
      </c>
      <c r="F75" s="746">
        <f t="shared" si="27"/>
        <v>144</v>
      </c>
      <c r="G75" s="746">
        <f t="shared" si="27"/>
        <v>184</v>
      </c>
      <c r="H75" s="746">
        <f t="shared" si="27"/>
        <v>209</v>
      </c>
      <c r="I75" s="746">
        <f t="shared" si="27"/>
        <v>171</v>
      </c>
      <c r="J75" s="746">
        <f t="shared" si="27"/>
        <v>151</v>
      </c>
      <c r="K75" s="746">
        <f t="shared" si="27"/>
        <v>109</v>
      </c>
      <c r="L75" s="746">
        <f t="shared" si="27"/>
        <v>122</v>
      </c>
      <c r="M75" s="746">
        <f t="shared" si="27"/>
        <v>102</v>
      </c>
      <c r="N75" s="746">
        <f t="shared" si="27"/>
        <v>80</v>
      </c>
      <c r="O75" s="746">
        <f t="shared" si="27"/>
        <v>57</v>
      </c>
      <c r="P75" s="746">
        <f t="shared" si="27"/>
        <v>55</v>
      </c>
      <c r="Q75" s="746">
        <f t="shared" si="27"/>
        <v>62</v>
      </c>
      <c r="R75" s="746">
        <f t="shared" si="27"/>
        <v>52</v>
      </c>
      <c r="S75" s="746">
        <f t="shared" si="27"/>
        <v>56</v>
      </c>
      <c r="T75" s="746">
        <f t="shared" si="27"/>
        <v>45</v>
      </c>
      <c r="U75" s="746">
        <f t="shared" si="27"/>
        <v>35</v>
      </c>
      <c r="V75" s="747">
        <f t="shared" si="27"/>
        <v>29</v>
      </c>
      <c r="W75" s="748"/>
      <c r="X75" s="748"/>
    </row>
    <row r="76" spans="1:24" s="749" customFormat="1" ht="19.5" customHeight="1">
      <c r="A76" s="750"/>
      <c r="B76" s="751"/>
      <c r="C76" s="742" t="s">
        <v>587</v>
      </c>
      <c r="D76" s="731">
        <f t="shared" si="25"/>
        <v>914</v>
      </c>
      <c r="E76" s="752">
        <v>24</v>
      </c>
      <c r="F76" s="752">
        <v>71</v>
      </c>
      <c r="G76" s="752">
        <v>85</v>
      </c>
      <c r="H76" s="752">
        <v>111</v>
      </c>
      <c r="I76" s="752">
        <v>88</v>
      </c>
      <c r="J76" s="752">
        <v>84</v>
      </c>
      <c r="K76" s="752">
        <v>56</v>
      </c>
      <c r="L76" s="752">
        <v>71</v>
      </c>
      <c r="M76" s="752">
        <v>59</v>
      </c>
      <c r="N76" s="752">
        <v>45</v>
      </c>
      <c r="O76" s="752">
        <v>31</v>
      </c>
      <c r="P76" s="752">
        <v>36</v>
      </c>
      <c r="Q76" s="752">
        <v>32</v>
      </c>
      <c r="R76" s="752">
        <v>29</v>
      </c>
      <c r="S76" s="752">
        <v>35</v>
      </c>
      <c r="T76" s="752">
        <v>20</v>
      </c>
      <c r="U76" s="752">
        <v>23</v>
      </c>
      <c r="V76" s="753">
        <v>14</v>
      </c>
      <c r="W76" s="748"/>
      <c r="X76" s="748"/>
    </row>
    <row r="77" spans="1:24" ht="19.5" customHeight="1">
      <c r="A77" s="750"/>
      <c r="B77" s="751"/>
      <c r="C77" s="742" t="s">
        <v>588</v>
      </c>
      <c r="D77" s="731">
        <f t="shared" si="25"/>
        <v>790</v>
      </c>
      <c r="E77" s="731">
        <v>17</v>
      </c>
      <c r="F77" s="731">
        <v>73</v>
      </c>
      <c r="G77" s="731">
        <v>99</v>
      </c>
      <c r="H77" s="731">
        <v>98</v>
      </c>
      <c r="I77" s="731">
        <v>83</v>
      </c>
      <c r="J77" s="731">
        <v>67</v>
      </c>
      <c r="K77" s="731">
        <v>53</v>
      </c>
      <c r="L77" s="731">
        <v>51</v>
      </c>
      <c r="M77" s="731">
        <v>43</v>
      </c>
      <c r="N77" s="731">
        <v>35</v>
      </c>
      <c r="O77" s="731">
        <v>26</v>
      </c>
      <c r="P77" s="731">
        <v>19</v>
      </c>
      <c r="Q77" s="731">
        <v>30</v>
      </c>
      <c r="R77" s="731">
        <v>23</v>
      </c>
      <c r="S77" s="731">
        <v>21</v>
      </c>
      <c r="T77" s="731">
        <v>25</v>
      </c>
      <c r="U77" s="731">
        <v>12</v>
      </c>
      <c r="V77" s="743">
        <v>15</v>
      </c>
      <c r="W77" s="714"/>
      <c r="X77" s="714"/>
    </row>
    <row r="78" spans="1:24" s="749" customFormat="1" ht="19.5" customHeight="1">
      <c r="A78" s="744" t="s">
        <v>29</v>
      </c>
      <c r="B78" s="745" t="s">
        <v>608</v>
      </c>
      <c r="C78" s="751"/>
      <c r="D78" s="728">
        <f t="shared" si="25"/>
        <v>3253</v>
      </c>
      <c r="E78" s="746">
        <f t="shared" ref="E78:V78" si="28">SUM(E79:E80)</f>
        <v>94</v>
      </c>
      <c r="F78" s="746">
        <f t="shared" si="28"/>
        <v>336</v>
      </c>
      <c r="G78" s="746">
        <f t="shared" si="28"/>
        <v>411</v>
      </c>
      <c r="H78" s="746">
        <f t="shared" si="28"/>
        <v>432</v>
      </c>
      <c r="I78" s="746">
        <f t="shared" si="28"/>
        <v>342</v>
      </c>
      <c r="J78" s="746">
        <f t="shared" si="28"/>
        <v>229</v>
      </c>
      <c r="K78" s="746">
        <f t="shared" si="28"/>
        <v>237</v>
      </c>
      <c r="L78" s="746">
        <f t="shared" si="28"/>
        <v>186</v>
      </c>
      <c r="M78" s="746">
        <f t="shared" si="28"/>
        <v>181</v>
      </c>
      <c r="N78" s="746">
        <f t="shared" si="28"/>
        <v>129</v>
      </c>
      <c r="O78" s="746">
        <f t="shared" si="28"/>
        <v>114</v>
      </c>
      <c r="P78" s="746">
        <f t="shared" si="28"/>
        <v>85</v>
      </c>
      <c r="Q78" s="746">
        <f t="shared" si="28"/>
        <v>102</v>
      </c>
      <c r="R78" s="746">
        <f t="shared" si="28"/>
        <v>100</v>
      </c>
      <c r="S78" s="746">
        <f t="shared" si="28"/>
        <v>106</v>
      </c>
      <c r="T78" s="746">
        <f t="shared" si="28"/>
        <v>63</v>
      </c>
      <c r="U78" s="746">
        <f t="shared" si="28"/>
        <v>59</v>
      </c>
      <c r="V78" s="747">
        <f t="shared" si="28"/>
        <v>47</v>
      </c>
      <c r="W78" s="748"/>
      <c r="X78" s="748"/>
    </row>
    <row r="79" spans="1:24" s="749" customFormat="1" ht="19.5" customHeight="1">
      <c r="A79" s="740"/>
      <c r="B79" s="745"/>
      <c r="C79" s="742" t="s">
        <v>587</v>
      </c>
      <c r="D79" s="731">
        <f t="shared" si="25"/>
        <v>1748</v>
      </c>
      <c r="E79" s="752">
        <v>51</v>
      </c>
      <c r="F79" s="752">
        <v>180</v>
      </c>
      <c r="G79" s="752">
        <v>212</v>
      </c>
      <c r="H79" s="752">
        <v>219</v>
      </c>
      <c r="I79" s="752">
        <v>182</v>
      </c>
      <c r="J79" s="752">
        <v>118</v>
      </c>
      <c r="K79" s="752">
        <v>119</v>
      </c>
      <c r="L79" s="752">
        <v>102</v>
      </c>
      <c r="M79" s="752">
        <v>106</v>
      </c>
      <c r="N79" s="752">
        <v>67</v>
      </c>
      <c r="O79" s="752">
        <v>79</v>
      </c>
      <c r="P79" s="752">
        <v>48</v>
      </c>
      <c r="Q79" s="752">
        <v>63</v>
      </c>
      <c r="R79" s="752">
        <v>52</v>
      </c>
      <c r="S79" s="752">
        <v>57</v>
      </c>
      <c r="T79" s="752">
        <v>37</v>
      </c>
      <c r="U79" s="752">
        <v>29</v>
      </c>
      <c r="V79" s="753">
        <v>27</v>
      </c>
      <c r="W79" s="748"/>
      <c r="X79" s="748"/>
    </row>
    <row r="80" spans="1:24" ht="19.5" customHeight="1">
      <c r="A80" s="750"/>
      <c r="B80" s="751"/>
      <c r="C80" s="742" t="s">
        <v>588</v>
      </c>
      <c r="D80" s="731">
        <f t="shared" si="25"/>
        <v>1505</v>
      </c>
      <c r="E80" s="731">
        <v>43</v>
      </c>
      <c r="F80" s="731">
        <v>156</v>
      </c>
      <c r="G80" s="731">
        <v>199</v>
      </c>
      <c r="H80" s="731">
        <v>213</v>
      </c>
      <c r="I80" s="731">
        <v>160</v>
      </c>
      <c r="J80" s="731">
        <v>111</v>
      </c>
      <c r="K80" s="731">
        <v>118</v>
      </c>
      <c r="L80" s="731">
        <v>84</v>
      </c>
      <c r="M80" s="731">
        <v>75</v>
      </c>
      <c r="N80" s="731">
        <v>62</v>
      </c>
      <c r="O80" s="731">
        <v>35</v>
      </c>
      <c r="P80" s="731">
        <v>37</v>
      </c>
      <c r="Q80" s="731">
        <v>39</v>
      </c>
      <c r="R80" s="731">
        <v>48</v>
      </c>
      <c r="S80" s="731">
        <v>49</v>
      </c>
      <c r="T80" s="731">
        <v>26</v>
      </c>
      <c r="U80" s="731">
        <v>30</v>
      </c>
      <c r="V80" s="743">
        <v>20</v>
      </c>
      <c r="W80" s="714"/>
      <c r="X80" s="714"/>
    </row>
    <row r="81" spans="1:24" s="749" customFormat="1" ht="19.5" customHeight="1">
      <c r="A81" s="744" t="s">
        <v>31</v>
      </c>
      <c r="B81" s="745" t="s">
        <v>609</v>
      </c>
      <c r="C81" s="745"/>
      <c r="D81" s="728">
        <f t="shared" si="25"/>
        <v>1279</v>
      </c>
      <c r="E81" s="746">
        <f t="shared" ref="E81:V81" si="29">SUM(E82:E83)</f>
        <v>29</v>
      </c>
      <c r="F81" s="746">
        <f t="shared" si="29"/>
        <v>102</v>
      </c>
      <c r="G81" s="746">
        <f t="shared" si="29"/>
        <v>131</v>
      </c>
      <c r="H81" s="746">
        <f t="shared" si="29"/>
        <v>145</v>
      </c>
      <c r="I81" s="746">
        <f t="shared" si="29"/>
        <v>131</v>
      </c>
      <c r="J81" s="746">
        <f t="shared" si="29"/>
        <v>97</v>
      </c>
      <c r="K81" s="746">
        <f t="shared" si="29"/>
        <v>90</v>
      </c>
      <c r="L81" s="746">
        <f t="shared" si="29"/>
        <v>93</v>
      </c>
      <c r="M81" s="746">
        <f t="shared" si="29"/>
        <v>49</v>
      </c>
      <c r="N81" s="746">
        <f t="shared" si="29"/>
        <v>58</v>
      </c>
      <c r="O81" s="746">
        <f t="shared" si="29"/>
        <v>42</v>
      </c>
      <c r="P81" s="746">
        <f t="shared" si="29"/>
        <v>38</v>
      </c>
      <c r="Q81" s="746">
        <f t="shared" si="29"/>
        <v>58</v>
      </c>
      <c r="R81" s="746">
        <f t="shared" si="29"/>
        <v>42</v>
      </c>
      <c r="S81" s="746">
        <f t="shared" si="29"/>
        <v>60</v>
      </c>
      <c r="T81" s="746">
        <f t="shared" si="29"/>
        <v>29</v>
      </c>
      <c r="U81" s="746">
        <f t="shared" si="29"/>
        <v>37</v>
      </c>
      <c r="V81" s="747">
        <f t="shared" si="29"/>
        <v>48</v>
      </c>
      <c r="W81" s="748"/>
      <c r="X81" s="748"/>
    </row>
    <row r="82" spans="1:24" s="749" customFormat="1" ht="19.5" customHeight="1">
      <c r="A82" s="750"/>
      <c r="B82" s="751"/>
      <c r="C82" s="742" t="s">
        <v>587</v>
      </c>
      <c r="D82" s="731">
        <f t="shared" si="25"/>
        <v>667</v>
      </c>
      <c r="E82" s="752">
        <v>14</v>
      </c>
      <c r="F82" s="752">
        <v>49</v>
      </c>
      <c r="G82" s="752">
        <v>64</v>
      </c>
      <c r="H82" s="752">
        <v>71</v>
      </c>
      <c r="I82" s="752">
        <v>59</v>
      </c>
      <c r="J82" s="752">
        <v>49</v>
      </c>
      <c r="K82" s="752">
        <v>42</v>
      </c>
      <c r="L82" s="752">
        <v>56</v>
      </c>
      <c r="M82" s="752">
        <v>26</v>
      </c>
      <c r="N82" s="752">
        <v>30</v>
      </c>
      <c r="O82" s="752">
        <v>22</v>
      </c>
      <c r="P82" s="752">
        <v>20</v>
      </c>
      <c r="Q82" s="752">
        <v>37</v>
      </c>
      <c r="R82" s="752">
        <v>21</v>
      </c>
      <c r="S82" s="752">
        <v>43</v>
      </c>
      <c r="T82" s="752">
        <v>15</v>
      </c>
      <c r="U82" s="752">
        <v>22</v>
      </c>
      <c r="V82" s="753">
        <v>27</v>
      </c>
      <c r="W82" s="748"/>
      <c r="X82" s="748"/>
    </row>
    <row r="83" spans="1:24" ht="19.5" customHeight="1">
      <c r="A83" s="750"/>
      <c r="B83" s="751"/>
      <c r="C83" s="742" t="s">
        <v>588</v>
      </c>
      <c r="D83" s="731">
        <f t="shared" si="25"/>
        <v>612</v>
      </c>
      <c r="E83" s="731">
        <v>15</v>
      </c>
      <c r="F83" s="731">
        <v>53</v>
      </c>
      <c r="G83" s="731">
        <v>67</v>
      </c>
      <c r="H83" s="731">
        <v>74</v>
      </c>
      <c r="I83" s="731">
        <v>72</v>
      </c>
      <c r="J83" s="731">
        <v>48</v>
      </c>
      <c r="K83" s="731">
        <v>48</v>
      </c>
      <c r="L83" s="731">
        <v>37</v>
      </c>
      <c r="M83" s="731">
        <v>23</v>
      </c>
      <c r="N83" s="731">
        <v>28</v>
      </c>
      <c r="O83" s="731">
        <v>20</v>
      </c>
      <c r="P83" s="731">
        <v>18</v>
      </c>
      <c r="Q83" s="731">
        <v>21</v>
      </c>
      <c r="R83" s="731">
        <v>21</v>
      </c>
      <c r="S83" s="731">
        <v>17</v>
      </c>
      <c r="T83" s="731">
        <v>14</v>
      </c>
      <c r="U83" s="731">
        <v>15</v>
      </c>
      <c r="V83" s="743">
        <v>21</v>
      </c>
      <c r="W83" s="714"/>
      <c r="X83" s="714"/>
    </row>
    <row r="84" spans="1:24" s="749" customFormat="1" ht="19.5" customHeight="1">
      <c r="A84" s="744" t="s">
        <v>33</v>
      </c>
      <c r="B84" s="745" t="s">
        <v>408</v>
      </c>
      <c r="C84" s="751"/>
      <c r="D84" s="728">
        <f t="shared" si="25"/>
        <v>2127</v>
      </c>
      <c r="E84" s="746">
        <f t="shared" ref="E84:V84" si="30">SUM(E85:E86)</f>
        <v>54</v>
      </c>
      <c r="F84" s="746">
        <f t="shared" si="30"/>
        <v>178</v>
      </c>
      <c r="G84" s="746">
        <f t="shared" si="30"/>
        <v>228</v>
      </c>
      <c r="H84" s="746">
        <f t="shared" si="30"/>
        <v>268</v>
      </c>
      <c r="I84" s="746">
        <f t="shared" si="30"/>
        <v>198</v>
      </c>
      <c r="J84" s="746">
        <f t="shared" si="30"/>
        <v>166</v>
      </c>
      <c r="K84" s="746">
        <f t="shared" si="30"/>
        <v>155</v>
      </c>
      <c r="L84" s="746">
        <f t="shared" si="30"/>
        <v>139</v>
      </c>
      <c r="M84" s="746">
        <f t="shared" si="30"/>
        <v>115</v>
      </c>
      <c r="N84" s="746">
        <f t="shared" si="30"/>
        <v>94</v>
      </c>
      <c r="O84" s="746">
        <f t="shared" si="30"/>
        <v>86</v>
      </c>
      <c r="P84" s="746">
        <f t="shared" si="30"/>
        <v>76</v>
      </c>
      <c r="Q84" s="746">
        <f t="shared" si="30"/>
        <v>87</v>
      </c>
      <c r="R84" s="746">
        <f t="shared" si="30"/>
        <v>72</v>
      </c>
      <c r="S84" s="746">
        <f t="shared" si="30"/>
        <v>64</v>
      </c>
      <c r="T84" s="746">
        <f t="shared" si="30"/>
        <v>49</v>
      </c>
      <c r="U84" s="746">
        <f t="shared" si="30"/>
        <v>54</v>
      </c>
      <c r="V84" s="747">
        <f t="shared" si="30"/>
        <v>44</v>
      </c>
      <c r="W84" s="748"/>
      <c r="X84" s="748"/>
    </row>
    <row r="85" spans="1:24" s="749" customFormat="1" ht="19.5" customHeight="1">
      <c r="A85" s="750"/>
      <c r="B85" s="751"/>
      <c r="C85" s="742" t="s">
        <v>587</v>
      </c>
      <c r="D85" s="731">
        <f t="shared" si="25"/>
        <v>1178</v>
      </c>
      <c r="E85" s="752">
        <v>28</v>
      </c>
      <c r="F85" s="752">
        <v>95</v>
      </c>
      <c r="G85" s="752">
        <v>123</v>
      </c>
      <c r="H85" s="752">
        <v>142</v>
      </c>
      <c r="I85" s="752">
        <v>104</v>
      </c>
      <c r="J85" s="752">
        <v>97</v>
      </c>
      <c r="K85" s="752">
        <v>88</v>
      </c>
      <c r="L85" s="752">
        <v>83</v>
      </c>
      <c r="M85" s="752">
        <v>67</v>
      </c>
      <c r="N85" s="752">
        <v>56</v>
      </c>
      <c r="O85" s="752">
        <v>51</v>
      </c>
      <c r="P85" s="752">
        <v>44</v>
      </c>
      <c r="Q85" s="752">
        <v>48</v>
      </c>
      <c r="R85" s="752">
        <v>43</v>
      </c>
      <c r="S85" s="752">
        <v>37</v>
      </c>
      <c r="T85" s="752">
        <v>31</v>
      </c>
      <c r="U85" s="752">
        <v>21</v>
      </c>
      <c r="V85" s="753">
        <v>20</v>
      </c>
      <c r="W85" s="748"/>
      <c r="X85" s="748"/>
    </row>
    <row r="86" spans="1:24" ht="19.5" customHeight="1">
      <c r="A86" s="750"/>
      <c r="B86" s="751"/>
      <c r="C86" s="742" t="s">
        <v>588</v>
      </c>
      <c r="D86" s="731">
        <f t="shared" si="25"/>
        <v>949</v>
      </c>
      <c r="E86" s="731">
        <v>26</v>
      </c>
      <c r="F86" s="731">
        <v>83</v>
      </c>
      <c r="G86" s="731">
        <v>105</v>
      </c>
      <c r="H86" s="731">
        <v>126</v>
      </c>
      <c r="I86" s="731">
        <v>94</v>
      </c>
      <c r="J86" s="731">
        <v>69</v>
      </c>
      <c r="K86" s="731">
        <v>67</v>
      </c>
      <c r="L86" s="731">
        <v>56</v>
      </c>
      <c r="M86" s="731">
        <v>48</v>
      </c>
      <c r="N86" s="731">
        <v>38</v>
      </c>
      <c r="O86" s="731">
        <v>35</v>
      </c>
      <c r="P86" s="731">
        <v>32</v>
      </c>
      <c r="Q86" s="731">
        <v>39</v>
      </c>
      <c r="R86" s="731">
        <v>29</v>
      </c>
      <c r="S86" s="731">
        <v>27</v>
      </c>
      <c r="T86" s="731">
        <v>18</v>
      </c>
      <c r="U86" s="731">
        <v>33</v>
      </c>
      <c r="V86" s="743">
        <v>24</v>
      </c>
      <c r="W86" s="714"/>
      <c r="X86" s="714"/>
    </row>
    <row r="87" spans="1:24" s="749" customFormat="1" ht="19.5" customHeight="1">
      <c r="A87" s="744" t="s">
        <v>35</v>
      </c>
      <c r="B87" s="745" t="s">
        <v>610</v>
      </c>
      <c r="C87" s="751"/>
      <c r="D87" s="728">
        <f t="shared" si="25"/>
        <v>1250</v>
      </c>
      <c r="E87" s="746">
        <f t="shared" ref="E87:V87" si="31">SUM(E88:E89)</f>
        <v>17</v>
      </c>
      <c r="F87" s="746">
        <f t="shared" si="31"/>
        <v>76</v>
      </c>
      <c r="G87" s="746">
        <f t="shared" si="31"/>
        <v>105</v>
      </c>
      <c r="H87" s="746">
        <f t="shared" si="31"/>
        <v>114</v>
      </c>
      <c r="I87" s="746">
        <f t="shared" si="31"/>
        <v>117</v>
      </c>
      <c r="J87" s="746">
        <f t="shared" si="31"/>
        <v>79</v>
      </c>
      <c r="K87" s="746">
        <f t="shared" si="31"/>
        <v>87</v>
      </c>
      <c r="L87" s="746">
        <f t="shared" si="31"/>
        <v>80</v>
      </c>
      <c r="M87" s="746">
        <f t="shared" si="31"/>
        <v>69</v>
      </c>
      <c r="N87" s="746">
        <f t="shared" si="31"/>
        <v>49</v>
      </c>
      <c r="O87" s="746">
        <f t="shared" si="31"/>
        <v>49</v>
      </c>
      <c r="P87" s="746">
        <f t="shared" si="31"/>
        <v>52</v>
      </c>
      <c r="Q87" s="746">
        <f t="shared" si="31"/>
        <v>56</v>
      </c>
      <c r="R87" s="746">
        <f t="shared" si="31"/>
        <v>60</v>
      </c>
      <c r="S87" s="746">
        <f t="shared" si="31"/>
        <v>72</v>
      </c>
      <c r="T87" s="746">
        <f t="shared" si="31"/>
        <v>48</v>
      </c>
      <c r="U87" s="746">
        <f t="shared" si="31"/>
        <v>52</v>
      </c>
      <c r="V87" s="747">
        <f t="shared" si="31"/>
        <v>68</v>
      </c>
      <c r="W87" s="748"/>
      <c r="X87" s="748"/>
    </row>
    <row r="88" spans="1:24" s="749" customFormat="1" ht="19.5" customHeight="1">
      <c r="A88" s="762"/>
      <c r="B88" s="755"/>
      <c r="C88" s="742" t="s">
        <v>587</v>
      </c>
      <c r="D88" s="731">
        <f t="shared" si="25"/>
        <v>647</v>
      </c>
      <c r="E88" s="752">
        <v>11</v>
      </c>
      <c r="F88" s="752">
        <v>41</v>
      </c>
      <c r="G88" s="752">
        <v>49</v>
      </c>
      <c r="H88" s="752">
        <v>54</v>
      </c>
      <c r="I88" s="752">
        <v>53</v>
      </c>
      <c r="J88" s="752">
        <v>40</v>
      </c>
      <c r="K88" s="752">
        <v>37</v>
      </c>
      <c r="L88" s="752">
        <v>37</v>
      </c>
      <c r="M88" s="752">
        <v>41</v>
      </c>
      <c r="N88" s="752">
        <v>22</v>
      </c>
      <c r="O88" s="752">
        <v>35</v>
      </c>
      <c r="P88" s="752">
        <v>32</v>
      </c>
      <c r="Q88" s="752">
        <v>33</v>
      </c>
      <c r="R88" s="752">
        <v>36</v>
      </c>
      <c r="S88" s="752">
        <v>44</v>
      </c>
      <c r="T88" s="752">
        <v>27</v>
      </c>
      <c r="U88" s="752">
        <v>23</v>
      </c>
      <c r="V88" s="753">
        <v>32</v>
      </c>
      <c r="W88" s="748"/>
      <c r="X88" s="748"/>
    </row>
    <row r="89" spans="1:24" ht="19.5" customHeight="1">
      <c r="A89" s="762"/>
      <c r="B89" s="755"/>
      <c r="C89" s="742" t="s">
        <v>588</v>
      </c>
      <c r="D89" s="731">
        <f t="shared" si="25"/>
        <v>603</v>
      </c>
      <c r="E89" s="731">
        <v>6</v>
      </c>
      <c r="F89" s="731">
        <v>35</v>
      </c>
      <c r="G89" s="731">
        <v>56</v>
      </c>
      <c r="H89" s="731">
        <v>60</v>
      </c>
      <c r="I89" s="731">
        <v>64</v>
      </c>
      <c r="J89" s="731">
        <v>39</v>
      </c>
      <c r="K89" s="731">
        <v>50</v>
      </c>
      <c r="L89" s="731">
        <v>43</v>
      </c>
      <c r="M89" s="731">
        <v>28</v>
      </c>
      <c r="N89" s="731">
        <v>27</v>
      </c>
      <c r="O89" s="731">
        <v>14</v>
      </c>
      <c r="P89" s="731">
        <v>20</v>
      </c>
      <c r="Q89" s="731">
        <v>23</v>
      </c>
      <c r="R89" s="731">
        <v>24</v>
      </c>
      <c r="S89" s="731">
        <v>28</v>
      </c>
      <c r="T89" s="731">
        <v>21</v>
      </c>
      <c r="U89" s="731">
        <v>29</v>
      </c>
      <c r="V89" s="743">
        <v>36</v>
      </c>
      <c r="W89" s="714"/>
      <c r="X89" s="714"/>
    </row>
    <row r="90" spans="1:24" s="714" customFormat="1" ht="19.5" customHeight="1">
      <c r="A90" s="744" t="s">
        <v>37</v>
      </c>
      <c r="B90" s="745" t="s">
        <v>611</v>
      </c>
      <c r="C90" s="751"/>
      <c r="D90" s="728">
        <f t="shared" si="25"/>
        <v>1584</v>
      </c>
      <c r="E90" s="746">
        <f t="shared" ref="E90:V90" si="32">SUM(E91:E92)</f>
        <v>28</v>
      </c>
      <c r="F90" s="746">
        <f t="shared" si="32"/>
        <v>122</v>
      </c>
      <c r="G90" s="746">
        <f t="shared" si="32"/>
        <v>162</v>
      </c>
      <c r="H90" s="746">
        <f t="shared" si="32"/>
        <v>159</v>
      </c>
      <c r="I90" s="746">
        <f t="shared" si="32"/>
        <v>146</v>
      </c>
      <c r="J90" s="746">
        <f t="shared" si="32"/>
        <v>113</v>
      </c>
      <c r="K90" s="746">
        <f t="shared" si="32"/>
        <v>126</v>
      </c>
      <c r="L90" s="746">
        <f t="shared" si="32"/>
        <v>85</v>
      </c>
      <c r="M90" s="746">
        <f t="shared" si="32"/>
        <v>90</v>
      </c>
      <c r="N90" s="746">
        <f t="shared" si="32"/>
        <v>72</v>
      </c>
      <c r="O90" s="746">
        <f t="shared" si="32"/>
        <v>61</v>
      </c>
      <c r="P90" s="746">
        <f t="shared" si="32"/>
        <v>63</v>
      </c>
      <c r="Q90" s="746">
        <f t="shared" si="32"/>
        <v>57</v>
      </c>
      <c r="R90" s="746">
        <f t="shared" si="32"/>
        <v>71</v>
      </c>
      <c r="S90" s="746">
        <f t="shared" si="32"/>
        <v>67</v>
      </c>
      <c r="T90" s="746">
        <f t="shared" si="32"/>
        <v>60</v>
      </c>
      <c r="U90" s="746">
        <f t="shared" si="32"/>
        <v>52</v>
      </c>
      <c r="V90" s="747">
        <f t="shared" si="32"/>
        <v>50</v>
      </c>
    </row>
    <row r="91" spans="1:24" s="714" customFormat="1" ht="19.5" customHeight="1">
      <c r="A91" s="763"/>
      <c r="B91" s="741"/>
      <c r="C91" s="742" t="s">
        <v>587</v>
      </c>
      <c r="D91" s="731">
        <f t="shared" si="25"/>
        <v>895</v>
      </c>
      <c r="E91" s="752">
        <v>14</v>
      </c>
      <c r="F91" s="752">
        <v>60</v>
      </c>
      <c r="G91" s="752">
        <v>82</v>
      </c>
      <c r="H91" s="752">
        <v>85</v>
      </c>
      <c r="I91" s="752">
        <v>81</v>
      </c>
      <c r="J91" s="752">
        <v>67</v>
      </c>
      <c r="K91" s="752">
        <v>69</v>
      </c>
      <c r="L91" s="752">
        <v>49</v>
      </c>
      <c r="M91" s="752">
        <v>52</v>
      </c>
      <c r="N91" s="752">
        <v>47</v>
      </c>
      <c r="O91" s="752">
        <v>37</v>
      </c>
      <c r="P91" s="752">
        <v>45</v>
      </c>
      <c r="Q91" s="752">
        <v>37</v>
      </c>
      <c r="R91" s="752">
        <v>47</v>
      </c>
      <c r="S91" s="752">
        <v>35</v>
      </c>
      <c r="T91" s="752">
        <v>37</v>
      </c>
      <c r="U91" s="752">
        <v>27</v>
      </c>
      <c r="V91" s="753">
        <v>24</v>
      </c>
    </row>
    <row r="92" spans="1:24" s="714" customFormat="1" ht="19.5" customHeight="1">
      <c r="A92" s="762"/>
      <c r="B92" s="755"/>
      <c r="C92" s="742" t="s">
        <v>588</v>
      </c>
      <c r="D92" s="731">
        <f t="shared" si="25"/>
        <v>689</v>
      </c>
      <c r="E92" s="731">
        <v>14</v>
      </c>
      <c r="F92" s="731">
        <v>62</v>
      </c>
      <c r="G92" s="731">
        <v>80</v>
      </c>
      <c r="H92" s="731">
        <v>74</v>
      </c>
      <c r="I92" s="731">
        <v>65</v>
      </c>
      <c r="J92" s="731">
        <v>46</v>
      </c>
      <c r="K92" s="731">
        <v>57</v>
      </c>
      <c r="L92" s="731">
        <v>36</v>
      </c>
      <c r="M92" s="731">
        <v>38</v>
      </c>
      <c r="N92" s="731">
        <v>25</v>
      </c>
      <c r="O92" s="731">
        <v>24</v>
      </c>
      <c r="P92" s="731">
        <v>18</v>
      </c>
      <c r="Q92" s="731">
        <v>20</v>
      </c>
      <c r="R92" s="731">
        <v>24</v>
      </c>
      <c r="S92" s="731">
        <v>32</v>
      </c>
      <c r="T92" s="731">
        <v>23</v>
      </c>
      <c r="U92" s="731">
        <v>25</v>
      </c>
      <c r="V92" s="743">
        <v>26</v>
      </c>
    </row>
    <row r="93" spans="1:24" s="714" customFormat="1" ht="19.5" customHeight="1">
      <c r="A93" s="744" t="s">
        <v>39</v>
      </c>
      <c r="B93" s="745" t="s">
        <v>416</v>
      </c>
      <c r="C93" s="751"/>
      <c r="D93" s="728">
        <f t="shared" si="25"/>
        <v>1593</v>
      </c>
      <c r="E93" s="746">
        <f t="shared" ref="E93:V93" si="33">SUM(E94:E95)</f>
        <v>40</v>
      </c>
      <c r="F93" s="746">
        <f t="shared" si="33"/>
        <v>142</v>
      </c>
      <c r="G93" s="746">
        <f t="shared" si="33"/>
        <v>176</v>
      </c>
      <c r="H93" s="746">
        <f t="shared" si="33"/>
        <v>193</v>
      </c>
      <c r="I93" s="746">
        <f t="shared" si="33"/>
        <v>155</v>
      </c>
      <c r="J93" s="746">
        <f t="shared" si="33"/>
        <v>127</v>
      </c>
      <c r="K93" s="746">
        <f t="shared" si="33"/>
        <v>124</v>
      </c>
      <c r="L93" s="746">
        <f t="shared" si="33"/>
        <v>94</v>
      </c>
      <c r="M93" s="746">
        <f t="shared" si="33"/>
        <v>88</v>
      </c>
      <c r="N93" s="746">
        <f t="shared" si="33"/>
        <v>61</v>
      </c>
      <c r="O93" s="746">
        <f t="shared" si="33"/>
        <v>68</v>
      </c>
      <c r="P93" s="746">
        <f t="shared" si="33"/>
        <v>52</v>
      </c>
      <c r="Q93" s="746">
        <f t="shared" si="33"/>
        <v>64</v>
      </c>
      <c r="R93" s="746">
        <f t="shared" si="33"/>
        <v>52</v>
      </c>
      <c r="S93" s="746">
        <f t="shared" si="33"/>
        <v>50</v>
      </c>
      <c r="T93" s="746">
        <f t="shared" si="33"/>
        <v>42</v>
      </c>
      <c r="U93" s="746">
        <f t="shared" si="33"/>
        <v>34</v>
      </c>
      <c r="V93" s="747">
        <f t="shared" si="33"/>
        <v>31</v>
      </c>
    </row>
    <row r="94" spans="1:24" s="714" customFormat="1" ht="19.5" customHeight="1">
      <c r="A94" s="762"/>
      <c r="B94" s="755"/>
      <c r="C94" s="742" t="s">
        <v>587</v>
      </c>
      <c r="D94" s="731">
        <f t="shared" si="25"/>
        <v>862</v>
      </c>
      <c r="E94" s="752">
        <v>23</v>
      </c>
      <c r="F94" s="752">
        <v>71</v>
      </c>
      <c r="G94" s="752">
        <v>82</v>
      </c>
      <c r="H94" s="752">
        <v>99</v>
      </c>
      <c r="I94" s="752">
        <v>84</v>
      </c>
      <c r="J94" s="752">
        <v>67</v>
      </c>
      <c r="K94" s="752">
        <v>70</v>
      </c>
      <c r="L94" s="752">
        <v>53</v>
      </c>
      <c r="M94" s="752">
        <v>52</v>
      </c>
      <c r="N94" s="752">
        <v>36</v>
      </c>
      <c r="O94" s="752">
        <v>38</v>
      </c>
      <c r="P94" s="752">
        <v>34</v>
      </c>
      <c r="Q94" s="752">
        <v>37</v>
      </c>
      <c r="R94" s="752">
        <v>36</v>
      </c>
      <c r="S94" s="752">
        <v>22</v>
      </c>
      <c r="T94" s="752">
        <v>24</v>
      </c>
      <c r="U94" s="752">
        <v>18</v>
      </c>
      <c r="V94" s="753">
        <v>16</v>
      </c>
    </row>
    <row r="95" spans="1:24" s="714" customFormat="1" ht="19.5" customHeight="1">
      <c r="A95" s="762"/>
      <c r="B95" s="755"/>
      <c r="C95" s="742" t="s">
        <v>588</v>
      </c>
      <c r="D95" s="731">
        <f t="shared" si="25"/>
        <v>731</v>
      </c>
      <c r="E95" s="731">
        <v>17</v>
      </c>
      <c r="F95" s="731">
        <v>71</v>
      </c>
      <c r="G95" s="731">
        <v>94</v>
      </c>
      <c r="H95" s="731">
        <v>94</v>
      </c>
      <c r="I95" s="731">
        <v>71</v>
      </c>
      <c r="J95" s="731">
        <v>60</v>
      </c>
      <c r="K95" s="731">
        <v>54</v>
      </c>
      <c r="L95" s="731">
        <v>41</v>
      </c>
      <c r="M95" s="731">
        <v>36</v>
      </c>
      <c r="N95" s="731">
        <v>25</v>
      </c>
      <c r="O95" s="731">
        <v>30</v>
      </c>
      <c r="P95" s="731">
        <v>18</v>
      </c>
      <c r="Q95" s="731">
        <v>27</v>
      </c>
      <c r="R95" s="731">
        <v>16</v>
      </c>
      <c r="S95" s="731">
        <v>28</v>
      </c>
      <c r="T95" s="731">
        <v>18</v>
      </c>
      <c r="U95" s="731">
        <v>16</v>
      </c>
      <c r="V95" s="743">
        <v>15</v>
      </c>
    </row>
    <row r="96" spans="1:24" ht="19.5" customHeight="1">
      <c r="A96" s="1529" t="s">
        <v>31</v>
      </c>
      <c r="B96" s="1512" t="s">
        <v>432</v>
      </c>
      <c r="C96" s="1502"/>
      <c r="D96" s="1503">
        <f t="shared" si="25"/>
        <v>12254</v>
      </c>
      <c r="E96" s="1520">
        <f t="shared" ref="E96:V96" si="34">SUM(E99+E102+E105+E108+E111+E114+E117)</f>
        <v>224</v>
      </c>
      <c r="F96" s="1520">
        <f t="shared" si="34"/>
        <v>789</v>
      </c>
      <c r="G96" s="1520">
        <f t="shared" si="34"/>
        <v>989</v>
      </c>
      <c r="H96" s="1520">
        <f t="shared" si="34"/>
        <v>1119</v>
      </c>
      <c r="I96" s="1520">
        <f t="shared" si="34"/>
        <v>1085</v>
      </c>
      <c r="J96" s="1520">
        <f t="shared" si="34"/>
        <v>966</v>
      </c>
      <c r="K96" s="1520">
        <f t="shared" si="34"/>
        <v>971</v>
      </c>
      <c r="L96" s="1520">
        <f t="shared" si="34"/>
        <v>766</v>
      </c>
      <c r="M96" s="1520">
        <f t="shared" si="34"/>
        <v>738</v>
      </c>
      <c r="N96" s="1520">
        <f t="shared" si="34"/>
        <v>591</v>
      </c>
      <c r="O96" s="1520">
        <f t="shared" si="34"/>
        <v>563</v>
      </c>
      <c r="P96" s="1520">
        <f t="shared" si="34"/>
        <v>491</v>
      </c>
      <c r="Q96" s="1520">
        <f t="shared" si="34"/>
        <v>521</v>
      </c>
      <c r="R96" s="1520">
        <f t="shared" si="34"/>
        <v>595</v>
      </c>
      <c r="S96" s="1520">
        <f t="shared" si="34"/>
        <v>530</v>
      </c>
      <c r="T96" s="1520">
        <f t="shared" si="34"/>
        <v>441</v>
      </c>
      <c r="U96" s="1520">
        <f t="shared" si="34"/>
        <v>385</v>
      </c>
      <c r="V96" s="1520">
        <f t="shared" si="34"/>
        <v>490</v>
      </c>
      <c r="W96" s="714"/>
    </row>
    <row r="97" spans="1:23" ht="19.5" customHeight="1">
      <c r="A97" s="1518"/>
      <c r="B97" s="757"/>
      <c r="C97" s="739" t="s">
        <v>587</v>
      </c>
      <c r="D97" s="731">
        <f t="shared" si="25"/>
        <v>6570</v>
      </c>
      <c r="E97" s="752">
        <f>SUM(E100+E103+E106+E109+E112+E115+E118)</f>
        <v>116</v>
      </c>
      <c r="F97" s="752">
        <f>SUM(F100+F103+F106+F109+F112+F115+F118)</f>
        <v>412</v>
      </c>
      <c r="G97" s="752">
        <f>SUM(G100+G103+G106+G109+G112+G115+G118)</f>
        <v>498</v>
      </c>
      <c r="H97" s="752">
        <f t="shared" ref="H97:V97" si="35">SUM(H100+H103+H106+H109+H112+H115+H118)</f>
        <v>551</v>
      </c>
      <c r="I97" s="752">
        <f t="shared" si="35"/>
        <v>594</v>
      </c>
      <c r="J97" s="752">
        <f t="shared" si="35"/>
        <v>509</v>
      </c>
      <c r="K97" s="752">
        <f t="shared" si="35"/>
        <v>500</v>
      </c>
      <c r="L97" s="752">
        <f t="shared" si="35"/>
        <v>410</v>
      </c>
      <c r="M97" s="752">
        <f t="shared" si="35"/>
        <v>425</v>
      </c>
      <c r="N97" s="752">
        <f t="shared" si="35"/>
        <v>327</v>
      </c>
      <c r="O97" s="752">
        <f t="shared" si="35"/>
        <v>329</v>
      </c>
      <c r="P97" s="752">
        <f t="shared" si="35"/>
        <v>302</v>
      </c>
      <c r="Q97" s="752">
        <f t="shared" si="35"/>
        <v>324</v>
      </c>
      <c r="R97" s="752">
        <f t="shared" si="35"/>
        <v>339</v>
      </c>
      <c r="S97" s="752">
        <f t="shared" si="35"/>
        <v>295</v>
      </c>
      <c r="T97" s="752">
        <f t="shared" si="35"/>
        <v>225</v>
      </c>
      <c r="U97" s="752">
        <f t="shared" si="35"/>
        <v>189</v>
      </c>
      <c r="V97" s="752">
        <f t="shared" si="35"/>
        <v>225</v>
      </c>
      <c r="W97" s="714"/>
    </row>
    <row r="98" spans="1:23" ht="19.5" customHeight="1">
      <c r="A98" s="1519"/>
      <c r="B98" s="1516"/>
      <c r="C98" s="1514" t="s">
        <v>588</v>
      </c>
      <c r="D98" s="779">
        <f t="shared" si="25"/>
        <v>5684</v>
      </c>
      <c r="E98" s="1521">
        <f>SUM(E101+E104+E107+E110+E113+E116+E119)</f>
        <v>108</v>
      </c>
      <c r="F98" s="1521">
        <f>SUM(F101+F104+F107+F110+F113+F116+F119)</f>
        <v>377</v>
      </c>
      <c r="G98" s="1521">
        <f t="shared" ref="G98:V98" si="36">SUM(G101+G104+G107+G110+G113+G116+G119)</f>
        <v>491</v>
      </c>
      <c r="H98" s="1521">
        <f t="shared" si="36"/>
        <v>568</v>
      </c>
      <c r="I98" s="1521">
        <f t="shared" si="36"/>
        <v>491</v>
      </c>
      <c r="J98" s="1521">
        <f t="shared" si="36"/>
        <v>457</v>
      </c>
      <c r="K98" s="1521">
        <f t="shared" si="36"/>
        <v>471</v>
      </c>
      <c r="L98" s="1521">
        <f t="shared" si="36"/>
        <v>356</v>
      </c>
      <c r="M98" s="1521">
        <f t="shared" si="36"/>
        <v>313</v>
      </c>
      <c r="N98" s="1521">
        <f t="shared" si="36"/>
        <v>264</v>
      </c>
      <c r="O98" s="1521">
        <f t="shared" si="36"/>
        <v>234</v>
      </c>
      <c r="P98" s="1521">
        <f t="shared" si="36"/>
        <v>189</v>
      </c>
      <c r="Q98" s="1521">
        <f t="shared" si="36"/>
        <v>197</v>
      </c>
      <c r="R98" s="1521">
        <f t="shared" si="36"/>
        <v>256</v>
      </c>
      <c r="S98" s="1521">
        <f t="shared" si="36"/>
        <v>235</v>
      </c>
      <c r="T98" s="1521">
        <f t="shared" si="36"/>
        <v>216</v>
      </c>
      <c r="U98" s="1521">
        <f t="shared" si="36"/>
        <v>196</v>
      </c>
      <c r="V98" s="1521">
        <f t="shared" si="36"/>
        <v>265</v>
      </c>
      <c r="W98" s="714"/>
    </row>
    <row r="99" spans="1:23" s="749" customFormat="1" ht="19.5" customHeight="1">
      <c r="A99" s="744" t="s">
        <v>25</v>
      </c>
      <c r="B99" s="745" t="s">
        <v>612</v>
      </c>
      <c r="C99" s="751"/>
      <c r="D99" s="728">
        <f t="shared" si="25"/>
        <v>3263</v>
      </c>
      <c r="E99" s="746">
        <f t="shared" ref="E99:V99" si="37">SUM(E100:E101)</f>
        <v>57</v>
      </c>
      <c r="F99" s="746">
        <f t="shared" si="37"/>
        <v>197</v>
      </c>
      <c r="G99" s="746">
        <f t="shared" si="37"/>
        <v>239</v>
      </c>
      <c r="H99" s="746">
        <f t="shared" si="37"/>
        <v>274</v>
      </c>
      <c r="I99" s="746">
        <f t="shared" si="37"/>
        <v>294</v>
      </c>
      <c r="J99" s="746">
        <f t="shared" si="37"/>
        <v>238</v>
      </c>
      <c r="K99" s="746">
        <f t="shared" si="37"/>
        <v>274</v>
      </c>
      <c r="L99" s="746">
        <f t="shared" si="37"/>
        <v>218</v>
      </c>
      <c r="M99" s="746">
        <f t="shared" si="37"/>
        <v>191</v>
      </c>
      <c r="N99" s="746">
        <f t="shared" si="37"/>
        <v>194</v>
      </c>
      <c r="O99" s="746">
        <f t="shared" si="37"/>
        <v>150</v>
      </c>
      <c r="P99" s="746">
        <f t="shared" si="37"/>
        <v>145</v>
      </c>
      <c r="Q99" s="746">
        <f t="shared" si="37"/>
        <v>149</v>
      </c>
      <c r="R99" s="746">
        <f t="shared" si="37"/>
        <v>151</v>
      </c>
      <c r="S99" s="746">
        <f t="shared" si="37"/>
        <v>159</v>
      </c>
      <c r="T99" s="746">
        <f t="shared" si="37"/>
        <v>112</v>
      </c>
      <c r="U99" s="746">
        <f t="shared" si="37"/>
        <v>98</v>
      </c>
      <c r="V99" s="747">
        <f t="shared" si="37"/>
        <v>123</v>
      </c>
      <c r="W99" s="748"/>
    </row>
    <row r="100" spans="1:23" s="749" customFormat="1" ht="19.5" customHeight="1">
      <c r="A100" s="750"/>
      <c r="B100" s="751"/>
      <c r="C100" s="742" t="s">
        <v>587</v>
      </c>
      <c r="D100" s="731">
        <f t="shared" si="25"/>
        <v>1692</v>
      </c>
      <c r="E100" s="752">
        <v>23</v>
      </c>
      <c r="F100" s="752">
        <v>100</v>
      </c>
      <c r="G100" s="752">
        <v>128</v>
      </c>
      <c r="H100" s="752">
        <v>130</v>
      </c>
      <c r="I100" s="752">
        <v>159</v>
      </c>
      <c r="J100" s="752">
        <v>123</v>
      </c>
      <c r="K100" s="752">
        <v>143</v>
      </c>
      <c r="L100" s="752">
        <v>114</v>
      </c>
      <c r="M100" s="752">
        <v>102</v>
      </c>
      <c r="N100" s="752">
        <v>109</v>
      </c>
      <c r="O100" s="752">
        <v>83</v>
      </c>
      <c r="P100" s="752">
        <v>81</v>
      </c>
      <c r="Q100" s="752">
        <v>97</v>
      </c>
      <c r="R100" s="752">
        <v>80</v>
      </c>
      <c r="S100" s="752">
        <v>80</v>
      </c>
      <c r="T100" s="752">
        <v>54</v>
      </c>
      <c r="U100" s="752">
        <v>41</v>
      </c>
      <c r="V100" s="753">
        <v>45</v>
      </c>
      <c r="W100" s="748"/>
    </row>
    <row r="101" spans="1:23" ht="19.5" customHeight="1">
      <c r="A101" s="750"/>
      <c r="B101" s="751"/>
      <c r="C101" s="742" t="s">
        <v>588</v>
      </c>
      <c r="D101" s="731">
        <f t="shared" si="25"/>
        <v>1571</v>
      </c>
      <c r="E101" s="764">
        <v>34</v>
      </c>
      <c r="F101" s="731">
        <v>97</v>
      </c>
      <c r="G101" s="731">
        <v>111</v>
      </c>
      <c r="H101" s="731">
        <v>144</v>
      </c>
      <c r="I101" s="731">
        <v>135</v>
      </c>
      <c r="J101" s="731">
        <v>115</v>
      </c>
      <c r="K101" s="731">
        <v>131</v>
      </c>
      <c r="L101" s="731">
        <v>104</v>
      </c>
      <c r="M101" s="731">
        <v>89</v>
      </c>
      <c r="N101" s="731">
        <v>85</v>
      </c>
      <c r="O101" s="731">
        <v>67</v>
      </c>
      <c r="P101" s="731">
        <v>64</v>
      </c>
      <c r="Q101" s="731">
        <v>52</v>
      </c>
      <c r="R101" s="731">
        <v>71</v>
      </c>
      <c r="S101" s="731">
        <v>79</v>
      </c>
      <c r="T101" s="731">
        <v>58</v>
      </c>
      <c r="U101" s="731">
        <v>57</v>
      </c>
      <c r="V101" s="743">
        <v>78</v>
      </c>
      <c r="W101" s="714"/>
    </row>
    <row r="102" spans="1:23" s="749" customFormat="1" ht="19.5" customHeight="1">
      <c r="A102" s="744" t="s">
        <v>27</v>
      </c>
      <c r="B102" s="745" t="s">
        <v>613</v>
      </c>
      <c r="C102" s="751"/>
      <c r="D102" s="728">
        <f t="shared" si="25"/>
        <v>2368</v>
      </c>
      <c r="E102" s="746">
        <f t="shared" ref="E102:V102" si="38">SUM(E103:E104)</f>
        <v>49</v>
      </c>
      <c r="F102" s="746">
        <f t="shared" si="38"/>
        <v>164</v>
      </c>
      <c r="G102" s="746">
        <f t="shared" si="38"/>
        <v>196</v>
      </c>
      <c r="H102" s="746">
        <f t="shared" si="38"/>
        <v>220</v>
      </c>
      <c r="I102" s="746">
        <f t="shared" si="38"/>
        <v>214</v>
      </c>
      <c r="J102" s="746">
        <f t="shared" si="38"/>
        <v>174</v>
      </c>
      <c r="K102" s="746">
        <f t="shared" si="38"/>
        <v>177</v>
      </c>
      <c r="L102" s="746">
        <f t="shared" si="38"/>
        <v>148</v>
      </c>
      <c r="M102" s="746">
        <f t="shared" si="38"/>
        <v>151</v>
      </c>
      <c r="N102" s="746">
        <f t="shared" si="38"/>
        <v>109</v>
      </c>
      <c r="O102" s="746">
        <f t="shared" si="38"/>
        <v>106</v>
      </c>
      <c r="P102" s="746">
        <f t="shared" si="38"/>
        <v>84</v>
      </c>
      <c r="Q102" s="746">
        <f t="shared" si="38"/>
        <v>86</v>
      </c>
      <c r="R102" s="746">
        <f t="shared" si="38"/>
        <v>115</v>
      </c>
      <c r="S102" s="746">
        <f t="shared" si="38"/>
        <v>101</v>
      </c>
      <c r="T102" s="746">
        <f t="shared" si="38"/>
        <v>91</v>
      </c>
      <c r="U102" s="746">
        <f t="shared" si="38"/>
        <v>78</v>
      </c>
      <c r="V102" s="747">
        <f t="shared" si="38"/>
        <v>105</v>
      </c>
      <c r="W102" s="748"/>
    </row>
    <row r="103" spans="1:23" s="749" customFormat="1" ht="19.5" customHeight="1">
      <c r="A103" s="750"/>
      <c r="B103" s="751"/>
      <c r="C103" s="742" t="s">
        <v>587</v>
      </c>
      <c r="D103" s="731">
        <f t="shared" si="25"/>
        <v>1294</v>
      </c>
      <c r="E103" s="752">
        <v>24</v>
      </c>
      <c r="F103" s="752">
        <v>82</v>
      </c>
      <c r="G103" s="752">
        <v>98</v>
      </c>
      <c r="H103" s="752">
        <v>110</v>
      </c>
      <c r="I103" s="752">
        <v>120</v>
      </c>
      <c r="J103" s="752">
        <v>91</v>
      </c>
      <c r="K103" s="752">
        <v>90</v>
      </c>
      <c r="L103" s="752">
        <v>81</v>
      </c>
      <c r="M103" s="752">
        <v>89</v>
      </c>
      <c r="N103" s="752">
        <v>63</v>
      </c>
      <c r="O103" s="752">
        <v>66</v>
      </c>
      <c r="P103" s="752">
        <v>51</v>
      </c>
      <c r="Q103" s="752">
        <v>53</v>
      </c>
      <c r="R103" s="752">
        <v>71</v>
      </c>
      <c r="S103" s="752">
        <v>60</v>
      </c>
      <c r="T103" s="752">
        <v>46</v>
      </c>
      <c r="U103" s="752">
        <v>48</v>
      </c>
      <c r="V103" s="753">
        <v>51</v>
      </c>
      <c r="W103" s="748"/>
    </row>
    <row r="104" spans="1:23" ht="19.5" customHeight="1">
      <c r="A104" s="750"/>
      <c r="B104" s="751"/>
      <c r="C104" s="742" t="s">
        <v>588</v>
      </c>
      <c r="D104" s="731">
        <f t="shared" si="25"/>
        <v>1074</v>
      </c>
      <c r="E104" s="731">
        <v>25</v>
      </c>
      <c r="F104" s="731">
        <v>82</v>
      </c>
      <c r="G104" s="731">
        <v>98</v>
      </c>
      <c r="H104" s="731">
        <v>110</v>
      </c>
      <c r="I104" s="731">
        <v>94</v>
      </c>
      <c r="J104" s="731">
        <v>83</v>
      </c>
      <c r="K104" s="731">
        <v>87</v>
      </c>
      <c r="L104" s="731">
        <v>67</v>
      </c>
      <c r="M104" s="731">
        <v>62</v>
      </c>
      <c r="N104" s="731">
        <v>46</v>
      </c>
      <c r="O104" s="731">
        <v>40</v>
      </c>
      <c r="P104" s="731">
        <v>33</v>
      </c>
      <c r="Q104" s="731">
        <v>33</v>
      </c>
      <c r="R104" s="731">
        <v>44</v>
      </c>
      <c r="S104" s="731">
        <v>41</v>
      </c>
      <c r="T104" s="731">
        <v>45</v>
      </c>
      <c r="U104" s="731">
        <v>30</v>
      </c>
      <c r="V104" s="743">
        <v>54</v>
      </c>
      <c r="W104" s="714"/>
    </row>
    <row r="105" spans="1:23" s="749" customFormat="1" ht="19.5" customHeight="1">
      <c r="A105" s="744" t="s">
        <v>29</v>
      </c>
      <c r="B105" s="745" t="s">
        <v>614</v>
      </c>
      <c r="C105" s="751"/>
      <c r="D105" s="728">
        <f>SUM(E105:V105)</f>
        <v>1839</v>
      </c>
      <c r="E105" s="746">
        <f t="shared" ref="E105:V105" si="39">SUM(E106:E107)</f>
        <v>24</v>
      </c>
      <c r="F105" s="746">
        <f t="shared" si="39"/>
        <v>104</v>
      </c>
      <c r="G105" s="746">
        <f t="shared" si="39"/>
        <v>156</v>
      </c>
      <c r="H105" s="746">
        <f t="shared" si="39"/>
        <v>171</v>
      </c>
      <c r="I105" s="746">
        <f t="shared" si="39"/>
        <v>149</v>
      </c>
      <c r="J105" s="746">
        <f t="shared" si="39"/>
        <v>142</v>
      </c>
      <c r="K105" s="746">
        <f t="shared" si="39"/>
        <v>119</v>
      </c>
      <c r="L105" s="746">
        <f t="shared" si="39"/>
        <v>114</v>
      </c>
      <c r="M105" s="746">
        <f t="shared" si="39"/>
        <v>94</v>
      </c>
      <c r="N105" s="746">
        <f t="shared" si="39"/>
        <v>73</v>
      </c>
      <c r="O105" s="746">
        <f t="shared" si="39"/>
        <v>93</v>
      </c>
      <c r="P105" s="746">
        <f t="shared" si="39"/>
        <v>74</v>
      </c>
      <c r="Q105" s="746">
        <f t="shared" si="39"/>
        <v>90</v>
      </c>
      <c r="R105" s="746">
        <f t="shared" si="39"/>
        <v>115</v>
      </c>
      <c r="S105" s="746">
        <f t="shared" si="39"/>
        <v>97</v>
      </c>
      <c r="T105" s="746">
        <f t="shared" si="39"/>
        <v>73</v>
      </c>
      <c r="U105" s="746">
        <f t="shared" si="39"/>
        <v>74</v>
      </c>
      <c r="V105" s="747">
        <f t="shared" si="39"/>
        <v>77</v>
      </c>
      <c r="W105" s="748"/>
    </row>
    <row r="106" spans="1:23" s="749" customFormat="1" ht="19.5" customHeight="1">
      <c r="A106" s="750"/>
      <c r="B106" s="751"/>
      <c r="C106" s="742" t="s">
        <v>587</v>
      </c>
      <c r="D106" s="731">
        <f t="shared" si="25"/>
        <v>1018</v>
      </c>
      <c r="E106" s="752">
        <v>18</v>
      </c>
      <c r="F106" s="752">
        <v>57</v>
      </c>
      <c r="G106" s="752">
        <v>72</v>
      </c>
      <c r="H106" s="752">
        <v>91</v>
      </c>
      <c r="I106" s="752">
        <v>87</v>
      </c>
      <c r="J106" s="752">
        <v>79</v>
      </c>
      <c r="K106" s="752">
        <v>64</v>
      </c>
      <c r="L106" s="752">
        <v>64</v>
      </c>
      <c r="M106" s="752">
        <v>55</v>
      </c>
      <c r="N106" s="752">
        <v>38</v>
      </c>
      <c r="O106" s="752">
        <v>56</v>
      </c>
      <c r="P106" s="752">
        <v>50</v>
      </c>
      <c r="Q106" s="752">
        <v>60</v>
      </c>
      <c r="R106" s="752">
        <v>57</v>
      </c>
      <c r="S106" s="752">
        <v>66</v>
      </c>
      <c r="T106" s="752">
        <v>33</v>
      </c>
      <c r="U106" s="752">
        <v>32</v>
      </c>
      <c r="V106" s="753">
        <v>39</v>
      </c>
      <c r="W106" s="748"/>
    </row>
    <row r="107" spans="1:23" ht="19.5" customHeight="1">
      <c r="A107" s="750"/>
      <c r="B107" s="751"/>
      <c r="C107" s="742" t="s">
        <v>588</v>
      </c>
      <c r="D107" s="731">
        <f t="shared" si="25"/>
        <v>821</v>
      </c>
      <c r="E107" s="764">
        <v>6</v>
      </c>
      <c r="F107" s="731">
        <v>47</v>
      </c>
      <c r="G107" s="731">
        <v>84</v>
      </c>
      <c r="H107" s="731">
        <v>80</v>
      </c>
      <c r="I107" s="731">
        <v>62</v>
      </c>
      <c r="J107" s="731">
        <v>63</v>
      </c>
      <c r="K107" s="731">
        <v>55</v>
      </c>
      <c r="L107" s="731">
        <v>50</v>
      </c>
      <c r="M107" s="731">
        <v>39</v>
      </c>
      <c r="N107" s="731">
        <v>35</v>
      </c>
      <c r="O107" s="731">
        <v>37</v>
      </c>
      <c r="P107" s="731">
        <v>24</v>
      </c>
      <c r="Q107" s="731">
        <v>30</v>
      </c>
      <c r="R107" s="731">
        <v>58</v>
      </c>
      <c r="S107" s="731">
        <v>31</v>
      </c>
      <c r="T107" s="731">
        <v>40</v>
      </c>
      <c r="U107" s="731">
        <v>42</v>
      </c>
      <c r="V107" s="743">
        <v>38</v>
      </c>
      <c r="W107" s="714"/>
    </row>
    <row r="108" spans="1:23" s="749" customFormat="1" ht="19.5" customHeight="1">
      <c r="A108" s="744" t="s">
        <v>31</v>
      </c>
      <c r="B108" s="745" t="s">
        <v>111</v>
      </c>
      <c r="C108" s="751"/>
      <c r="D108" s="728">
        <f t="shared" si="25"/>
        <v>915</v>
      </c>
      <c r="E108" s="746">
        <f t="shared" ref="E108:V108" si="40">SUM(E109:E110)</f>
        <v>14</v>
      </c>
      <c r="F108" s="746">
        <f t="shared" si="40"/>
        <v>54</v>
      </c>
      <c r="G108" s="746">
        <f t="shared" si="40"/>
        <v>67</v>
      </c>
      <c r="H108" s="746">
        <f t="shared" si="40"/>
        <v>67</v>
      </c>
      <c r="I108" s="746">
        <f t="shared" si="40"/>
        <v>67</v>
      </c>
      <c r="J108" s="746">
        <f t="shared" si="40"/>
        <v>82</v>
      </c>
      <c r="K108" s="746">
        <f t="shared" si="40"/>
        <v>68</v>
      </c>
      <c r="L108" s="746">
        <f t="shared" si="40"/>
        <v>58</v>
      </c>
      <c r="M108" s="746">
        <f t="shared" si="40"/>
        <v>70</v>
      </c>
      <c r="N108" s="746">
        <f t="shared" si="40"/>
        <v>45</v>
      </c>
      <c r="O108" s="746">
        <f t="shared" si="40"/>
        <v>55</v>
      </c>
      <c r="P108" s="746">
        <f t="shared" si="40"/>
        <v>27</v>
      </c>
      <c r="Q108" s="746">
        <f t="shared" si="40"/>
        <v>40</v>
      </c>
      <c r="R108" s="746">
        <f t="shared" si="40"/>
        <v>36</v>
      </c>
      <c r="S108" s="746">
        <f t="shared" si="40"/>
        <v>41</v>
      </c>
      <c r="T108" s="746">
        <f t="shared" si="40"/>
        <v>47</v>
      </c>
      <c r="U108" s="746">
        <f t="shared" si="40"/>
        <v>33</v>
      </c>
      <c r="V108" s="747">
        <f t="shared" si="40"/>
        <v>44</v>
      </c>
      <c r="W108" s="748"/>
    </row>
    <row r="109" spans="1:23" s="749" customFormat="1" ht="19.5" customHeight="1">
      <c r="A109" s="750"/>
      <c r="B109" s="751"/>
      <c r="C109" s="742" t="s">
        <v>587</v>
      </c>
      <c r="D109" s="731">
        <f t="shared" si="25"/>
        <v>476</v>
      </c>
      <c r="E109" s="752">
        <v>3</v>
      </c>
      <c r="F109" s="752">
        <v>26</v>
      </c>
      <c r="G109" s="752">
        <v>37</v>
      </c>
      <c r="H109" s="752">
        <v>23</v>
      </c>
      <c r="I109" s="752">
        <v>30</v>
      </c>
      <c r="J109" s="752">
        <v>49</v>
      </c>
      <c r="K109" s="752">
        <v>27</v>
      </c>
      <c r="L109" s="752">
        <v>26</v>
      </c>
      <c r="M109" s="752">
        <v>44</v>
      </c>
      <c r="N109" s="752">
        <v>22</v>
      </c>
      <c r="O109" s="752">
        <v>37</v>
      </c>
      <c r="P109" s="752">
        <v>18</v>
      </c>
      <c r="Q109" s="752">
        <v>23</v>
      </c>
      <c r="R109" s="752">
        <v>20</v>
      </c>
      <c r="S109" s="752">
        <v>21</v>
      </c>
      <c r="T109" s="752">
        <v>30</v>
      </c>
      <c r="U109" s="752">
        <v>17</v>
      </c>
      <c r="V109" s="753">
        <v>23</v>
      </c>
      <c r="W109" s="748"/>
    </row>
    <row r="110" spans="1:23" ht="19.5" customHeight="1">
      <c r="A110" s="750"/>
      <c r="B110" s="751"/>
      <c r="C110" s="742" t="s">
        <v>588</v>
      </c>
      <c r="D110" s="731">
        <f t="shared" si="25"/>
        <v>439</v>
      </c>
      <c r="E110" s="731">
        <v>11</v>
      </c>
      <c r="F110" s="731">
        <v>28</v>
      </c>
      <c r="G110" s="731">
        <v>30</v>
      </c>
      <c r="H110" s="731">
        <v>44</v>
      </c>
      <c r="I110" s="731">
        <v>37</v>
      </c>
      <c r="J110" s="731">
        <v>33</v>
      </c>
      <c r="K110" s="731">
        <v>41</v>
      </c>
      <c r="L110" s="731">
        <v>32</v>
      </c>
      <c r="M110" s="731">
        <v>26</v>
      </c>
      <c r="N110" s="731">
        <v>23</v>
      </c>
      <c r="O110" s="731">
        <v>18</v>
      </c>
      <c r="P110" s="731">
        <v>9</v>
      </c>
      <c r="Q110" s="731">
        <v>17</v>
      </c>
      <c r="R110" s="731">
        <v>16</v>
      </c>
      <c r="S110" s="731">
        <v>20</v>
      </c>
      <c r="T110" s="731">
        <v>17</v>
      </c>
      <c r="U110" s="731">
        <v>16</v>
      </c>
      <c r="V110" s="743">
        <v>21</v>
      </c>
      <c r="W110" s="714"/>
    </row>
    <row r="111" spans="1:23" s="749" customFormat="1" ht="19.5" customHeight="1">
      <c r="A111" s="744" t="s">
        <v>33</v>
      </c>
      <c r="B111" s="745" t="s">
        <v>615</v>
      </c>
      <c r="C111" s="751"/>
      <c r="D111" s="728">
        <f t="shared" si="25"/>
        <v>985</v>
      </c>
      <c r="E111" s="746">
        <f>SUM(E112:E113)</f>
        <v>20</v>
      </c>
      <c r="F111" s="746">
        <f>SUM(F112:F113)</f>
        <v>75</v>
      </c>
      <c r="G111" s="746">
        <f t="shared" ref="G111:V111" si="41">SUM(G112:G113)</f>
        <v>92</v>
      </c>
      <c r="H111" s="746">
        <f t="shared" si="41"/>
        <v>101</v>
      </c>
      <c r="I111" s="746">
        <f t="shared" si="41"/>
        <v>95</v>
      </c>
      <c r="J111" s="746">
        <f t="shared" si="41"/>
        <v>80</v>
      </c>
      <c r="K111" s="746">
        <f t="shared" si="41"/>
        <v>84</v>
      </c>
      <c r="L111" s="746">
        <f t="shared" si="41"/>
        <v>56</v>
      </c>
      <c r="M111" s="746">
        <f t="shared" si="41"/>
        <v>58</v>
      </c>
      <c r="N111" s="746">
        <f t="shared" si="41"/>
        <v>42</v>
      </c>
      <c r="O111" s="746">
        <f t="shared" si="41"/>
        <v>40</v>
      </c>
      <c r="P111" s="746">
        <f t="shared" si="41"/>
        <v>41</v>
      </c>
      <c r="Q111" s="746">
        <f t="shared" si="41"/>
        <v>40</v>
      </c>
      <c r="R111" s="746">
        <f t="shared" si="41"/>
        <v>43</v>
      </c>
      <c r="S111" s="746">
        <f t="shared" si="41"/>
        <v>29</v>
      </c>
      <c r="T111" s="746">
        <f t="shared" si="41"/>
        <v>30</v>
      </c>
      <c r="U111" s="746">
        <f t="shared" si="41"/>
        <v>26</v>
      </c>
      <c r="V111" s="747">
        <f t="shared" si="41"/>
        <v>33</v>
      </c>
      <c r="W111" s="748"/>
    </row>
    <row r="112" spans="1:23" s="749" customFormat="1" ht="19.5" customHeight="1">
      <c r="A112" s="762"/>
      <c r="B112" s="755"/>
      <c r="C112" s="742" t="s">
        <v>587</v>
      </c>
      <c r="D112" s="731">
        <f>SUM(E112:V112)</f>
        <v>527</v>
      </c>
      <c r="E112" s="752">
        <v>12</v>
      </c>
      <c r="F112" s="752">
        <v>39</v>
      </c>
      <c r="G112" s="752">
        <v>44</v>
      </c>
      <c r="H112" s="752">
        <v>52</v>
      </c>
      <c r="I112" s="752">
        <v>49</v>
      </c>
      <c r="J112" s="752">
        <v>40</v>
      </c>
      <c r="K112" s="752">
        <v>45</v>
      </c>
      <c r="L112" s="752">
        <v>31</v>
      </c>
      <c r="M112" s="752">
        <v>35</v>
      </c>
      <c r="N112" s="752">
        <v>24</v>
      </c>
      <c r="O112" s="752">
        <v>22</v>
      </c>
      <c r="P112" s="752">
        <v>26</v>
      </c>
      <c r="Q112" s="752">
        <v>22</v>
      </c>
      <c r="R112" s="752">
        <v>28</v>
      </c>
      <c r="S112" s="752">
        <v>15</v>
      </c>
      <c r="T112" s="752">
        <v>15</v>
      </c>
      <c r="U112" s="752">
        <v>13</v>
      </c>
      <c r="V112" s="753">
        <v>15</v>
      </c>
      <c r="W112" s="748"/>
    </row>
    <row r="113" spans="1:24" ht="19.5" customHeight="1">
      <c r="A113" s="762"/>
      <c r="B113" s="755"/>
      <c r="C113" s="742" t="s">
        <v>588</v>
      </c>
      <c r="D113" s="731">
        <f t="shared" si="25"/>
        <v>458</v>
      </c>
      <c r="E113" s="731">
        <v>8</v>
      </c>
      <c r="F113" s="731">
        <v>36</v>
      </c>
      <c r="G113" s="731">
        <v>48</v>
      </c>
      <c r="H113" s="731">
        <v>49</v>
      </c>
      <c r="I113" s="731">
        <v>46</v>
      </c>
      <c r="J113" s="731">
        <v>40</v>
      </c>
      <c r="K113" s="731">
        <v>39</v>
      </c>
      <c r="L113" s="731">
        <v>25</v>
      </c>
      <c r="M113" s="731">
        <v>23</v>
      </c>
      <c r="N113" s="731">
        <v>18</v>
      </c>
      <c r="O113" s="731">
        <v>18</v>
      </c>
      <c r="P113" s="731">
        <v>15</v>
      </c>
      <c r="Q113" s="731">
        <v>18</v>
      </c>
      <c r="R113" s="731">
        <v>15</v>
      </c>
      <c r="S113" s="731">
        <v>14</v>
      </c>
      <c r="T113" s="731">
        <v>15</v>
      </c>
      <c r="U113" s="731">
        <v>13</v>
      </c>
      <c r="V113" s="743">
        <v>18</v>
      </c>
      <c r="W113" s="714"/>
    </row>
    <row r="114" spans="1:24" ht="19.5" customHeight="1">
      <c r="A114" s="744" t="s">
        <v>35</v>
      </c>
      <c r="B114" s="745" t="s">
        <v>616</v>
      </c>
      <c r="C114" s="751"/>
      <c r="D114" s="728">
        <f t="shared" si="25"/>
        <v>1189</v>
      </c>
      <c r="E114" s="746">
        <f t="shared" ref="E114:V114" si="42">SUM(E115:E116)</f>
        <v>25</v>
      </c>
      <c r="F114" s="746">
        <f t="shared" si="42"/>
        <v>67</v>
      </c>
      <c r="G114" s="746">
        <f t="shared" si="42"/>
        <v>81</v>
      </c>
      <c r="H114" s="746">
        <f t="shared" si="42"/>
        <v>114</v>
      </c>
      <c r="I114" s="746">
        <f t="shared" si="42"/>
        <v>101</v>
      </c>
      <c r="J114" s="746">
        <f t="shared" si="42"/>
        <v>111</v>
      </c>
      <c r="K114" s="746">
        <f t="shared" si="42"/>
        <v>105</v>
      </c>
      <c r="L114" s="746">
        <f t="shared" si="42"/>
        <v>75</v>
      </c>
      <c r="M114" s="746">
        <f t="shared" si="42"/>
        <v>74</v>
      </c>
      <c r="N114" s="746">
        <f t="shared" si="42"/>
        <v>58</v>
      </c>
      <c r="O114" s="746">
        <f t="shared" si="42"/>
        <v>51</v>
      </c>
      <c r="P114" s="746">
        <f t="shared" si="42"/>
        <v>48</v>
      </c>
      <c r="Q114" s="746">
        <f t="shared" si="42"/>
        <v>48</v>
      </c>
      <c r="R114" s="746">
        <f t="shared" si="42"/>
        <v>59</v>
      </c>
      <c r="S114" s="746">
        <f t="shared" si="42"/>
        <v>55</v>
      </c>
      <c r="T114" s="746">
        <f t="shared" si="42"/>
        <v>35</v>
      </c>
      <c r="U114" s="746">
        <f t="shared" si="42"/>
        <v>33</v>
      </c>
      <c r="V114" s="747">
        <f t="shared" si="42"/>
        <v>49</v>
      </c>
      <c r="W114" s="714"/>
    </row>
    <row r="115" spans="1:24" ht="19.5" customHeight="1">
      <c r="A115" s="763"/>
      <c r="B115" s="741"/>
      <c r="C115" s="742" t="s">
        <v>587</v>
      </c>
      <c r="D115" s="731">
        <f t="shared" si="25"/>
        <v>655</v>
      </c>
      <c r="E115" s="752">
        <v>15</v>
      </c>
      <c r="F115" s="752">
        <v>42</v>
      </c>
      <c r="G115" s="752">
        <v>44</v>
      </c>
      <c r="H115" s="752">
        <v>56</v>
      </c>
      <c r="I115" s="752">
        <v>63</v>
      </c>
      <c r="J115" s="752">
        <v>58</v>
      </c>
      <c r="K115" s="752">
        <v>54</v>
      </c>
      <c r="L115" s="752">
        <v>39</v>
      </c>
      <c r="M115" s="752">
        <v>40</v>
      </c>
      <c r="N115" s="752">
        <v>30</v>
      </c>
      <c r="O115" s="752">
        <v>28</v>
      </c>
      <c r="P115" s="752">
        <v>31</v>
      </c>
      <c r="Q115" s="752">
        <v>31</v>
      </c>
      <c r="R115" s="752">
        <v>34</v>
      </c>
      <c r="S115" s="752">
        <v>27</v>
      </c>
      <c r="T115" s="752">
        <v>20</v>
      </c>
      <c r="U115" s="752">
        <v>17</v>
      </c>
      <c r="V115" s="753">
        <v>26</v>
      </c>
      <c r="W115" s="714"/>
    </row>
    <row r="116" spans="1:24" ht="19.5" customHeight="1">
      <c r="A116" s="765"/>
      <c r="B116" s="766"/>
      <c r="C116" s="742" t="s">
        <v>588</v>
      </c>
      <c r="D116" s="731">
        <f t="shared" si="25"/>
        <v>534</v>
      </c>
      <c r="E116" s="764">
        <v>10</v>
      </c>
      <c r="F116" s="731">
        <v>25</v>
      </c>
      <c r="G116" s="731">
        <v>37</v>
      </c>
      <c r="H116" s="731">
        <v>58</v>
      </c>
      <c r="I116" s="731">
        <v>38</v>
      </c>
      <c r="J116" s="731">
        <v>53</v>
      </c>
      <c r="K116" s="731">
        <v>51</v>
      </c>
      <c r="L116" s="731">
        <v>36</v>
      </c>
      <c r="M116" s="731">
        <v>34</v>
      </c>
      <c r="N116" s="731">
        <v>28</v>
      </c>
      <c r="O116" s="731">
        <v>23</v>
      </c>
      <c r="P116" s="731">
        <v>17</v>
      </c>
      <c r="Q116" s="731">
        <v>17</v>
      </c>
      <c r="R116" s="731">
        <v>25</v>
      </c>
      <c r="S116" s="731">
        <v>28</v>
      </c>
      <c r="T116" s="731">
        <v>15</v>
      </c>
      <c r="U116" s="731">
        <v>16</v>
      </c>
      <c r="V116" s="743">
        <v>23</v>
      </c>
      <c r="W116" s="714"/>
    </row>
    <row r="117" spans="1:24" ht="19.5" customHeight="1">
      <c r="A117" s="767" t="s">
        <v>37</v>
      </c>
      <c r="B117" s="768" t="s">
        <v>537</v>
      </c>
      <c r="C117" s="751"/>
      <c r="D117" s="728">
        <f t="shared" si="25"/>
        <v>1695</v>
      </c>
      <c r="E117" s="746">
        <f t="shared" ref="E117:V117" si="43">SUM(E118:E119)</f>
        <v>35</v>
      </c>
      <c r="F117" s="746">
        <f t="shared" si="43"/>
        <v>128</v>
      </c>
      <c r="G117" s="746">
        <f t="shared" si="43"/>
        <v>158</v>
      </c>
      <c r="H117" s="746">
        <f t="shared" si="43"/>
        <v>172</v>
      </c>
      <c r="I117" s="746">
        <f t="shared" si="43"/>
        <v>165</v>
      </c>
      <c r="J117" s="746">
        <f t="shared" si="43"/>
        <v>139</v>
      </c>
      <c r="K117" s="746">
        <f t="shared" si="43"/>
        <v>144</v>
      </c>
      <c r="L117" s="746">
        <f t="shared" si="43"/>
        <v>97</v>
      </c>
      <c r="M117" s="746">
        <f t="shared" si="43"/>
        <v>100</v>
      </c>
      <c r="N117" s="746">
        <f t="shared" si="43"/>
        <v>70</v>
      </c>
      <c r="O117" s="746">
        <f t="shared" si="43"/>
        <v>68</v>
      </c>
      <c r="P117" s="746">
        <f t="shared" si="43"/>
        <v>72</v>
      </c>
      <c r="Q117" s="746">
        <f t="shared" si="43"/>
        <v>68</v>
      </c>
      <c r="R117" s="746">
        <f t="shared" si="43"/>
        <v>76</v>
      </c>
      <c r="S117" s="746">
        <f t="shared" si="43"/>
        <v>48</v>
      </c>
      <c r="T117" s="746">
        <f t="shared" si="43"/>
        <v>53</v>
      </c>
      <c r="U117" s="747">
        <f t="shared" si="43"/>
        <v>43</v>
      </c>
      <c r="V117" s="756">
        <f t="shared" si="43"/>
        <v>59</v>
      </c>
      <c r="W117" s="714"/>
    </row>
    <row r="118" spans="1:24" ht="19.5" customHeight="1">
      <c r="A118" s="765"/>
      <c r="B118" s="766"/>
      <c r="C118" s="742" t="s">
        <v>587</v>
      </c>
      <c r="D118" s="731">
        <f t="shared" si="25"/>
        <v>908</v>
      </c>
      <c r="E118" s="752">
        <v>21</v>
      </c>
      <c r="F118" s="752">
        <v>66</v>
      </c>
      <c r="G118" s="731">
        <v>75</v>
      </c>
      <c r="H118" s="731">
        <v>89</v>
      </c>
      <c r="I118" s="731">
        <v>86</v>
      </c>
      <c r="J118" s="743">
        <v>69</v>
      </c>
      <c r="K118" s="743">
        <v>77</v>
      </c>
      <c r="L118" s="743">
        <v>55</v>
      </c>
      <c r="M118" s="731">
        <v>60</v>
      </c>
      <c r="N118" s="731">
        <v>41</v>
      </c>
      <c r="O118" s="743">
        <v>37</v>
      </c>
      <c r="P118" s="743">
        <v>45</v>
      </c>
      <c r="Q118" s="743">
        <v>38</v>
      </c>
      <c r="R118" s="743">
        <v>49</v>
      </c>
      <c r="S118" s="743">
        <v>26</v>
      </c>
      <c r="T118" s="743">
        <v>27</v>
      </c>
      <c r="U118" s="743">
        <v>21</v>
      </c>
      <c r="V118" s="743">
        <v>26</v>
      </c>
      <c r="W118" s="714"/>
    </row>
    <row r="119" spans="1:24" ht="19.5" customHeight="1">
      <c r="A119" s="765"/>
      <c r="B119" s="766"/>
      <c r="C119" s="742" t="s">
        <v>588</v>
      </c>
      <c r="D119" s="731">
        <f t="shared" si="25"/>
        <v>787</v>
      </c>
      <c r="E119" s="731">
        <v>14</v>
      </c>
      <c r="F119" s="731">
        <v>62</v>
      </c>
      <c r="G119" s="731">
        <v>83</v>
      </c>
      <c r="H119" s="731">
        <v>83</v>
      </c>
      <c r="I119" s="731">
        <v>79</v>
      </c>
      <c r="J119" s="731">
        <v>70</v>
      </c>
      <c r="K119" s="731">
        <v>67</v>
      </c>
      <c r="L119" s="731">
        <v>42</v>
      </c>
      <c r="M119" s="731">
        <v>40</v>
      </c>
      <c r="N119" s="731">
        <v>29</v>
      </c>
      <c r="O119" s="731">
        <v>31</v>
      </c>
      <c r="P119" s="731">
        <v>27</v>
      </c>
      <c r="Q119" s="731">
        <v>30</v>
      </c>
      <c r="R119" s="731">
        <v>27</v>
      </c>
      <c r="S119" s="731">
        <v>22</v>
      </c>
      <c r="T119" s="731">
        <v>26</v>
      </c>
      <c r="U119" s="731">
        <v>22</v>
      </c>
      <c r="V119" s="743">
        <v>33</v>
      </c>
      <c r="W119" s="714"/>
    </row>
    <row r="120" spans="1:24" ht="19.5" customHeight="1">
      <c r="A120" s="1529" t="s">
        <v>33</v>
      </c>
      <c r="B120" s="1522" t="s">
        <v>433</v>
      </c>
      <c r="C120" s="1502"/>
      <c r="D120" s="1503">
        <f>SUM(E120:V120)</f>
        <v>18855</v>
      </c>
      <c r="E120" s="1523">
        <f t="shared" ref="E120:V120" si="44">SUM(E123+E126+E129+E132+E135+E138+E141+E144+E147+E150+E153+E156+E159)</f>
        <v>361</v>
      </c>
      <c r="F120" s="1523">
        <f t="shared" si="44"/>
        <v>1412</v>
      </c>
      <c r="G120" s="1523">
        <f t="shared" si="44"/>
        <v>1873</v>
      </c>
      <c r="H120" s="1523">
        <f t="shared" si="44"/>
        <v>2017</v>
      </c>
      <c r="I120" s="1523">
        <f t="shared" si="44"/>
        <v>1816</v>
      </c>
      <c r="J120" s="1523">
        <f t="shared" si="44"/>
        <v>1514</v>
      </c>
      <c r="K120" s="1523">
        <f t="shared" si="44"/>
        <v>1419</v>
      </c>
      <c r="L120" s="1523">
        <f t="shared" si="44"/>
        <v>1159</v>
      </c>
      <c r="M120" s="1523">
        <f t="shared" si="44"/>
        <v>1037</v>
      </c>
      <c r="N120" s="1523">
        <f t="shared" si="44"/>
        <v>776</v>
      </c>
      <c r="O120" s="1523">
        <f t="shared" si="44"/>
        <v>771</v>
      </c>
      <c r="P120" s="1523">
        <f t="shared" si="44"/>
        <v>691</v>
      </c>
      <c r="Q120" s="1523">
        <f t="shared" si="44"/>
        <v>814</v>
      </c>
      <c r="R120" s="1523">
        <f t="shared" si="44"/>
        <v>753</v>
      </c>
      <c r="S120" s="1523">
        <f t="shared" si="44"/>
        <v>673</v>
      </c>
      <c r="T120" s="1523">
        <f t="shared" si="44"/>
        <v>628</v>
      </c>
      <c r="U120" s="1523">
        <f t="shared" si="44"/>
        <v>490</v>
      </c>
      <c r="V120" s="1515">
        <f t="shared" si="44"/>
        <v>651</v>
      </c>
      <c r="W120" s="714"/>
    </row>
    <row r="121" spans="1:24" ht="19.5" customHeight="1">
      <c r="A121" s="1518"/>
      <c r="B121" s="757"/>
      <c r="C121" s="739" t="s">
        <v>587</v>
      </c>
      <c r="D121" s="731">
        <f>SUM(E121:V121)</f>
        <v>10130</v>
      </c>
      <c r="E121" s="759">
        <f t="shared" ref="E121:V121" si="45">SUM(E124+E127+E130+E133+E136+E139+E142+E145+E148+E151+E154+E157+E160)</f>
        <v>173</v>
      </c>
      <c r="F121" s="759">
        <f t="shared" si="45"/>
        <v>727</v>
      </c>
      <c r="G121" s="759">
        <f t="shared" si="45"/>
        <v>973</v>
      </c>
      <c r="H121" s="759">
        <f t="shared" si="45"/>
        <v>1011</v>
      </c>
      <c r="I121" s="759">
        <f t="shared" si="45"/>
        <v>956</v>
      </c>
      <c r="J121" s="759">
        <f t="shared" si="45"/>
        <v>808</v>
      </c>
      <c r="K121" s="759">
        <f t="shared" si="45"/>
        <v>777</v>
      </c>
      <c r="L121" s="759">
        <f t="shared" si="45"/>
        <v>666</v>
      </c>
      <c r="M121" s="759">
        <f t="shared" si="45"/>
        <v>584</v>
      </c>
      <c r="N121" s="759">
        <f t="shared" si="45"/>
        <v>434</v>
      </c>
      <c r="O121" s="759">
        <f t="shared" si="45"/>
        <v>447</v>
      </c>
      <c r="P121" s="759">
        <f t="shared" si="45"/>
        <v>394</v>
      </c>
      <c r="Q121" s="759">
        <f t="shared" si="45"/>
        <v>464</v>
      </c>
      <c r="R121" s="759">
        <f t="shared" si="45"/>
        <v>409</v>
      </c>
      <c r="S121" s="759">
        <f t="shared" si="45"/>
        <v>386</v>
      </c>
      <c r="T121" s="759">
        <f t="shared" si="45"/>
        <v>339</v>
      </c>
      <c r="U121" s="759">
        <f t="shared" si="45"/>
        <v>250</v>
      </c>
      <c r="V121" s="758">
        <f t="shared" si="45"/>
        <v>332</v>
      </c>
      <c r="W121" s="714"/>
    </row>
    <row r="122" spans="1:24" ht="19.5" customHeight="1">
      <c r="A122" s="1519"/>
      <c r="B122" s="1516"/>
      <c r="C122" s="1514" t="s">
        <v>588</v>
      </c>
      <c r="D122" s="779">
        <f>SUM(E122:V122)</f>
        <v>8725</v>
      </c>
      <c r="E122" s="1524">
        <f t="shared" ref="E122:V122" si="46">SUM(E125+E128+E131+E134+E137+E140+E143+E146+E149+E152+E155+E158+E161)</f>
        <v>188</v>
      </c>
      <c r="F122" s="1525">
        <f t="shared" si="46"/>
        <v>685</v>
      </c>
      <c r="G122" s="1524">
        <f t="shared" si="46"/>
        <v>900</v>
      </c>
      <c r="H122" s="1524">
        <f t="shared" si="46"/>
        <v>1006</v>
      </c>
      <c r="I122" s="1524">
        <f t="shared" si="46"/>
        <v>860</v>
      </c>
      <c r="J122" s="1524">
        <f t="shared" si="46"/>
        <v>706</v>
      </c>
      <c r="K122" s="1524">
        <f t="shared" si="46"/>
        <v>642</v>
      </c>
      <c r="L122" s="1524">
        <f t="shared" si="46"/>
        <v>493</v>
      </c>
      <c r="M122" s="1524">
        <f t="shared" si="46"/>
        <v>453</v>
      </c>
      <c r="N122" s="1524">
        <f t="shared" si="46"/>
        <v>342</v>
      </c>
      <c r="O122" s="1524">
        <f t="shared" si="46"/>
        <v>324</v>
      </c>
      <c r="P122" s="1524">
        <f t="shared" si="46"/>
        <v>297</v>
      </c>
      <c r="Q122" s="1524">
        <f t="shared" si="46"/>
        <v>350</v>
      </c>
      <c r="R122" s="1524">
        <f t="shared" si="46"/>
        <v>344</v>
      </c>
      <c r="S122" s="1524">
        <f t="shared" si="46"/>
        <v>287</v>
      </c>
      <c r="T122" s="1524">
        <f t="shared" si="46"/>
        <v>289</v>
      </c>
      <c r="U122" s="1524">
        <f t="shared" si="46"/>
        <v>240</v>
      </c>
      <c r="V122" s="1517">
        <f t="shared" si="46"/>
        <v>319</v>
      </c>
      <c r="W122" s="714"/>
    </row>
    <row r="123" spans="1:24" s="749" customFormat="1" ht="19.5" customHeight="1">
      <c r="A123" s="744" t="s">
        <v>25</v>
      </c>
      <c r="B123" s="745" t="s">
        <v>617</v>
      </c>
      <c r="C123" s="745"/>
      <c r="D123" s="728">
        <f t="shared" ref="D123:D161" si="47">SUM(E123:V123)</f>
        <v>2208</v>
      </c>
      <c r="E123" s="746">
        <f t="shared" ref="E123:V123" si="48">SUM(E124:E125)</f>
        <v>33</v>
      </c>
      <c r="F123" s="746">
        <f t="shared" si="48"/>
        <v>134</v>
      </c>
      <c r="G123" s="746">
        <f t="shared" si="48"/>
        <v>196</v>
      </c>
      <c r="H123" s="746">
        <f t="shared" si="48"/>
        <v>229</v>
      </c>
      <c r="I123" s="746">
        <f t="shared" si="48"/>
        <v>222</v>
      </c>
      <c r="J123" s="746">
        <f t="shared" si="48"/>
        <v>168</v>
      </c>
      <c r="K123" s="746">
        <f t="shared" si="48"/>
        <v>157</v>
      </c>
      <c r="L123" s="746">
        <f t="shared" si="48"/>
        <v>127</v>
      </c>
      <c r="M123" s="746">
        <f t="shared" si="48"/>
        <v>128</v>
      </c>
      <c r="N123" s="746">
        <f t="shared" si="48"/>
        <v>94</v>
      </c>
      <c r="O123" s="746">
        <f t="shared" si="48"/>
        <v>98</v>
      </c>
      <c r="P123" s="746">
        <f t="shared" si="48"/>
        <v>88</v>
      </c>
      <c r="Q123" s="746">
        <f t="shared" si="48"/>
        <v>100</v>
      </c>
      <c r="R123" s="746">
        <f t="shared" si="48"/>
        <v>87</v>
      </c>
      <c r="S123" s="746">
        <f t="shared" si="48"/>
        <v>105</v>
      </c>
      <c r="T123" s="746">
        <f t="shared" si="48"/>
        <v>80</v>
      </c>
      <c r="U123" s="746">
        <f t="shared" si="48"/>
        <v>69</v>
      </c>
      <c r="V123" s="747">
        <f t="shared" si="48"/>
        <v>93</v>
      </c>
      <c r="W123" s="748"/>
    </row>
    <row r="124" spans="1:24" s="749" customFormat="1" ht="19.5" customHeight="1">
      <c r="A124" s="750"/>
      <c r="B124" s="751"/>
      <c r="C124" s="742" t="s">
        <v>587</v>
      </c>
      <c r="D124" s="731">
        <f t="shared" si="47"/>
        <v>1205</v>
      </c>
      <c r="E124" s="752">
        <v>16</v>
      </c>
      <c r="F124" s="752">
        <v>76</v>
      </c>
      <c r="G124" s="752">
        <v>110</v>
      </c>
      <c r="H124" s="752">
        <v>117</v>
      </c>
      <c r="I124" s="752">
        <v>121</v>
      </c>
      <c r="J124" s="752">
        <v>85</v>
      </c>
      <c r="K124" s="752">
        <v>88</v>
      </c>
      <c r="L124" s="752">
        <v>66</v>
      </c>
      <c r="M124" s="752">
        <v>68</v>
      </c>
      <c r="N124" s="752">
        <v>51</v>
      </c>
      <c r="O124" s="752">
        <v>59</v>
      </c>
      <c r="P124" s="752">
        <v>49</v>
      </c>
      <c r="Q124" s="752">
        <v>55</v>
      </c>
      <c r="R124" s="752">
        <v>51</v>
      </c>
      <c r="S124" s="752">
        <v>62</v>
      </c>
      <c r="T124" s="752">
        <v>45</v>
      </c>
      <c r="U124" s="752">
        <v>36</v>
      </c>
      <c r="V124" s="753">
        <v>50</v>
      </c>
      <c r="W124" s="748"/>
      <c r="X124" s="748"/>
    </row>
    <row r="125" spans="1:24" ht="19.5" customHeight="1">
      <c r="A125" s="750"/>
      <c r="B125" s="751"/>
      <c r="C125" s="742" t="s">
        <v>588</v>
      </c>
      <c r="D125" s="731">
        <f t="shared" si="47"/>
        <v>1003</v>
      </c>
      <c r="E125" s="731">
        <v>17</v>
      </c>
      <c r="F125" s="731">
        <v>58</v>
      </c>
      <c r="G125" s="731">
        <v>86</v>
      </c>
      <c r="H125" s="731">
        <v>112</v>
      </c>
      <c r="I125" s="731">
        <v>101</v>
      </c>
      <c r="J125" s="731">
        <v>83</v>
      </c>
      <c r="K125" s="731">
        <v>69</v>
      </c>
      <c r="L125" s="731">
        <v>61</v>
      </c>
      <c r="M125" s="731">
        <v>60</v>
      </c>
      <c r="N125" s="731">
        <v>43</v>
      </c>
      <c r="O125" s="731">
        <v>39</v>
      </c>
      <c r="P125" s="731">
        <v>39</v>
      </c>
      <c r="Q125" s="731">
        <v>45</v>
      </c>
      <c r="R125" s="731">
        <v>36</v>
      </c>
      <c r="S125" s="731">
        <v>43</v>
      </c>
      <c r="T125" s="731">
        <v>35</v>
      </c>
      <c r="U125" s="731">
        <v>33</v>
      </c>
      <c r="V125" s="743">
        <v>43</v>
      </c>
      <c r="W125" s="714"/>
      <c r="X125" s="714"/>
    </row>
    <row r="126" spans="1:24" s="749" customFormat="1" ht="19.5" customHeight="1">
      <c r="A126" s="744" t="s">
        <v>27</v>
      </c>
      <c r="B126" s="745" t="s">
        <v>618</v>
      </c>
      <c r="C126" s="751"/>
      <c r="D126" s="728">
        <f t="shared" si="47"/>
        <v>2562</v>
      </c>
      <c r="E126" s="746">
        <f t="shared" ref="E126:V126" si="49">SUM(E127:E128)</f>
        <v>80</v>
      </c>
      <c r="F126" s="746">
        <f t="shared" si="49"/>
        <v>242</v>
      </c>
      <c r="G126" s="746">
        <f t="shared" si="49"/>
        <v>270</v>
      </c>
      <c r="H126" s="746">
        <f t="shared" si="49"/>
        <v>322</v>
      </c>
      <c r="I126" s="746">
        <f t="shared" si="49"/>
        <v>274</v>
      </c>
      <c r="J126" s="746">
        <f t="shared" si="49"/>
        <v>218</v>
      </c>
      <c r="K126" s="746">
        <f t="shared" si="49"/>
        <v>198</v>
      </c>
      <c r="L126" s="746">
        <f t="shared" si="49"/>
        <v>168</v>
      </c>
      <c r="M126" s="746">
        <f t="shared" si="49"/>
        <v>122</v>
      </c>
      <c r="N126" s="746">
        <f t="shared" si="49"/>
        <v>103</v>
      </c>
      <c r="O126" s="746">
        <f t="shared" si="49"/>
        <v>75</v>
      </c>
      <c r="P126" s="746">
        <f t="shared" si="49"/>
        <v>81</v>
      </c>
      <c r="Q126" s="746">
        <f t="shared" si="49"/>
        <v>80</v>
      </c>
      <c r="R126" s="746">
        <f t="shared" si="49"/>
        <v>76</v>
      </c>
      <c r="S126" s="746">
        <f t="shared" si="49"/>
        <v>80</v>
      </c>
      <c r="T126" s="746">
        <f t="shared" si="49"/>
        <v>69</v>
      </c>
      <c r="U126" s="746">
        <f t="shared" si="49"/>
        <v>48</v>
      </c>
      <c r="V126" s="747">
        <f t="shared" si="49"/>
        <v>56</v>
      </c>
      <c r="W126" s="748"/>
      <c r="X126" s="748"/>
    </row>
    <row r="127" spans="1:24" s="749" customFormat="1" ht="19.5" customHeight="1">
      <c r="A127" s="750"/>
      <c r="B127" s="751"/>
      <c r="C127" s="742" t="s">
        <v>587</v>
      </c>
      <c r="D127" s="731">
        <f t="shared" si="47"/>
        <v>1382</v>
      </c>
      <c r="E127" s="752">
        <v>33</v>
      </c>
      <c r="F127" s="752">
        <v>112</v>
      </c>
      <c r="G127" s="752">
        <v>138</v>
      </c>
      <c r="H127" s="752">
        <v>162</v>
      </c>
      <c r="I127" s="752">
        <v>148</v>
      </c>
      <c r="J127" s="752">
        <v>121</v>
      </c>
      <c r="K127" s="752">
        <v>115</v>
      </c>
      <c r="L127" s="752">
        <v>104</v>
      </c>
      <c r="M127" s="752">
        <v>71</v>
      </c>
      <c r="N127" s="752">
        <v>59</v>
      </c>
      <c r="O127" s="752">
        <v>40</v>
      </c>
      <c r="P127" s="752">
        <v>42</v>
      </c>
      <c r="Q127" s="752">
        <v>52</v>
      </c>
      <c r="R127" s="752">
        <v>41</v>
      </c>
      <c r="S127" s="752">
        <v>44</v>
      </c>
      <c r="T127" s="752">
        <v>40</v>
      </c>
      <c r="U127" s="752">
        <v>26</v>
      </c>
      <c r="V127" s="753">
        <v>34</v>
      </c>
      <c r="W127" s="748"/>
      <c r="X127" s="748"/>
    </row>
    <row r="128" spans="1:24" ht="19.5" customHeight="1">
      <c r="A128" s="750"/>
      <c r="B128" s="751"/>
      <c r="C128" s="742" t="s">
        <v>588</v>
      </c>
      <c r="D128" s="731">
        <f t="shared" si="47"/>
        <v>1180</v>
      </c>
      <c r="E128" s="731">
        <v>47</v>
      </c>
      <c r="F128" s="731">
        <v>130</v>
      </c>
      <c r="G128" s="731">
        <v>132</v>
      </c>
      <c r="H128" s="731">
        <v>160</v>
      </c>
      <c r="I128" s="731">
        <v>126</v>
      </c>
      <c r="J128" s="731">
        <v>97</v>
      </c>
      <c r="K128" s="731">
        <v>83</v>
      </c>
      <c r="L128" s="731">
        <v>64</v>
      </c>
      <c r="M128" s="731">
        <v>51</v>
      </c>
      <c r="N128" s="731">
        <v>44</v>
      </c>
      <c r="O128" s="731">
        <v>35</v>
      </c>
      <c r="P128" s="731">
        <v>39</v>
      </c>
      <c r="Q128" s="731">
        <v>28</v>
      </c>
      <c r="R128" s="731">
        <v>35</v>
      </c>
      <c r="S128" s="731">
        <v>36</v>
      </c>
      <c r="T128" s="731">
        <v>29</v>
      </c>
      <c r="U128" s="731">
        <v>22</v>
      </c>
      <c r="V128" s="743">
        <v>22</v>
      </c>
      <c r="W128" s="714"/>
      <c r="X128" s="714"/>
    </row>
    <row r="129" spans="1:24" s="749" customFormat="1" ht="19.5" customHeight="1">
      <c r="A129" s="744" t="s">
        <v>29</v>
      </c>
      <c r="B129" s="745" t="s">
        <v>429</v>
      </c>
      <c r="C129" s="751"/>
      <c r="D129" s="728">
        <f t="shared" si="47"/>
        <v>966</v>
      </c>
      <c r="E129" s="746">
        <f t="shared" ref="E129:V129" si="50">SUM(E130:E131)</f>
        <v>10</v>
      </c>
      <c r="F129" s="746">
        <f t="shared" si="50"/>
        <v>52</v>
      </c>
      <c r="G129" s="746">
        <f t="shared" si="50"/>
        <v>81</v>
      </c>
      <c r="H129" s="746">
        <f t="shared" si="50"/>
        <v>89</v>
      </c>
      <c r="I129" s="746">
        <f t="shared" si="50"/>
        <v>80</v>
      </c>
      <c r="J129" s="746">
        <f t="shared" si="50"/>
        <v>75</v>
      </c>
      <c r="K129" s="746">
        <f t="shared" si="50"/>
        <v>56</v>
      </c>
      <c r="L129" s="746">
        <f t="shared" si="50"/>
        <v>40</v>
      </c>
      <c r="M129" s="746">
        <f t="shared" si="50"/>
        <v>55</v>
      </c>
      <c r="N129" s="746">
        <f t="shared" si="50"/>
        <v>39</v>
      </c>
      <c r="O129" s="746">
        <f t="shared" si="50"/>
        <v>50</v>
      </c>
      <c r="P129" s="746">
        <f t="shared" si="50"/>
        <v>35</v>
      </c>
      <c r="Q129" s="746">
        <f t="shared" si="50"/>
        <v>51</v>
      </c>
      <c r="R129" s="746">
        <f t="shared" si="50"/>
        <v>66</v>
      </c>
      <c r="S129" s="746">
        <f t="shared" si="50"/>
        <v>46</v>
      </c>
      <c r="T129" s="746">
        <f t="shared" si="50"/>
        <v>46</v>
      </c>
      <c r="U129" s="746">
        <f t="shared" si="50"/>
        <v>32</v>
      </c>
      <c r="V129" s="747">
        <f t="shared" si="50"/>
        <v>63</v>
      </c>
      <c r="W129" s="748"/>
      <c r="X129" s="748"/>
    </row>
    <row r="130" spans="1:24" s="749" customFormat="1" ht="19.5" customHeight="1">
      <c r="A130" s="750"/>
      <c r="B130" s="751"/>
      <c r="C130" s="742" t="s">
        <v>587</v>
      </c>
      <c r="D130" s="731">
        <f t="shared" si="47"/>
        <v>508</v>
      </c>
      <c r="E130" s="752">
        <v>4</v>
      </c>
      <c r="F130" s="760">
        <v>24</v>
      </c>
      <c r="G130" s="752">
        <v>42</v>
      </c>
      <c r="H130" s="752">
        <v>49</v>
      </c>
      <c r="I130" s="752">
        <v>42</v>
      </c>
      <c r="J130" s="752">
        <v>37</v>
      </c>
      <c r="K130" s="752">
        <v>27</v>
      </c>
      <c r="L130" s="752">
        <v>21</v>
      </c>
      <c r="M130" s="752">
        <v>34</v>
      </c>
      <c r="N130" s="752">
        <v>22</v>
      </c>
      <c r="O130" s="752">
        <v>32</v>
      </c>
      <c r="P130" s="752">
        <v>18</v>
      </c>
      <c r="Q130" s="752">
        <v>27</v>
      </c>
      <c r="R130" s="752">
        <v>25</v>
      </c>
      <c r="S130" s="752">
        <v>29</v>
      </c>
      <c r="T130" s="752">
        <v>24</v>
      </c>
      <c r="U130" s="752">
        <v>16</v>
      </c>
      <c r="V130" s="753">
        <v>35</v>
      </c>
      <c r="W130" s="748"/>
      <c r="X130" s="748"/>
    </row>
    <row r="131" spans="1:24" ht="19.5" customHeight="1">
      <c r="A131" s="750"/>
      <c r="B131" s="751"/>
      <c r="C131" s="742" t="s">
        <v>588</v>
      </c>
      <c r="D131" s="731">
        <f t="shared" si="47"/>
        <v>458</v>
      </c>
      <c r="E131" s="731">
        <v>6</v>
      </c>
      <c r="F131" s="731">
        <v>28</v>
      </c>
      <c r="G131" s="731">
        <v>39</v>
      </c>
      <c r="H131" s="731">
        <v>40</v>
      </c>
      <c r="I131" s="731">
        <v>38</v>
      </c>
      <c r="J131" s="731">
        <v>38</v>
      </c>
      <c r="K131" s="731">
        <v>29</v>
      </c>
      <c r="L131" s="731">
        <v>19</v>
      </c>
      <c r="M131" s="731">
        <v>21</v>
      </c>
      <c r="N131" s="731">
        <v>17</v>
      </c>
      <c r="O131" s="731">
        <v>18</v>
      </c>
      <c r="P131" s="731">
        <v>17</v>
      </c>
      <c r="Q131" s="731">
        <v>24</v>
      </c>
      <c r="R131" s="731">
        <v>41</v>
      </c>
      <c r="S131" s="731">
        <v>17</v>
      </c>
      <c r="T131" s="731">
        <v>22</v>
      </c>
      <c r="U131" s="731">
        <v>16</v>
      </c>
      <c r="V131" s="743">
        <v>28</v>
      </c>
      <c r="W131" s="714"/>
      <c r="X131" s="714"/>
    </row>
    <row r="132" spans="1:24" s="749" customFormat="1" ht="19.5" customHeight="1">
      <c r="A132" s="744" t="s">
        <v>31</v>
      </c>
      <c r="B132" s="745" t="s">
        <v>619</v>
      </c>
      <c r="C132" s="751"/>
      <c r="D132" s="728">
        <f t="shared" si="47"/>
        <v>1048</v>
      </c>
      <c r="E132" s="746">
        <f t="shared" ref="E132:V132" si="51">SUM(E133:E134)</f>
        <v>15</v>
      </c>
      <c r="F132" s="746">
        <f t="shared" si="51"/>
        <v>61</v>
      </c>
      <c r="G132" s="746">
        <f t="shared" si="51"/>
        <v>82</v>
      </c>
      <c r="H132" s="746">
        <f t="shared" si="51"/>
        <v>86</v>
      </c>
      <c r="I132" s="746">
        <f t="shared" si="51"/>
        <v>88</v>
      </c>
      <c r="J132" s="746">
        <f t="shared" si="51"/>
        <v>68</v>
      </c>
      <c r="K132" s="746">
        <f t="shared" si="51"/>
        <v>83</v>
      </c>
      <c r="L132" s="746">
        <f t="shared" si="51"/>
        <v>69</v>
      </c>
      <c r="M132" s="746">
        <f t="shared" si="51"/>
        <v>64</v>
      </c>
      <c r="N132" s="746">
        <f t="shared" si="51"/>
        <v>43</v>
      </c>
      <c r="O132" s="746">
        <f t="shared" si="51"/>
        <v>38</v>
      </c>
      <c r="P132" s="746">
        <f t="shared" si="51"/>
        <v>39</v>
      </c>
      <c r="Q132" s="746">
        <f t="shared" si="51"/>
        <v>62</v>
      </c>
      <c r="R132" s="746">
        <f t="shared" si="51"/>
        <v>41</v>
      </c>
      <c r="S132" s="746">
        <f t="shared" si="51"/>
        <v>66</v>
      </c>
      <c r="T132" s="746">
        <f t="shared" si="51"/>
        <v>39</v>
      </c>
      <c r="U132" s="746">
        <f t="shared" si="51"/>
        <v>43</v>
      </c>
      <c r="V132" s="747">
        <f t="shared" si="51"/>
        <v>61</v>
      </c>
      <c r="W132" s="748"/>
      <c r="X132" s="748"/>
    </row>
    <row r="133" spans="1:24" s="749" customFormat="1" ht="19.5" customHeight="1">
      <c r="A133" s="750"/>
      <c r="B133" s="751"/>
      <c r="C133" s="742" t="s">
        <v>587</v>
      </c>
      <c r="D133" s="731">
        <f t="shared" si="47"/>
        <v>596</v>
      </c>
      <c r="E133" s="752">
        <v>5</v>
      </c>
      <c r="F133" s="752">
        <v>32</v>
      </c>
      <c r="G133" s="752">
        <v>49</v>
      </c>
      <c r="H133" s="752">
        <v>43</v>
      </c>
      <c r="I133" s="752">
        <v>48</v>
      </c>
      <c r="J133" s="752">
        <v>40</v>
      </c>
      <c r="K133" s="752">
        <v>48</v>
      </c>
      <c r="L133" s="752">
        <v>42</v>
      </c>
      <c r="M133" s="752">
        <v>37</v>
      </c>
      <c r="N133" s="752">
        <v>27</v>
      </c>
      <c r="O133" s="752">
        <v>28</v>
      </c>
      <c r="P133" s="752">
        <v>24</v>
      </c>
      <c r="Q133" s="752">
        <v>33</v>
      </c>
      <c r="R133" s="752">
        <v>24</v>
      </c>
      <c r="S133" s="752">
        <v>37</v>
      </c>
      <c r="T133" s="752">
        <v>24</v>
      </c>
      <c r="U133" s="752">
        <v>23</v>
      </c>
      <c r="V133" s="753">
        <v>32</v>
      </c>
      <c r="W133" s="748"/>
      <c r="X133" s="748"/>
    </row>
    <row r="134" spans="1:24" ht="19.5" customHeight="1">
      <c r="A134" s="750"/>
      <c r="B134" s="751"/>
      <c r="C134" s="742" t="s">
        <v>588</v>
      </c>
      <c r="D134" s="731">
        <f t="shared" si="47"/>
        <v>452</v>
      </c>
      <c r="E134" s="731">
        <v>10</v>
      </c>
      <c r="F134" s="731">
        <v>29</v>
      </c>
      <c r="G134" s="731">
        <v>33</v>
      </c>
      <c r="H134" s="731">
        <v>43</v>
      </c>
      <c r="I134" s="731">
        <v>40</v>
      </c>
      <c r="J134" s="731">
        <v>28</v>
      </c>
      <c r="K134" s="731">
        <v>35</v>
      </c>
      <c r="L134" s="731">
        <v>27</v>
      </c>
      <c r="M134" s="731">
        <v>27</v>
      </c>
      <c r="N134" s="731">
        <v>16</v>
      </c>
      <c r="O134" s="731">
        <v>10</v>
      </c>
      <c r="P134" s="731">
        <v>15</v>
      </c>
      <c r="Q134" s="731">
        <v>29</v>
      </c>
      <c r="R134" s="731">
        <v>17</v>
      </c>
      <c r="S134" s="731">
        <v>29</v>
      </c>
      <c r="T134" s="731">
        <v>15</v>
      </c>
      <c r="U134" s="731">
        <v>20</v>
      </c>
      <c r="V134" s="743">
        <v>29</v>
      </c>
      <c r="W134" s="714"/>
      <c r="X134" s="714"/>
    </row>
    <row r="135" spans="1:24" s="749" customFormat="1" ht="19.5" customHeight="1">
      <c r="A135" s="744" t="s">
        <v>33</v>
      </c>
      <c r="B135" s="745" t="s">
        <v>620</v>
      </c>
      <c r="C135" s="751"/>
      <c r="D135" s="728">
        <f t="shared" si="47"/>
        <v>1156</v>
      </c>
      <c r="E135" s="746">
        <f t="shared" ref="E135:V135" si="52">SUM(E136:E137)</f>
        <v>20</v>
      </c>
      <c r="F135" s="746">
        <f t="shared" si="52"/>
        <v>78</v>
      </c>
      <c r="G135" s="746">
        <f t="shared" si="52"/>
        <v>100</v>
      </c>
      <c r="H135" s="746">
        <f t="shared" si="52"/>
        <v>104</v>
      </c>
      <c r="I135" s="746">
        <f t="shared" si="52"/>
        <v>114</v>
      </c>
      <c r="J135" s="746">
        <f t="shared" si="52"/>
        <v>99</v>
      </c>
      <c r="K135" s="746">
        <f t="shared" si="52"/>
        <v>91</v>
      </c>
      <c r="L135" s="746">
        <f t="shared" si="52"/>
        <v>73</v>
      </c>
      <c r="M135" s="746">
        <f t="shared" si="52"/>
        <v>75</v>
      </c>
      <c r="N135" s="746">
        <f t="shared" si="52"/>
        <v>49</v>
      </c>
      <c r="O135" s="746">
        <f t="shared" si="52"/>
        <v>52</v>
      </c>
      <c r="P135" s="746">
        <f t="shared" si="52"/>
        <v>50</v>
      </c>
      <c r="Q135" s="746">
        <f t="shared" si="52"/>
        <v>49</v>
      </c>
      <c r="R135" s="746">
        <f t="shared" si="52"/>
        <v>54</v>
      </c>
      <c r="S135" s="746">
        <f t="shared" si="52"/>
        <v>34</v>
      </c>
      <c r="T135" s="746">
        <f t="shared" si="52"/>
        <v>41</v>
      </c>
      <c r="U135" s="746">
        <f t="shared" si="52"/>
        <v>31</v>
      </c>
      <c r="V135" s="747">
        <f t="shared" si="52"/>
        <v>42</v>
      </c>
      <c r="W135" s="748"/>
      <c r="X135" s="748"/>
    </row>
    <row r="136" spans="1:24" s="749" customFormat="1" ht="19.5" customHeight="1">
      <c r="A136" s="750"/>
      <c r="B136" s="751"/>
      <c r="C136" s="742" t="s">
        <v>587</v>
      </c>
      <c r="D136" s="731">
        <f t="shared" si="47"/>
        <v>635</v>
      </c>
      <c r="E136" s="752">
        <v>10</v>
      </c>
      <c r="F136" s="752">
        <v>44</v>
      </c>
      <c r="G136" s="752">
        <v>55</v>
      </c>
      <c r="H136" s="752">
        <v>51</v>
      </c>
      <c r="I136" s="752">
        <v>60</v>
      </c>
      <c r="J136" s="752">
        <v>54</v>
      </c>
      <c r="K136" s="752">
        <v>54</v>
      </c>
      <c r="L136" s="752">
        <v>46</v>
      </c>
      <c r="M136" s="752">
        <v>47</v>
      </c>
      <c r="N136" s="752">
        <v>24</v>
      </c>
      <c r="O136" s="752">
        <v>32</v>
      </c>
      <c r="P136" s="752">
        <v>27</v>
      </c>
      <c r="Q136" s="752">
        <v>29</v>
      </c>
      <c r="R136" s="752">
        <v>28</v>
      </c>
      <c r="S136" s="752">
        <v>20</v>
      </c>
      <c r="T136" s="752">
        <v>24</v>
      </c>
      <c r="U136" s="752">
        <v>14</v>
      </c>
      <c r="V136" s="753">
        <v>16</v>
      </c>
      <c r="W136" s="748"/>
      <c r="X136" s="748"/>
    </row>
    <row r="137" spans="1:24" ht="19.5" customHeight="1">
      <c r="A137" s="750"/>
      <c r="B137" s="751"/>
      <c r="C137" s="742" t="s">
        <v>588</v>
      </c>
      <c r="D137" s="731">
        <f t="shared" si="47"/>
        <v>521</v>
      </c>
      <c r="E137" s="731">
        <v>10</v>
      </c>
      <c r="F137" s="731">
        <v>34</v>
      </c>
      <c r="G137" s="731">
        <v>45</v>
      </c>
      <c r="H137" s="731">
        <v>53</v>
      </c>
      <c r="I137" s="731">
        <v>54</v>
      </c>
      <c r="J137" s="731">
        <v>45</v>
      </c>
      <c r="K137" s="731">
        <v>37</v>
      </c>
      <c r="L137" s="731">
        <v>27</v>
      </c>
      <c r="M137" s="731">
        <v>28</v>
      </c>
      <c r="N137" s="731">
        <v>25</v>
      </c>
      <c r="O137" s="731">
        <v>20</v>
      </c>
      <c r="P137" s="731">
        <v>23</v>
      </c>
      <c r="Q137" s="731">
        <v>20</v>
      </c>
      <c r="R137" s="731">
        <v>26</v>
      </c>
      <c r="S137" s="731">
        <v>14</v>
      </c>
      <c r="T137" s="731">
        <v>17</v>
      </c>
      <c r="U137" s="731">
        <v>17</v>
      </c>
      <c r="V137" s="743">
        <v>26</v>
      </c>
      <c r="W137" s="714"/>
      <c r="X137" s="714"/>
    </row>
    <row r="138" spans="1:24" s="749" customFormat="1" ht="19.5" customHeight="1">
      <c r="A138" s="744" t="s">
        <v>35</v>
      </c>
      <c r="B138" s="745" t="s">
        <v>372</v>
      </c>
      <c r="C138" s="751"/>
      <c r="D138" s="728">
        <f t="shared" si="47"/>
        <v>2807</v>
      </c>
      <c r="E138" s="746">
        <f t="shared" ref="E138:V138" si="53">SUM(E139:E140)</f>
        <v>59</v>
      </c>
      <c r="F138" s="746">
        <f t="shared" si="53"/>
        <v>223</v>
      </c>
      <c r="G138" s="746">
        <f t="shared" si="53"/>
        <v>291</v>
      </c>
      <c r="H138" s="746">
        <f t="shared" si="53"/>
        <v>318</v>
      </c>
      <c r="I138" s="746">
        <f t="shared" si="53"/>
        <v>274</v>
      </c>
      <c r="J138" s="746">
        <f t="shared" si="53"/>
        <v>236</v>
      </c>
      <c r="K138" s="746">
        <f t="shared" si="53"/>
        <v>221</v>
      </c>
      <c r="L138" s="746">
        <f t="shared" si="53"/>
        <v>187</v>
      </c>
      <c r="M138" s="746">
        <f t="shared" si="53"/>
        <v>141</v>
      </c>
      <c r="N138" s="746">
        <f t="shared" si="53"/>
        <v>127</v>
      </c>
      <c r="O138" s="746">
        <f t="shared" si="53"/>
        <v>119</v>
      </c>
      <c r="P138" s="746">
        <f t="shared" si="53"/>
        <v>95</v>
      </c>
      <c r="Q138" s="746">
        <f t="shared" si="53"/>
        <v>122</v>
      </c>
      <c r="R138" s="746">
        <f t="shared" si="53"/>
        <v>98</v>
      </c>
      <c r="S138" s="746">
        <f t="shared" si="53"/>
        <v>82</v>
      </c>
      <c r="T138" s="746">
        <f t="shared" si="53"/>
        <v>71</v>
      </c>
      <c r="U138" s="746">
        <f t="shared" si="53"/>
        <v>65</v>
      </c>
      <c r="V138" s="747">
        <f t="shared" si="53"/>
        <v>78</v>
      </c>
      <c r="W138" s="748"/>
      <c r="X138" s="748"/>
    </row>
    <row r="139" spans="1:24" s="749" customFormat="1" ht="19.5" customHeight="1">
      <c r="A139" s="750"/>
      <c r="B139" s="751"/>
      <c r="C139" s="742" t="s">
        <v>587</v>
      </c>
      <c r="D139" s="731">
        <f t="shared" si="47"/>
        <v>1564</v>
      </c>
      <c r="E139" s="752">
        <v>31</v>
      </c>
      <c r="F139" s="752">
        <v>125</v>
      </c>
      <c r="G139" s="752">
        <v>161</v>
      </c>
      <c r="H139" s="752">
        <v>165</v>
      </c>
      <c r="I139" s="752">
        <v>147</v>
      </c>
      <c r="J139" s="752">
        <v>121</v>
      </c>
      <c r="K139" s="752">
        <v>124</v>
      </c>
      <c r="L139" s="752">
        <v>111</v>
      </c>
      <c r="M139" s="752">
        <v>87</v>
      </c>
      <c r="N139" s="752">
        <v>81</v>
      </c>
      <c r="O139" s="752">
        <v>67</v>
      </c>
      <c r="P139" s="752">
        <v>66</v>
      </c>
      <c r="Q139" s="752">
        <v>73</v>
      </c>
      <c r="R139" s="752">
        <v>51</v>
      </c>
      <c r="S139" s="752">
        <v>52</v>
      </c>
      <c r="T139" s="752">
        <v>40</v>
      </c>
      <c r="U139" s="752">
        <v>28</v>
      </c>
      <c r="V139" s="753">
        <v>34</v>
      </c>
      <c r="W139" s="748"/>
      <c r="X139" s="748"/>
    </row>
    <row r="140" spans="1:24" ht="19.5" customHeight="1">
      <c r="A140" s="750"/>
      <c r="B140" s="751"/>
      <c r="C140" s="742" t="s">
        <v>588</v>
      </c>
      <c r="D140" s="731">
        <f t="shared" si="47"/>
        <v>1243</v>
      </c>
      <c r="E140" s="731">
        <v>28</v>
      </c>
      <c r="F140" s="731">
        <v>98</v>
      </c>
      <c r="G140" s="731">
        <v>130</v>
      </c>
      <c r="H140" s="731">
        <v>153</v>
      </c>
      <c r="I140" s="731">
        <v>127</v>
      </c>
      <c r="J140" s="731">
        <v>115</v>
      </c>
      <c r="K140" s="731">
        <v>97</v>
      </c>
      <c r="L140" s="731">
        <v>76</v>
      </c>
      <c r="M140" s="731">
        <v>54</v>
      </c>
      <c r="N140" s="731">
        <v>46</v>
      </c>
      <c r="O140" s="731">
        <v>52</v>
      </c>
      <c r="P140" s="731">
        <v>29</v>
      </c>
      <c r="Q140" s="731">
        <v>49</v>
      </c>
      <c r="R140" s="731">
        <v>47</v>
      </c>
      <c r="S140" s="731">
        <v>30</v>
      </c>
      <c r="T140" s="731">
        <v>31</v>
      </c>
      <c r="U140" s="731">
        <v>37</v>
      </c>
      <c r="V140" s="743">
        <v>44</v>
      </c>
      <c r="W140" s="714"/>
      <c r="X140" s="714"/>
    </row>
    <row r="141" spans="1:24" s="749" customFormat="1" ht="19.5" customHeight="1">
      <c r="A141" s="744" t="s">
        <v>37</v>
      </c>
      <c r="B141" s="745" t="s">
        <v>621</v>
      </c>
      <c r="C141" s="751"/>
      <c r="D141" s="728">
        <f t="shared" si="47"/>
        <v>985</v>
      </c>
      <c r="E141" s="746">
        <f t="shared" ref="E141:V141" si="54">SUM(E142:E143)</f>
        <v>12</v>
      </c>
      <c r="F141" s="746">
        <f>SUM(F142:F143)</f>
        <v>57</v>
      </c>
      <c r="G141" s="746">
        <f t="shared" si="54"/>
        <v>86</v>
      </c>
      <c r="H141" s="746">
        <f t="shared" si="54"/>
        <v>89</v>
      </c>
      <c r="I141" s="746">
        <f t="shared" si="54"/>
        <v>89</v>
      </c>
      <c r="J141" s="746">
        <f t="shared" si="54"/>
        <v>61</v>
      </c>
      <c r="K141" s="746">
        <f t="shared" si="54"/>
        <v>71</v>
      </c>
      <c r="L141" s="746">
        <f t="shared" si="54"/>
        <v>54</v>
      </c>
      <c r="M141" s="746">
        <f t="shared" si="54"/>
        <v>64</v>
      </c>
      <c r="N141" s="746">
        <f t="shared" si="54"/>
        <v>44</v>
      </c>
      <c r="O141" s="746">
        <f t="shared" si="54"/>
        <v>55</v>
      </c>
      <c r="P141" s="746">
        <f t="shared" si="54"/>
        <v>40</v>
      </c>
      <c r="Q141" s="746">
        <f t="shared" si="54"/>
        <v>49</v>
      </c>
      <c r="R141" s="746">
        <f t="shared" si="54"/>
        <v>45</v>
      </c>
      <c r="S141" s="746">
        <f t="shared" si="54"/>
        <v>36</v>
      </c>
      <c r="T141" s="746">
        <f t="shared" si="54"/>
        <v>47</v>
      </c>
      <c r="U141" s="746">
        <f t="shared" si="54"/>
        <v>29</v>
      </c>
      <c r="V141" s="747">
        <f t="shared" si="54"/>
        <v>57</v>
      </c>
      <c r="W141" s="748"/>
      <c r="X141" s="748"/>
    </row>
    <row r="142" spans="1:24" s="749" customFormat="1" ht="19.5" customHeight="1">
      <c r="A142" s="750"/>
      <c r="B142" s="751"/>
      <c r="C142" s="742" t="s">
        <v>587</v>
      </c>
      <c r="D142" s="731">
        <f t="shared" si="47"/>
        <v>524</v>
      </c>
      <c r="E142" s="752">
        <v>6</v>
      </c>
      <c r="F142" s="752">
        <v>31</v>
      </c>
      <c r="G142" s="752">
        <v>44</v>
      </c>
      <c r="H142" s="752">
        <v>41</v>
      </c>
      <c r="I142" s="752">
        <v>43</v>
      </c>
      <c r="J142" s="752">
        <v>40</v>
      </c>
      <c r="K142" s="752">
        <v>30</v>
      </c>
      <c r="L142" s="752">
        <v>26</v>
      </c>
      <c r="M142" s="752">
        <v>33</v>
      </c>
      <c r="N142" s="752">
        <v>24</v>
      </c>
      <c r="O142" s="752">
        <v>32</v>
      </c>
      <c r="P142" s="752">
        <v>27</v>
      </c>
      <c r="Q142" s="752">
        <v>29</v>
      </c>
      <c r="R142" s="752">
        <v>24</v>
      </c>
      <c r="S142" s="752">
        <v>20</v>
      </c>
      <c r="T142" s="752">
        <v>25</v>
      </c>
      <c r="U142" s="752">
        <v>17</v>
      </c>
      <c r="V142" s="753">
        <v>32</v>
      </c>
      <c r="W142" s="748"/>
      <c r="X142" s="748"/>
    </row>
    <row r="143" spans="1:24" ht="19.5" customHeight="1">
      <c r="A143" s="750"/>
      <c r="B143" s="751"/>
      <c r="C143" s="742" t="s">
        <v>588</v>
      </c>
      <c r="D143" s="731">
        <f>SUM(E143:V143)</f>
        <v>461</v>
      </c>
      <c r="E143" s="731">
        <v>6</v>
      </c>
      <c r="F143" s="731">
        <v>26</v>
      </c>
      <c r="G143" s="731">
        <v>42</v>
      </c>
      <c r="H143" s="731">
        <v>48</v>
      </c>
      <c r="I143" s="731">
        <v>46</v>
      </c>
      <c r="J143" s="731">
        <v>21</v>
      </c>
      <c r="K143" s="731">
        <v>41</v>
      </c>
      <c r="L143" s="731">
        <v>28</v>
      </c>
      <c r="M143" s="731">
        <v>31</v>
      </c>
      <c r="N143" s="731">
        <v>20</v>
      </c>
      <c r="O143" s="731">
        <v>23</v>
      </c>
      <c r="P143" s="731">
        <v>13</v>
      </c>
      <c r="Q143" s="731">
        <v>20</v>
      </c>
      <c r="R143" s="731">
        <v>21</v>
      </c>
      <c r="S143" s="731">
        <v>16</v>
      </c>
      <c r="T143" s="731">
        <v>22</v>
      </c>
      <c r="U143" s="731">
        <v>12</v>
      </c>
      <c r="V143" s="743">
        <v>25</v>
      </c>
      <c r="W143" s="714"/>
      <c r="X143" s="714"/>
    </row>
    <row r="144" spans="1:24" s="749" customFormat="1" ht="19.5" customHeight="1">
      <c r="A144" s="744" t="s">
        <v>39</v>
      </c>
      <c r="B144" s="745" t="s">
        <v>622</v>
      </c>
      <c r="C144" s="998"/>
      <c r="D144" s="728">
        <f>SUM(E144:V144)</f>
        <v>865</v>
      </c>
      <c r="E144" s="746">
        <f t="shared" ref="E144:V144" si="55">SUM(E145:E146)</f>
        <v>17</v>
      </c>
      <c r="F144" s="746">
        <f t="shared" si="55"/>
        <v>63</v>
      </c>
      <c r="G144" s="746">
        <f t="shared" si="55"/>
        <v>83</v>
      </c>
      <c r="H144" s="746">
        <f t="shared" si="55"/>
        <v>93</v>
      </c>
      <c r="I144" s="746">
        <f t="shared" si="55"/>
        <v>72</v>
      </c>
      <c r="J144" s="746">
        <f t="shared" si="55"/>
        <v>88</v>
      </c>
      <c r="K144" s="746">
        <f t="shared" si="55"/>
        <v>69</v>
      </c>
      <c r="L144" s="746">
        <f t="shared" si="55"/>
        <v>53</v>
      </c>
      <c r="M144" s="746">
        <f t="shared" si="55"/>
        <v>66</v>
      </c>
      <c r="N144" s="746">
        <f t="shared" si="55"/>
        <v>30</v>
      </c>
      <c r="O144" s="746">
        <f t="shared" si="55"/>
        <v>47</v>
      </c>
      <c r="P144" s="746">
        <f t="shared" si="55"/>
        <v>42</v>
      </c>
      <c r="Q144" s="746">
        <f t="shared" si="55"/>
        <v>37</v>
      </c>
      <c r="R144" s="746">
        <f t="shared" si="55"/>
        <v>34</v>
      </c>
      <c r="S144" s="746">
        <f t="shared" si="55"/>
        <v>19</v>
      </c>
      <c r="T144" s="746">
        <f t="shared" si="55"/>
        <v>18</v>
      </c>
      <c r="U144" s="746">
        <f t="shared" si="55"/>
        <v>17</v>
      </c>
      <c r="V144" s="747">
        <f t="shared" si="55"/>
        <v>17</v>
      </c>
      <c r="W144" s="748"/>
      <c r="X144" s="748"/>
    </row>
    <row r="145" spans="1:24" s="749" customFormat="1" ht="19.5" customHeight="1">
      <c r="A145" s="750"/>
      <c r="B145" s="751"/>
      <c r="C145" s="742" t="s">
        <v>587</v>
      </c>
      <c r="D145" s="731">
        <f t="shared" si="47"/>
        <v>487</v>
      </c>
      <c r="E145" s="752">
        <v>8</v>
      </c>
      <c r="F145" s="752">
        <v>30</v>
      </c>
      <c r="G145" s="752">
        <v>40</v>
      </c>
      <c r="H145" s="752">
        <v>49</v>
      </c>
      <c r="I145" s="752">
        <v>49</v>
      </c>
      <c r="J145" s="752">
        <v>53</v>
      </c>
      <c r="K145" s="752">
        <v>44</v>
      </c>
      <c r="L145" s="752">
        <v>33</v>
      </c>
      <c r="M145" s="752">
        <v>35</v>
      </c>
      <c r="N145" s="752">
        <v>16</v>
      </c>
      <c r="O145" s="752">
        <v>28</v>
      </c>
      <c r="P145" s="752">
        <v>20</v>
      </c>
      <c r="Q145" s="752">
        <v>23</v>
      </c>
      <c r="R145" s="752">
        <v>18</v>
      </c>
      <c r="S145" s="752">
        <v>11</v>
      </c>
      <c r="T145" s="752">
        <v>9</v>
      </c>
      <c r="U145" s="752">
        <v>9</v>
      </c>
      <c r="V145" s="753">
        <v>12</v>
      </c>
      <c r="W145" s="748"/>
      <c r="X145" s="748"/>
    </row>
    <row r="146" spans="1:24" ht="19.5" customHeight="1">
      <c r="A146" s="750"/>
      <c r="B146" s="751"/>
      <c r="C146" s="742" t="s">
        <v>588</v>
      </c>
      <c r="D146" s="731">
        <f t="shared" si="47"/>
        <v>378</v>
      </c>
      <c r="E146" s="731">
        <v>9</v>
      </c>
      <c r="F146" s="731">
        <v>33</v>
      </c>
      <c r="G146" s="731">
        <v>43</v>
      </c>
      <c r="H146" s="731">
        <v>44</v>
      </c>
      <c r="I146" s="731">
        <v>23</v>
      </c>
      <c r="J146" s="731">
        <v>35</v>
      </c>
      <c r="K146" s="731">
        <v>25</v>
      </c>
      <c r="L146" s="731">
        <v>20</v>
      </c>
      <c r="M146" s="731">
        <v>31</v>
      </c>
      <c r="N146" s="731">
        <v>14</v>
      </c>
      <c r="O146" s="731">
        <v>19</v>
      </c>
      <c r="P146" s="731">
        <v>22</v>
      </c>
      <c r="Q146" s="731">
        <v>14</v>
      </c>
      <c r="R146" s="731">
        <v>16</v>
      </c>
      <c r="S146" s="731">
        <v>8</v>
      </c>
      <c r="T146" s="731">
        <v>9</v>
      </c>
      <c r="U146" s="731">
        <v>8</v>
      </c>
      <c r="V146" s="743">
        <v>5</v>
      </c>
      <c r="W146" s="714"/>
      <c r="X146" s="714"/>
    </row>
    <row r="147" spans="1:24" s="749" customFormat="1" ht="19.5" customHeight="1">
      <c r="A147" s="744" t="s">
        <v>46</v>
      </c>
      <c r="B147" s="745" t="s">
        <v>623</v>
      </c>
      <c r="C147" s="751"/>
      <c r="D147" s="728">
        <f t="shared" si="47"/>
        <v>1805</v>
      </c>
      <c r="E147" s="746">
        <f t="shared" ref="E147:V147" si="56">SUM(E148:E149)</f>
        <v>31</v>
      </c>
      <c r="F147" s="746">
        <f t="shared" si="56"/>
        <v>143</v>
      </c>
      <c r="G147" s="746">
        <f t="shared" si="56"/>
        <v>204</v>
      </c>
      <c r="H147" s="746">
        <f t="shared" si="56"/>
        <v>200</v>
      </c>
      <c r="I147" s="746">
        <f t="shared" si="56"/>
        <v>155</v>
      </c>
      <c r="J147" s="746">
        <f t="shared" si="56"/>
        <v>140</v>
      </c>
      <c r="K147" s="746">
        <f t="shared" si="56"/>
        <v>146</v>
      </c>
      <c r="L147" s="746">
        <f t="shared" si="56"/>
        <v>105</v>
      </c>
      <c r="M147" s="746">
        <f t="shared" si="56"/>
        <v>99</v>
      </c>
      <c r="N147" s="746">
        <f t="shared" si="56"/>
        <v>75</v>
      </c>
      <c r="O147" s="746">
        <f t="shared" si="56"/>
        <v>60</v>
      </c>
      <c r="P147" s="746">
        <f t="shared" si="56"/>
        <v>71</v>
      </c>
      <c r="Q147" s="746">
        <f t="shared" si="56"/>
        <v>73</v>
      </c>
      <c r="R147" s="746">
        <f t="shared" si="56"/>
        <v>88</v>
      </c>
      <c r="S147" s="746">
        <f t="shared" si="56"/>
        <v>52</v>
      </c>
      <c r="T147" s="746">
        <f t="shared" si="56"/>
        <v>62</v>
      </c>
      <c r="U147" s="746">
        <f t="shared" si="56"/>
        <v>43</v>
      </c>
      <c r="V147" s="747">
        <f t="shared" si="56"/>
        <v>58</v>
      </c>
      <c r="W147" s="748"/>
      <c r="X147" s="748"/>
    </row>
    <row r="148" spans="1:24" s="749" customFormat="1" ht="19.5" customHeight="1">
      <c r="A148" s="750"/>
      <c r="B148" s="751"/>
      <c r="C148" s="742" t="s">
        <v>587</v>
      </c>
      <c r="D148" s="731">
        <f t="shared" si="47"/>
        <v>938</v>
      </c>
      <c r="E148" s="752">
        <v>17</v>
      </c>
      <c r="F148" s="752">
        <v>69</v>
      </c>
      <c r="G148" s="752">
        <v>91</v>
      </c>
      <c r="H148" s="752">
        <v>93</v>
      </c>
      <c r="I148" s="752">
        <v>75</v>
      </c>
      <c r="J148" s="752">
        <v>73</v>
      </c>
      <c r="K148" s="752">
        <v>89</v>
      </c>
      <c r="L148" s="752">
        <v>62</v>
      </c>
      <c r="M148" s="752">
        <v>61</v>
      </c>
      <c r="N148" s="752">
        <v>43</v>
      </c>
      <c r="O148" s="752">
        <v>33</v>
      </c>
      <c r="P148" s="752">
        <v>38</v>
      </c>
      <c r="Q148" s="752">
        <v>37</v>
      </c>
      <c r="R148" s="752">
        <v>51</v>
      </c>
      <c r="S148" s="752">
        <v>35</v>
      </c>
      <c r="T148" s="752">
        <v>30</v>
      </c>
      <c r="U148" s="752">
        <v>20</v>
      </c>
      <c r="V148" s="753">
        <v>21</v>
      </c>
      <c r="W148" s="748"/>
      <c r="X148" s="748"/>
    </row>
    <row r="149" spans="1:24" ht="19.5" customHeight="1">
      <c r="A149" s="750"/>
      <c r="B149" s="751"/>
      <c r="C149" s="742" t="s">
        <v>588</v>
      </c>
      <c r="D149" s="731">
        <f t="shared" si="47"/>
        <v>867</v>
      </c>
      <c r="E149" s="731">
        <v>14</v>
      </c>
      <c r="F149" s="731">
        <v>74</v>
      </c>
      <c r="G149" s="731">
        <v>113</v>
      </c>
      <c r="H149" s="731">
        <v>107</v>
      </c>
      <c r="I149" s="731">
        <v>80</v>
      </c>
      <c r="J149" s="731">
        <v>67</v>
      </c>
      <c r="K149" s="731">
        <v>57</v>
      </c>
      <c r="L149" s="731">
        <v>43</v>
      </c>
      <c r="M149" s="731">
        <v>38</v>
      </c>
      <c r="N149" s="731">
        <v>32</v>
      </c>
      <c r="O149" s="731">
        <v>27</v>
      </c>
      <c r="P149" s="731">
        <v>33</v>
      </c>
      <c r="Q149" s="731">
        <v>36</v>
      </c>
      <c r="R149" s="731">
        <v>37</v>
      </c>
      <c r="S149" s="731">
        <v>17</v>
      </c>
      <c r="T149" s="731">
        <v>32</v>
      </c>
      <c r="U149" s="731">
        <v>23</v>
      </c>
      <c r="V149" s="743">
        <v>37</v>
      </c>
      <c r="W149" s="714"/>
      <c r="X149" s="714"/>
    </row>
    <row r="150" spans="1:24" s="749" customFormat="1" ht="19.5" customHeight="1">
      <c r="A150" s="744" t="s">
        <v>48</v>
      </c>
      <c r="B150" s="745" t="s">
        <v>624</v>
      </c>
      <c r="C150" s="751"/>
      <c r="D150" s="728">
        <f t="shared" si="47"/>
        <v>1209</v>
      </c>
      <c r="E150" s="746">
        <f t="shared" ref="E150:V150" si="57">SUM(E151:E152)</f>
        <v>28</v>
      </c>
      <c r="F150" s="746">
        <f t="shared" si="57"/>
        <v>125</v>
      </c>
      <c r="G150" s="746">
        <f t="shared" si="57"/>
        <v>152</v>
      </c>
      <c r="H150" s="746">
        <f t="shared" si="57"/>
        <v>134</v>
      </c>
      <c r="I150" s="746">
        <f t="shared" si="57"/>
        <v>143</v>
      </c>
      <c r="J150" s="746">
        <f t="shared" si="57"/>
        <v>109</v>
      </c>
      <c r="K150" s="746">
        <f t="shared" si="57"/>
        <v>92</v>
      </c>
      <c r="L150" s="746">
        <f t="shared" si="57"/>
        <v>73</v>
      </c>
      <c r="M150" s="746">
        <f t="shared" si="57"/>
        <v>55</v>
      </c>
      <c r="N150" s="746">
        <f t="shared" si="57"/>
        <v>46</v>
      </c>
      <c r="O150" s="746">
        <f t="shared" si="57"/>
        <v>41</v>
      </c>
      <c r="P150" s="746">
        <f t="shared" si="57"/>
        <v>27</v>
      </c>
      <c r="Q150" s="746">
        <f t="shared" si="57"/>
        <v>41</v>
      </c>
      <c r="R150" s="746">
        <f t="shared" si="57"/>
        <v>33</v>
      </c>
      <c r="S150" s="746">
        <f t="shared" si="57"/>
        <v>27</v>
      </c>
      <c r="T150" s="746">
        <f t="shared" si="57"/>
        <v>33</v>
      </c>
      <c r="U150" s="746">
        <f t="shared" si="57"/>
        <v>19</v>
      </c>
      <c r="V150" s="747">
        <f t="shared" si="57"/>
        <v>31</v>
      </c>
      <c r="W150" s="748"/>
      <c r="X150" s="748"/>
    </row>
    <row r="151" spans="1:24" s="749" customFormat="1" ht="19.5" customHeight="1">
      <c r="A151" s="750"/>
      <c r="B151" s="751"/>
      <c r="C151" s="742" t="s">
        <v>587</v>
      </c>
      <c r="D151" s="731">
        <f t="shared" si="47"/>
        <v>560</v>
      </c>
      <c r="E151" s="752">
        <v>14</v>
      </c>
      <c r="F151" s="760">
        <v>61</v>
      </c>
      <c r="G151" s="752">
        <v>71</v>
      </c>
      <c r="H151" s="752">
        <v>59</v>
      </c>
      <c r="I151" s="752">
        <v>54</v>
      </c>
      <c r="J151" s="752">
        <v>48</v>
      </c>
      <c r="K151" s="752">
        <v>36</v>
      </c>
      <c r="L151" s="752">
        <v>42</v>
      </c>
      <c r="M151" s="752">
        <v>23</v>
      </c>
      <c r="N151" s="752">
        <v>26</v>
      </c>
      <c r="O151" s="752">
        <v>23</v>
      </c>
      <c r="P151" s="752">
        <v>12</v>
      </c>
      <c r="Q151" s="752">
        <v>24</v>
      </c>
      <c r="R151" s="752">
        <v>16</v>
      </c>
      <c r="S151" s="752">
        <v>13</v>
      </c>
      <c r="T151" s="752">
        <v>14</v>
      </c>
      <c r="U151" s="752">
        <v>7</v>
      </c>
      <c r="V151" s="753">
        <v>17</v>
      </c>
      <c r="W151" s="748"/>
      <c r="X151" s="748"/>
    </row>
    <row r="152" spans="1:24" ht="19.5" customHeight="1">
      <c r="A152" s="750"/>
      <c r="B152" s="751"/>
      <c r="C152" s="742" t="s">
        <v>588</v>
      </c>
      <c r="D152" s="731">
        <f t="shared" si="47"/>
        <v>649</v>
      </c>
      <c r="E152" s="731">
        <v>14</v>
      </c>
      <c r="F152" s="731">
        <v>64</v>
      </c>
      <c r="G152" s="731">
        <v>81</v>
      </c>
      <c r="H152" s="731">
        <v>75</v>
      </c>
      <c r="I152" s="731">
        <v>89</v>
      </c>
      <c r="J152" s="731">
        <v>61</v>
      </c>
      <c r="K152" s="731">
        <v>56</v>
      </c>
      <c r="L152" s="731">
        <v>31</v>
      </c>
      <c r="M152" s="731">
        <v>32</v>
      </c>
      <c r="N152" s="731">
        <v>20</v>
      </c>
      <c r="O152" s="731">
        <v>18</v>
      </c>
      <c r="P152" s="731">
        <v>15</v>
      </c>
      <c r="Q152" s="731">
        <v>17</v>
      </c>
      <c r="R152" s="731">
        <v>17</v>
      </c>
      <c r="S152" s="731">
        <v>14</v>
      </c>
      <c r="T152" s="731">
        <v>19</v>
      </c>
      <c r="U152" s="731">
        <v>12</v>
      </c>
      <c r="V152" s="743">
        <v>14</v>
      </c>
      <c r="W152" s="714"/>
      <c r="X152" s="714"/>
    </row>
    <row r="153" spans="1:24" s="749" customFormat="1" ht="19.5" customHeight="1">
      <c r="A153" s="744">
        <v>11</v>
      </c>
      <c r="B153" s="745" t="s">
        <v>625</v>
      </c>
      <c r="C153" s="751"/>
      <c r="D153" s="728">
        <f t="shared" si="47"/>
        <v>1052</v>
      </c>
      <c r="E153" s="746">
        <f t="shared" ref="E153:V153" si="58">SUM(E154:E155)</f>
        <v>21</v>
      </c>
      <c r="F153" s="746">
        <f t="shared" si="58"/>
        <v>94</v>
      </c>
      <c r="G153" s="746">
        <f t="shared" si="58"/>
        <v>128</v>
      </c>
      <c r="H153" s="746">
        <f t="shared" si="58"/>
        <v>123</v>
      </c>
      <c r="I153" s="746">
        <f t="shared" si="58"/>
        <v>100</v>
      </c>
      <c r="J153" s="746">
        <f t="shared" si="58"/>
        <v>82</v>
      </c>
      <c r="K153" s="746">
        <f t="shared" si="58"/>
        <v>83</v>
      </c>
      <c r="L153" s="746">
        <f t="shared" si="58"/>
        <v>58</v>
      </c>
      <c r="M153" s="746">
        <f t="shared" si="58"/>
        <v>48</v>
      </c>
      <c r="N153" s="746">
        <f t="shared" si="58"/>
        <v>31</v>
      </c>
      <c r="O153" s="746">
        <f t="shared" si="58"/>
        <v>42</v>
      </c>
      <c r="P153" s="746">
        <f t="shared" si="58"/>
        <v>34</v>
      </c>
      <c r="Q153" s="746">
        <f t="shared" si="58"/>
        <v>50</v>
      </c>
      <c r="R153" s="746">
        <f t="shared" si="58"/>
        <v>41</v>
      </c>
      <c r="S153" s="746">
        <f t="shared" si="58"/>
        <v>33</v>
      </c>
      <c r="T153" s="746">
        <f t="shared" si="58"/>
        <v>39</v>
      </c>
      <c r="U153" s="746">
        <f t="shared" si="58"/>
        <v>23</v>
      </c>
      <c r="V153" s="747">
        <f t="shared" si="58"/>
        <v>22</v>
      </c>
      <c r="W153" s="748"/>
      <c r="X153" s="748"/>
    </row>
    <row r="154" spans="1:24" s="749" customFormat="1" ht="19.5" customHeight="1">
      <c r="A154" s="750"/>
      <c r="B154" s="751"/>
      <c r="C154" s="742" t="s">
        <v>587</v>
      </c>
      <c r="D154" s="731">
        <f t="shared" si="47"/>
        <v>539</v>
      </c>
      <c r="E154" s="752">
        <v>12</v>
      </c>
      <c r="F154" s="752">
        <v>49</v>
      </c>
      <c r="G154" s="752">
        <v>64</v>
      </c>
      <c r="H154" s="752">
        <v>64</v>
      </c>
      <c r="I154" s="752">
        <v>55</v>
      </c>
      <c r="J154" s="752">
        <v>42</v>
      </c>
      <c r="K154" s="752">
        <v>40</v>
      </c>
      <c r="L154" s="752">
        <v>29</v>
      </c>
      <c r="M154" s="752">
        <v>21</v>
      </c>
      <c r="N154" s="752">
        <v>15</v>
      </c>
      <c r="O154" s="752">
        <v>25</v>
      </c>
      <c r="P154" s="752">
        <v>17</v>
      </c>
      <c r="Q154" s="752">
        <v>27</v>
      </c>
      <c r="R154" s="752">
        <v>21</v>
      </c>
      <c r="S154" s="752">
        <v>14</v>
      </c>
      <c r="T154" s="752">
        <v>20</v>
      </c>
      <c r="U154" s="752">
        <v>14</v>
      </c>
      <c r="V154" s="753">
        <v>10</v>
      </c>
      <c r="W154" s="748"/>
      <c r="X154" s="748"/>
    </row>
    <row r="155" spans="1:24" ht="19.5" customHeight="1">
      <c r="A155" s="750"/>
      <c r="B155" s="751"/>
      <c r="C155" s="742" t="s">
        <v>588</v>
      </c>
      <c r="D155" s="731">
        <f t="shared" si="47"/>
        <v>513</v>
      </c>
      <c r="E155" s="731">
        <v>9</v>
      </c>
      <c r="F155" s="731">
        <v>45</v>
      </c>
      <c r="G155" s="731">
        <v>64</v>
      </c>
      <c r="H155" s="731">
        <v>59</v>
      </c>
      <c r="I155" s="731">
        <v>45</v>
      </c>
      <c r="J155" s="731">
        <v>40</v>
      </c>
      <c r="K155" s="731">
        <v>43</v>
      </c>
      <c r="L155" s="731">
        <v>29</v>
      </c>
      <c r="M155" s="731">
        <v>27</v>
      </c>
      <c r="N155" s="731">
        <v>16</v>
      </c>
      <c r="O155" s="731">
        <v>17</v>
      </c>
      <c r="P155" s="731">
        <v>17</v>
      </c>
      <c r="Q155" s="731">
        <v>23</v>
      </c>
      <c r="R155" s="731">
        <v>20</v>
      </c>
      <c r="S155" s="731">
        <v>19</v>
      </c>
      <c r="T155" s="731">
        <v>19</v>
      </c>
      <c r="U155" s="731">
        <v>9</v>
      </c>
      <c r="V155" s="743">
        <v>12</v>
      </c>
      <c r="W155" s="714"/>
      <c r="X155" s="714"/>
    </row>
    <row r="156" spans="1:24" s="749" customFormat="1" ht="19.5" customHeight="1">
      <c r="A156" s="740">
        <v>12</v>
      </c>
      <c r="B156" s="745" t="s">
        <v>626</v>
      </c>
      <c r="C156" s="751"/>
      <c r="D156" s="728">
        <f t="shared" si="47"/>
        <v>1140</v>
      </c>
      <c r="E156" s="746">
        <f t="shared" ref="E156:V156" si="59">SUM(E157:E158)</f>
        <v>19</v>
      </c>
      <c r="F156" s="746">
        <f t="shared" si="59"/>
        <v>76</v>
      </c>
      <c r="G156" s="746">
        <f t="shared" si="59"/>
        <v>106</v>
      </c>
      <c r="H156" s="746">
        <f t="shared" si="59"/>
        <v>120</v>
      </c>
      <c r="I156" s="746">
        <f t="shared" si="59"/>
        <v>99</v>
      </c>
      <c r="J156" s="746">
        <f t="shared" si="59"/>
        <v>91</v>
      </c>
      <c r="K156" s="746">
        <f t="shared" si="59"/>
        <v>77</v>
      </c>
      <c r="L156" s="746">
        <f t="shared" si="59"/>
        <v>93</v>
      </c>
      <c r="M156" s="746">
        <f t="shared" si="59"/>
        <v>59</v>
      </c>
      <c r="N156" s="746">
        <f t="shared" si="59"/>
        <v>51</v>
      </c>
      <c r="O156" s="746">
        <f t="shared" si="59"/>
        <v>47</v>
      </c>
      <c r="P156" s="746">
        <f t="shared" si="59"/>
        <v>46</v>
      </c>
      <c r="Q156" s="746">
        <f t="shared" si="59"/>
        <v>53</v>
      </c>
      <c r="R156" s="746">
        <f t="shared" si="59"/>
        <v>48</v>
      </c>
      <c r="S156" s="746">
        <f t="shared" si="59"/>
        <v>43</v>
      </c>
      <c r="T156" s="746">
        <f t="shared" si="59"/>
        <v>45</v>
      </c>
      <c r="U156" s="746">
        <f t="shared" si="59"/>
        <v>38</v>
      </c>
      <c r="V156" s="747">
        <f t="shared" si="59"/>
        <v>29</v>
      </c>
      <c r="W156" s="748"/>
      <c r="X156" s="748"/>
    </row>
    <row r="157" spans="1:24" s="749" customFormat="1" ht="19.5" customHeight="1">
      <c r="A157" s="762"/>
      <c r="B157" s="755"/>
      <c r="C157" s="742" t="s">
        <v>587</v>
      </c>
      <c r="D157" s="731">
        <f t="shared" si="47"/>
        <v>619</v>
      </c>
      <c r="E157" s="752">
        <v>9</v>
      </c>
      <c r="F157" s="752">
        <v>38</v>
      </c>
      <c r="G157" s="752">
        <v>55</v>
      </c>
      <c r="H157" s="752">
        <v>62</v>
      </c>
      <c r="I157" s="752">
        <v>56</v>
      </c>
      <c r="J157" s="752">
        <v>54</v>
      </c>
      <c r="K157" s="752">
        <v>40</v>
      </c>
      <c r="L157" s="752">
        <v>53</v>
      </c>
      <c r="M157" s="752">
        <v>35</v>
      </c>
      <c r="N157" s="752">
        <v>22</v>
      </c>
      <c r="O157" s="752">
        <v>20</v>
      </c>
      <c r="P157" s="752">
        <v>30</v>
      </c>
      <c r="Q157" s="752">
        <v>29</v>
      </c>
      <c r="R157" s="752">
        <v>34</v>
      </c>
      <c r="S157" s="752">
        <v>20</v>
      </c>
      <c r="T157" s="752">
        <v>23</v>
      </c>
      <c r="U157" s="752">
        <v>23</v>
      </c>
      <c r="V157" s="753">
        <v>16</v>
      </c>
      <c r="W157" s="748"/>
      <c r="X157" s="748"/>
    </row>
    <row r="158" spans="1:24" ht="19.5" customHeight="1">
      <c r="A158" s="765"/>
      <c r="B158" s="766"/>
      <c r="C158" s="742" t="s">
        <v>588</v>
      </c>
      <c r="D158" s="731">
        <f t="shared" si="47"/>
        <v>521</v>
      </c>
      <c r="E158" s="731">
        <v>10</v>
      </c>
      <c r="F158" s="731">
        <v>38</v>
      </c>
      <c r="G158" s="731">
        <v>51</v>
      </c>
      <c r="H158" s="731">
        <v>58</v>
      </c>
      <c r="I158" s="731">
        <v>43</v>
      </c>
      <c r="J158" s="731">
        <v>37</v>
      </c>
      <c r="K158" s="731">
        <v>37</v>
      </c>
      <c r="L158" s="731">
        <v>40</v>
      </c>
      <c r="M158" s="731">
        <v>24</v>
      </c>
      <c r="N158" s="731">
        <v>29</v>
      </c>
      <c r="O158" s="731">
        <v>27</v>
      </c>
      <c r="P158" s="731">
        <v>16</v>
      </c>
      <c r="Q158" s="731">
        <v>24</v>
      </c>
      <c r="R158" s="731">
        <v>14</v>
      </c>
      <c r="S158" s="731">
        <v>23</v>
      </c>
      <c r="T158" s="731">
        <v>22</v>
      </c>
      <c r="U158" s="731">
        <v>15</v>
      </c>
      <c r="V158" s="743">
        <v>13</v>
      </c>
      <c r="W158" s="714"/>
      <c r="X158" s="714"/>
    </row>
    <row r="159" spans="1:24" ht="19.5" customHeight="1">
      <c r="A159" s="767" t="s">
        <v>50</v>
      </c>
      <c r="B159" s="768" t="s">
        <v>627</v>
      </c>
      <c r="C159" s="751"/>
      <c r="D159" s="728">
        <f t="shared" si="47"/>
        <v>1052</v>
      </c>
      <c r="E159" s="746">
        <f t="shared" ref="E159:V159" si="60">SUM(E160:E161)</f>
        <v>16</v>
      </c>
      <c r="F159" s="746">
        <f t="shared" si="60"/>
        <v>64</v>
      </c>
      <c r="G159" s="746">
        <f t="shared" si="60"/>
        <v>94</v>
      </c>
      <c r="H159" s="746">
        <f t="shared" si="60"/>
        <v>110</v>
      </c>
      <c r="I159" s="746">
        <f t="shared" si="60"/>
        <v>106</v>
      </c>
      <c r="J159" s="746">
        <f t="shared" si="60"/>
        <v>79</v>
      </c>
      <c r="K159" s="746">
        <f t="shared" si="60"/>
        <v>75</v>
      </c>
      <c r="L159" s="746">
        <f t="shared" si="60"/>
        <v>59</v>
      </c>
      <c r="M159" s="746">
        <f t="shared" si="60"/>
        <v>61</v>
      </c>
      <c r="N159" s="746">
        <f t="shared" si="60"/>
        <v>44</v>
      </c>
      <c r="O159" s="746">
        <f t="shared" si="60"/>
        <v>47</v>
      </c>
      <c r="P159" s="746">
        <f t="shared" si="60"/>
        <v>43</v>
      </c>
      <c r="Q159" s="746">
        <f t="shared" si="60"/>
        <v>47</v>
      </c>
      <c r="R159" s="746">
        <f t="shared" si="60"/>
        <v>42</v>
      </c>
      <c r="S159" s="746">
        <f t="shared" si="60"/>
        <v>50</v>
      </c>
      <c r="T159" s="746">
        <f t="shared" si="60"/>
        <v>38</v>
      </c>
      <c r="U159" s="746">
        <f t="shared" si="60"/>
        <v>33</v>
      </c>
      <c r="V159" s="747">
        <f t="shared" si="60"/>
        <v>44</v>
      </c>
      <c r="W159" s="714"/>
      <c r="X159" s="714"/>
    </row>
    <row r="160" spans="1:24" ht="19.5" customHeight="1">
      <c r="A160" s="765"/>
      <c r="B160" s="766"/>
      <c r="C160" s="742" t="s">
        <v>587</v>
      </c>
      <c r="D160" s="731">
        <f t="shared" si="47"/>
        <v>573</v>
      </c>
      <c r="E160" s="752">
        <v>8</v>
      </c>
      <c r="F160" s="752">
        <v>36</v>
      </c>
      <c r="G160" s="752">
        <v>53</v>
      </c>
      <c r="H160" s="752">
        <v>56</v>
      </c>
      <c r="I160" s="752">
        <v>58</v>
      </c>
      <c r="J160" s="752">
        <v>40</v>
      </c>
      <c r="K160" s="752">
        <v>42</v>
      </c>
      <c r="L160" s="752">
        <v>31</v>
      </c>
      <c r="M160" s="752">
        <v>32</v>
      </c>
      <c r="N160" s="752">
        <v>24</v>
      </c>
      <c r="O160" s="752">
        <v>28</v>
      </c>
      <c r="P160" s="752">
        <v>24</v>
      </c>
      <c r="Q160" s="752">
        <v>26</v>
      </c>
      <c r="R160" s="752">
        <v>25</v>
      </c>
      <c r="S160" s="752">
        <v>29</v>
      </c>
      <c r="T160" s="752">
        <v>21</v>
      </c>
      <c r="U160" s="752">
        <v>17</v>
      </c>
      <c r="V160" s="753">
        <v>23</v>
      </c>
      <c r="W160" s="714"/>
      <c r="X160" s="714"/>
    </row>
    <row r="161" spans="1:24" ht="19.5" customHeight="1">
      <c r="A161" s="765"/>
      <c r="B161" s="766"/>
      <c r="C161" s="742" t="s">
        <v>588</v>
      </c>
      <c r="D161" s="731">
        <f t="shared" si="47"/>
        <v>479</v>
      </c>
      <c r="E161" s="731">
        <v>8</v>
      </c>
      <c r="F161" s="731">
        <v>28</v>
      </c>
      <c r="G161" s="731">
        <v>41</v>
      </c>
      <c r="H161" s="731">
        <v>54</v>
      </c>
      <c r="I161" s="731">
        <v>48</v>
      </c>
      <c r="J161" s="731">
        <v>39</v>
      </c>
      <c r="K161" s="731">
        <v>33</v>
      </c>
      <c r="L161" s="731">
        <v>28</v>
      </c>
      <c r="M161" s="731">
        <v>29</v>
      </c>
      <c r="N161" s="731">
        <v>20</v>
      </c>
      <c r="O161" s="731">
        <v>19</v>
      </c>
      <c r="P161" s="731">
        <v>19</v>
      </c>
      <c r="Q161" s="731">
        <v>21</v>
      </c>
      <c r="R161" s="731">
        <v>17</v>
      </c>
      <c r="S161" s="731">
        <v>21</v>
      </c>
      <c r="T161" s="731">
        <v>17</v>
      </c>
      <c r="U161" s="731">
        <v>16</v>
      </c>
      <c r="V161" s="743">
        <v>21</v>
      </c>
      <c r="W161" s="714"/>
      <c r="X161" s="714"/>
    </row>
    <row r="162" spans="1:24" ht="19.5" customHeight="1">
      <c r="A162" s="1529" t="s">
        <v>35</v>
      </c>
      <c r="B162" s="1512" t="s">
        <v>628</v>
      </c>
      <c r="C162" s="1502"/>
      <c r="D162" s="1503">
        <f>SUM(E162:V162)</f>
        <v>7199</v>
      </c>
      <c r="E162" s="1503">
        <f t="shared" ref="E162:V164" si="61">SUM(E165+E168+E171+E174+E177+E180+E183+E186)</f>
        <v>77</v>
      </c>
      <c r="F162" s="1503">
        <f t="shared" si="61"/>
        <v>409</v>
      </c>
      <c r="G162" s="1503">
        <f t="shared" si="61"/>
        <v>563</v>
      </c>
      <c r="H162" s="1503">
        <f t="shared" si="61"/>
        <v>528</v>
      </c>
      <c r="I162" s="1503">
        <f t="shared" si="61"/>
        <v>593</v>
      </c>
      <c r="J162" s="1503">
        <f t="shared" si="61"/>
        <v>619</v>
      </c>
      <c r="K162" s="1503">
        <f t="shared" si="61"/>
        <v>526</v>
      </c>
      <c r="L162" s="1503">
        <f t="shared" si="61"/>
        <v>533</v>
      </c>
      <c r="M162" s="1503">
        <f t="shared" si="61"/>
        <v>473</v>
      </c>
      <c r="N162" s="1503">
        <f t="shared" si="61"/>
        <v>401</v>
      </c>
      <c r="O162" s="1503">
        <f t="shared" si="61"/>
        <v>370</v>
      </c>
      <c r="P162" s="1503">
        <f t="shared" si="61"/>
        <v>330</v>
      </c>
      <c r="Q162" s="1503">
        <f t="shared" si="61"/>
        <v>343</v>
      </c>
      <c r="R162" s="1503">
        <f t="shared" si="61"/>
        <v>304</v>
      </c>
      <c r="S162" s="1503">
        <f t="shared" si="61"/>
        <v>311</v>
      </c>
      <c r="T162" s="1503">
        <f t="shared" si="61"/>
        <v>271</v>
      </c>
      <c r="U162" s="1526">
        <f t="shared" si="61"/>
        <v>212</v>
      </c>
      <c r="V162" s="1503">
        <f t="shared" si="61"/>
        <v>336</v>
      </c>
      <c r="W162" s="714"/>
    </row>
    <row r="163" spans="1:24" ht="19.5" customHeight="1">
      <c r="A163" s="1518"/>
      <c r="B163" s="757"/>
      <c r="C163" s="739" t="s">
        <v>587</v>
      </c>
      <c r="D163" s="731">
        <f>SUM(E163:V163)</f>
        <v>3759</v>
      </c>
      <c r="E163" s="731">
        <f t="shared" si="61"/>
        <v>40</v>
      </c>
      <c r="F163" s="731">
        <f t="shared" si="61"/>
        <v>212</v>
      </c>
      <c r="G163" s="731">
        <f t="shared" si="61"/>
        <v>288</v>
      </c>
      <c r="H163" s="731">
        <f t="shared" si="61"/>
        <v>262</v>
      </c>
      <c r="I163" s="731">
        <f t="shared" si="61"/>
        <v>316</v>
      </c>
      <c r="J163" s="731">
        <f t="shared" si="61"/>
        <v>315</v>
      </c>
      <c r="K163" s="731">
        <f t="shared" si="61"/>
        <v>255</v>
      </c>
      <c r="L163" s="731">
        <f t="shared" si="61"/>
        <v>284</v>
      </c>
      <c r="M163" s="731">
        <f t="shared" si="61"/>
        <v>247</v>
      </c>
      <c r="N163" s="731">
        <f t="shared" si="61"/>
        <v>207</v>
      </c>
      <c r="O163" s="731">
        <f t="shared" si="61"/>
        <v>200</v>
      </c>
      <c r="P163" s="731">
        <f t="shared" si="61"/>
        <v>186</v>
      </c>
      <c r="Q163" s="731">
        <f t="shared" si="61"/>
        <v>184</v>
      </c>
      <c r="R163" s="731">
        <f t="shared" si="61"/>
        <v>178</v>
      </c>
      <c r="S163" s="731">
        <f t="shared" si="61"/>
        <v>179</v>
      </c>
      <c r="T163" s="731">
        <f t="shared" si="61"/>
        <v>155</v>
      </c>
      <c r="U163" s="743">
        <f t="shared" si="61"/>
        <v>111</v>
      </c>
      <c r="V163" s="731">
        <f t="shared" si="61"/>
        <v>140</v>
      </c>
      <c r="W163" s="714"/>
    </row>
    <row r="164" spans="1:24" ht="19.5" customHeight="1">
      <c r="A164" s="1519"/>
      <c r="B164" s="1516"/>
      <c r="C164" s="1514" t="s">
        <v>588</v>
      </c>
      <c r="D164" s="779">
        <f>SUM(E164:V164)</f>
        <v>3440</v>
      </c>
      <c r="E164" s="779">
        <f t="shared" si="61"/>
        <v>37</v>
      </c>
      <c r="F164" s="779">
        <f t="shared" si="61"/>
        <v>197</v>
      </c>
      <c r="G164" s="779">
        <f t="shared" si="61"/>
        <v>275</v>
      </c>
      <c r="H164" s="779">
        <f t="shared" si="61"/>
        <v>266</v>
      </c>
      <c r="I164" s="779">
        <f t="shared" si="61"/>
        <v>277</v>
      </c>
      <c r="J164" s="779">
        <f t="shared" si="61"/>
        <v>304</v>
      </c>
      <c r="K164" s="779">
        <f t="shared" si="61"/>
        <v>271</v>
      </c>
      <c r="L164" s="779">
        <f t="shared" si="61"/>
        <v>249</v>
      </c>
      <c r="M164" s="779">
        <f t="shared" si="61"/>
        <v>226</v>
      </c>
      <c r="N164" s="779">
        <f t="shared" si="61"/>
        <v>194</v>
      </c>
      <c r="O164" s="779">
        <f t="shared" si="61"/>
        <v>170</v>
      </c>
      <c r="P164" s="779">
        <f t="shared" si="61"/>
        <v>144</v>
      </c>
      <c r="Q164" s="779">
        <f t="shared" si="61"/>
        <v>159</v>
      </c>
      <c r="R164" s="779">
        <f t="shared" si="61"/>
        <v>126</v>
      </c>
      <c r="S164" s="779">
        <f t="shared" si="61"/>
        <v>132</v>
      </c>
      <c r="T164" s="779">
        <f t="shared" si="61"/>
        <v>116</v>
      </c>
      <c r="U164" s="780">
        <f t="shared" si="61"/>
        <v>101</v>
      </c>
      <c r="V164" s="779">
        <f t="shared" si="61"/>
        <v>196</v>
      </c>
      <c r="W164" s="714"/>
    </row>
    <row r="165" spans="1:24" s="749" customFormat="1" ht="19.5" customHeight="1">
      <c r="A165" s="744" t="s">
        <v>25</v>
      </c>
      <c r="B165" s="745" t="s">
        <v>629</v>
      </c>
      <c r="C165" s="751"/>
      <c r="D165" s="728">
        <f t="shared" ref="D165:D188" si="62">SUM(E165:V165)</f>
        <v>2491</v>
      </c>
      <c r="E165" s="746">
        <f t="shared" ref="E165:V165" si="63">SUM(E166:E167)</f>
        <v>21</v>
      </c>
      <c r="F165" s="746">
        <f t="shared" si="63"/>
        <v>131</v>
      </c>
      <c r="G165" s="746">
        <f t="shared" si="63"/>
        <v>195</v>
      </c>
      <c r="H165" s="746">
        <f t="shared" si="63"/>
        <v>180</v>
      </c>
      <c r="I165" s="746">
        <f t="shared" si="63"/>
        <v>202</v>
      </c>
      <c r="J165" s="746">
        <f t="shared" si="63"/>
        <v>212</v>
      </c>
      <c r="K165" s="746">
        <f t="shared" si="63"/>
        <v>162</v>
      </c>
      <c r="L165" s="746">
        <f t="shared" si="63"/>
        <v>184</v>
      </c>
      <c r="M165" s="746">
        <f t="shared" si="63"/>
        <v>179</v>
      </c>
      <c r="N165" s="746">
        <f t="shared" si="63"/>
        <v>155</v>
      </c>
      <c r="O165" s="746">
        <f t="shared" si="63"/>
        <v>143</v>
      </c>
      <c r="P165" s="746">
        <f t="shared" si="63"/>
        <v>113</v>
      </c>
      <c r="Q165" s="746">
        <f t="shared" si="63"/>
        <v>125</v>
      </c>
      <c r="R165" s="746">
        <f t="shared" si="63"/>
        <v>107</v>
      </c>
      <c r="S165" s="746">
        <f t="shared" si="63"/>
        <v>105</v>
      </c>
      <c r="T165" s="746">
        <f t="shared" si="63"/>
        <v>90</v>
      </c>
      <c r="U165" s="746">
        <f t="shared" si="63"/>
        <v>65</v>
      </c>
      <c r="V165" s="747">
        <f t="shared" si="63"/>
        <v>122</v>
      </c>
      <c r="W165" s="748"/>
    </row>
    <row r="166" spans="1:24" s="749" customFormat="1" ht="19.5" customHeight="1">
      <c r="A166" s="750"/>
      <c r="B166" s="751"/>
      <c r="C166" s="742" t="s">
        <v>587</v>
      </c>
      <c r="D166" s="731">
        <f t="shared" si="62"/>
        <v>1258</v>
      </c>
      <c r="E166" s="752">
        <v>12</v>
      </c>
      <c r="F166" s="752">
        <v>68</v>
      </c>
      <c r="G166" s="752">
        <v>99</v>
      </c>
      <c r="H166" s="752">
        <v>94</v>
      </c>
      <c r="I166" s="752">
        <v>107</v>
      </c>
      <c r="J166" s="752">
        <v>109</v>
      </c>
      <c r="K166" s="752">
        <v>77</v>
      </c>
      <c r="L166" s="752">
        <v>93</v>
      </c>
      <c r="M166" s="752">
        <v>93</v>
      </c>
      <c r="N166" s="752">
        <v>75</v>
      </c>
      <c r="O166" s="752">
        <v>70</v>
      </c>
      <c r="P166" s="752">
        <v>62</v>
      </c>
      <c r="Q166" s="752">
        <v>61</v>
      </c>
      <c r="R166" s="752">
        <v>54</v>
      </c>
      <c r="S166" s="752">
        <v>56</v>
      </c>
      <c r="T166" s="752">
        <v>52</v>
      </c>
      <c r="U166" s="752">
        <v>31</v>
      </c>
      <c r="V166" s="753">
        <v>45</v>
      </c>
      <c r="W166" s="748"/>
    </row>
    <row r="167" spans="1:24" ht="19.5" customHeight="1">
      <c r="A167" s="750"/>
      <c r="B167" s="751"/>
      <c r="C167" s="742" t="s">
        <v>588</v>
      </c>
      <c r="D167" s="731">
        <f t="shared" si="62"/>
        <v>1233</v>
      </c>
      <c r="E167" s="731">
        <v>9</v>
      </c>
      <c r="F167" s="731">
        <v>63</v>
      </c>
      <c r="G167" s="731">
        <v>96</v>
      </c>
      <c r="H167" s="731">
        <v>86</v>
      </c>
      <c r="I167" s="731">
        <v>95</v>
      </c>
      <c r="J167" s="731">
        <v>103</v>
      </c>
      <c r="K167" s="731">
        <v>85</v>
      </c>
      <c r="L167" s="731">
        <v>91</v>
      </c>
      <c r="M167" s="731">
        <v>86</v>
      </c>
      <c r="N167" s="731">
        <v>80</v>
      </c>
      <c r="O167" s="731">
        <v>73</v>
      </c>
      <c r="P167" s="731">
        <v>51</v>
      </c>
      <c r="Q167" s="731">
        <v>64</v>
      </c>
      <c r="R167" s="731">
        <v>53</v>
      </c>
      <c r="S167" s="731">
        <v>49</v>
      </c>
      <c r="T167" s="731">
        <v>38</v>
      </c>
      <c r="U167" s="731">
        <v>34</v>
      </c>
      <c r="V167" s="743">
        <v>77</v>
      </c>
      <c r="W167" s="714"/>
    </row>
    <row r="168" spans="1:24" s="749" customFormat="1" ht="19.5" customHeight="1">
      <c r="A168" s="744" t="s">
        <v>27</v>
      </c>
      <c r="B168" s="745" t="s">
        <v>630</v>
      </c>
      <c r="C168" s="751"/>
      <c r="D168" s="728">
        <f t="shared" si="62"/>
        <v>267</v>
      </c>
      <c r="E168" s="746">
        <f t="shared" ref="E168:V168" si="64">SUM(E169:E170)</f>
        <v>5</v>
      </c>
      <c r="F168" s="746">
        <f t="shared" si="64"/>
        <v>20</v>
      </c>
      <c r="G168" s="746">
        <f t="shared" si="64"/>
        <v>26</v>
      </c>
      <c r="H168" s="746">
        <f t="shared" si="64"/>
        <v>26</v>
      </c>
      <c r="I168" s="746">
        <f t="shared" si="64"/>
        <v>21</v>
      </c>
      <c r="J168" s="746">
        <f t="shared" si="64"/>
        <v>23</v>
      </c>
      <c r="K168" s="746">
        <f t="shared" si="64"/>
        <v>18</v>
      </c>
      <c r="L168" s="746">
        <f t="shared" si="64"/>
        <v>18</v>
      </c>
      <c r="M168" s="746">
        <f t="shared" si="64"/>
        <v>15</v>
      </c>
      <c r="N168" s="746">
        <f t="shared" si="64"/>
        <v>12</v>
      </c>
      <c r="O168" s="746">
        <f t="shared" si="64"/>
        <v>13</v>
      </c>
      <c r="P168" s="746">
        <f t="shared" si="64"/>
        <v>11</v>
      </c>
      <c r="Q168" s="746">
        <f t="shared" si="64"/>
        <v>11</v>
      </c>
      <c r="R168" s="746">
        <f t="shared" si="64"/>
        <v>10</v>
      </c>
      <c r="S168" s="746">
        <f t="shared" si="64"/>
        <v>9</v>
      </c>
      <c r="T168" s="746">
        <f t="shared" si="64"/>
        <v>9</v>
      </c>
      <c r="U168" s="746">
        <f t="shared" si="64"/>
        <v>9</v>
      </c>
      <c r="V168" s="747">
        <f t="shared" si="64"/>
        <v>11</v>
      </c>
      <c r="W168" s="748"/>
    </row>
    <row r="169" spans="1:24" s="749" customFormat="1" ht="19.5" customHeight="1">
      <c r="A169" s="750"/>
      <c r="B169" s="751"/>
      <c r="C169" s="742" t="s">
        <v>587</v>
      </c>
      <c r="D169" s="731">
        <f t="shared" si="62"/>
        <v>142</v>
      </c>
      <c r="E169" s="752">
        <v>3</v>
      </c>
      <c r="F169" s="752">
        <v>10</v>
      </c>
      <c r="G169" s="752">
        <v>14</v>
      </c>
      <c r="H169" s="752">
        <v>14</v>
      </c>
      <c r="I169" s="752">
        <v>11</v>
      </c>
      <c r="J169" s="752">
        <v>12</v>
      </c>
      <c r="K169" s="752">
        <v>6</v>
      </c>
      <c r="L169" s="752">
        <v>8</v>
      </c>
      <c r="M169" s="752">
        <v>9</v>
      </c>
      <c r="N169" s="752">
        <v>7</v>
      </c>
      <c r="O169" s="752">
        <v>9</v>
      </c>
      <c r="P169" s="752">
        <v>7</v>
      </c>
      <c r="Q169" s="752">
        <v>7</v>
      </c>
      <c r="R169" s="752">
        <v>6</v>
      </c>
      <c r="S169" s="752">
        <v>5</v>
      </c>
      <c r="T169" s="752">
        <v>5</v>
      </c>
      <c r="U169" s="752">
        <v>5</v>
      </c>
      <c r="V169" s="753">
        <v>4</v>
      </c>
      <c r="W169" s="748"/>
    </row>
    <row r="170" spans="1:24" ht="19.5" customHeight="1">
      <c r="A170" s="750"/>
      <c r="B170" s="751"/>
      <c r="C170" s="742" t="s">
        <v>588</v>
      </c>
      <c r="D170" s="731">
        <f t="shared" si="62"/>
        <v>125</v>
      </c>
      <c r="E170" s="731">
        <v>2</v>
      </c>
      <c r="F170" s="731">
        <v>10</v>
      </c>
      <c r="G170" s="731">
        <v>12</v>
      </c>
      <c r="H170" s="731">
        <v>12</v>
      </c>
      <c r="I170" s="731">
        <v>10</v>
      </c>
      <c r="J170" s="731">
        <v>11</v>
      </c>
      <c r="K170" s="731">
        <v>12</v>
      </c>
      <c r="L170" s="731">
        <v>10</v>
      </c>
      <c r="M170" s="731">
        <v>6</v>
      </c>
      <c r="N170" s="731">
        <v>5</v>
      </c>
      <c r="O170" s="731">
        <v>4</v>
      </c>
      <c r="P170" s="731">
        <v>4</v>
      </c>
      <c r="Q170" s="731">
        <v>4</v>
      </c>
      <c r="R170" s="731">
        <v>4</v>
      </c>
      <c r="S170" s="731">
        <v>4</v>
      </c>
      <c r="T170" s="731">
        <v>4</v>
      </c>
      <c r="U170" s="731">
        <v>4</v>
      </c>
      <c r="V170" s="743">
        <v>7</v>
      </c>
      <c r="W170" s="714"/>
    </row>
    <row r="171" spans="1:24" s="749" customFormat="1" ht="19.5" customHeight="1">
      <c r="A171" s="744" t="s">
        <v>29</v>
      </c>
      <c r="B171" s="745" t="s">
        <v>631</v>
      </c>
      <c r="C171" s="751"/>
      <c r="D171" s="728">
        <f t="shared" si="62"/>
        <v>330</v>
      </c>
      <c r="E171" s="746">
        <f t="shared" ref="E171:V171" si="65">SUM(E172:E173)</f>
        <v>5</v>
      </c>
      <c r="F171" s="746">
        <f t="shared" si="65"/>
        <v>19</v>
      </c>
      <c r="G171" s="746">
        <f t="shared" si="65"/>
        <v>23</v>
      </c>
      <c r="H171" s="746">
        <f t="shared" si="65"/>
        <v>22</v>
      </c>
      <c r="I171" s="746">
        <f t="shared" si="65"/>
        <v>20</v>
      </c>
      <c r="J171" s="746">
        <f t="shared" si="65"/>
        <v>17</v>
      </c>
      <c r="K171" s="746">
        <f t="shared" si="65"/>
        <v>26</v>
      </c>
      <c r="L171" s="746">
        <f t="shared" si="65"/>
        <v>28</v>
      </c>
      <c r="M171" s="746">
        <f t="shared" si="65"/>
        <v>18</v>
      </c>
      <c r="N171" s="746">
        <f t="shared" si="65"/>
        <v>18</v>
      </c>
      <c r="O171" s="746">
        <f t="shared" si="65"/>
        <v>13</v>
      </c>
      <c r="P171" s="746">
        <f t="shared" si="65"/>
        <v>18</v>
      </c>
      <c r="Q171" s="746">
        <f t="shared" si="65"/>
        <v>17</v>
      </c>
      <c r="R171" s="746">
        <f t="shared" si="65"/>
        <v>21</v>
      </c>
      <c r="S171" s="746">
        <f t="shared" si="65"/>
        <v>21</v>
      </c>
      <c r="T171" s="746">
        <f t="shared" si="65"/>
        <v>21</v>
      </c>
      <c r="U171" s="746">
        <f t="shared" si="65"/>
        <v>12</v>
      </c>
      <c r="V171" s="747">
        <f t="shared" si="65"/>
        <v>11</v>
      </c>
      <c r="W171" s="748"/>
    </row>
    <row r="172" spans="1:24" s="749" customFormat="1" ht="19.5" customHeight="1">
      <c r="A172" s="750"/>
      <c r="B172" s="751"/>
      <c r="C172" s="742" t="s">
        <v>587</v>
      </c>
      <c r="D172" s="731">
        <f t="shared" si="62"/>
        <v>180</v>
      </c>
      <c r="E172" s="752">
        <v>3</v>
      </c>
      <c r="F172" s="752">
        <v>10</v>
      </c>
      <c r="G172" s="752">
        <v>11</v>
      </c>
      <c r="H172" s="752">
        <v>8</v>
      </c>
      <c r="I172" s="752">
        <v>10</v>
      </c>
      <c r="J172" s="752">
        <v>9</v>
      </c>
      <c r="K172" s="752">
        <v>13</v>
      </c>
      <c r="L172" s="752">
        <v>15</v>
      </c>
      <c r="M172" s="752">
        <v>11</v>
      </c>
      <c r="N172" s="752">
        <v>10</v>
      </c>
      <c r="O172" s="752">
        <v>8</v>
      </c>
      <c r="P172" s="752">
        <v>11</v>
      </c>
      <c r="Q172" s="752">
        <v>10</v>
      </c>
      <c r="R172" s="752">
        <v>12</v>
      </c>
      <c r="S172" s="752">
        <v>17</v>
      </c>
      <c r="T172" s="752">
        <v>11</v>
      </c>
      <c r="U172" s="752">
        <v>7</v>
      </c>
      <c r="V172" s="753">
        <v>4</v>
      </c>
      <c r="W172" s="748"/>
    </row>
    <row r="173" spans="1:24" ht="19.5" customHeight="1">
      <c r="A173" s="750"/>
      <c r="B173" s="751"/>
      <c r="C173" s="742" t="s">
        <v>588</v>
      </c>
      <c r="D173" s="731">
        <f t="shared" si="62"/>
        <v>150</v>
      </c>
      <c r="E173" s="731">
        <v>2</v>
      </c>
      <c r="F173" s="731">
        <v>9</v>
      </c>
      <c r="G173" s="731">
        <v>12</v>
      </c>
      <c r="H173" s="731">
        <v>14</v>
      </c>
      <c r="I173" s="731">
        <v>10</v>
      </c>
      <c r="J173" s="731">
        <v>8</v>
      </c>
      <c r="K173" s="731">
        <v>13</v>
      </c>
      <c r="L173" s="731">
        <v>13</v>
      </c>
      <c r="M173" s="731">
        <v>7</v>
      </c>
      <c r="N173" s="731">
        <v>8</v>
      </c>
      <c r="O173" s="731">
        <v>5</v>
      </c>
      <c r="P173" s="731">
        <v>7</v>
      </c>
      <c r="Q173" s="731">
        <v>7</v>
      </c>
      <c r="R173" s="731">
        <v>9</v>
      </c>
      <c r="S173" s="731">
        <v>4</v>
      </c>
      <c r="T173" s="731">
        <v>10</v>
      </c>
      <c r="U173" s="731">
        <v>5</v>
      </c>
      <c r="V173" s="743">
        <v>7</v>
      </c>
      <c r="W173" s="714"/>
    </row>
    <row r="174" spans="1:24" s="749" customFormat="1" ht="19.5" customHeight="1">
      <c r="A174" s="744" t="s">
        <v>31</v>
      </c>
      <c r="B174" s="745" t="s">
        <v>333</v>
      </c>
      <c r="C174" s="751"/>
      <c r="D174" s="728">
        <f t="shared" si="62"/>
        <v>258</v>
      </c>
      <c r="E174" s="746">
        <f t="shared" ref="E174:V174" si="66">SUM(E175:E176)</f>
        <v>5</v>
      </c>
      <c r="F174" s="746">
        <f t="shared" si="66"/>
        <v>19</v>
      </c>
      <c r="G174" s="746">
        <f t="shared" si="66"/>
        <v>20</v>
      </c>
      <c r="H174" s="746">
        <f t="shared" si="66"/>
        <v>19</v>
      </c>
      <c r="I174" s="746">
        <f t="shared" si="66"/>
        <v>16</v>
      </c>
      <c r="J174" s="746">
        <f t="shared" si="66"/>
        <v>14</v>
      </c>
      <c r="K174" s="746">
        <f t="shared" si="66"/>
        <v>16</v>
      </c>
      <c r="L174" s="746">
        <f t="shared" si="66"/>
        <v>16</v>
      </c>
      <c r="M174" s="746">
        <f t="shared" si="66"/>
        <v>16</v>
      </c>
      <c r="N174" s="746">
        <f t="shared" si="66"/>
        <v>17</v>
      </c>
      <c r="O174" s="746">
        <f t="shared" si="66"/>
        <v>16</v>
      </c>
      <c r="P174" s="746">
        <f t="shared" si="66"/>
        <v>15</v>
      </c>
      <c r="Q174" s="746">
        <f t="shared" si="66"/>
        <v>14</v>
      </c>
      <c r="R174" s="746">
        <f t="shared" si="66"/>
        <v>13</v>
      </c>
      <c r="S174" s="746">
        <f t="shared" si="66"/>
        <v>14</v>
      </c>
      <c r="T174" s="746">
        <f t="shared" si="66"/>
        <v>10</v>
      </c>
      <c r="U174" s="746">
        <f t="shared" si="66"/>
        <v>8</v>
      </c>
      <c r="V174" s="747">
        <f t="shared" si="66"/>
        <v>10</v>
      </c>
      <c r="W174" s="748"/>
    </row>
    <row r="175" spans="1:24" s="749" customFormat="1" ht="19.5" customHeight="1">
      <c r="A175" s="740"/>
      <c r="B175" s="745"/>
      <c r="C175" s="742" t="s">
        <v>587</v>
      </c>
      <c r="D175" s="731">
        <f t="shared" si="62"/>
        <v>138</v>
      </c>
      <c r="E175" s="752">
        <v>3</v>
      </c>
      <c r="F175" s="752">
        <v>10</v>
      </c>
      <c r="G175" s="752">
        <v>9</v>
      </c>
      <c r="H175" s="752">
        <v>8</v>
      </c>
      <c r="I175" s="752">
        <v>8</v>
      </c>
      <c r="J175" s="752">
        <v>7</v>
      </c>
      <c r="K175" s="752">
        <v>6</v>
      </c>
      <c r="L175" s="752">
        <v>10</v>
      </c>
      <c r="M175" s="752">
        <v>8</v>
      </c>
      <c r="N175" s="752">
        <v>9</v>
      </c>
      <c r="O175" s="752">
        <v>10</v>
      </c>
      <c r="P175" s="752">
        <v>8</v>
      </c>
      <c r="Q175" s="752">
        <v>9</v>
      </c>
      <c r="R175" s="752">
        <v>8</v>
      </c>
      <c r="S175" s="752">
        <v>9</v>
      </c>
      <c r="T175" s="752">
        <v>6</v>
      </c>
      <c r="U175" s="752">
        <v>5</v>
      </c>
      <c r="V175" s="753">
        <v>5</v>
      </c>
      <c r="W175" s="748"/>
    </row>
    <row r="176" spans="1:24" ht="19.5" customHeight="1">
      <c r="A176" s="750"/>
      <c r="B176" s="751"/>
      <c r="C176" s="742" t="s">
        <v>588</v>
      </c>
      <c r="D176" s="731">
        <f t="shared" si="62"/>
        <v>120</v>
      </c>
      <c r="E176" s="731">
        <v>2</v>
      </c>
      <c r="F176" s="731">
        <v>9</v>
      </c>
      <c r="G176" s="731">
        <v>11</v>
      </c>
      <c r="H176" s="731">
        <v>11</v>
      </c>
      <c r="I176" s="731">
        <v>8</v>
      </c>
      <c r="J176" s="731">
        <v>7</v>
      </c>
      <c r="K176" s="731">
        <v>10</v>
      </c>
      <c r="L176" s="731">
        <v>6</v>
      </c>
      <c r="M176" s="731">
        <v>8</v>
      </c>
      <c r="N176" s="731">
        <v>8</v>
      </c>
      <c r="O176" s="731">
        <v>6</v>
      </c>
      <c r="P176" s="731">
        <v>7</v>
      </c>
      <c r="Q176" s="731">
        <v>5</v>
      </c>
      <c r="R176" s="731">
        <v>5</v>
      </c>
      <c r="S176" s="731">
        <v>5</v>
      </c>
      <c r="T176" s="731">
        <v>4</v>
      </c>
      <c r="U176" s="731">
        <v>3</v>
      </c>
      <c r="V176" s="743">
        <v>5</v>
      </c>
      <c r="W176" s="714"/>
    </row>
    <row r="177" spans="1:23" s="749" customFormat="1" ht="19.5" customHeight="1">
      <c r="A177" s="744" t="s">
        <v>33</v>
      </c>
      <c r="B177" s="745" t="s">
        <v>632</v>
      </c>
      <c r="C177" s="751"/>
      <c r="D177" s="728">
        <f t="shared" si="62"/>
        <v>1107</v>
      </c>
      <c r="E177" s="746">
        <f t="shared" ref="E177:V177" si="67">SUM(E178:E179)</f>
        <v>9</v>
      </c>
      <c r="F177" s="746">
        <f t="shared" si="67"/>
        <v>56</v>
      </c>
      <c r="G177" s="746">
        <f t="shared" si="67"/>
        <v>77</v>
      </c>
      <c r="H177" s="746">
        <f t="shared" si="67"/>
        <v>68</v>
      </c>
      <c r="I177" s="746">
        <f t="shared" si="67"/>
        <v>97</v>
      </c>
      <c r="J177" s="746">
        <f t="shared" si="67"/>
        <v>96</v>
      </c>
      <c r="K177" s="746">
        <f t="shared" si="67"/>
        <v>83</v>
      </c>
      <c r="L177" s="746">
        <f t="shared" si="67"/>
        <v>73</v>
      </c>
      <c r="M177" s="746">
        <f t="shared" si="67"/>
        <v>63</v>
      </c>
      <c r="N177" s="746">
        <f t="shared" si="67"/>
        <v>65</v>
      </c>
      <c r="O177" s="746">
        <f t="shared" si="67"/>
        <v>54</v>
      </c>
      <c r="P177" s="746">
        <f t="shared" si="67"/>
        <v>59</v>
      </c>
      <c r="Q177" s="746">
        <f t="shared" si="67"/>
        <v>63</v>
      </c>
      <c r="R177" s="746">
        <f t="shared" si="67"/>
        <v>43</v>
      </c>
      <c r="S177" s="746">
        <f t="shared" si="67"/>
        <v>55</v>
      </c>
      <c r="T177" s="746">
        <f t="shared" si="67"/>
        <v>39</v>
      </c>
      <c r="U177" s="746">
        <f t="shared" si="67"/>
        <v>41</v>
      </c>
      <c r="V177" s="747">
        <f t="shared" si="67"/>
        <v>66</v>
      </c>
      <c r="W177" s="748"/>
    </row>
    <row r="178" spans="1:23" s="749" customFormat="1" ht="19.5" customHeight="1">
      <c r="A178" s="750"/>
      <c r="B178" s="751"/>
      <c r="C178" s="742" t="s">
        <v>587</v>
      </c>
      <c r="D178" s="731">
        <f t="shared" si="62"/>
        <v>572</v>
      </c>
      <c r="E178" s="752">
        <v>5</v>
      </c>
      <c r="F178" s="752">
        <v>29</v>
      </c>
      <c r="G178" s="752">
        <v>41</v>
      </c>
      <c r="H178" s="752">
        <v>38</v>
      </c>
      <c r="I178" s="752">
        <v>48</v>
      </c>
      <c r="J178" s="752">
        <v>48</v>
      </c>
      <c r="K178" s="752">
        <v>39</v>
      </c>
      <c r="L178" s="752">
        <v>42</v>
      </c>
      <c r="M178" s="752">
        <v>26</v>
      </c>
      <c r="N178" s="752">
        <v>34</v>
      </c>
      <c r="O178" s="752">
        <v>26</v>
      </c>
      <c r="P178" s="752">
        <v>32</v>
      </c>
      <c r="Q178" s="752">
        <v>38</v>
      </c>
      <c r="R178" s="752">
        <v>26</v>
      </c>
      <c r="S178" s="752">
        <v>30</v>
      </c>
      <c r="T178" s="752">
        <v>23</v>
      </c>
      <c r="U178" s="752">
        <v>21</v>
      </c>
      <c r="V178" s="753">
        <v>26</v>
      </c>
      <c r="W178" s="748"/>
    </row>
    <row r="179" spans="1:23" ht="19.5" customHeight="1">
      <c r="A179" s="750"/>
      <c r="B179" s="751"/>
      <c r="C179" s="742" t="s">
        <v>588</v>
      </c>
      <c r="D179" s="731">
        <f t="shared" si="62"/>
        <v>535</v>
      </c>
      <c r="E179" s="731">
        <v>4</v>
      </c>
      <c r="F179" s="731">
        <v>27</v>
      </c>
      <c r="G179" s="731">
        <v>36</v>
      </c>
      <c r="H179" s="731">
        <v>30</v>
      </c>
      <c r="I179" s="731">
        <v>49</v>
      </c>
      <c r="J179" s="731">
        <v>48</v>
      </c>
      <c r="K179" s="731">
        <v>44</v>
      </c>
      <c r="L179" s="731">
        <v>31</v>
      </c>
      <c r="M179" s="731">
        <v>37</v>
      </c>
      <c r="N179" s="731">
        <v>31</v>
      </c>
      <c r="O179" s="731">
        <v>28</v>
      </c>
      <c r="P179" s="731">
        <v>27</v>
      </c>
      <c r="Q179" s="731">
        <v>25</v>
      </c>
      <c r="R179" s="731">
        <v>17</v>
      </c>
      <c r="S179" s="731">
        <v>25</v>
      </c>
      <c r="T179" s="731">
        <v>16</v>
      </c>
      <c r="U179" s="731">
        <v>20</v>
      </c>
      <c r="V179" s="743">
        <v>40</v>
      </c>
      <c r="W179" s="714"/>
    </row>
    <row r="180" spans="1:23" ht="19.5" customHeight="1">
      <c r="A180" s="744" t="s">
        <v>35</v>
      </c>
      <c r="B180" s="745" t="s">
        <v>633</v>
      </c>
      <c r="C180" s="751"/>
      <c r="D180" s="728">
        <f t="shared" si="62"/>
        <v>383</v>
      </c>
      <c r="E180" s="746">
        <f t="shared" ref="E180:V180" si="68">SUM(E181:E182)</f>
        <v>3</v>
      </c>
      <c r="F180" s="746">
        <f t="shared" si="68"/>
        <v>23</v>
      </c>
      <c r="G180" s="746">
        <f t="shared" si="68"/>
        <v>31</v>
      </c>
      <c r="H180" s="746">
        <f t="shared" si="68"/>
        <v>25</v>
      </c>
      <c r="I180" s="746">
        <f t="shared" si="68"/>
        <v>29</v>
      </c>
      <c r="J180" s="746">
        <f t="shared" si="68"/>
        <v>39</v>
      </c>
      <c r="K180" s="746">
        <f t="shared" si="68"/>
        <v>37</v>
      </c>
      <c r="L180" s="746">
        <f t="shared" si="68"/>
        <v>39</v>
      </c>
      <c r="M180" s="746">
        <f t="shared" si="68"/>
        <v>26</v>
      </c>
      <c r="N180" s="746">
        <f t="shared" si="68"/>
        <v>22</v>
      </c>
      <c r="O180" s="746">
        <f t="shared" si="68"/>
        <v>16</v>
      </c>
      <c r="P180" s="746">
        <f t="shared" si="68"/>
        <v>15</v>
      </c>
      <c r="Q180" s="746">
        <f t="shared" si="68"/>
        <v>19</v>
      </c>
      <c r="R180" s="746">
        <f t="shared" si="68"/>
        <v>12</v>
      </c>
      <c r="S180" s="746">
        <f t="shared" si="68"/>
        <v>13</v>
      </c>
      <c r="T180" s="746">
        <f t="shared" si="68"/>
        <v>11</v>
      </c>
      <c r="U180" s="746">
        <f t="shared" si="68"/>
        <v>10</v>
      </c>
      <c r="V180" s="747">
        <f t="shared" si="68"/>
        <v>13</v>
      </c>
      <c r="W180" s="714"/>
    </row>
    <row r="181" spans="1:23" ht="19.5" customHeight="1">
      <c r="A181" s="750"/>
      <c r="B181" s="751"/>
      <c r="C181" s="742" t="s">
        <v>587</v>
      </c>
      <c r="D181" s="731">
        <f t="shared" si="62"/>
        <v>211</v>
      </c>
      <c r="E181" s="752">
        <v>1</v>
      </c>
      <c r="F181" s="752">
        <v>11</v>
      </c>
      <c r="G181" s="752">
        <v>16</v>
      </c>
      <c r="H181" s="752">
        <v>12</v>
      </c>
      <c r="I181" s="752">
        <v>18</v>
      </c>
      <c r="J181" s="752">
        <v>23</v>
      </c>
      <c r="K181" s="752">
        <v>16</v>
      </c>
      <c r="L181" s="752">
        <v>21</v>
      </c>
      <c r="M181" s="752">
        <v>15</v>
      </c>
      <c r="N181" s="752">
        <v>13</v>
      </c>
      <c r="O181" s="752">
        <v>11</v>
      </c>
      <c r="P181" s="752">
        <v>11</v>
      </c>
      <c r="Q181" s="752">
        <v>8</v>
      </c>
      <c r="R181" s="752">
        <v>8</v>
      </c>
      <c r="S181" s="752">
        <v>7</v>
      </c>
      <c r="T181" s="752">
        <v>7</v>
      </c>
      <c r="U181" s="752">
        <v>6</v>
      </c>
      <c r="V181" s="753">
        <v>7</v>
      </c>
      <c r="W181" s="714"/>
    </row>
    <row r="182" spans="1:23" ht="19.5" customHeight="1">
      <c r="A182" s="750"/>
      <c r="B182" s="751"/>
      <c r="C182" s="742" t="s">
        <v>588</v>
      </c>
      <c r="D182" s="731">
        <f t="shared" si="62"/>
        <v>172</v>
      </c>
      <c r="E182" s="731">
        <v>2</v>
      </c>
      <c r="F182" s="731">
        <v>12</v>
      </c>
      <c r="G182" s="731">
        <v>15</v>
      </c>
      <c r="H182" s="731">
        <v>13</v>
      </c>
      <c r="I182" s="731">
        <v>11</v>
      </c>
      <c r="J182" s="731">
        <v>16</v>
      </c>
      <c r="K182" s="731">
        <v>21</v>
      </c>
      <c r="L182" s="731">
        <v>18</v>
      </c>
      <c r="M182" s="731">
        <v>11</v>
      </c>
      <c r="N182" s="731">
        <v>9</v>
      </c>
      <c r="O182" s="731">
        <v>5</v>
      </c>
      <c r="P182" s="731">
        <v>4</v>
      </c>
      <c r="Q182" s="731">
        <v>11</v>
      </c>
      <c r="R182" s="731">
        <v>4</v>
      </c>
      <c r="S182" s="731">
        <v>6</v>
      </c>
      <c r="T182" s="731">
        <v>4</v>
      </c>
      <c r="U182" s="731">
        <v>4</v>
      </c>
      <c r="V182" s="743">
        <v>6</v>
      </c>
      <c r="W182" s="714"/>
    </row>
    <row r="183" spans="1:23" ht="19.5" customHeight="1">
      <c r="A183" s="744" t="s">
        <v>37</v>
      </c>
      <c r="B183" s="745" t="s">
        <v>634</v>
      </c>
      <c r="C183" s="751"/>
      <c r="D183" s="728">
        <f t="shared" si="62"/>
        <v>1573</v>
      </c>
      <c r="E183" s="746">
        <f t="shared" ref="E183:V183" si="69">SUM(E184:E185)</f>
        <v>23</v>
      </c>
      <c r="F183" s="746">
        <f t="shared" si="69"/>
        <v>101</v>
      </c>
      <c r="G183" s="746">
        <f t="shared" si="69"/>
        <v>130</v>
      </c>
      <c r="H183" s="746">
        <f t="shared" si="69"/>
        <v>131</v>
      </c>
      <c r="I183" s="746">
        <f t="shared" si="69"/>
        <v>140</v>
      </c>
      <c r="J183" s="746">
        <f t="shared" si="69"/>
        <v>149</v>
      </c>
      <c r="K183" s="746">
        <f t="shared" si="69"/>
        <v>131</v>
      </c>
      <c r="L183" s="746">
        <f t="shared" si="69"/>
        <v>126</v>
      </c>
      <c r="M183" s="746">
        <f t="shared" si="69"/>
        <v>110</v>
      </c>
      <c r="N183" s="746">
        <f t="shared" si="69"/>
        <v>75</v>
      </c>
      <c r="O183" s="746">
        <f t="shared" si="69"/>
        <v>76</v>
      </c>
      <c r="P183" s="746">
        <f t="shared" si="69"/>
        <v>63</v>
      </c>
      <c r="Q183" s="746">
        <f t="shared" si="69"/>
        <v>58</v>
      </c>
      <c r="R183" s="746">
        <f t="shared" si="69"/>
        <v>62</v>
      </c>
      <c r="S183" s="746">
        <f t="shared" si="69"/>
        <v>50</v>
      </c>
      <c r="T183" s="746">
        <f t="shared" si="69"/>
        <v>53</v>
      </c>
      <c r="U183" s="746">
        <f t="shared" si="69"/>
        <v>36</v>
      </c>
      <c r="V183" s="747">
        <f t="shared" si="69"/>
        <v>59</v>
      </c>
      <c r="W183" s="714"/>
    </row>
    <row r="184" spans="1:23" ht="19.5" customHeight="1">
      <c r="A184" s="750"/>
      <c r="B184" s="751"/>
      <c r="C184" s="742" t="s">
        <v>587</v>
      </c>
      <c r="D184" s="731">
        <f t="shared" si="62"/>
        <v>827</v>
      </c>
      <c r="E184" s="731">
        <v>12</v>
      </c>
      <c r="F184" s="752">
        <v>52</v>
      </c>
      <c r="G184" s="752">
        <v>64</v>
      </c>
      <c r="H184" s="752">
        <v>63</v>
      </c>
      <c r="I184" s="752">
        <v>75</v>
      </c>
      <c r="J184" s="752">
        <v>69</v>
      </c>
      <c r="K184" s="752">
        <v>70</v>
      </c>
      <c r="L184" s="752">
        <v>69</v>
      </c>
      <c r="M184" s="752">
        <v>61</v>
      </c>
      <c r="N184" s="752">
        <v>41</v>
      </c>
      <c r="O184" s="752">
        <v>41</v>
      </c>
      <c r="P184" s="752">
        <v>33</v>
      </c>
      <c r="Q184" s="752">
        <v>30</v>
      </c>
      <c r="R184" s="752">
        <v>39</v>
      </c>
      <c r="S184" s="752">
        <v>29</v>
      </c>
      <c r="T184" s="752">
        <v>29</v>
      </c>
      <c r="U184" s="752">
        <v>18</v>
      </c>
      <c r="V184" s="753">
        <v>32</v>
      </c>
      <c r="W184" s="714"/>
    </row>
    <row r="185" spans="1:23" ht="19.5" customHeight="1">
      <c r="A185" s="750"/>
      <c r="B185" s="751"/>
      <c r="C185" s="742" t="s">
        <v>588</v>
      </c>
      <c r="D185" s="731">
        <f t="shared" si="62"/>
        <v>746</v>
      </c>
      <c r="E185" s="731">
        <v>11</v>
      </c>
      <c r="F185" s="731">
        <v>49</v>
      </c>
      <c r="G185" s="731">
        <v>66</v>
      </c>
      <c r="H185" s="731">
        <v>68</v>
      </c>
      <c r="I185" s="731">
        <v>65</v>
      </c>
      <c r="J185" s="731">
        <v>80</v>
      </c>
      <c r="K185" s="731">
        <v>61</v>
      </c>
      <c r="L185" s="731">
        <v>57</v>
      </c>
      <c r="M185" s="731">
        <v>49</v>
      </c>
      <c r="N185" s="731">
        <v>34</v>
      </c>
      <c r="O185" s="731">
        <v>35</v>
      </c>
      <c r="P185" s="731">
        <v>30</v>
      </c>
      <c r="Q185" s="731">
        <v>28</v>
      </c>
      <c r="R185" s="731">
        <v>23</v>
      </c>
      <c r="S185" s="731">
        <v>21</v>
      </c>
      <c r="T185" s="731">
        <v>24</v>
      </c>
      <c r="U185" s="731">
        <v>18</v>
      </c>
      <c r="V185" s="743">
        <v>27</v>
      </c>
      <c r="W185" s="714"/>
    </row>
    <row r="186" spans="1:23" ht="19.5" customHeight="1">
      <c r="A186" s="744" t="s">
        <v>39</v>
      </c>
      <c r="B186" s="745" t="s">
        <v>635</v>
      </c>
      <c r="C186" s="751"/>
      <c r="D186" s="728">
        <f t="shared" si="62"/>
        <v>790</v>
      </c>
      <c r="E186" s="746">
        <f t="shared" ref="E186:V186" si="70">SUM(E187:E188)</f>
        <v>6</v>
      </c>
      <c r="F186" s="746">
        <f t="shared" si="70"/>
        <v>40</v>
      </c>
      <c r="G186" s="746">
        <f t="shared" si="70"/>
        <v>61</v>
      </c>
      <c r="H186" s="746">
        <f t="shared" si="70"/>
        <v>57</v>
      </c>
      <c r="I186" s="746">
        <f t="shared" si="70"/>
        <v>68</v>
      </c>
      <c r="J186" s="746">
        <f t="shared" si="70"/>
        <v>69</v>
      </c>
      <c r="K186" s="746">
        <f t="shared" si="70"/>
        <v>53</v>
      </c>
      <c r="L186" s="746">
        <f t="shared" si="70"/>
        <v>49</v>
      </c>
      <c r="M186" s="746">
        <f t="shared" si="70"/>
        <v>46</v>
      </c>
      <c r="N186" s="746">
        <f t="shared" si="70"/>
        <v>37</v>
      </c>
      <c r="O186" s="746">
        <f t="shared" si="70"/>
        <v>39</v>
      </c>
      <c r="P186" s="746">
        <f t="shared" si="70"/>
        <v>36</v>
      </c>
      <c r="Q186" s="746">
        <f t="shared" si="70"/>
        <v>36</v>
      </c>
      <c r="R186" s="746">
        <f t="shared" si="70"/>
        <v>36</v>
      </c>
      <c r="S186" s="746">
        <f t="shared" si="70"/>
        <v>44</v>
      </c>
      <c r="T186" s="746">
        <f t="shared" si="70"/>
        <v>38</v>
      </c>
      <c r="U186" s="746">
        <f t="shared" si="70"/>
        <v>31</v>
      </c>
      <c r="V186" s="747">
        <f t="shared" si="70"/>
        <v>44</v>
      </c>
      <c r="W186" s="714"/>
    </row>
    <row r="187" spans="1:23" ht="19.5" customHeight="1">
      <c r="A187" s="750"/>
      <c r="B187" s="751"/>
      <c r="C187" s="742" t="s">
        <v>587</v>
      </c>
      <c r="D187" s="743">
        <f t="shared" si="62"/>
        <v>431</v>
      </c>
      <c r="E187" s="731">
        <v>1</v>
      </c>
      <c r="F187" s="752">
        <v>22</v>
      </c>
      <c r="G187" s="752">
        <v>34</v>
      </c>
      <c r="H187" s="752">
        <v>25</v>
      </c>
      <c r="I187" s="752">
        <v>39</v>
      </c>
      <c r="J187" s="752">
        <v>38</v>
      </c>
      <c r="K187" s="752">
        <v>28</v>
      </c>
      <c r="L187" s="752">
        <v>26</v>
      </c>
      <c r="M187" s="752">
        <v>24</v>
      </c>
      <c r="N187" s="752">
        <v>18</v>
      </c>
      <c r="O187" s="752">
        <v>25</v>
      </c>
      <c r="P187" s="752">
        <v>22</v>
      </c>
      <c r="Q187" s="752">
        <v>21</v>
      </c>
      <c r="R187" s="752">
        <v>25</v>
      </c>
      <c r="S187" s="752">
        <v>26</v>
      </c>
      <c r="T187" s="752">
        <v>22</v>
      </c>
      <c r="U187" s="752">
        <v>18</v>
      </c>
      <c r="V187" s="753">
        <v>17</v>
      </c>
      <c r="W187" s="714"/>
    </row>
    <row r="188" spans="1:23" ht="19.5" customHeight="1">
      <c r="A188" s="750"/>
      <c r="B188" s="751"/>
      <c r="C188" s="742" t="s">
        <v>588</v>
      </c>
      <c r="D188" s="743">
        <f t="shared" si="62"/>
        <v>359</v>
      </c>
      <c r="E188" s="731">
        <v>5</v>
      </c>
      <c r="F188" s="731">
        <v>18</v>
      </c>
      <c r="G188" s="731">
        <v>27</v>
      </c>
      <c r="H188" s="731">
        <v>32</v>
      </c>
      <c r="I188" s="731">
        <v>29</v>
      </c>
      <c r="J188" s="731">
        <v>31</v>
      </c>
      <c r="K188" s="731">
        <v>25</v>
      </c>
      <c r="L188" s="731">
        <v>23</v>
      </c>
      <c r="M188" s="731">
        <v>22</v>
      </c>
      <c r="N188" s="731">
        <v>19</v>
      </c>
      <c r="O188" s="731">
        <v>14</v>
      </c>
      <c r="P188" s="731">
        <v>14</v>
      </c>
      <c r="Q188" s="731">
        <v>15</v>
      </c>
      <c r="R188" s="731">
        <v>11</v>
      </c>
      <c r="S188" s="731">
        <v>18</v>
      </c>
      <c r="T188" s="731">
        <v>16</v>
      </c>
      <c r="U188" s="731">
        <v>13</v>
      </c>
      <c r="V188" s="743">
        <v>27</v>
      </c>
      <c r="W188" s="714"/>
    </row>
    <row r="189" spans="1:23" ht="19.5" customHeight="1">
      <c r="A189" s="1529" t="s">
        <v>37</v>
      </c>
      <c r="B189" s="1512" t="s">
        <v>636</v>
      </c>
      <c r="C189" s="1502"/>
      <c r="D189" s="1503">
        <f>SUM(E189:V189)</f>
        <v>5554</v>
      </c>
      <c r="E189" s="1515">
        <f t="shared" ref="E189:V191" si="71">SUM(E192+E195+E198+E201+E204)</f>
        <v>67</v>
      </c>
      <c r="F189" s="1515">
        <f t="shared" si="71"/>
        <v>281</v>
      </c>
      <c r="G189" s="1515">
        <f t="shared" si="71"/>
        <v>383</v>
      </c>
      <c r="H189" s="1515">
        <f t="shared" si="71"/>
        <v>413</v>
      </c>
      <c r="I189" s="1515">
        <f t="shared" si="71"/>
        <v>414</v>
      </c>
      <c r="J189" s="1515">
        <f t="shared" si="71"/>
        <v>417</v>
      </c>
      <c r="K189" s="1515">
        <f t="shared" si="71"/>
        <v>378</v>
      </c>
      <c r="L189" s="1515">
        <f t="shared" si="71"/>
        <v>373</v>
      </c>
      <c r="M189" s="1515">
        <f t="shared" si="71"/>
        <v>357</v>
      </c>
      <c r="N189" s="1515">
        <f t="shared" si="71"/>
        <v>319</v>
      </c>
      <c r="O189" s="1515">
        <f t="shared" si="71"/>
        <v>273</v>
      </c>
      <c r="P189" s="1515">
        <f t="shared" si="71"/>
        <v>259</v>
      </c>
      <c r="Q189" s="1515">
        <f t="shared" si="71"/>
        <v>263</v>
      </c>
      <c r="R189" s="1515">
        <f t="shared" si="71"/>
        <v>258</v>
      </c>
      <c r="S189" s="1515">
        <f t="shared" si="71"/>
        <v>257</v>
      </c>
      <c r="T189" s="1515">
        <f t="shared" si="71"/>
        <v>275</v>
      </c>
      <c r="U189" s="1515">
        <f t="shared" si="71"/>
        <v>223</v>
      </c>
      <c r="V189" s="1515">
        <f t="shared" si="71"/>
        <v>344</v>
      </c>
      <c r="W189" s="714"/>
    </row>
    <row r="190" spans="1:23" ht="19.5" customHeight="1">
      <c r="A190" s="1518"/>
      <c r="B190" s="757"/>
      <c r="C190" s="739" t="s">
        <v>587</v>
      </c>
      <c r="D190" s="731">
        <f>SUM(E190:V190)</f>
        <v>3008</v>
      </c>
      <c r="E190" s="758">
        <f t="shared" si="71"/>
        <v>40</v>
      </c>
      <c r="F190" s="758">
        <f t="shared" si="71"/>
        <v>154</v>
      </c>
      <c r="G190" s="758">
        <f t="shared" si="71"/>
        <v>205</v>
      </c>
      <c r="H190" s="758">
        <f t="shared" si="71"/>
        <v>225</v>
      </c>
      <c r="I190" s="758">
        <f t="shared" si="71"/>
        <v>210</v>
      </c>
      <c r="J190" s="758">
        <f t="shared" si="71"/>
        <v>217</v>
      </c>
      <c r="K190" s="758">
        <f t="shared" si="71"/>
        <v>200</v>
      </c>
      <c r="L190" s="758">
        <f t="shared" si="71"/>
        <v>202</v>
      </c>
      <c r="M190" s="758">
        <f t="shared" si="71"/>
        <v>210</v>
      </c>
      <c r="N190" s="758">
        <f t="shared" si="71"/>
        <v>179</v>
      </c>
      <c r="O190" s="758">
        <f t="shared" si="71"/>
        <v>182</v>
      </c>
      <c r="P190" s="758">
        <f t="shared" si="71"/>
        <v>157</v>
      </c>
      <c r="Q190" s="758">
        <f t="shared" si="71"/>
        <v>151</v>
      </c>
      <c r="R190" s="758">
        <f t="shared" si="71"/>
        <v>138</v>
      </c>
      <c r="S190" s="758">
        <f t="shared" si="71"/>
        <v>133</v>
      </c>
      <c r="T190" s="758">
        <f t="shared" si="71"/>
        <v>143</v>
      </c>
      <c r="U190" s="758">
        <f t="shared" si="71"/>
        <v>115</v>
      </c>
      <c r="V190" s="758">
        <f t="shared" si="71"/>
        <v>147</v>
      </c>
      <c r="W190" s="714"/>
    </row>
    <row r="191" spans="1:23" ht="19.5" customHeight="1">
      <c r="A191" s="1519"/>
      <c r="B191" s="1516"/>
      <c r="C191" s="1514" t="s">
        <v>588</v>
      </c>
      <c r="D191" s="779">
        <f>SUM(E191:V191)</f>
        <v>2546</v>
      </c>
      <c r="E191" s="1517">
        <f t="shared" si="71"/>
        <v>27</v>
      </c>
      <c r="F191" s="1517">
        <f t="shared" si="71"/>
        <v>127</v>
      </c>
      <c r="G191" s="1517">
        <f t="shared" si="71"/>
        <v>178</v>
      </c>
      <c r="H191" s="1517">
        <f t="shared" si="71"/>
        <v>188</v>
      </c>
      <c r="I191" s="1517">
        <f t="shared" si="71"/>
        <v>204</v>
      </c>
      <c r="J191" s="1517">
        <f t="shared" si="71"/>
        <v>200</v>
      </c>
      <c r="K191" s="1517">
        <f t="shared" si="71"/>
        <v>178</v>
      </c>
      <c r="L191" s="1517">
        <f t="shared" si="71"/>
        <v>171</v>
      </c>
      <c r="M191" s="1517">
        <f t="shared" si="71"/>
        <v>147</v>
      </c>
      <c r="N191" s="1517">
        <f t="shared" si="71"/>
        <v>140</v>
      </c>
      <c r="O191" s="1517">
        <f t="shared" si="71"/>
        <v>91</v>
      </c>
      <c r="P191" s="1517">
        <f t="shared" si="71"/>
        <v>102</v>
      </c>
      <c r="Q191" s="1517">
        <f t="shared" si="71"/>
        <v>112</v>
      </c>
      <c r="R191" s="1517">
        <f t="shared" si="71"/>
        <v>120</v>
      </c>
      <c r="S191" s="1517">
        <f t="shared" si="71"/>
        <v>124</v>
      </c>
      <c r="T191" s="1517">
        <f t="shared" si="71"/>
        <v>132</v>
      </c>
      <c r="U191" s="1517">
        <f t="shared" si="71"/>
        <v>108</v>
      </c>
      <c r="V191" s="1517">
        <f t="shared" si="71"/>
        <v>197</v>
      </c>
      <c r="W191" s="714"/>
    </row>
    <row r="192" spans="1:23" s="749" customFormat="1" ht="19.5" customHeight="1">
      <c r="A192" s="744" t="s">
        <v>25</v>
      </c>
      <c r="B192" s="745" t="s">
        <v>637</v>
      </c>
      <c r="C192" s="745"/>
      <c r="D192" s="728">
        <f t="shared" ref="D192:D206" si="72">SUM(E192:V192)</f>
        <v>2685</v>
      </c>
      <c r="E192" s="746">
        <f t="shared" ref="E192:V192" si="73">SUM(E193:E194)</f>
        <v>33</v>
      </c>
      <c r="F192" s="746">
        <f t="shared" si="73"/>
        <v>147</v>
      </c>
      <c r="G192" s="746">
        <f t="shared" si="73"/>
        <v>199</v>
      </c>
      <c r="H192" s="746">
        <f t="shared" si="73"/>
        <v>202</v>
      </c>
      <c r="I192" s="746">
        <f t="shared" si="73"/>
        <v>203</v>
      </c>
      <c r="J192" s="746">
        <f t="shared" si="73"/>
        <v>214</v>
      </c>
      <c r="K192" s="746">
        <f t="shared" si="73"/>
        <v>201</v>
      </c>
      <c r="L192" s="746">
        <f t="shared" si="73"/>
        <v>177</v>
      </c>
      <c r="M192" s="746">
        <f t="shared" si="73"/>
        <v>177</v>
      </c>
      <c r="N192" s="746">
        <f t="shared" si="73"/>
        <v>147</v>
      </c>
      <c r="O192" s="746">
        <f t="shared" si="73"/>
        <v>142</v>
      </c>
      <c r="P192" s="746">
        <f t="shared" si="73"/>
        <v>125</v>
      </c>
      <c r="Q192" s="746">
        <f t="shared" si="73"/>
        <v>121</v>
      </c>
      <c r="R192" s="746">
        <f t="shared" si="73"/>
        <v>104</v>
      </c>
      <c r="S192" s="746">
        <f t="shared" si="73"/>
        <v>126</v>
      </c>
      <c r="T192" s="746">
        <f t="shared" si="73"/>
        <v>124</v>
      </c>
      <c r="U192" s="746">
        <f t="shared" si="73"/>
        <v>86</v>
      </c>
      <c r="V192" s="747">
        <f t="shared" si="73"/>
        <v>157</v>
      </c>
      <c r="W192" s="748"/>
    </row>
    <row r="193" spans="1:24" s="749" customFormat="1" ht="19.5" customHeight="1">
      <c r="A193" s="750"/>
      <c r="B193" s="751"/>
      <c r="C193" s="742" t="s">
        <v>587</v>
      </c>
      <c r="D193" s="731">
        <f t="shared" si="72"/>
        <v>1422</v>
      </c>
      <c r="E193" s="752">
        <v>19</v>
      </c>
      <c r="F193" s="752">
        <v>84</v>
      </c>
      <c r="G193" s="752">
        <v>110</v>
      </c>
      <c r="H193" s="752">
        <v>107</v>
      </c>
      <c r="I193" s="752">
        <v>102</v>
      </c>
      <c r="J193" s="752">
        <v>103</v>
      </c>
      <c r="K193" s="752">
        <v>106</v>
      </c>
      <c r="L193" s="752">
        <v>89</v>
      </c>
      <c r="M193" s="752">
        <v>100</v>
      </c>
      <c r="N193" s="752">
        <v>78</v>
      </c>
      <c r="O193" s="752">
        <v>93</v>
      </c>
      <c r="P193" s="752">
        <v>68</v>
      </c>
      <c r="Q193" s="752">
        <v>70</v>
      </c>
      <c r="R193" s="752">
        <v>52</v>
      </c>
      <c r="S193" s="752">
        <v>70</v>
      </c>
      <c r="T193" s="752">
        <v>64</v>
      </c>
      <c r="U193" s="752">
        <v>47</v>
      </c>
      <c r="V193" s="753">
        <v>60</v>
      </c>
      <c r="W193" s="748"/>
      <c r="X193" s="748"/>
    </row>
    <row r="194" spans="1:24" ht="19.5" customHeight="1">
      <c r="A194" s="750"/>
      <c r="B194" s="751"/>
      <c r="C194" s="742" t="s">
        <v>588</v>
      </c>
      <c r="D194" s="731">
        <f t="shared" si="72"/>
        <v>1263</v>
      </c>
      <c r="E194" s="731">
        <v>14</v>
      </c>
      <c r="F194" s="731">
        <v>63</v>
      </c>
      <c r="G194" s="731">
        <v>89</v>
      </c>
      <c r="H194" s="731">
        <v>95</v>
      </c>
      <c r="I194" s="731">
        <v>101</v>
      </c>
      <c r="J194" s="731">
        <v>111</v>
      </c>
      <c r="K194" s="731">
        <v>95</v>
      </c>
      <c r="L194" s="731">
        <v>88</v>
      </c>
      <c r="M194" s="731">
        <v>77</v>
      </c>
      <c r="N194" s="731">
        <v>69</v>
      </c>
      <c r="O194" s="731">
        <v>49</v>
      </c>
      <c r="P194" s="731">
        <v>57</v>
      </c>
      <c r="Q194" s="731">
        <v>51</v>
      </c>
      <c r="R194" s="731">
        <v>52</v>
      </c>
      <c r="S194" s="731">
        <v>56</v>
      </c>
      <c r="T194" s="731">
        <v>60</v>
      </c>
      <c r="U194" s="731">
        <v>39</v>
      </c>
      <c r="V194" s="743">
        <v>97</v>
      </c>
      <c r="W194" s="714"/>
      <c r="X194" s="714"/>
    </row>
    <row r="195" spans="1:24" s="749" customFormat="1" ht="19.5" customHeight="1">
      <c r="A195" s="744" t="s">
        <v>27</v>
      </c>
      <c r="B195" s="745" t="s">
        <v>114</v>
      </c>
      <c r="C195" s="751"/>
      <c r="D195" s="728">
        <f t="shared" si="72"/>
        <v>1071</v>
      </c>
      <c r="E195" s="746">
        <f t="shared" ref="E195:V195" si="74">SUM(E196:E197)</f>
        <v>14</v>
      </c>
      <c r="F195" s="746">
        <f t="shared" si="74"/>
        <v>62</v>
      </c>
      <c r="G195" s="746">
        <f t="shared" si="74"/>
        <v>90</v>
      </c>
      <c r="H195" s="746">
        <f t="shared" si="74"/>
        <v>97</v>
      </c>
      <c r="I195" s="746">
        <f t="shared" si="74"/>
        <v>93</v>
      </c>
      <c r="J195" s="746">
        <f t="shared" si="74"/>
        <v>78</v>
      </c>
      <c r="K195" s="746">
        <f t="shared" si="74"/>
        <v>80</v>
      </c>
      <c r="L195" s="746">
        <f t="shared" si="74"/>
        <v>74</v>
      </c>
      <c r="M195" s="746">
        <f t="shared" si="74"/>
        <v>74</v>
      </c>
      <c r="N195" s="746">
        <f t="shared" si="74"/>
        <v>66</v>
      </c>
      <c r="O195" s="746">
        <f t="shared" si="74"/>
        <v>41</v>
      </c>
      <c r="P195" s="746">
        <f t="shared" si="74"/>
        <v>43</v>
      </c>
      <c r="Q195" s="746">
        <f t="shared" si="74"/>
        <v>44</v>
      </c>
      <c r="R195" s="746">
        <f t="shared" si="74"/>
        <v>44</v>
      </c>
      <c r="S195" s="746">
        <f t="shared" si="74"/>
        <v>36</v>
      </c>
      <c r="T195" s="746">
        <f t="shared" si="74"/>
        <v>47</v>
      </c>
      <c r="U195" s="746">
        <f t="shared" si="74"/>
        <v>47</v>
      </c>
      <c r="V195" s="747">
        <f t="shared" si="74"/>
        <v>41</v>
      </c>
      <c r="W195" s="748"/>
      <c r="X195" s="748"/>
    </row>
    <row r="196" spans="1:24" s="749" customFormat="1" ht="19.5" customHeight="1">
      <c r="A196" s="750"/>
      <c r="B196" s="751"/>
      <c r="C196" s="742" t="s">
        <v>587</v>
      </c>
      <c r="D196" s="731">
        <f t="shared" si="72"/>
        <v>580</v>
      </c>
      <c r="E196" s="752">
        <v>9</v>
      </c>
      <c r="F196" s="752">
        <v>32</v>
      </c>
      <c r="G196" s="752">
        <v>47</v>
      </c>
      <c r="H196" s="752">
        <v>55</v>
      </c>
      <c r="I196" s="752">
        <v>43</v>
      </c>
      <c r="J196" s="752">
        <v>42</v>
      </c>
      <c r="K196" s="752">
        <v>38</v>
      </c>
      <c r="L196" s="752">
        <v>39</v>
      </c>
      <c r="M196" s="752">
        <v>47</v>
      </c>
      <c r="N196" s="752">
        <v>36</v>
      </c>
      <c r="O196" s="752">
        <v>28</v>
      </c>
      <c r="P196" s="752">
        <v>27</v>
      </c>
      <c r="Q196" s="752">
        <v>27</v>
      </c>
      <c r="R196" s="752">
        <v>22</v>
      </c>
      <c r="S196" s="752">
        <v>17</v>
      </c>
      <c r="T196" s="752">
        <v>24</v>
      </c>
      <c r="U196" s="752">
        <v>25</v>
      </c>
      <c r="V196" s="753">
        <v>22</v>
      </c>
      <c r="W196" s="748"/>
      <c r="X196" s="748"/>
    </row>
    <row r="197" spans="1:24" ht="19.5" customHeight="1">
      <c r="A197" s="750"/>
      <c r="B197" s="751"/>
      <c r="C197" s="742" t="s">
        <v>588</v>
      </c>
      <c r="D197" s="731">
        <f t="shared" si="72"/>
        <v>491</v>
      </c>
      <c r="E197" s="731">
        <v>5</v>
      </c>
      <c r="F197" s="731">
        <v>30</v>
      </c>
      <c r="G197" s="731">
        <v>43</v>
      </c>
      <c r="H197" s="731">
        <v>42</v>
      </c>
      <c r="I197" s="731">
        <v>50</v>
      </c>
      <c r="J197" s="731">
        <v>36</v>
      </c>
      <c r="K197" s="731">
        <v>42</v>
      </c>
      <c r="L197" s="731">
        <v>35</v>
      </c>
      <c r="M197" s="731">
        <v>27</v>
      </c>
      <c r="N197" s="731">
        <v>30</v>
      </c>
      <c r="O197" s="731">
        <v>13</v>
      </c>
      <c r="P197" s="731">
        <v>16</v>
      </c>
      <c r="Q197" s="731">
        <v>17</v>
      </c>
      <c r="R197" s="731">
        <v>22</v>
      </c>
      <c r="S197" s="731">
        <v>19</v>
      </c>
      <c r="T197" s="731">
        <v>23</v>
      </c>
      <c r="U197" s="731">
        <v>22</v>
      </c>
      <c r="V197" s="743">
        <v>19</v>
      </c>
      <c r="W197" s="714"/>
      <c r="X197" s="714"/>
    </row>
    <row r="198" spans="1:24" s="749" customFormat="1" ht="19.5" customHeight="1">
      <c r="A198" s="744" t="s">
        <v>29</v>
      </c>
      <c r="B198" s="745" t="s">
        <v>355</v>
      </c>
      <c r="C198" s="751"/>
      <c r="D198" s="728">
        <f t="shared" si="72"/>
        <v>595</v>
      </c>
      <c r="E198" s="746">
        <f t="shared" ref="E198:V198" si="75">SUM(E199:E200)</f>
        <v>7</v>
      </c>
      <c r="F198" s="746">
        <f t="shared" si="75"/>
        <v>16</v>
      </c>
      <c r="G198" s="746">
        <f t="shared" si="75"/>
        <v>23</v>
      </c>
      <c r="H198" s="746">
        <f t="shared" si="75"/>
        <v>43</v>
      </c>
      <c r="I198" s="746">
        <f t="shared" si="75"/>
        <v>30</v>
      </c>
      <c r="J198" s="746">
        <f t="shared" si="75"/>
        <v>46</v>
      </c>
      <c r="K198" s="746">
        <f t="shared" si="75"/>
        <v>27</v>
      </c>
      <c r="L198" s="746">
        <f t="shared" si="75"/>
        <v>41</v>
      </c>
      <c r="M198" s="746">
        <f t="shared" si="75"/>
        <v>29</v>
      </c>
      <c r="N198" s="746">
        <f t="shared" si="75"/>
        <v>46</v>
      </c>
      <c r="O198" s="746">
        <f t="shared" si="75"/>
        <v>28</v>
      </c>
      <c r="P198" s="746">
        <f t="shared" si="75"/>
        <v>32</v>
      </c>
      <c r="Q198" s="746">
        <f t="shared" si="75"/>
        <v>28</v>
      </c>
      <c r="R198" s="746">
        <f t="shared" si="75"/>
        <v>32</v>
      </c>
      <c r="S198" s="746">
        <f t="shared" si="75"/>
        <v>39</v>
      </c>
      <c r="T198" s="746">
        <f t="shared" si="75"/>
        <v>28</v>
      </c>
      <c r="U198" s="746">
        <f t="shared" si="75"/>
        <v>34</v>
      </c>
      <c r="V198" s="747">
        <f t="shared" si="75"/>
        <v>66</v>
      </c>
      <c r="W198" s="748"/>
      <c r="X198" s="748"/>
    </row>
    <row r="199" spans="1:24" s="749" customFormat="1" ht="19.5" customHeight="1">
      <c r="A199" s="750"/>
      <c r="B199" s="751"/>
      <c r="C199" s="742" t="s">
        <v>587</v>
      </c>
      <c r="D199" s="731">
        <f t="shared" si="72"/>
        <v>327</v>
      </c>
      <c r="E199" s="752">
        <v>3</v>
      </c>
      <c r="F199" s="752">
        <v>8</v>
      </c>
      <c r="G199" s="752">
        <v>13</v>
      </c>
      <c r="H199" s="752">
        <v>25</v>
      </c>
      <c r="I199" s="752">
        <v>20</v>
      </c>
      <c r="J199" s="752">
        <v>32</v>
      </c>
      <c r="K199" s="752">
        <v>17</v>
      </c>
      <c r="L199" s="752">
        <v>23</v>
      </c>
      <c r="M199" s="752">
        <v>16</v>
      </c>
      <c r="N199" s="752">
        <v>25</v>
      </c>
      <c r="O199" s="752">
        <v>17</v>
      </c>
      <c r="P199" s="752">
        <v>20</v>
      </c>
      <c r="Q199" s="752">
        <v>17</v>
      </c>
      <c r="R199" s="752">
        <v>16</v>
      </c>
      <c r="S199" s="752">
        <v>16</v>
      </c>
      <c r="T199" s="752">
        <v>16</v>
      </c>
      <c r="U199" s="752">
        <v>15</v>
      </c>
      <c r="V199" s="753">
        <v>28</v>
      </c>
      <c r="W199" s="748"/>
      <c r="X199" s="748"/>
    </row>
    <row r="200" spans="1:24" ht="19.5" customHeight="1">
      <c r="A200" s="750"/>
      <c r="B200" s="751"/>
      <c r="C200" s="742" t="s">
        <v>588</v>
      </c>
      <c r="D200" s="731">
        <f t="shared" si="72"/>
        <v>268</v>
      </c>
      <c r="E200" s="731">
        <v>4</v>
      </c>
      <c r="F200" s="731">
        <v>8</v>
      </c>
      <c r="G200" s="731">
        <v>10</v>
      </c>
      <c r="H200" s="731">
        <v>18</v>
      </c>
      <c r="I200" s="731">
        <v>10</v>
      </c>
      <c r="J200" s="731">
        <v>14</v>
      </c>
      <c r="K200" s="731">
        <v>10</v>
      </c>
      <c r="L200" s="731">
        <v>18</v>
      </c>
      <c r="M200" s="731">
        <v>13</v>
      </c>
      <c r="N200" s="731">
        <v>21</v>
      </c>
      <c r="O200" s="731">
        <v>11</v>
      </c>
      <c r="P200" s="731">
        <v>12</v>
      </c>
      <c r="Q200" s="731">
        <v>11</v>
      </c>
      <c r="R200" s="731">
        <v>16</v>
      </c>
      <c r="S200" s="731">
        <v>23</v>
      </c>
      <c r="T200" s="731">
        <v>12</v>
      </c>
      <c r="U200" s="731">
        <v>19</v>
      </c>
      <c r="V200" s="743">
        <v>38</v>
      </c>
      <c r="W200" s="714"/>
      <c r="X200" s="714"/>
    </row>
    <row r="201" spans="1:24" s="749" customFormat="1" ht="19.5" customHeight="1">
      <c r="A201" s="744" t="s">
        <v>31</v>
      </c>
      <c r="B201" s="745" t="s">
        <v>638</v>
      </c>
      <c r="C201" s="751"/>
      <c r="D201" s="728">
        <f t="shared" si="72"/>
        <v>353</v>
      </c>
      <c r="E201" s="746">
        <f t="shared" ref="E201:V201" si="76">SUM(E202:E203)</f>
        <v>3</v>
      </c>
      <c r="F201" s="746">
        <f t="shared" si="76"/>
        <v>19</v>
      </c>
      <c r="G201" s="746">
        <f t="shared" si="76"/>
        <v>26</v>
      </c>
      <c r="H201" s="746">
        <f t="shared" si="76"/>
        <v>20</v>
      </c>
      <c r="I201" s="746">
        <f t="shared" si="76"/>
        <v>27</v>
      </c>
      <c r="J201" s="746">
        <f t="shared" si="76"/>
        <v>25</v>
      </c>
      <c r="K201" s="746">
        <f t="shared" si="76"/>
        <v>21</v>
      </c>
      <c r="L201" s="746">
        <f t="shared" si="76"/>
        <v>21</v>
      </c>
      <c r="M201" s="746">
        <f t="shared" si="76"/>
        <v>27</v>
      </c>
      <c r="N201" s="746">
        <f t="shared" si="76"/>
        <v>24</v>
      </c>
      <c r="O201" s="746">
        <f t="shared" si="76"/>
        <v>19</v>
      </c>
      <c r="P201" s="746">
        <f t="shared" si="76"/>
        <v>17</v>
      </c>
      <c r="Q201" s="746">
        <f t="shared" si="76"/>
        <v>14</v>
      </c>
      <c r="R201" s="746">
        <f t="shared" si="76"/>
        <v>16</v>
      </c>
      <c r="S201" s="746">
        <f t="shared" si="76"/>
        <v>13</v>
      </c>
      <c r="T201" s="746">
        <f t="shared" si="76"/>
        <v>24</v>
      </c>
      <c r="U201" s="746">
        <f t="shared" si="76"/>
        <v>10</v>
      </c>
      <c r="V201" s="747">
        <f t="shared" si="76"/>
        <v>27</v>
      </c>
      <c r="W201" s="748"/>
      <c r="X201" s="748"/>
    </row>
    <row r="202" spans="1:24" s="749" customFormat="1" ht="19.5" customHeight="1">
      <c r="A202" s="762"/>
      <c r="B202" s="755"/>
      <c r="C202" s="742" t="s">
        <v>587</v>
      </c>
      <c r="D202" s="731">
        <f t="shared" si="72"/>
        <v>190</v>
      </c>
      <c r="E202" s="752">
        <v>2</v>
      </c>
      <c r="F202" s="752">
        <v>10</v>
      </c>
      <c r="G202" s="752">
        <v>14</v>
      </c>
      <c r="H202" s="752">
        <v>10</v>
      </c>
      <c r="I202" s="752">
        <v>12</v>
      </c>
      <c r="J202" s="752">
        <v>10</v>
      </c>
      <c r="K202" s="752">
        <v>9</v>
      </c>
      <c r="L202" s="752">
        <v>13</v>
      </c>
      <c r="M202" s="752">
        <v>15</v>
      </c>
      <c r="N202" s="752">
        <v>16</v>
      </c>
      <c r="O202" s="752">
        <v>13</v>
      </c>
      <c r="P202" s="752">
        <v>13</v>
      </c>
      <c r="Q202" s="752">
        <v>9</v>
      </c>
      <c r="R202" s="752">
        <v>11</v>
      </c>
      <c r="S202" s="752">
        <v>5</v>
      </c>
      <c r="T202" s="752">
        <v>12</v>
      </c>
      <c r="U202" s="752">
        <v>3</v>
      </c>
      <c r="V202" s="753">
        <v>13</v>
      </c>
      <c r="W202" s="748"/>
      <c r="X202" s="748"/>
    </row>
    <row r="203" spans="1:24" ht="19.5" customHeight="1">
      <c r="A203" s="762"/>
      <c r="B203" s="755"/>
      <c r="C203" s="742" t="s">
        <v>588</v>
      </c>
      <c r="D203" s="731">
        <f t="shared" si="72"/>
        <v>163</v>
      </c>
      <c r="E203" s="731">
        <v>1</v>
      </c>
      <c r="F203" s="731">
        <v>9</v>
      </c>
      <c r="G203" s="731">
        <v>12</v>
      </c>
      <c r="H203" s="731">
        <v>10</v>
      </c>
      <c r="I203" s="731">
        <v>15</v>
      </c>
      <c r="J203" s="731">
        <v>15</v>
      </c>
      <c r="K203" s="731">
        <v>12</v>
      </c>
      <c r="L203" s="731">
        <v>8</v>
      </c>
      <c r="M203" s="731">
        <v>12</v>
      </c>
      <c r="N203" s="731">
        <v>8</v>
      </c>
      <c r="O203" s="731">
        <v>6</v>
      </c>
      <c r="P203" s="731">
        <v>4</v>
      </c>
      <c r="Q203" s="731">
        <v>5</v>
      </c>
      <c r="R203" s="731">
        <v>5</v>
      </c>
      <c r="S203" s="731">
        <v>8</v>
      </c>
      <c r="T203" s="731">
        <v>12</v>
      </c>
      <c r="U203" s="731">
        <v>7</v>
      </c>
      <c r="V203" s="743">
        <v>14</v>
      </c>
      <c r="W203" s="714"/>
      <c r="X203" s="714"/>
    </row>
    <row r="204" spans="1:24" s="749" customFormat="1" ht="19.5" customHeight="1">
      <c r="A204" s="744" t="s">
        <v>33</v>
      </c>
      <c r="B204" s="745" t="s">
        <v>639</v>
      </c>
      <c r="C204" s="751"/>
      <c r="D204" s="728">
        <f t="shared" si="72"/>
        <v>850</v>
      </c>
      <c r="E204" s="746">
        <f t="shared" ref="E204:V204" si="77">SUM(E205:E206)</f>
        <v>10</v>
      </c>
      <c r="F204" s="746">
        <f t="shared" si="77"/>
        <v>37</v>
      </c>
      <c r="G204" s="746">
        <f t="shared" si="77"/>
        <v>45</v>
      </c>
      <c r="H204" s="746">
        <f t="shared" si="77"/>
        <v>51</v>
      </c>
      <c r="I204" s="746">
        <f t="shared" si="77"/>
        <v>61</v>
      </c>
      <c r="J204" s="746">
        <f t="shared" si="77"/>
        <v>54</v>
      </c>
      <c r="K204" s="746">
        <f t="shared" si="77"/>
        <v>49</v>
      </c>
      <c r="L204" s="746">
        <f t="shared" si="77"/>
        <v>60</v>
      </c>
      <c r="M204" s="746">
        <f t="shared" si="77"/>
        <v>50</v>
      </c>
      <c r="N204" s="746">
        <f t="shared" si="77"/>
        <v>36</v>
      </c>
      <c r="O204" s="746">
        <f t="shared" si="77"/>
        <v>43</v>
      </c>
      <c r="P204" s="746">
        <f t="shared" si="77"/>
        <v>42</v>
      </c>
      <c r="Q204" s="746">
        <f t="shared" si="77"/>
        <v>56</v>
      </c>
      <c r="R204" s="746">
        <f t="shared" si="77"/>
        <v>62</v>
      </c>
      <c r="S204" s="746">
        <f t="shared" si="77"/>
        <v>43</v>
      </c>
      <c r="T204" s="746">
        <f t="shared" si="77"/>
        <v>52</v>
      </c>
      <c r="U204" s="746">
        <f t="shared" si="77"/>
        <v>46</v>
      </c>
      <c r="V204" s="747">
        <f t="shared" si="77"/>
        <v>53</v>
      </c>
      <c r="W204" s="748"/>
      <c r="X204" s="748"/>
    </row>
    <row r="205" spans="1:24" s="749" customFormat="1" ht="19.5" customHeight="1">
      <c r="A205" s="750"/>
      <c r="B205" s="751"/>
      <c r="C205" s="742" t="s">
        <v>587</v>
      </c>
      <c r="D205" s="731">
        <f t="shared" si="72"/>
        <v>489</v>
      </c>
      <c r="E205" s="752">
        <v>7</v>
      </c>
      <c r="F205" s="752">
        <v>20</v>
      </c>
      <c r="G205" s="752">
        <v>21</v>
      </c>
      <c r="H205" s="752">
        <v>28</v>
      </c>
      <c r="I205" s="752">
        <v>33</v>
      </c>
      <c r="J205" s="752">
        <v>30</v>
      </c>
      <c r="K205" s="752">
        <v>30</v>
      </c>
      <c r="L205" s="752">
        <v>38</v>
      </c>
      <c r="M205" s="752">
        <v>32</v>
      </c>
      <c r="N205" s="752">
        <v>24</v>
      </c>
      <c r="O205" s="752">
        <v>31</v>
      </c>
      <c r="P205" s="752">
        <v>29</v>
      </c>
      <c r="Q205" s="752">
        <v>28</v>
      </c>
      <c r="R205" s="752">
        <v>37</v>
      </c>
      <c r="S205" s="752">
        <v>25</v>
      </c>
      <c r="T205" s="752">
        <v>27</v>
      </c>
      <c r="U205" s="752">
        <v>25</v>
      </c>
      <c r="V205" s="753">
        <v>24</v>
      </c>
      <c r="W205" s="748"/>
      <c r="X205" s="748"/>
    </row>
    <row r="206" spans="1:24" ht="19.5" customHeight="1">
      <c r="A206" s="750"/>
      <c r="B206" s="751"/>
      <c r="C206" s="742" t="s">
        <v>588</v>
      </c>
      <c r="D206" s="731">
        <f t="shared" si="72"/>
        <v>361</v>
      </c>
      <c r="E206" s="731">
        <v>3</v>
      </c>
      <c r="F206" s="731">
        <v>17</v>
      </c>
      <c r="G206" s="1622">
        <v>24</v>
      </c>
      <c r="H206" s="1622">
        <v>23</v>
      </c>
      <c r="I206" s="1622">
        <v>28</v>
      </c>
      <c r="J206" s="1622">
        <v>24</v>
      </c>
      <c r="K206" s="1622">
        <v>19</v>
      </c>
      <c r="L206" s="1622">
        <v>22</v>
      </c>
      <c r="M206" s="1622">
        <v>18</v>
      </c>
      <c r="N206" s="1622">
        <v>12</v>
      </c>
      <c r="O206" s="1622">
        <v>12</v>
      </c>
      <c r="P206" s="1622">
        <v>13</v>
      </c>
      <c r="Q206" s="1622">
        <v>28</v>
      </c>
      <c r="R206" s="1622">
        <v>25</v>
      </c>
      <c r="S206" s="1622">
        <v>18</v>
      </c>
      <c r="T206" s="1622">
        <v>25</v>
      </c>
      <c r="U206" s="1622">
        <v>21</v>
      </c>
      <c r="V206" s="1623">
        <v>29</v>
      </c>
      <c r="W206" s="714"/>
      <c r="X206" s="714"/>
    </row>
    <row r="207" spans="1:24" ht="19.5" customHeight="1">
      <c r="A207" s="1529" t="s">
        <v>39</v>
      </c>
      <c r="B207" s="1512" t="s">
        <v>562</v>
      </c>
      <c r="C207" s="1502"/>
      <c r="D207" s="1503">
        <f>SUM(E207:V207)</f>
        <v>10745</v>
      </c>
      <c r="E207" s="1515">
        <f t="shared" ref="E207:V209" si="78">SUM(E210+E213+E216+E219+E222+E225)</f>
        <v>146</v>
      </c>
      <c r="F207" s="1515">
        <f t="shared" si="78"/>
        <v>684</v>
      </c>
      <c r="G207" s="1515">
        <f t="shared" si="78"/>
        <v>956</v>
      </c>
      <c r="H207" s="1515">
        <f t="shared" si="78"/>
        <v>986</v>
      </c>
      <c r="I207" s="1515">
        <f t="shared" si="78"/>
        <v>1076</v>
      </c>
      <c r="J207" s="1515">
        <f t="shared" si="78"/>
        <v>847</v>
      </c>
      <c r="K207" s="1515">
        <f t="shared" si="78"/>
        <v>789</v>
      </c>
      <c r="L207" s="1515">
        <f t="shared" si="78"/>
        <v>732</v>
      </c>
      <c r="M207" s="1515">
        <f t="shared" si="78"/>
        <v>631</v>
      </c>
      <c r="N207" s="1515">
        <f t="shared" si="78"/>
        <v>562</v>
      </c>
      <c r="O207" s="1515">
        <f t="shared" si="78"/>
        <v>491</v>
      </c>
      <c r="P207" s="1515">
        <f t="shared" si="78"/>
        <v>446</v>
      </c>
      <c r="Q207" s="1515">
        <f t="shared" si="78"/>
        <v>449</v>
      </c>
      <c r="R207" s="1515">
        <f t="shared" si="78"/>
        <v>466</v>
      </c>
      <c r="S207" s="1515">
        <f t="shared" si="78"/>
        <v>449</v>
      </c>
      <c r="T207" s="1515">
        <f t="shared" si="78"/>
        <v>360</v>
      </c>
      <c r="U207" s="1515">
        <f t="shared" si="78"/>
        <v>302</v>
      </c>
      <c r="V207" s="1515">
        <f t="shared" si="78"/>
        <v>373</v>
      </c>
      <c r="W207" s="714"/>
    </row>
    <row r="208" spans="1:24" ht="19.5" customHeight="1">
      <c r="A208" s="1518"/>
      <c r="B208" s="757"/>
      <c r="C208" s="739" t="s">
        <v>587</v>
      </c>
      <c r="D208" s="731">
        <f>SUM(E208:V208)</f>
        <v>5888</v>
      </c>
      <c r="E208" s="758">
        <f t="shared" si="78"/>
        <v>76</v>
      </c>
      <c r="F208" s="758">
        <f t="shared" si="78"/>
        <v>349</v>
      </c>
      <c r="G208" s="758">
        <f t="shared" si="78"/>
        <v>487</v>
      </c>
      <c r="H208" s="758">
        <f t="shared" si="78"/>
        <v>506</v>
      </c>
      <c r="I208" s="758">
        <f t="shared" si="78"/>
        <v>581</v>
      </c>
      <c r="J208" s="758">
        <f t="shared" si="78"/>
        <v>473</v>
      </c>
      <c r="K208" s="758">
        <f t="shared" si="78"/>
        <v>421</v>
      </c>
      <c r="L208" s="758">
        <f t="shared" si="78"/>
        <v>411</v>
      </c>
      <c r="M208" s="758">
        <f t="shared" si="78"/>
        <v>331</v>
      </c>
      <c r="N208" s="758">
        <f t="shared" si="78"/>
        <v>353</v>
      </c>
      <c r="O208" s="758">
        <f t="shared" si="78"/>
        <v>296</v>
      </c>
      <c r="P208" s="758">
        <f t="shared" si="78"/>
        <v>263</v>
      </c>
      <c r="Q208" s="758">
        <f t="shared" si="78"/>
        <v>254</v>
      </c>
      <c r="R208" s="758">
        <f t="shared" si="78"/>
        <v>270</v>
      </c>
      <c r="S208" s="758">
        <f t="shared" si="78"/>
        <v>249</v>
      </c>
      <c r="T208" s="758">
        <f t="shared" si="78"/>
        <v>199</v>
      </c>
      <c r="U208" s="758">
        <f t="shared" si="78"/>
        <v>162</v>
      </c>
      <c r="V208" s="758">
        <f t="shared" si="78"/>
        <v>207</v>
      </c>
      <c r="W208" s="714"/>
    </row>
    <row r="209" spans="1:23" ht="19.5" customHeight="1">
      <c r="A209" s="1519"/>
      <c r="B209" s="1516"/>
      <c r="C209" s="1514" t="s">
        <v>588</v>
      </c>
      <c r="D209" s="779">
        <f>SUM(E209:V209)</f>
        <v>4857</v>
      </c>
      <c r="E209" s="1517">
        <f t="shared" si="78"/>
        <v>70</v>
      </c>
      <c r="F209" s="1517">
        <f t="shared" si="78"/>
        <v>335</v>
      </c>
      <c r="G209" s="1517">
        <f t="shared" si="78"/>
        <v>469</v>
      </c>
      <c r="H209" s="1517">
        <f t="shared" si="78"/>
        <v>480</v>
      </c>
      <c r="I209" s="1517">
        <f t="shared" si="78"/>
        <v>495</v>
      </c>
      <c r="J209" s="1517">
        <f t="shared" si="78"/>
        <v>374</v>
      </c>
      <c r="K209" s="1517">
        <f t="shared" si="78"/>
        <v>368</v>
      </c>
      <c r="L209" s="1517">
        <f t="shared" si="78"/>
        <v>321</v>
      </c>
      <c r="M209" s="1517">
        <f t="shared" si="78"/>
        <v>300</v>
      </c>
      <c r="N209" s="1517">
        <f t="shared" si="78"/>
        <v>209</v>
      </c>
      <c r="O209" s="1517">
        <f t="shared" si="78"/>
        <v>195</v>
      </c>
      <c r="P209" s="1517">
        <f t="shared" si="78"/>
        <v>183</v>
      </c>
      <c r="Q209" s="1517">
        <f t="shared" si="78"/>
        <v>195</v>
      </c>
      <c r="R209" s="1517">
        <f t="shared" si="78"/>
        <v>196</v>
      </c>
      <c r="S209" s="1517">
        <f t="shared" si="78"/>
        <v>200</v>
      </c>
      <c r="T209" s="1517">
        <f t="shared" si="78"/>
        <v>161</v>
      </c>
      <c r="U209" s="1517">
        <f t="shared" si="78"/>
        <v>140</v>
      </c>
      <c r="V209" s="1517">
        <f t="shared" si="78"/>
        <v>166</v>
      </c>
      <c r="W209" s="714"/>
    </row>
    <row r="210" spans="1:23" s="749" customFormat="1" ht="19.5" customHeight="1">
      <c r="A210" s="744" t="s">
        <v>25</v>
      </c>
      <c r="B210" s="745" t="s">
        <v>640</v>
      </c>
      <c r="C210" s="745"/>
      <c r="D210" s="728">
        <f t="shared" ref="D210:D227" si="79">SUM(E210:V210)</f>
        <v>2507</v>
      </c>
      <c r="E210" s="746">
        <f t="shared" ref="E210:V210" si="80">SUM(E211:E212)</f>
        <v>44</v>
      </c>
      <c r="F210" s="746">
        <f t="shared" si="80"/>
        <v>141</v>
      </c>
      <c r="G210" s="746">
        <f t="shared" si="80"/>
        <v>166</v>
      </c>
      <c r="H210" s="746">
        <f t="shared" si="80"/>
        <v>207</v>
      </c>
      <c r="I210" s="746">
        <f t="shared" si="80"/>
        <v>222</v>
      </c>
      <c r="J210" s="746">
        <f t="shared" si="80"/>
        <v>230</v>
      </c>
      <c r="K210" s="746">
        <f t="shared" si="80"/>
        <v>163</v>
      </c>
      <c r="L210" s="746">
        <f t="shared" si="80"/>
        <v>185</v>
      </c>
      <c r="M210" s="746">
        <f t="shared" si="80"/>
        <v>136</v>
      </c>
      <c r="N210" s="746">
        <f t="shared" si="80"/>
        <v>156</v>
      </c>
      <c r="O210" s="746">
        <f t="shared" si="80"/>
        <v>124</v>
      </c>
      <c r="P210" s="746">
        <f t="shared" si="80"/>
        <v>118</v>
      </c>
      <c r="Q210" s="746">
        <f t="shared" si="80"/>
        <v>114</v>
      </c>
      <c r="R210" s="746">
        <f t="shared" si="80"/>
        <v>116</v>
      </c>
      <c r="S210" s="746">
        <f t="shared" si="80"/>
        <v>123</v>
      </c>
      <c r="T210" s="746">
        <f t="shared" si="80"/>
        <v>94</v>
      </c>
      <c r="U210" s="746">
        <f t="shared" si="80"/>
        <v>73</v>
      </c>
      <c r="V210" s="747">
        <f t="shared" si="80"/>
        <v>95</v>
      </c>
      <c r="W210" s="748"/>
    </row>
    <row r="211" spans="1:23" s="749" customFormat="1" ht="19.5" customHeight="1">
      <c r="A211" s="750"/>
      <c r="B211" s="751"/>
      <c r="C211" s="742" t="s">
        <v>587</v>
      </c>
      <c r="D211" s="731">
        <f t="shared" si="79"/>
        <v>1292</v>
      </c>
      <c r="E211" s="752">
        <v>20</v>
      </c>
      <c r="F211" s="752">
        <v>71</v>
      </c>
      <c r="G211" s="752">
        <v>90</v>
      </c>
      <c r="H211" s="752">
        <v>107</v>
      </c>
      <c r="I211" s="752">
        <v>112</v>
      </c>
      <c r="J211" s="752">
        <v>129</v>
      </c>
      <c r="K211" s="752">
        <v>76</v>
      </c>
      <c r="L211" s="752">
        <v>93</v>
      </c>
      <c r="M211" s="752">
        <v>59</v>
      </c>
      <c r="N211" s="752">
        <v>94</v>
      </c>
      <c r="O211" s="752">
        <v>73</v>
      </c>
      <c r="P211" s="752">
        <v>61</v>
      </c>
      <c r="Q211" s="752">
        <v>54</v>
      </c>
      <c r="R211" s="752">
        <v>62</v>
      </c>
      <c r="S211" s="752">
        <v>63</v>
      </c>
      <c r="T211" s="752">
        <v>46</v>
      </c>
      <c r="U211" s="752">
        <v>33</v>
      </c>
      <c r="V211" s="753">
        <v>49</v>
      </c>
      <c r="W211" s="748"/>
    </row>
    <row r="212" spans="1:23" ht="19.5" customHeight="1">
      <c r="A212" s="750"/>
      <c r="B212" s="751"/>
      <c r="C212" s="742" t="s">
        <v>588</v>
      </c>
      <c r="D212" s="731">
        <f t="shared" si="79"/>
        <v>1215</v>
      </c>
      <c r="E212" s="731">
        <v>24</v>
      </c>
      <c r="F212" s="731">
        <v>70</v>
      </c>
      <c r="G212" s="731">
        <v>76</v>
      </c>
      <c r="H212" s="731">
        <v>100</v>
      </c>
      <c r="I212" s="731">
        <v>110</v>
      </c>
      <c r="J212" s="731">
        <v>101</v>
      </c>
      <c r="K212" s="731">
        <v>87</v>
      </c>
      <c r="L212" s="731">
        <v>92</v>
      </c>
      <c r="M212" s="731">
        <v>77</v>
      </c>
      <c r="N212" s="731">
        <v>62</v>
      </c>
      <c r="O212" s="731">
        <v>51</v>
      </c>
      <c r="P212" s="731">
        <v>57</v>
      </c>
      <c r="Q212" s="731">
        <v>60</v>
      </c>
      <c r="R212" s="731">
        <v>54</v>
      </c>
      <c r="S212" s="731">
        <v>60</v>
      </c>
      <c r="T212" s="731">
        <v>48</v>
      </c>
      <c r="U212" s="731">
        <v>40</v>
      </c>
      <c r="V212" s="743">
        <v>46</v>
      </c>
      <c r="W212" s="714"/>
    </row>
    <row r="213" spans="1:23" s="749" customFormat="1" ht="19.5" customHeight="1">
      <c r="A213" s="744" t="s">
        <v>27</v>
      </c>
      <c r="B213" s="745" t="s">
        <v>641</v>
      </c>
      <c r="C213" s="751"/>
      <c r="D213" s="728">
        <f t="shared" si="79"/>
        <v>547</v>
      </c>
      <c r="E213" s="746">
        <f t="shared" ref="E213:V213" si="81">SUM(E214:E215)</f>
        <v>10</v>
      </c>
      <c r="F213" s="746">
        <f t="shared" si="81"/>
        <v>34</v>
      </c>
      <c r="G213" s="746">
        <f t="shared" si="81"/>
        <v>42</v>
      </c>
      <c r="H213" s="746">
        <f t="shared" si="81"/>
        <v>50</v>
      </c>
      <c r="I213" s="746">
        <f t="shared" si="81"/>
        <v>47</v>
      </c>
      <c r="J213" s="746">
        <f t="shared" si="81"/>
        <v>50</v>
      </c>
      <c r="K213" s="746">
        <f t="shared" si="81"/>
        <v>39</v>
      </c>
      <c r="L213" s="746">
        <f t="shared" si="81"/>
        <v>39</v>
      </c>
      <c r="M213" s="746">
        <f t="shared" si="81"/>
        <v>44</v>
      </c>
      <c r="N213" s="746">
        <f t="shared" si="81"/>
        <v>28</v>
      </c>
      <c r="O213" s="746">
        <f t="shared" si="81"/>
        <v>30</v>
      </c>
      <c r="P213" s="746">
        <f t="shared" si="81"/>
        <v>20</v>
      </c>
      <c r="Q213" s="746">
        <f t="shared" si="81"/>
        <v>21</v>
      </c>
      <c r="R213" s="746">
        <f t="shared" si="81"/>
        <v>23</v>
      </c>
      <c r="S213" s="746">
        <f t="shared" si="81"/>
        <v>23</v>
      </c>
      <c r="T213" s="746">
        <f t="shared" si="81"/>
        <v>16</v>
      </c>
      <c r="U213" s="746">
        <f t="shared" si="81"/>
        <v>11</v>
      </c>
      <c r="V213" s="747">
        <f t="shared" si="81"/>
        <v>20</v>
      </c>
      <c r="W213" s="748"/>
    </row>
    <row r="214" spans="1:23" s="749" customFormat="1" ht="19.5" customHeight="1">
      <c r="A214" s="750"/>
      <c r="B214" s="751"/>
      <c r="C214" s="742" t="s">
        <v>587</v>
      </c>
      <c r="D214" s="731">
        <f t="shared" si="79"/>
        <v>303</v>
      </c>
      <c r="E214" s="752">
        <v>6</v>
      </c>
      <c r="F214" s="752">
        <v>21</v>
      </c>
      <c r="G214" s="752">
        <v>23</v>
      </c>
      <c r="H214" s="752">
        <v>22</v>
      </c>
      <c r="I214" s="752">
        <v>30</v>
      </c>
      <c r="J214" s="752">
        <v>20</v>
      </c>
      <c r="K214" s="752">
        <v>23</v>
      </c>
      <c r="L214" s="752">
        <v>21</v>
      </c>
      <c r="M214" s="752">
        <v>22</v>
      </c>
      <c r="N214" s="752">
        <v>18</v>
      </c>
      <c r="O214" s="752">
        <v>17</v>
      </c>
      <c r="P214" s="752">
        <v>15</v>
      </c>
      <c r="Q214" s="752">
        <v>9</v>
      </c>
      <c r="R214" s="752">
        <v>15</v>
      </c>
      <c r="S214" s="752">
        <v>13</v>
      </c>
      <c r="T214" s="752">
        <v>9</v>
      </c>
      <c r="U214" s="752">
        <v>6</v>
      </c>
      <c r="V214" s="753">
        <v>13</v>
      </c>
      <c r="W214" s="748"/>
    </row>
    <row r="215" spans="1:23" ht="19.5" customHeight="1">
      <c r="A215" s="750"/>
      <c r="B215" s="751"/>
      <c r="C215" s="742" t="s">
        <v>588</v>
      </c>
      <c r="D215" s="731">
        <f t="shared" si="79"/>
        <v>244</v>
      </c>
      <c r="E215" s="731">
        <v>4</v>
      </c>
      <c r="F215" s="731">
        <v>13</v>
      </c>
      <c r="G215" s="731">
        <v>19</v>
      </c>
      <c r="H215" s="731">
        <v>28</v>
      </c>
      <c r="I215" s="731">
        <v>17</v>
      </c>
      <c r="J215" s="731">
        <v>30</v>
      </c>
      <c r="K215" s="731">
        <v>16</v>
      </c>
      <c r="L215" s="731">
        <v>18</v>
      </c>
      <c r="M215" s="731">
        <v>22</v>
      </c>
      <c r="N215" s="731">
        <v>10</v>
      </c>
      <c r="O215" s="731">
        <v>13</v>
      </c>
      <c r="P215" s="731">
        <v>5</v>
      </c>
      <c r="Q215" s="731">
        <v>12</v>
      </c>
      <c r="R215" s="731">
        <v>8</v>
      </c>
      <c r="S215" s="731">
        <v>10</v>
      </c>
      <c r="T215" s="731">
        <v>7</v>
      </c>
      <c r="U215" s="731">
        <v>5</v>
      </c>
      <c r="V215" s="743">
        <v>7</v>
      </c>
      <c r="W215" s="714"/>
    </row>
    <row r="216" spans="1:23" s="749" customFormat="1" ht="19.5" customHeight="1">
      <c r="A216" s="744" t="s">
        <v>29</v>
      </c>
      <c r="B216" s="745" t="s">
        <v>642</v>
      </c>
      <c r="C216" s="751"/>
      <c r="D216" s="728">
        <f t="shared" si="79"/>
        <v>1454</v>
      </c>
      <c r="E216" s="746">
        <f t="shared" ref="E216:V216" si="82">SUM(E217:E218)</f>
        <v>8</v>
      </c>
      <c r="F216" s="746">
        <f t="shared" si="82"/>
        <v>100</v>
      </c>
      <c r="G216" s="746">
        <f t="shared" si="82"/>
        <v>159</v>
      </c>
      <c r="H216" s="746">
        <f t="shared" si="82"/>
        <v>118</v>
      </c>
      <c r="I216" s="746">
        <f t="shared" si="82"/>
        <v>134</v>
      </c>
      <c r="J216" s="746">
        <f t="shared" si="82"/>
        <v>88</v>
      </c>
      <c r="K216" s="746">
        <f t="shared" si="82"/>
        <v>128</v>
      </c>
      <c r="L216" s="746">
        <f t="shared" si="82"/>
        <v>104</v>
      </c>
      <c r="M216" s="746">
        <f t="shared" si="82"/>
        <v>92</v>
      </c>
      <c r="N216" s="746">
        <f t="shared" si="82"/>
        <v>76</v>
      </c>
      <c r="O216" s="746">
        <f t="shared" si="82"/>
        <v>61</v>
      </c>
      <c r="P216" s="746">
        <f t="shared" si="82"/>
        <v>48</v>
      </c>
      <c r="Q216" s="746">
        <f t="shared" si="82"/>
        <v>60</v>
      </c>
      <c r="R216" s="746">
        <f t="shared" si="82"/>
        <v>68</v>
      </c>
      <c r="S216" s="746">
        <f t="shared" si="82"/>
        <v>66</v>
      </c>
      <c r="T216" s="746">
        <f t="shared" si="82"/>
        <v>49</v>
      </c>
      <c r="U216" s="746">
        <f t="shared" si="82"/>
        <v>47</v>
      </c>
      <c r="V216" s="747">
        <f t="shared" si="82"/>
        <v>48</v>
      </c>
      <c r="W216" s="748"/>
    </row>
    <row r="217" spans="1:23" s="749" customFormat="1" ht="19.5" customHeight="1">
      <c r="A217" s="750"/>
      <c r="B217" s="751"/>
      <c r="C217" s="742" t="s">
        <v>587</v>
      </c>
      <c r="D217" s="731">
        <f t="shared" si="79"/>
        <v>843</v>
      </c>
      <c r="E217" s="752">
        <v>2</v>
      </c>
      <c r="F217" s="752">
        <v>46</v>
      </c>
      <c r="G217" s="752">
        <v>78</v>
      </c>
      <c r="H217" s="752">
        <v>58</v>
      </c>
      <c r="I217" s="752">
        <v>79</v>
      </c>
      <c r="J217" s="752">
        <v>58</v>
      </c>
      <c r="K217" s="752">
        <v>69</v>
      </c>
      <c r="L217" s="752">
        <v>67</v>
      </c>
      <c r="M217" s="752">
        <v>49</v>
      </c>
      <c r="N217" s="752">
        <v>48</v>
      </c>
      <c r="O217" s="752">
        <v>42</v>
      </c>
      <c r="P217" s="752">
        <v>31</v>
      </c>
      <c r="Q217" s="752">
        <v>39</v>
      </c>
      <c r="R217" s="752">
        <v>36</v>
      </c>
      <c r="S217" s="752">
        <v>44</v>
      </c>
      <c r="T217" s="752">
        <v>28</v>
      </c>
      <c r="U217" s="752">
        <v>33</v>
      </c>
      <c r="V217" s="753">
        <v>36</v>
      </c>
      <c r="W217" s="748"/>
    </row>
    <row r="218" spans="1:23" ht="19.5" customHeight="1">
      <c r="A218" s="750"/>
      <c r="B218" s="751"/>
      <c r="C218" s="742" t="s">
        <v>588</v>
      </c>
      <c r="D218" s="731">
        <f t="shared" si="79"/>
        <v>611</v>
      </c>
      <c r="E218" s="731">
        <v>6</v>
      </c>
      <c r="F218" s="731">
        <v>54</v>
      </c>
      <c r="G218" s="731">
        <v>81</v>
      </c>
      <c r="H218" s="731">
        <v>60</v>
      </c>
      <c r="I218" s="731">
        <v>55</v>
      </c>
      <c r="J218" s="731">
        <v>30</v>
      </c>
      <c r="K218" s="731">
        <v>59</v>
      </c>
      <c r="L218" s="731">
        <v>37</v>
      </c>
      <c r="M218" s="731">
        <v>43</v>
      </c>
      <c r="N218" s="731">
        <v>28</v>
      </c>
      <c r="O218" s="731">
        <v>19</v>
      </c>
      <c r="P218" s="731">
        <v>17</v>
      </c>
      <c r="Q218" s="731">
        <v>21</v>
      </c>
      <c r="R218" s="731">
        <v>32</v>
      </c>
      <c r="S218" s="731">
        <v>22</v>
      </c>
      <c r="T218" s="731">
        <v>21</v>
      </c>
      <c r="U218" s="731">
        <v>14</v>
      </c>
      <c r="V218" s="743">
        <v>12</v>
      </c>
      <c r="W218" s="714"/>
    </row>
    <row r="219" spans="1:23" s="749" customFormat="1" ht="19.5" customHeight="1">
      <c r="A219" s="744" t="s">
        <v>31</v>
      </c>
      <c r="B219" s="745" t="s">
        <v>643</v>
      </c>
      <c r="C219" s="751"/>
      <c r="D219" s="728">
        <f t="shared" si="79"/>
        <v>1690</v>
      </c>
      <c r="E219" s="746">
        <f t="shared" ref="E219:V219" si="83">SUM(E220:E221)</f>
        <v>22</v>
      </c>
      <c r="F219" s="746">
        <f t="shared" si="83"/>
        <v>101</v>
      </c>
      <c r="G219" s="746">
        <f t="shared" si="83"/>
        <v>156</v>
      </c>
      <c r="H219" s="746">
        <f t="shared" si="83"/>
        <v>178</v>
      </c>
      <c r="I219" s="746">
        <f t="shared" si="83"/>
        <v>177</v>
      </c>
      <c r="J219" s="746">
        <f t="shared" si="83"/>
        <v>119</v>
      </c>
      <c r="K219" s="746">
        <f t="shared" si="83"/>
        <v>112</v>
      </c>
      <c r="L219" s="746">
        <f t="shared" si="83"/>
        <v>105</v>
      </c>
      <c r="M219" s="746">
        <f t="shared" si="83"/>
        <v>95</v>
      </c>
      <c r="N219" s="746">
        <f t="shared" si="83"/>
        <v>82</v>
      </c>
      <c r="O219" s="746">
        <f t="shared" si="83"/>
        <v>82</v>
      </c>
      <c r="P219" s="746">
        <f t="shared" si="83"/>
        <v>75</v>
      </c>
      <c r="Q219" s="746">
        <f t="shared" si="83"/>
        <v>76</v>
      </c>
      <c r="R219" s="746">
        <f t="shared" si="83"/>
        <v>74</v>
      </c>
      <c r="S219" s="746">
        <f t="shared" si="83"/>
        <v>57</v>
      </c>
      <c r="T219" s="746">
        <f t="shared" si="83"/>
        <v>50</v>
      </c>
      <c r="U219" s="746">
        <f t="shared" si="83"/>
        <v>59</v>
      </c>
      <c r="V219" s="747">
        <f t="shared" si="83"/>
        <v>70</v>
      </c>
      <c r="W219" s="748"/>
    </row>
    <row r="220" spans="1:23" s="749" customFormat="1" ht="19.5" customHeight="1">
      <c r="A220" s="750"/>
      <c r="B220" s="751"/>
      <c r="C220" s="742" t="s">
        <v>587</v>
      </c>
      <c r="D220" s="731">
        <f t="shared" si="79"/>
        <v>979</v>
      </c>
      <c r="E220" s="752">
        <v>12</v>
      </c>
      <c r="F220" s="752">
        <v>56</v>
      </c>
      <c r="G220" s="752">
        <v>86</v>
      </c>
      <c r="H220" s="752">
        <v>95</v>
      </c>
      <c r="I220" s="752">
        <v>93</v>
      </c>
      <c r="J220" s="752">
        <v>66</v>
      </c>
      <c r="K220" s="752">
        <v>66</v>
      </c>
      <c r="L220" s="752">
        <v>67</v>
      </c>
      <c r="M220" s="752">
        <v>57</v>
      </c>
      <c r="N220" s="752">
        <v>55</v>
      </c>
      <c r="O220" s="752">
        <v>50</v>
      </c>
      <c r="P220" s="752">
        <v>53</v>
      </c>
      <c r="Q220" s="752">
        <v>44</v>
      </c>
      <c r="R220" s="752">
        <v>50</v>
      </c>
      <c r="S220" s="752">
        <v>30</v>
      </c>
      <c r="T220" s="752">
        <v>27</v>
      </c>
      <c r="U220" s="752">
        <v>37</v>
      </c>
      <c r="V220" s="753">
        <v>35</v>
      </c>
      <c r="W220" s="748"/>
    </row>
    <row r="221" spans="1:23" ht="19.5" customHeight="1">
      <c r="A221" s="750"/>
      <c r="B221" s="751"/>
      <c r="C221" s="742" t="s">
        <v>588</v>
      </c>
      <c r="D221" s="731">
        <f t="shared" si="79"/>
        <v>711</v>
      </c>
      <c r="E221" s="731">
        <v>10</v>
      </c>
      <c r="F221" s="731">
        <v>45</v>
      </c>
      <c r="G221" s="731">
        <v>70</v>
      </c>
      <c r="H221" s="731">
        <v>83</v>
      </c>
      <c r="I221" s="731">
        <v>84</v>
      </c>
      <c r="J221" s="731">
        <v>53</v>
      </c>
      <c r="K221" s="731">
        <v>46</v>
      </c>
      <c r="L221" s="731">
        <v>38</v>
      </c>
      <c r="M221" s="731">
        <v>38</v>
      </c>
      <c r="N221" s="731">
        <v>27</v>
      </c>
      <c r="O221" s="731">
        <v>32</v>
      </c>
      <c r="P221" s="731">
        <v>22</v>
      </c>
      <c r="Q221" s="731">
        <v>32</v>
      </c>
      <c r="R221" s="731">
        <v>24</v>
      </c>
      <c r="S221" s="731">
        <v>27</v>
      </c>
      <c r="T221" s="731">
        <v>23</v>
      </c>
      <c r="U221" s="731">
        <v>22</v>
      </c>
      <c r="V221" s="743">
        <v>35</v>
      </c>
      <c r="W221" s="714"/>
    </row>
    <row r="222" spans="1:23" s="749" customFormat="1" ht="19.5" customHeight="1">
      <c r="A222" s="744" t="s">
        <v>33</v>
      </c>
      <c r="B222" s="745" t="s">
        <v>154</v>
      </c>
      <c r="C222" s="751"/>
      <c r="D222" s="728">
        <f t="shared" si="79"/>
        <v>1743</v>
      </c>
      <c r="E222" s="746">
        <f t="shared" ref="E222:V222" si="84">SUM(E223:E224)</f>
        <v>20</v>
      </c>
      <c r="F222" s="746">
        <f t="shared" si="84"/>
        <v>107</v>
      </c>
      <c r="G222" s="746">
        <f t="shared" si="84"/>
        <v>152</v>
      </c>
      <c r="H222" s="746">
        <f t="shared" si="84"/>
        <v>151</v>
      </c>
      <c r="I222" s="746">
        <f t="shared" si="84"/>
        <v>190</v>
      </c>
      <c r="J222" s="746">
        <f t="shared" si="84"/>
        <v>142</v>
      </c>
      <c r="K222" s="746">
        <f t="shared" si="84"/>
        <v>134</v>
      </c>
      <c r="L222" s="746">
        <f t="shared" si="84"/>
        <v>113</v>
      </c>
      <c r="M222" s="746">
        <f t="shared" si="84"/>
        <v>95</v>
      </c>
      <c r="N222" s="746">
        <f t="shared" si="84"/>
        <v>82</v>
      </c>
      <c r="O222" s="746">
        <f t="shared" si="84"/>
        <v>83</v>
      </c>
      <c r="P222" s="746">
        <f t="shared" si="84"/>
        <v>72</v>
      </c>
      <c r="Q222" s="746">
        <f t="shared" si="84"/>
        <v>79</v>
      </c>
      <c r="R222" s="746">
        <f t="shared" si="84"/>
        <v>68</v>
      </c>
      <c r="S222" s="746">
        <f t="shared" si="84"/>
        <v>73</v>
      </c>
      <c r="T222" s="746">
        <f t="shared" si="84"/>
        <v>57</v>
      </c>
      <c r="U222" s="746">
        <f t="shared" si="84"/>
        <v>60</v>
      </c>
      <c r="V222" s="747">
        <f t="shared" si="84"/>
        <v>65</v>
      </c>
      <c r="W222" s="748"/>
    </row>
    <row r="223" spans="1:23" s="749" customFormat="1" ht="19.5" customHeight="1">
      <c r="A223" s="762"/>
      <c r="B223" s="755"/>
      <c r="C223" s="742" t="s">
        <v>587</v>
      </c>
      <c r="D223" s="731">
        <f t="shared" si="79"/>
        <v>956</v>
      </c>
      <c r="E223" s="752">
        <v>13</v>
      </c>
      <c r="F223" s="752">
        <v>53</v>
      </c>
      <c r="G223" s="752">
        <v>70</v>
      </c>
      <c r="H223" s="752">
        <v>79</v>
      </c>
      <c r="I223" s="752">
        <v>106</v>
      </c>
      <c r="J223" s="752">
        <v>83</v>
      </c>
      <c r="K223" s="752">
        <v>77</v>
      </c>
      <c r="L223" s="752">
        <v>61</v>
      </c>
      <c r="M223" s="752">
        <v>50</v>
      </c>
      <c r="N223" s="752">
        <v>51</v>
      </c>
      <c r="O223" s="752">
        <v>45</v>
      </c>
      <c r="P223" s="752">
        <v>41</v>
      </c>
      <c r="Q223" s="752">
        <v>46</v>
      </c>
      <c r="R223" s="752">
        <v>43</v>
      </c>
      <c r="S223" s="752">
        <v>41</v>
      </c>
      <c r="T223" s="752">
        <v>36</v>
      </c>
      <c r="U223" s="752">
        <v>27</v>
      </c>
      <c r="V223" s="753">
        <v>34</v>
      </c>
      <c r="W223" s="748"/>
    </row>
    <row r="224" spans="1:23" ht="19.5" customHeight="1">
      <c r="A224" s="762"/>
      <c r="B224" s="755"/>
      <c r="C224" s="742" t="s">
        <v>588</v>
      </c>
      <c r="D224" s="731">
        <f t="shared" si="79"/>
        <v>787</v>
      </c>
      <c r="E224" s="731">
        <v>7</v>
      </c>
      <c r="F224" s="731">
        <v>54</v>
      </c>
      <c r="G224" s="731">
        <v>82</v>
      </c>
      <c r="H224" s="731">
        <v>72</v>
      </c>
      <c r="I224" s="731">
        <v>84</v>
      </c>
      <c r="J224" s="731">
        <v>59</v>
      </c>
      <c r="K224" s="731">
        <v>57</v>
      </c>
      <c r="L224" s="731">
        <v>52</v>
      </c>
      <c r="M224" s="731">
        <v>45</v>
      </c>
      <c r="N224" s="731">
        <v>31</v>
      </c>
      <c r="O224" s="731">
        <v>38</v>
      </c>
      <c r="P224" s="731">
        <v>31</v>
      </c>
      <c r="Q224" s="731">
        <v>33</v>
      </c>
      <c r="R224" s="731">
        <v>25</v>
      </c>
      <c r="S224" s="731">
        <v>32</v>
      </c>
      <c r="T224" s="731">
        <v>21</v>
      </c>
      <c r="U224" s="731">
        <v>33</v>
      </c>
      <c r="V224" s="743">
        <v>31</v>
      </c>
      <c r="W224" s="714"/>
    </row>
    <row r="225" spans="1:24" s="714" customFormat="1" ht="19.5" customHeight="1">
      <c r="A225" s="744" t="s">
        <v>35</v>
      </c>
      <c r="B225" s="768" t="s">
        <v>644</v>
      </c>
      <c r="C225" s="735"/>
      <c r="D225" s="728">
        <f t="shared" si="79"/>
        <v>2804</v>
      </c>
      <c r="E225" s="746">
        <f t="shared" ref="E225:V225" si="85">SUM(E226:E227)</f>
        <v>42</v>
      </c>
      <c r="F225" s="746">
        <f t="shared" si="85"/>
        <v>201</v>
      </c>
      <c r="G225" s="746">
        <f t="shared" si="85"/>
        <v>281</v>
      </c>
      <c r="H225" s="746">
        <f t="shared" si="85"/>
        <v>282</v>
      </c>
      <c r="I225" s="746">
        <f t="shared" si="85"/>
        <v>306</v>
      </c>
      <c r="J225" s="746">
        <f t="shared" si="85"/>
        <v>218</v>
      </c>
      <c r="K225" s="746">
        <f t="shared" si="85"/>
        <v>213</v>
      </c>
      <c r="L225" s="746">
        <f t="shared" si="85"/>
        <v>186</v>
      </c>
      <c r="M225" s="746">
        <f t="shared" si="85"/>
        <v>169</v>
      </c>
      <c r="N225" s="746">
        <f t="shared" si="85"/>
        <v>138</v>
      </c>
      <c r="O225" s="746">
        <f t="shared" si="85"/>
        <v>111</v>
      </c>
      <c r="P225" s="746">
        <f t="shared" si="85"/>
        <v>113</v>
      </c>
      <c r="Q225" s="746">
        <f t="shared" si="85"/>
        <v>99</v>
      </c>
      <c r="R225" s="746">
        <f t="shared" si="85"/>
        <v>117</v>
      </c>
      <c r="S225" s="746">
        <f t="shared" si="85"/>
        <v>107</v>
      </c>
      <c r="T225" s="746">
        <f t="shared" si="85"/>
        <v>94</v>
      </c>
      <c r="U225" s="746">
        <f t="shared" si="85"/>
        <v>52</v>
      </c>
      <c r="V225" s="747">
        <f t="shared" si="85"/>
        <v>75</v>
      </c>
    </row>
    <row r="226" spans="1:24" s="714" customFormat="1" ht="19.5" customHeight="1">
      <c r="A226" s="712"/>
      <c r="B226" s="766"/>
      <c r="C226" s="742" t="s">
        <v>587</v>
      </c>
      <c r="D226" s="731">
        <f t="shared" si="79"/>
        <v>1515</v>
      </c>
      <c r="E226" s="752">
        <v>23</v>
      </c>
      <c r="F226" s="752">
        <v>102</v>
      </c>
      <c r="G226" s="752">
        <v>140</v>
      </c>
      <c r="H226" s="752">
        <v>145</v>
      </c>
      <c r="I226" s="752">
        <v>161</v>
      </c>
      <c r="J226" s="752">
        <v>117</v>
      </c>
      <c r="K226" s="752">
        <v>110</v>
      </c>
      <c r="L226" s="752">
        <v>102</v>
      </c>
      <c r="M226" s="752">
        <v>94</v>
      </c>
      <c r="N226" s="752">
        <v>87</v>
      </c>
      <c r="O226" s="752">
        <v>69</v>
      </c>
      <c r="P226" s="752">
        <v>62</v>
      </c>
      <c r="Q226" s="752">
        <v>62</v>
      </c>
      <c r="R226" s="752">
        <v>64</v>
      </c>
      <c r="S226" s="752">
        <v>58</v>
      </c>
      <c r="T226" s="752">
        <v>53</v>
      </c>
      <c r="U226" s="752">
        <v>26</v>
      </c>
      <c r="V226" s="753">
        <v>40</v>
      </c>
    </row>
    <row r="227" spans="1:24" s="714" customFormat="1" ht="19.5" customHeight="1">
      <c r="A227" s="712"/>
      <c r="B227" s="766"/>
      <c r="C227" s="742" t="s">
        <v>588</v>
      </c>
      <c r="D227" s="743">
        <f t="shared" si="79"/>
        <v>1289</v>
      </c>
      <c r="E227" s="731">
        <v>19</v>
      </c>
      <c r="F227" s="731">
        <v>99</v>
      </c>
      <c r="G227" s="731">
        <v>141</v>
      </c>
      <c r="H227" s="731">
        <v>137</v>
      </c>
      <c r="I227" s="731">
        <v>145</v>
      </c>
      <c r="J227" s="731">
        <v>101</v>
      </c>
      <c r="K227" s="731">
        <v>103</v>
      </c>
      <c r="L227" s="731">
        <v>84</v>
      </c>
      <c r="M227" s="731">
        <v>75</v>
      </c>
      <c r="N227" s="731">
        <v>51</v>
      </c>
      <c r="O227" s="731">
        <v>42</v>
      </c>
      <c r="P227" s="731">
        <v>51</v>
      </c>
      <c r="Q227" s="731">
        <v>37</v>
      </c>
      <c r="R227" s="731">
        <v>53</v>
      </c>
      <c r="S227" s="731">
        <v>49</v>
      </c>
      <c r="T227" s="731">
        <v>41</v>
      </c>
      <c r="U227" s="731">
        <v>26</v>
      </c>
      <c r="V227" s="743">
        <v>35</v>
      </c>
    </row>
    <row r="228" spans="1:24" ht="19.5" customHeight="1">
      <c r="A228" s="1529" t="s">
        <v>46</v>
      </c>
      <c r="B228" s="1512" t="s">
        <v>305</v>
      </c>
      <c r="C228" s="1502"/>
      <c r="D228" s="1503">
        <f>SUM(E228:V228)</f>
        <v>17865</v>
      </c>
      <c r="E228" s="1523">
        <f t="shared" ref="E228:V230" si="86">SUM(E231+E234+E237+E240+E243+E246+E249+E252)</f>
        <v>498</v>
      </c>
      <c r="F228" s="1523">
        <f t="shared" si="86"/>
        <v>1614</v>
      </c>
      <c r="G228" s="1523">
        <f t="shared" si="86"/>
        <v>1889</v>
      </c>
      <c r="H228" s="1523">
        <f t="shared" si="86"/>
        <v>2110</v>
      </c>
      <c r="I228" s="1523">
        <f t="shared" si="86"/>
        <v>1769</v>
      </c>
      <c r="J228" s="1523">
        <f t="shared" si="86"/>
        <v>1604</v>
      </c>
      <c r="K228" s="1523">
        <f t="shared" si="86"/>
        <v>1346</v>
      </c>
      <c r="L228" s="1523">
        <f t="shared" si="86"/>
        <v>1185</v>
      </c>
      <c r="M228" s="1523">
        <f t="shared" si="86"/>
        <v>969</v>
      </c>
      <c r="N228" s="1523">
        <f t="shared" si="86"/>
        <v>726</v>
      </c>
      <c r="O228" s="1523">
        <f t="shared" si="86"/>
        <v>624</v>
      </c>
      <c r="P228" s="1523">
        <f t="shared" si="86"/>
        <v>570</v>
      </c>
      <c r="Q228" s="1523">
        <f t="shared" si="86"/>
        <v>591</v>
      </c>
      <c r="R228" s="1523">
        <f t="shared" si="86"/>
        <v>596</v>
      </c>
      <c r="S228" s="1523">
        <f t="shared" si="86"/>
        <v>531</v>
      </c>
      <c r="T228" s="1523">
        <f t="shared" si="86"/>
        <v>443</v>
      </c>
      <c r="U228" s="1523">
        <f t="shared" si="86"/>
        <v>364</v>
      </c>
      <c r="V228" s="1515">
        <f t="shared" si="86"/>
        <v>436</v>
      </c>
      <c r="W228" s="714"/>
    </row>
    <row r="229" spans="1:24" ht="19.5" customHeight="1">
      <c r="A229" s="1518"/>
      <c r="B229" s="757"/>
      <c r="C229" s="739" t="s">
        <v>587</v>
      </c>
      <c r="D229" s="731">
        <f>SUM(E229:V229)</f>
        <v>9520</v>
      </c>
      <c r="E229" s="759">
        <f t="shared" si="86"/>
        <v>282</v>
      </c>
      <c r="F229" s="759">
        <f t="shared" si="86"/>
        <v>839</v>
      </c>
      <c r="G229" s="759">
        <f>SUM(G232+G235+G238+G241+G244+G247+G250+G253)</f>
        <v>926</v>
      </c>
      <c r="H229" s="759">
        <f t="shared" si="86"/>
        <v>1087</v>
      </c>
      <c r="I229" s="759">
        <f t="shared" si="86"/>
        <v>923</v>
      </c>
      <c r="J229" s="759">
        <f t="shared" si="86"/>
        <v>821</v>
      </c>
      <c r="K229" s="759">
        <f t="shared" si="86"/>
        <v>701</v>
      </c>
      <c r="L229" s="759">
        <f t="shared" si="86"/>
        <v>629</v>
      </c>
      <c r="M229" s="759">
        <f t="shared" si="86"/>
        <v>551</v>
      </c>
      <c r="N229" s="759">
        <f t="shared" si="86"/>
        <v>425</v>
      </c>
      <c r="O229" s="759">
        <f t="shared" si="86"/>
        <v>359</v>
      </c>
      <c r="P229" s="759">
        <f t="shared" si="86"/>
        <v>329</v>
      </c>
      <c r="Q229" s="759">
        <f t="shared" si="86"/>
        <v>345</v>
      </c>
      <c r="R229" s="759">
        <f t="shared" si="86"/>
        <v>349</v>
      </c>
      <c r="S229" s="759">
        <f t="shared" si="86"/>
        <v>284</v>
      </c>
      <c r="T229" s="759">
        <f t="shared" si="86"/>
        <v>258</v>
      </c>
      <c r="U229" s="759">
        <f t="shared" si="86"/>
        <v>180</v>
      </c>
      <c r="V229" s="758">
        <f t="shared" si="86"/>
        <v>232</v>
      </c>
      <c r="W229" s="714"/>
    </row>
    <row r="230" spans="1:24" ht="19.5" customHeight="1">
      <c r="A230" s="1519"/>
      <c r="B230" s="1516"/>
      <c r="C230" s="1514" t="s">
        <v>588</v>
      </c>
      <c r="D230" s="779">
        <f>SUM(E230:V230)</f>
        <v>8345</v>
      </c>
      <c r="E230" s="1524">
        <f t="shared" si="86"/>
        <v>216</v>
      </c>
      <c r="F230" s="1524">
        <f t="shared" si="86"/>
        <v>775</v>
      </c>
      <c r="G230" s="1524">
        <f t="shared" si="86"/>
        <v>963</v>
      </c>
      <c r="H230" s="1524">
        <f t="shared" si="86"/>
        <v>1023</v>
      </c>
      <c r="I230" s="1524">
        <f t="shared" si="86"/>
        <v>846</v>
      </c>
      <c r="J230" s="1524">
        <f t="shared" si="86"/>
        <v>783</v>
      </c>
      <c r="K230" s="1524">
        <f t="shared" si="86"/>
        <v>645</v>
      </c>
      <c r="L230" s="1524">
        <f t="shared" si="86"/>
        <v>556</v>
      </c>
      <c r="M230" s="1524">
        <f t="shared" si="86"/>
        <v>418</v>
      </c>
      <c r="N230" s="1524">
        <f t="shared" si="86"/>
        <v>301</v>
      </c>
      <c r="O230" s="1524">
        <f t="shared" si="86"/>
        <v>265</v>
      </c>
      <c r="P230" s="1524">
        <f t="shared" si="86"/>
        <v>241</v>
      </c>
      <c r="Q230" s="1524">
        <f t="shared" si="86"/>
        <v>246</v>
      </c>
      <c r="R230" s="1524">
        <f t="shared" si="86"/>
        <v>247</v>
      </c>
      <c r="S230" s="1524">
        <f t="shared" si="86"/>
        <v>247</v>
      </c>
      <c r="T230" s="1524">
        <f t="shared" si="86"/>
        <v>185</v>
      </c>
      <c r="U230" s="1524">
        <f t="shared" si="86"/>
        <v>184</v>
      </c>
      <c r="V230" s="1517">
        <f t="shared" si="86"/>
        <v>204</v>
      </c>
      <c r="W230" s="714"/>
    </row>
    <row r="231" spans="1:24" s="749" customFormat="1" ht="19.5" customHeight="1">
      <c r="A231" s="744" t="s">
        <v>25</v>
      </c>
      <c r="B231" s="745" t="s">
        <v>645</v>
      </c>
      <c r="C231" s="751"/>
      <c r="D231" s="728">
        <f t="shared" ref="D231:D254" si="87">SUM(E231:V231)</f>
        <v>3314</v>
      </c>
      <c r="E231" s="746">
        <f t="shared" ref="E231:V231" si="88">SUM(E232:E233)</f>
        <v>68</v>
      </c>
      <c r="F231" s="746">
        <f t="shared" si="88"/>
        <v>222</v>
      </c>
      <c r="G231" s="746">
        <f t="shared" si="88"/>
        <v>255</v>
      </c>
      <c r="H231" s="746">
        <f t="shared" si="88"/>
        <v>286</v>
      </c>
      <c r="I231" s="746">
        <f t="shared" si="88"/>
        <v>263</v>
      </c>
      <c r="J231" s="746">
        <f t="shared" si="88"/>
        <v>297</v>
      </c>
      <c r="K231" s="746">
        <f t="shared" si="88"/>
        <v>253</v>
      </c>
      <c r="L231" s="746">
        <f t="shared" si="88"/>
        <v>238</v>
      </c>
      <c r="M231" s="746">
        <f t="shared" si="88"/>
        <v>208</v>
      </c>
      <c r="N231" s="746">
        <f t="shared" si="88"/>
        <v>147</v>
      </c>
      <c r="O231" s="746">
        <f t="shared" si="88"/>
        <v>145</v>
      </c>
      <c r="P231" s="746">
        <f t="shared" si="88"/>
        <v>127</v>
      </c>
      <c r="Q231" s="746">
        <f t="shared" si="88"/>
        <v>152</v>
      </c>
      <c r="R231" s="746">
        <f t="shared" si="88"/>
        <v>159</v>
      </c>
      <c r="S231" s="746">
        <f t="shared" si="88"/>
        <v>132</v>
      </c>
      <c r="T231" s="746">
        <f t="shared" si="88"/>
        <v>135</v>
      </c>
      <c r="U231" s="746">
        <f t="shared" si="88"/>
        <v>112</v>
      </c>
      <c r="V231" s="747">
        <f t="shared" si="88"/>
        <v>115</v>
      </c>
      <c r="W231" s="748"/>
    </row>
    <row r="232" spans="1:24" s="749" customFormat="1" ht="19.5" customHeight="1">
      <c r="A232" s="750"/>
      <c r="B232" s="751"/>
      <c r="C232" s="742" t="s">
        <v>587</v>
      </c>
      <c r="D232" s="731">
        <f t="shared" si="87"/>
        <v>1748</v>
      </c>
      <c r="E232" s="752">
        <v>41</v>
      </c>
      <c r="F232" s="752">
        <v>118</v>
      </c>
      <c r="G232" s="752">
        <v>121</v>
      </c>
      <c r="H232" s="752">
        <v>142</v>
      </c>
      <c r="I232" s="752">
        <v>133</v>
      </c>
      <c r="J232" s="752">
        <v>159</v>
      </c>
      <c r="K232" s="752">
        <v>129</v>
      </c>
      <c r="L232" s="752">
        <v>123</v>
      </c>
      <c r="M232" s="752">
        <v>121</v>
      </c>
      <c r="N232" s="752">
        <v>84</v>
      </c>
      <c r="O232" s="752">
        <v>80</v>
      </c>
      <c r="P232" s="752">
        <v>77</v>
      </c>
      <c r="Q232" s="752">
        <v>75</v>
      </c>
      <c r="R232" s="752">
        <v>88</v>
      </c>
      <c r="S232" s="752">
        <v>73</v>
      </c>
      <c r="T232" s="752">
        <v>76</v>
      </c>
      <c r="U232" s="752">
        <v>56</v>
      </c>
      <c r="V232" s="753">
        <v>52</v>
      </c>
      <c r="W232" s="748"/>
      <c r="X232" s="748"/>
    </row>
    <row r="233" spans="1:24" ht="19.5" customHeight="1">
      <c r="A233" s="750"/>
      <c r="B233" s="751"/>
      <c r="C233" s="742" t="s">
        <v>588</v>
      </c>
      <c r="D233" s="731">
        <f t="shared" si="87"/>
        <v>1566</v>
      </c>
      <c r="E233" s="731">
        <v>27</v>
      </c>
      <c r="F233" s="731">
        <v>104</v>
      </c>
      <c r="G233" s="731">
        <v>134</v>
      </c>
      <c r="H233" s="731">
        <v>144</v>
      </c>
      <c r="I233" s="731">
        <v>130</v>
      </c>
      <c r="J233" s="731">
        <v>138</v>
      </c>
      <c r="K233" s="731">
        <v>124</v>
      </c>
      <c r="L233" s="731">
        <v>115</v>
      </c>
      <c r="M233" s="731">
        <v>87</v>
      </c>
      <c r="N233" s="731">
        <v>63</v>
      </c>
      <c r="O233" s="731">
        <v>65</v>
      </c>
      <c r="P233" s="731">
        <v>50</v>
      </c>
      <c r="Q233" s="731">
        <v>77</v>
      </c>
      <c r="R233" s="731">
        <v>71</v>
      </c>
      <c r="S233" s="731">
        <v>59</v>
      </c>
      <c r="T233" s="731">
        <v>59</v>
      </c>
      <c r="U233" s="731">
        <v>56</v>
      </c>
      <c r="V233" s="743">
        <v>63</v>
      </c>
      <c r="W233" s="714"/>
      <c r="X233" s="714"/>
    </row>
    <row r="234" spans="1:24" s="749" customFormat="1" ht="19.5" customHeight="1">
      <c r="A234" s="744" t="s">
        <v>27</v>
      </c>
      <c r="B234" s="745" t="s">
        <v>646</v>
      </c>
      <c r="C234" s="751"/>
      <c r="D234" s="728">
        <f t="shared" si="87"/>
        <v>5665</v>
      </c>
      <c r="E234" s="746">
        <f t="shared" ref="E234:V234" si="89">SUM(E235:E236)</f>
        <v>224</v>
      </c>
      <c r="F234" s="746">
        <f t="shared" si="89"/>
        <v>692</v>
      </c>
      <c r="G234" s="746">
        <f t="shared" si="89"/>
        <v>776</v>
      </c>
      <c r="H234" s="746">
        <f t="shared" si="89"/>
        <v>870</v>
      </c>
      <c r="I234" s="746">
        <f t="shared" si="89"/>
        <v>664</v>
      </c>
      <c r="J234" s="746">
        <f t="shared" si="89"/>
        <v>577</v>
      </c>
      <c r="K234" s="746">
        <f t="shared" si="89"/>
        <v>423</v>
      </c>
      <c r="L234" s="746">
        <f t="shared" si="89"/>
        <v>391</v>
      </c>
      <c r="M234" s="746">
        <f t="shared" si="89"/>
        <v>275</v>
      </c>
      <c r="N234" s="746">
        <f t="shared" si="89"/>
        <v>201</v>
      </c>
      <c r="O234" s="746">
        <f t="shared" si="89"/>
        <v>120</v>
      </c>
      <c r="P234" s="746">
        <f t="shared" si="89"/>
        <v>132</v>
      </c>
      <c r="Q234" s="746">
        <f t="shared" si="89"/>
        <v>81</v>
      </c>
      <c r="R234" s="746">
        <f t="shared" si="89"/>
        <v>91</v>
      </c>
      <c r="S234" s="746">
        <f t="shared" si="89"/>
        <v>57</v>
      </c>
      <c r="T234" s="746">
        <f t="shared" si="89"/>
        <v>50</v>
      </c>
      <c r="U234" s="746">
        <f t="shared" si="89"/>
        <v>17</v>
      </c>
      <c r="V234" s="747">
        <f t="shared" si="89"/>
        <v>24</v>
      </c>
      <c r="W234" s="748"/>
      <c r="X234" s="748"/>
    </row>
    <row r="235" spans="1:24" s="749" customFormat="1" ht="19.5" customHeight="1">
      <c r="A235" s="750"/>
      <c r="B235" s="751"/>
      <c r="C235" s="742" t="s">
        <v>587</v>
      </c>
      <c r="D235" s="731">
        <f t="shared" si="87"/>
        <v>2924</v>
      </c>
      <c r="E235" s="752">
        <v>128</v>
      </c>
      <c r="F235" s="752">
        <v>360</v>
      </c>
      <c r="G235" s="752">
        <v>374</v>
      </c>
      <c r="H235" s="752">
        <v>448</v>
      </c>
      <c r="I235" s="752">
        <v>347</v>
      </c>
      <c r="J235" s="752">
        <v>305</v>
      </c>
      <c r="K235" s="752">
        <v>208</v>
      </c>
      <c r="L235" s="752">
        <v>190</v>
      </c>
      <c r="M235" s="752">
        <v>138</v>
      </c>
      <c r="N235" s="752">
        <v>111</v>
      </c>
      <c r="O235" s="752">
        <v>68</v>
      </c>
      <c r="P235" s="752">
        <v>69</v>
      </c>
      <c r="Q235" s="752">
        <v>45</v>
      </c>
      <c r="R235" s="752">
        <v>50</v>
      </c>
      <c r="S235" s="752">
        <v>31</v>
      </c>
      <c r="T235" s="752">
        <v>27</v>
      </c>
      <c r="U235" s="752">
        <v>7</v>
      </c>
      <c r="V235" s="753">
        <v>18</v>
      </c>
      <c r="W235" s="748"/>
      <c r="X235" s="748"/>
    </row>
    <row r="236" spans="1:24" ht="19.5" customHeight="1">
      <c r="A236" s="750"/>
      <c r="B236" s="751"/>
      <c r="C236" s="742" t="s">
        <v>588</v>
      </c>
      <c r="D236" s="731">
        <f t="shared" si="87"/>
        <v>2741</v>
      </c>
      <c r="E236" s="731">
        <v>96</v>
      </c>
      <c r="F236" s="731">
        <v>332</v>
      </c>
      <c r="G236" s="731">
        <v>402</v>
      </c>
      <c r="H236" s="731">
        <v>422</v>
      </c>
      <c r="I236" s="731">
        <v>317</v>
      </c>
      <c r="J236" s="731">
        <v>272</v>
      </c>
      <c r="K236" s="731">
        <v>215</v>
      </c>
      <c r="L236" s="731">
        <v>201</v>
      </c>
      <c r="M236" s="731">
        <v>137</v>
      </c>
      <c r="N236" s="731">
        <v>90</v>
      </c>
      <c r="O236" s="731">
        <v>52</v>
      </c>
      <c r="P236" s="731">
        <v>63</v>
      </c>
      <c r="Q236" s="731">
        <v>36</v>
      </c>
      <c r="R236" s="731">
        <v>41</v>
      </c>
      <c r="S236" s="731">
        <v>26</v>
      </c>
      <c r="T236" s="731">
        <v>23</v>
      </c>
      <c r="U236" s="731">
        <v>10</v>
      </c>
      <c r="V236" s="743">
        <v>6</v>
      </c>
      <c r="W236" s="714"/>
      <c r="X236" s="714"/>
    </row>
    <row r="237" spans="1:24" s="749" customFormat="1" ht="19.5" customHeight="1">
      <c r="A237" s="744" t="s">
        <v>29</v>
      </c>
      <c r="B237" s="745" t="s">
        <v>647</v>
      </c>
      <c r="C237" s="751"/>
      <c r="D237" s="728">
        <f t="shared" si="87"/>
        <v>1465</v>
      </c>
      <c r="E237" s="746">
        <f t="shared" ref="E237:V237" si="90">SUM(E238:E239)</f>
        <v>24</v>
      </c>
      <c r="F237" s="746">
        <f t="shared" si="90"/>
        <v>99</v>
      </c>
      <c r="G237" s="746">
        <f t="shared" si="90"/>
        <v>132</v>
      </c>
      <c r="H237" s="746">
        <f t="shared" si="90"/>
        <v>135</v>
      </c>
      <c r="I237" s="746">
        <f t="shared" si="90"/>
        <v>123</v>
      </c>
      <c r="J237" s="746">
        <f t="shared" si="90"/>
        <v>114</v>
      </c>
      <c r="K237" s="746">
        <f t="shared" si="90"/>
        <v>89</v>
      </c>
      <c r="L237" s="746">
        <f t="shared" si="90"/>
        <v>94</v>
      </c>
      <c r="M237" s="746">
        <f t="shared" si="90"/>
        <v>81</v>
      </c>
      <c r="N237" s="746">
        <f t="shared" si="90"/>
        <v>65</v>
      </c>
      <c r="O237" s="746">
        <f t="shared" si="90"/>
        <v>70</v>
      </c>
      <c r="P237" s="746">
        <f t="shared" si="90"/>
        <v>56</v>
      </c>
      <c r="Q237" s="746">
        <f t="shared" si="90"/>
        <v>72</v>
      </c>
      <c r="R237" s="746">
        <f t="shared" si="90"/>
        <v>70</v>
      </c>
      <c r="S237" s="746">
        <f t="shared" si="90"/>
        <v>72</v>
      </c>
      <c r="T237" s="746">
        <f t="shared" si="90"/>
        <v>51</v>
      </c>
      <c r="U237" s="746">
        <f t="shared" si="90"/>
        <v>45</v>
      </c>
      <c r="V237" s="747">
        <f t="shared" si="90"/>
        <v>73</v>
      </c>
      <c r="W237" s="748"/>
      <c r="X237" s="748"/>
    </row>
    <row r="238" spans="1:24" s="749" customFormat="1" ht="19.5" customHeight="1">
      <c r="A238" s="750"/>
      <c r="B238" s="751"/>
      <c r="C238" s="742" t="s">
        <v>587</v>
      </c>
      <c r="D238" s="731">
        <f t="shared" si="87"/>
        <v>794</v>
      </c>
      <c r="E238" s="752">
        <v>15</v>
      </c>
      <c r="F238" s="752">
        <v>53</v>
      </c>
      <c r="G238" s="752">
        <v>66</v>
      </c>
      <c r="H238" s="752">
        <v>71</v>
      </c>
      <c r="I238" s="752">
        <v>65</v>
      </c>
      <c r="J238" s="752">
        <v>55</v>
      </c>
      <c r="K238" s="752">
        <v>42</v>
      </c>
      <c r="L238" s="752">
        <v>52</v>
      </c>
      <c r="M238" s="752">
        <v>49</v>
      </c>
      <c r="N238" s="752">
        <v>42</v>
      </c>
      <c r="O238" s="752">
        <v>39</v>
      </c>
      <c r="P238" s="752">
        <v>35</v>
      </c>
      <c r="Q238" s="752">
        <v>42</v>
      </c>
      <c r="R238" s="752">
        <v>42</v>
      </c>
      <c r="S238" s="752">
        <v>34</v>
      </c>
      <c r="T238" s="752">
        <v>32</v>
      </c>
      <c r="U238" s="752">
        <v>19</v>
      </c>
      <c r="V238" s="753">
        <v>41</v>
      </c>
      <c r="W238" s="748"/>
      <c r="X238" s="748"/>
    </row>
    <row r="239" spans="1:24" ht="19.5" customHeight="1">
      <c r="A239" s="750"/>
      <c r="B239" s="751"/>
      <c r="C239" s="742" t="s">
        <v>588</v>
      </c>
      <c r="D239" s="731">
        <f t="shared" si="87"/>
        <v>671</v>
      </c>
      <c r="E239" s="731">
        <v>9</v>
      </c>
      <c r="F239" s="731">
        <v>46</v>
      </c>
      <c r="G239" s="731">
        <v>66</v>
      </c>
      <c r="H239" s="731">
        <v>64</v>
      </c>
      <c r="I239" s="731">
        <v>58</v>
      </c>
      <c r="J239" s="731">
        <v>59</v>
      </c>
      <c r="K239" s="731">
        <v>47</v>
      </c>
      <c r="L239" s="731">
        <v>42</v>
      </c>
      <c r="M239" s="731">
        <v>32</v>
      </c>
      <c r="N239" s="731">
        <v>23</v>
      </c>
      <c r="O239" s="731">
        <v>31</v>
      </c>
      <c r="P239" s="731">
        <v>21</v>
      </c>
      <c r="Q239" s="731">
        <v>30</v>
      </c>
      <c r="R239" s="731">
        <v>28</v>
      </c>
      <c r="S239" s="731">
        <v>38</v>
      </c>
      <c r="T239" s="731">
        <v>19</v>
      </c>
      <c r="U239" s="731">
        <v>26</v>
      </c>
      <c r="V239" s="743">
        <v>32</v>
      </c>
      <c r="W239" s="714"/>
      <c r="X239" s="714"/>
    </row>
    <row r="240" spans="1:24" s="749" customFormat="1" ht="19.5" customHeight="1">
      <c r="A240" s="744" t="s">
        <v>31</v>
      </c>
      <c r="B240" s="745" t="s">
        <v>648</v>
      </c>
      <c r="C240" s="751"/>
      <c r="D240" s="728">
        <f t="shared" si="87"/>
        <v>1542</v>
      </c>
      <c r="E240" s="746">
        <f t="shared" ref="E240:V240" si="91">SUM(E241:E242)</f>
        <v>24</v>
      </c>
      <c r="F240" s="746">
        <f t="shared" si="91"/>
        <v>100</v>
      </c>
      <c r="G240" s="746">
        <f t="shared" si="91"/>
        <v>131</v>
      </c>
      <c r="H240" s="746">
        <f t="shared" si="91"/>
        <v>140</v>
      </c>
      <c r="I240" s="746">
        <f t="shared" si="91"/>
        <v>161</v>
      </c>
      <c r="J240" s="746">
        <f t="shared" si="91"/>
        <v>111</v>
      </c>
      <c r="K240" s="746">
        <f t="shared" si="91"/>
        <v>130</v>
      </c>
      <c r="L240" s="746">
        <f t="shared" si="91"/>
        <v>100</v>
      </c>
      <c r="M240" s="746">
        <f t="shared" si="91"/>
        <v>96</v>
      </c>
      <c r="N240" s="746">
        <f t="shared" si="91"/>
        <v>74</v>
      </c>
      <c r="O240" s="746">
        <f t="shared" si="91"/>
        <v>70</v>
      </c>
      <c r="P240" s="746">
        <f t="shared" si="91"/>
        <v>48</v>
      </c>
      <c r="Q240" s="746">
        <f t="shared" si="91"/>
        <v>69</v>
      </c>
      <c r="R240" s="746">
        <f t="shared" si="91"/>
        <v>64</v>
      </c>
      <c r="S240" s="746">
        <f t="shared" si="91"/>
        <v>71</v>
      </c>
      <c r="T240" s="746">
        <f t="shared" si="91"/>
        <v>54</v>
      </c>
      <c r="U240" s="746">
        <f t="shared" si="91"/>
        <v>43</v>
      </c>
      <c r="V240" s="747">
        <f t="shared" si="91"/>
        <v>56</v>
      </c>
      <c r="W240" s="748"/>
      <c r="X240" s="748"/>
    </row>
    <row r="241" spans="1:24" s="749" customFormat="1" ht="19.5" customHeight="1">
      <c r="A241" s="750"/>
      <c r="B241" s="751"/>
      <c r="C241" s="742" t="s">
        <v>587</v>
      </c>
      <c r="D241" s="731">
        <f t="shared" si="87"/>
        <v>866</v>
      </c>
      <c r="E241" s="752">
        <v>14</v>
      </c>
      <c r="F241" s="752">
        <v>51</v>
      </c>
      <c r="G241" s="752">
        <v>63</v>
      </c>
      <c r="H241" s="752">
        <v>71</v>
      </c>
      <c r="I241" s="752">
        <v>83</v>
      </c>
      <c r="J241" s="752">
        <v>53</v>
      </c>
      <c r="K241" s="752">
        <v>74</v>
      </c>
      <c r="L241" s="752">
        <v>65</v>
      </c>
      <c r="M241" s="752">
        <v>63</v>
      </c>
      <c r="N241" s="752">
        <v>47</v>
      </c>
      <c r="O241" s="752">
        <v>50</v>
      </c>
      <c r="P241" s="752">
        <v>29</v>
      </c>
      <c r="Q241" s="752">
        <v>46</v>
      </c>
      <c r="R241" s="752">
        <v>39</v>
      </c>
      <c r="S241" s="752">
        <v>32</v>
      </c>
      <c r="T241" s="752">
        <v>29</v>
      </c>
      <c r="U241" s="752">
        <v>22</v>
      </c>
      <c r="V241" s="753">
        <v>35</v>
      </c>
      <c r="W241" s="748"/>
      <c r="X241" s="748"/>
    </row>
    <row r="242" spans="1:24" ht="19.5" customHeight="1">
      <c r="A242" s="750"/>
      <c r="B242" s="751"/>
      <c r="C242" s="742" t="s">
        <v>588</v>
      </c>
      <c r="D242" s="731">
        <f t="shared" si="87"/>
        <v>676</v>
      </c>
      <c r="E242" s="731">
        <v>10</v>
      </c>
      <c r="F242" s="731">
        <v>49</v>
      </c>
      <c r="G242" s="731">
        <v>68</v>
      </c>
      <c r="H242" s="731">
        <v>69</v>
      </c>
      <c r="I242" s="731">
        <v>78</v>
      </c>
      <c r="J242" s="731">
        <v>58</v>
      </c>
      <c r="K242" s="731">
        <v>56</v>
      </c>
      <c r="L242" s="731">
        <v>35</v>
      </c>
      <c r="M242" s="731">
        <v>33</v>
      </c>
      <c r="N242" s="731">
        <v>27</v>
      </c>
      <c r="O242" s="731">
        <v>20</v>
      </c>
      <c r="P242" s="731">
        <v>19</v>
      </c>
      <c r="Q242" s="731">
        <v>23</v>
      </c>
      <c r="R242" s="731">
        <v>25</v>
      </c>
      <c r="S242" s="731">
        <v>39</v>
      </c>
      <c r="T242" s="731">
        <v>25</v>
      </c>
      <c r="U242" s="731">
        <v>21</v>
      </c>
      <c r="V242" s="743">
        <v>21</v>
      </c>
      <c r="W242" s="714"/>
      <c r="X242" s="714"/>
    </row>
    <row r="243" spans="1:24" s="749" customFormat="1" ht="19.5" customHeight="1">
      <c r="A243" s="744" t="s">
        <v>33</v>
      </c>
      <c r="B243" s="745" t="s">
        <v>649</v>
      </c>
      <c r="C243" s="751"/>
      <c r="D243" s="728">
        <f t="shared" si="87"/>
        <v>702</v>
      </c>
      <c r="E243" s="746">
        <f t="shared" ref="E243:V243" si="92">SUM(E244:E245)</f>
        <v>7</v>
      </c>
      <c r="F243" s="746">
        <f t="shared" si="92"/>
        <v>37</v>
      </c>
      <c r="G243" s="746">
        <f t="shared" si="92"/>
        <v>47</v>
      </c>
      <c r="H243" s="746">
        <f t="shared" si="92"/>
        <v>37</v>
      </c>
      <c r="I243" s="746">
        <f t="shared" si="92"/>
        <v>54</v>
      </c>
      <c r="J243" s="746">
        <f t="shared" si="92"/>
        <v>39</v>
      </c>
      <c r="K243" s="746">
        <f t="shared" si="92"/>
        <v>51</v>
      </c>
      <c r="L243" s="746">
        <f t="shared" si="92"/>
        <v>27</v>
      </c>
      <c r="M243" s="746">
        <f t="shared" si="92"/>
        <v>43</v>
      </c>
      <c r="N243" s="746">
        <f t="shared" si="92"/>
        <v>23</v>
      </c>
      <c r="O243" s="746">
        <f t="shared" si="92"/>
        <v>29</v>
      </c>
      <c r="P243" s="746">
        <f t="shared" si="92"/>
        <v>29</v>
      </c>
      <c r="Q243" s="746">
        <f t="shared" si="92"/>
        <v>33</v>
      </c>
      <c r="R243" s="746">
        <f t="shared" si="92"/>
        <v>45</v>
      </c>
      <c r="S243" s="746">
        <f t="shared" si="92"/>
        <v>69</v>
      </c>
      <c r="T243" s="746">
        <f t="shared" si="92"/>
        <v>45</v>
      </c>
      <c r="U243" s="746">
        <f t="shared" si="92"/>
        <v>32</v>
      </c>
      <c r="V243" s="747">
        <f t="shared" si="92"/>
        <v>55</v>
      </c>
      <c r="W243" s="748"/>
      <c r="X243" s="748"/>
    </row>
    <row r="244" spans="1:24" s="749" customFormat="1" ht="19.5" customHeight="1">
      <c r="A244" s="762"/>
      <c r="B244" s="751"/>
      <c r="C244" s="742" t="s">
        <v>587</v>
      </c>
      <c r="D244" s="731">
        <f t="shared" si="87"/>
        <v>387</v>
      </c>
      <c r="E244" s="752">
        <v>3</v>
      </c>
      <c r="F244" s="752">
        <v>23</v>
      </c>
      <c r="G244" s="752">
        <v>30</v>
      </c>
      <c r="H244" s="752">
        <v>19</v>
      </c>
      <c r="I244" s="752">
        <v>25</v>
      </c>
      <c r="J244" s="752">
        <v>22</v>
      </c>
      <c r="K244" s="752">
        <v>28</v>
      </c>
      <c r="L244" s="752">
        <v>13</v>
      </c>
      <c r="M244" s="752">
        <v>23</v>
      </c>
      <c r="N244" s="752">
        <v>11</v>
      </c>
      <c r="O244" s="752">
        <v>17</v>
      </c>
      <c r="P244" s="752">
        <v>17</v>
      </c>
      <c r="Q244" s="752">
        <v>20</v>
      </c>
      <c r="R244" s="752">
        <v>24</v>
      </c>
      <c r="S244" s="752">
        <v>40</v>
      </c>
      <c r="T244" s="752">
        <v>25</v>
      </c>
      <c r="U244" s="752">
        <v>17</v>
      </c>
      <c r="V244" s="753">
        <v>30</v>
      </c>
      <c r="W244" s="748"/>
      <c r="X244" s="748"/>
    </row>
    <row r="245" spans="1:24" ht="19.5" customHeight="1">
      <c r="A245" s="762"/>
      <c r="B245" s="751"/>
      <c r="C245" s="742" t="s">
        <v>588</v>
      </c>
      <c r="D245" s="731">
        <f t="shared" si="87"/>
        <v>315</v>
      </c>
      <c r="E245" s="731">
        <v>4</v>
      </c>
      <c r="F245" s="731">
        <v>14</v>
      </c>
      <c r="G245" s="731">
        <v>17</v>
      </c>
      <c r="H245" s="731">
        <v>18</v>
      </c>
      <c r="I245" s="731">
        <v>29</v>
      </c>
      <c r="J245" s="731">
        <v>17</v>
      </c>
      <c r="K245" s="731">
        <v>23</v>
      </c>
      <c r="L245" s="731">
        <v>14</v>
      </c>
      <c r="M245" s="731">
        <v>20</v>
      </c>
      <c r="N245" s="731">
        <v>12</v>
      </c>
      <c r="O245" s="731">
        <v>12</v>
      </c>
      <c r="P245" s="731">
        <v>12</v>
      </c>
      <c r="Q245" s="731">
        <v>13</v>
      </c>
      <c r="R245" s="731">
        <v>21</v>
      </c>
      <c r="S245" s="731">
        <v>29</v>
      </c>
      <c r="T245" s="731">
        <v>20</v>
      </c>
      <c r="U245" s="731">
        <v>15</v>
      </c>
      <c r="V245" s="743">
        <v>25</v>
      </c>
      <c r="W245" s="714"/>
      <c r="X245" s="714"/>
    </row>
    <row r="246" spans="1:24" s="749" customFormat="1" ht="19.5" customHeight="1">
      <c r="A246" s="744" t="s">
        <v>35</v>
      </c>
      <c r="B246" s="745" t="s">
        <v>650</v>
      </c>
      <c r="C246" s="751"/>
      <c r="D246" s="728">
        <f t="shared" si="87"/>
        <v>1563</v>
      </c>
      <c r="E246" s="746">
        <f t="shared" ref="E246:V246" si="93">SUM(E247:E248)</f>
        <v>43</v>
      </c>
      <c r="F246" s="746">
        <f t="shared" si="93"/>
        <v>133</v>
      </c>
      <c r="G246" s="746">
        <f t="shared" si="93"/>
        <v>158</v>
      </c>
      <c r="H246" s="746">
        <f t="shared" si="93"/>
        <v>185</v>
      </c>
      <c r="I246" s="746">
        <f t="shared" si="93"/>
        <v>150</v>
      </c>
      <c r="J246" s="746">
        <f t="shared" si="93"/>
        <v>132</v>
      </c>
      <c r="K246" s="746">
        <f t="shared" si="93"/>
        <v>126</v>
      </c>
      <c r="L246" s="746">
        <f t="shared" si="93"/>
        <v>96</v>
      </c>
      <c r="M246" s="746">
        <f t="shared" si="93"/>
        <v>84</v>
      </c>
      <c r="N246" s="746">
        <f t="shared" si="93"/>
        <v>57</v>
      </c>
      <c r="O246" s="746">
        <f t="shared" si="93"/>
        <v>59</v>
      </c>
      <c r="P246" s="746">
        <f t="shared" si="93"/>
        <v>53</v>
      </c>
      <c r="Q246" s="746">
        <f t="shared" si="93"/>
        <v>50</v>
      </c>
      <c r="R246" s="746">
        <f t="shared" si="93"/>
        <v>58</v>
      </c>
      <c r="S246" s="746">
        <f t="shared" si="93"/>
        <v>38</v>
      </c>
      <c r="T246" s="746">
        <f t="shared" si="93"/>
        <v>45</v>
      </c>
      <c r="U246" s="746">
        <f t="shared" si="93"/>
        <v>47</v>
      </c>
      <c r="V246" s="747">
        <f t="shared" si="93"/>
        <v>49</v>
      </c>
      <c r="W246" s="748"/>
      <c r="X246" s="748"/>
    </row>
    <row r="247" spans="1:24" s="749" customFormat="1" ht="19.5" customHeight="1">
      <c r="A247" s="762"/>
      <c r="B247" s="755"/>
      <c r="C247" s="742" t="s">
        <v>587</v>
      </c>
      <c r="D247" s="731">
        <f t="shared" si="87"/>
        <v>874</v>
      </c>
      <c r="E247" s="752">
        <v>25</v>
      </c>
      <c r="F247" s="752">
        <v>71</v>
      </c>
      <c r="G247" s="770">
        <v>81</v>
      </c>
      <c r="H247" s="770">
        <v>100</v>
      </c>
      <c r="I247" s="770">
        <v>79</v>
      </c>
      <c r="J247" s="770">
        <v>69</v>
      </c>
      <c r="K247" s="770">
        <v>71</v>
      </c>
      <c r="L247" s="770">
        <v>58</v>
      </c>
      <c r="M247" s="770">
        <v>50</v>
      </c>
      <c r="N247" s="770">
        <v>34</v>
      </c>
      <c r="O247" s="770">
        <v>33</v>
      </c>
      <c r="P247" s="770">
        <v>34</v>
      </c>
      <c r="Q247" s="770">
        <v>34</v>
      </c>
      <c r="R247" s="770">
        <v>35</v>
      </c>
      <c r="S247" s="770">
        <v>22</v>
      </c>
      <c r="T247" s="770">
        <v>27</v>
      </c>
      <c r="U247" s="770">
        <v>26</v>
      </c>
      <c r="V247" s="995">
        <v>25</v>
      </c>
      <c r="W247" s="748"/>
      <c r="X247" s="748"/>
    </row>
    <row r="248" spans="1:24" ht="19.5" customHeight="1">
      <c r="A248" s="762"/>
      <c r="B248" s="755"/>
      <c r="C248" s="742" t="s">
        <v>588</v>
      </c>
      <c r="D248" s="731">
        <f t="shared" si="87"/>
        <v>689</v>
      </c>
      <c r="E248" s="731">
        <v>18</v>
      </c>
      <c r="F248" s="731">
        <v>62</v>
      </c>
      <c r="G248" s="731">
        <v>77</v>
      </c>
      <c r="H248" s="731">
        <v>85</v>
      </c>
      <c r="I248" s="731">
        <v>71</v>
      </c>
      <c r="J248" s="731">
        <v>63</v>
      </c>
      <c r="K248" s="731">
        <v>55</v>
      </c>
      <c r="L248" s="731">
        <v>38</v>
      </c>
      <c r="M248" s="731">
        <v>34</v>
      </c>
      <c r="N248" s="731">
        <v>23</v>
      </c>
      <c r="O248" s="731">
        <v>26</v>
      </c>
      <c r="P248" s="731">
        <v>19</v>
      </c>
      <c r="Q248" s="731">
        <v>16</v>
      </c>
      <c r="R248" s="731">
        <v>23</v>
      </c>
      <c r="S248" s="731">
        <v>16</v>
      </c>
      <c r="T248" s="731">
        <v>18</v>
      </c>
      <c r="U248" s="731">
        <v>21</v>
      </c>
      <c r="V248" s="743">
        <v>24</v>
      </c>
      <c r="W248" s="714"/>
      <c r="X248" s="714"/>
    </row>
    <row r="249" spans="1:24" s="749" customFormat="1" ht="19.5" customHeight="1">
      <c r="A249" s="744" t="s">
        <v>37</v>
      </c>
      <c r="B249" s="745" t="s">
        <v>651</v>
      </c>
      <c r="C249" s="751"/>
      <c r="D249" s="728">
        <f t="shared" si="87"/>
        <v>2569</v>
      </c>
      <c r="E249" s="746">
        <f t="shared" ref="E249:V249" si="94">SUM(E250:E251)</f>
        <v>83</v>
      </c>
      <c r="F249" s="746">
        <f t="shared" si="94"/>
        <v>268</v>
      </c>
      <c r="G249" s="746">
        <f t="shared" si="94"/>
        <v>309</v>
      </c>
      <c r="H249" s="746">
        <f t="shared" si="94"/>
        <v>340</v>
      </c>
      <c r="I249" s="746">
        <f t="shared" si="94"/>
        <v>273</v>
      </c>
      <c r="J249" s="746">
        <f t="shared" si="94"/>
        <v>259</v>
      </c>
      <c r="K249" s="746">
        <f t="shared" si="94"/>
        <v>207</v>
      </c>
      <c r="L249" s="746">
        <f t="shared" si="94"/>
        <v>163</v>
      </c>
      <c r="M249" s="746">
        <f t="shared" si="94"/>
        <v>127</v>
      </c>
      <c r="N249" s="746">
        <f t="shared" si="94"/>
        <v>102</v>
      </c>
      <c r="O249" s="746">
        <f t="shared" si="94"/>
        <v>86</v>
      </c>
      <c r="P249" s="746">
        <f t="shared" si="94"/>
        <v>83</v>
      </c>
      <c r="Q249" s="746">
        <f t="shared" si="94"/>
        <v>82</v>
      </c>
      <c r="R249" s="746">
        <f t="shared" si="94"/>
        <v>64</v>
      </c>
      <c r="S249" s="746">
        <f t="shared" si="94"/>
        <v>44</v>
      </c>
      <c r="T249" s="746">
        <f t="shared" si="94"/>
        <v>27</v>
      </c>
      <c r="U249" s="746">
        <f t="shared" si="94"/>
        <v>29</v>
      </c>
      <c r="V249" s="747">
        <f t="shared" si="94"/>
        <v>23</v>
      </c>
      <c r="W249" s="748"/>
      <c r="X249" s="748"/>
    </row>
    <row r="250" spans="1:24" s="749" customFormat="1" ht="19.5" customHeight="1">
      <c r="A250" s="750"/>
      <c r="B250" s="751"/>
      <c r="C250" s="742" t="s">
        <v>587</v>
      </c>
      <c r="D250" s="731">
        <f t="shared" si="87"/>
        <v>1314</v>
      </c>
      <c r="E250" s="752">
        <v>44</v>
      </c>
      <c r="F250" s="752">
        <v>130</v>
      </c>
      <c r="G250" s="752">
        <v>147</v>
      </c>
      <c r="H250" s="752">
        <v>174</v>
      </c>
      <c r="I250" s="752">
        <v>137</v>
      </c>
      <c r="J250" s="752">
        <v>119</v>
      </c>
      <c r="K250" s="752">
        <v>106</v>
      </c>
      <c r="L250" s="752">
        <v>82</v>
      </c>
      <c r="M250" s="752">
        <v>71</v>
      </c>
      <c r="N250" s="752">
        <v>61</v>
      </c>
      <c r="O250" s="752">
        <v>42</v>
      </c>
      <c r="P250" s="752">
        <v>43</v>
      </c>
      <c r="Q250" s="752">
        <v>47</v>
      </c>
      <c r="R250" s="752">
        <v>44</v>
      </c>
      <c r="S250" s="752">
        <v>25</v>
      </c>
      <c r="T250" s="752">
        <v>18</v>
      </c>
      <c r="U250" s="752">
        <v>14</v>
      </c>
      <c r="V250" s="753">
        <v>10</v>
      </c>
      <c r="W250" s="748"/>
      <c r="X250" s="748"/>
    </row>
    <row r="251" spans="1:24" ht="19.5" customHeight="1">
      <c r="A251" s="750"/>
      <c r="B251" s="751"/>
      <c r="C251" s="742" t="s">
        <v>588</v>
      </c>
      <c r="D251" s="731">
        <f t="shared" si="87"/>
        <v>1255</v>
      </c>
      <c r="E251" s="731">
        <v>39</v>
      </c>
      <c r="F251" s="731">
        <v>138</v>
      </c>
      <c r="G251" s="731">
        <v>162</v>
      </c>
      <c r="H251" s="731">
        <v>166</v>
      </c>
      <c r="I251" s="731">
        <v>136</v>
      </c>
      <c r="J251" s="731">
        <v>140</v>
      </c>
      <c r="K251" s="731">
        <v>101</v>
      </c>
      <c r="L251" s="731">
        <v>81</v>
      </c>
      <c r="M251" s="731">
        <v>56</v>
      </c>
      <c r="N251" s="731">
        <v>41</v>
      </c>
      <c r="O251" s="731">
        <v>44</v>
      </c>
      <c r="P251" s="731">
        <v>40</v>
      </c>
      <c r="Q251" s="731">
        <v>35</v>
      </c>
      <c r="R251" s="731">
        <v>20</v>
      </c>
      <c r="S251" s="731">
        <v>19</v>
      </c>
      <c r="T251" s="731">
        <v>9</v>
      </c>
      <c r="U251" s="731">
        <v>15</v>
      </c>
      <c r="V251" s="743">
        <v>13</v>
      </c>
      <c r="W251" s="714"/>
      <c r="X251" s="714"/>
    </row>
    <row r="252" spans="1:24" ht="19.5" customHeight="1">
      <c r="A252" s="744" t="s">
        <v>39</v>
      </c>
      <c r="B252" s="745" t="s">
        <v>652</v>
      </c>
      <c r="C252" s="751"/>
      <c r="D252" s="728">
        <f t="shared" si="87"/>
        <v>1045</v>
      </c>
      <c r="E252" s="746">
        <f t="shared" ref="E252:V252" si="95">SUM(E253:E254)</f>
        <v>25</v>
      </c>
      <c r="F252" s="746">
        <f t="shared" si="95"/>
        <v>63</v>
      </c>
      <c r="G252" s="746">
        <f t="shared" si="95"/>
        <v>81</v>
      </c>
      <c r="H252" s="746">
        <f t="shared" si="95"/>
        <v>117</v>
      </c>
      <c r="I252" s="746">
        <f t="shared" si="95"/>
        <v>81</v>
      </c>
      <c r="J252" s="746">
        <f t="shared" si="95"/>
        <v>75</v>
      </c>
      <c r="K252" s="746">
        <f t="shared" si="95"/>
        <v>67</v>
      </c>
      <c r="L252" s="746">
        <f t="shared" si="95"/>
        <v>76</v>
      </c>
      <c r="M252" s="746">
        <f t="shared" si="95"/>
        <v>55</v>
      </c>
      <c r="N252" s="746">
        <f t="shared" si="95"/>
        <v>57</v>
      </c>
      <c r="O252" s="746">
        <f t="shared" si="95"/>
        <v>45</v>
      </c>
      <c r="P252" s="746">
        <f t="shared" si="95"/>
        <v>42</v>
      </c>
      <c r="Q252" s="746">
        <f t="shared" si="95"/>
        <v>52</v>
      </c>
      <c r="R252" s="746">
        <f t="shared" si="95"/>
        <v>45</v>
      </c>
      <c r="S252" s="746">
        <f t="shared" si="95"/>
        <v>48</v>
      </c>
      <c r="T252" s="746">
        <f t="shared" si="95"/>
        <v>36</v>
      </c>
      <c r="U252" s="746">
        <f t="shared" si="95"/>
        <v>39</v>
      </c>
      <c r="V252" s="747">
        <f t="shared" si="95"/>
        <v>41</v>
      </c>
      <c r="W252" s="714"/>
      <c r="X252" s="714"/>
    </row>
    <row r="253" spans="1:24" ht="19.5" customHeight="1">
      <c r="A253" s="750"/>
      <c r="B253" s="751"/>
      <c r="C253" s="742" t="s">
        <v>587</v>
      </c>
      <c r="D253" s="731">
        <f t="shared" si="87"/>
        <v>613</v>
      </c>
      <c r="E253" s="752">
        <v>12</v>
      </c>
      <c r="F253" s="752">
        <v>33</v>
      </c>
      <c r="G253" s="752">
        <v>44</v>
      </c>
      <c r="H253" s="752">
        <v>62</v>
      </c>
      <c r="I253" s="752">
        <v>54</v>
      </c>
      <c r="J253" s="752">
        <v>39</v>
      </c>
      <c r="K253" s="752">
        <v>43</v>
      </c>
      <c r="L253" s="752">
        <v>46</v>
      </c>
      <c r="M253" s="752">
        <v>36</v>
      </c>
      <c r="N253" s="752">
        <v>35</v>
      </c>
      <c r="O253" s="752">
        <v>30</v>
      </c>
      <c r="P253" s="752">
        <v>25</v>
      </c>
      <c r="Q253" s="752">
        <v>36</v>
      </c>
      <c r="R253" s="752">
        <v>27</v>
      </c>
      <c r="S253" s="752">
        <v>27</v>
      </c>
      <c r="T253" s="752">
        <v>24</v>
      </c>
      <c r="U253" s="752">
        <v>19</v>
      </c>
      <c r="V253" s="753">
        <v>21</v>
      </c>
      <c r="W253" s="714"/>
      <c r="X253" s="714"/>
    </row>
    <row r="254" spans="1:24" ht="19.5" customHeight="1">
      <c r="A254" s="750"/>
      <c r="B254" s="751"/>
      <c r="C254" s="742" t="s">
        <v>588</v>
      </c>
      <c r="D254" s="731">
        <f t="shared" si="87"/>
        <v>432</v>
      </c>
      <c r="E254" s="731">
        <v>13</v>
      </c>
      <c r="F254" s="731">
        <v>30</v>
      </c>
      <c r="G254" s="731">
        <v>37</v>
      </c>
      <c r="H254" s="731">
        <v>55</v>
      </c>
      <c r="I254" s="731">
        <v>27</v>
      </c>
      <c r="J254" s="731">
        <v>36</v>
      </c>
      <c r="K254" s="731">
        <v>24</v>
      </c>
      <c r="L254" s="731">
        <v>30</v>
      </c>
      <c r="M254" s="731">
        <v>19</v>
      </c>
      <c r="N254" s="731">
        <v>22</v>
      </c>
      <c r="O254" s="731">
        <v>15</v>
      </c>
      <c r="P254" s="731">
        <v>17</v>
      </c>
      <c r="Q254" s="731">
        <v>16</v>
      </c>
      <c r="R254" s="731">
        <v>18</v>
      </c>
      <c r="S254" s="731">
        <v>21</v>
      </c>
      <c r="T254" s="731">
        <v>12</v>
      </c>
      <c r="U254" s="731">
        <v>20</v>
      </c>
      <c r="V254" s="743">
        <v>20</v>
      </c>
      <c r="W254" s="714"/>
      <c r="X254" s="714"/>
    </row>
    <row r="255" spans="1:24" ht="19.5" customHeight="1">
      <c r="A255" s="1529" t="s">
        <v>48</v>
      </c>
      <c r="B255" s="1512" t="s">
        <v>653</v>
      </c>
      <c r="C255" s="1502"/>
      <c r="D255" s="1503">
        <f>SUM(E255:V255)</f>
        <v>103299</v>
      </c>
      <c r="E255" s="1515">
        <f t="shared" ref="E255:V255" si="96">SUM(E258+E261+E264+E267+E270+E273+E276+E279+E282+E285+E288+E291+E294+E297+E300+E303)</f>
        <v>1711</v>
      </c>
      <c r="F255" s="1515">
        <f t="shared" si="96"/>
        <v>7187</v>
      </c>
      <c r="G255" s="1515">
        <f t="shared" si="96"/>
        <v>8671</v>
      </c>
      <c r="H255" s="1515">
        <f t="shared" si="96"/>
        <v>8046</v>
      </c>
      <c r="I255" s="1515">
        <f t="shared" si="96"/>
        <v>9050</v>
      </c>
      <c r="J255" s="1515">
        <f t="shared" si="96"/>
        <v>9543</v>
      </c>
      <c r="K255" s="1515">
        <f t="shared" si="96"/>
        <v>9171</v>
      </c>
      <c r="L255" s="1515">
        <f t="shared" si="96"/>
        <v>8927</v>
      </c>
      <c r="M255" s="1515">
        <f t="shared" si="96"/>
        <v>7142</v>
      </c>
      <c r="N255" s="1515">
        <f t="shared" si="96"/>
        <v>5763</v>
      </c>
      <c r="O255" s="1515">
        <f t="shared" si="96"/>
        <v>4995</v>
      </c>
      <c r="P255" s="1515">
        <f t="shared" si="96"/>
        <v>4643</v>
      </c>
      <c r="Q255" s="1515">
        <f t="shared" si="96"/>
        <v>4455</v>
      </c>
      <c r="R255" s="1515">
        <f t="shared" si="96"/>
        <v>3955</v>
      </c>
      <c r="S255" s="1515">
        <f t="shared" si="96"/>
        <v>3239</v>
      </c>
      <c r="T255" s="1515">
        <f t="shared" si="96"/>
        <v>2355</v>
      </c>
      <c r="U255" s="1515">
        <f t="shared" si="96"/>
        <v>1769</v>
      </c>
      <c r="V255" s="1515">
        <f t="shared" si="96"/>
        <v>2677</v>
      </c>
      <c r="W255" s="714"/>
    </row>
    <row r="256" spans="1:24" ht="19.5" customHeight="1">
      <c r="A256" s="1518"/>
      <c r="B256" s="757"/>
      <c r="C256" s="771" t="s">
        <v>587</v>
      </c>
      <c r="D256" s="731">
        <f>SUM(E256:V256)</f>
        <v>50913</v>
      </c>
      <c r="E256" s="758">
        <f>SUM(E259+E262+E265+E268+E271+E274+E277+E280+E283+E286+E289+E292+E295+E298+E301+E304)</f>
        <v>847</v>
      </c>
      <c r="F256" s="758">
        <f t="shared" ref="F256:V256" si="97">SUM(F259+F262+F265+F268+F271+F274+F277+F280+F283+F286+F289+F292+F295+F298+F301+F304)</f>
        <v>3619</v>
      </c>
      <c r="G256" s="758">
        <f t="shared" si="97"/>
        <v>4445</v>
      </c>
      <c r="H256" s="758">
        <f t="shared" si="97"/>
        <v>4108</v>
      </c>
      <c r="I256" s="758">
        <f t="shared" si="97"/>
        <v>4427</v>
      </c>
      <c r="J256" s="758">
        <f t="shared" si="97"/>
        <v>4802</v>
      </c>
      <c r="K256" s="758">
        <f t="shared" si="97"/>
        <v>4450</v>
      </c>
      <c r="L256" s="758">
        <f t="shared" si="97"/>
        <v>4386</v>
      </c>
      <c r="M256" s="758">
        <f t="shared" si="97"/>
        <v>3600</v>
      </c>
      <c r="N256" s="758">
        <f t="shared" si="97"/>
        <v>2837</v>
      </c>
      <c r="O256" s="758">
        <f t="shared" si="97"/>
        <v>2476</v>
      </c>
      <c r="P256" s="758">
        <f t="shared" si="97"/>
        <v>2256</v>
      </c>
      <c r="Q256" s="758">
        <f t="shared" si="97"/>
        <v>2132</v>
      </c>
      <c r="R256" s="758">
        <f t="shared" si="97"/>
        <v>1915</v>
      </c>
      <c r="S256" s="758">
        <f t="shared" si="97"/>
        <v>1565</v>
      </c>
      <c r="T256" s="758">
        <f t="shared" si="97"/>
        <v>1122</v>
      </c>
      <c r="U256" s="758">
        <f t="shared" si="97"/>
        <v>789</v>
      </c>
      <c r="V256" s="758">
        <f t="shared" si="97"/>
        <v>1137</v>
      </c>
      <c r="W256" s="714"/>
    </row>
    <row r="257" spans="1:23" ht="19.5" customHeight="1">
      <c r="A257" s="1519"/>
      <c r="B257" s="1516"/>
      <c r="C257" s="1527" t="s">
        <v>588</v>
      </c>
      <c r="D257" s="779">
        <f>SUM(E257:V257)</f>
        <v>52386</v>
      </c>
      <c r="E257" s="1517">
        <f>SUM(E260+E263+E266+E269+E272+E275+E278+E281+E284+E287+E290+E293+E296+E299+E302+E305)</f>
        <v>864</v>
      </c>
      <c r="F257" s="1517">
        <f t="shared" ref="F257:V257" si="98">SUM(F260+F263+F266+F269+F272+F275+F278+F281+F284+F287+F290+F293+F296+F299+F302+F305)</f>
        <v>3568</v>
      </c>
      <c r="G257" s="1517">
        <f t="shared" si="98"/>
        <v>4226</v>
      </c>
      <c r="H257" s="1517">
        <f t="shared" si="98"/>
        <v>3938</v>
      </c>
      <c r="I257" s="1517">
        <f t="shared" si="98"/>
        <v>4623</v>
      </c>
      <c r="J257" s="1517">
        <f t="shared" si="98"/>
        <v>4741</v>
      </c>
      <c r="K257" s="1517">
        <f t="shared" si="98"/>
        <v>4721</v>
      </c>
      <c r="L257" s="1517">
        <f t="shared" si="98"/>
        <v>4541</v>
      </c>
      <c r="M257" s="1517">
        <f t="shared" si="98"/>
        <v>3542</v>
      </c>
      <c r="N257" s="1517">
        <f t="shared" si="98"/>
        <v>2926</v>
      </c>
      <c r="O257" s="1517">
        <f t="shared" si="98"/>
        <v>2519</v>
      </c>
      <c r="P257" s="1517">
        <f t="shared" si="98"/>
        <v>2387</v>
      </c>
      <c r="Q257" s="1517">
        <f t="shared" si="98"/>
        <v>2323</v>
      </c>
      <c r="R257" s="1517">
        <f t="shared" si="98"/>
        <v>2040</v>
      </c>
      <c r="S257" s="1517">
        <f t="shared" si="98"/>
        <v>1674</v>
      </c>
      <c r="T257" s="1517">
        <f t="shared" si="98"/>
        <v>1233</v>
      </c>
      <c r="U257" s="1517">
        <f t="shared" si="98"/>
        <v>980</v>
      </c>
      <c r="V257" s="1517">
        <f t="shared" si="98"/>
        <v>1540</v>
      </c>
      <c r="W257" s="714"/>
    </row>
    <row r="258" spans="1:23" s="749" customFormat="1" ht="30" customHeight="1">
      <c r="A258" s="744" t="s">
        <v>25</v>
      </c>
      <c r="B258" s="745" t="s">
        <v>654</v>
      </c>
      <c r="C258" s="772"/>
      <c r="D258" s="999">
        <f t="shared" ref="D258:D333" si="99">SUM(E258:V258)</f>
        <v>21575</v>
      </c>
      <c r="E258" s="746">
        <f t="shared" ref="E258:V258" si="100">SUM(E259:E260)</f>
        <v>355</v>
      </c>
      <c r="F258" s="746">
        <f t="shared" si="100"/>
        <v>1463</v>
      </c>
      <c r="G258" s="746">
        <f t="shared" si="100"/>
        <v>1676</v>
      </c>
      <c r="H258" s="746">
        <f t="shared" si="100"/>
        <v>1506</v>
      </c>
      <c r="I258" s="746">
        <f t="shared" si="100"/>
        <v>1878</v>
      </c>
      <c r="J258" s="746">
        <f t="shared" si="100"/>
        <v>2221</v>
      </c>
      <c r="K258" s="746">
        <f t="shared" si="100"/>
        <v>2150</v>
      </c>
      <c r="L258" s="746">
        <f t="shared" si="100"/>
        <v>1929</v>
      </c>
      <c r="M258" s="746">
        <f t="shared" si="100"/>
        <v>1439</v>
      </c>
      <c r="N258" s="746">
        <f t="shared" si="100"/>
        <v>1030</v>
      </c>
      <c r="O258" s="746">
        <f t="shared" si="100"/>
        <v>1047</v>
      </c>
      <c r="P258" s="746">
        <f t="shared" si="100"/>
        <v>1114</v>
      </c>
      <c r="Q258" s="746">
        <f t="shared" si="100"/>
        <v>1042</v>
      </c>
      <c r="R258" s="746">
        <f t="shared" si="100"/>
        <v>841</v>
      </c>
      <c r="S258" s="746">
        <f t="shared" si="100"/>
        <v>594</v>
      </c>
      <c r="T258" s="746">
        <f t="shared" si="100"/>
        <v>378</v>
      </c>
      <c r="U258" s="746">
        <f t="shared" si="100"/>
        <v>331</v>
      </c>
      <c r="V258" s="747">
        <f t="shared" si="100"/>
        <v>581</v>
      </c>
      <c r="W258" s="748"/>
    </row>
    <row r="259" spans="1:23" s="749" customFormat="1" ht="19.5" customHeight="1">
      <c r="A259" s="750"/>
      <c r="B259" s="751"/>
      <c r="C259" s="765" t="s">
        <v>587</v>
      </c>
      <c r="D259" s="731">
        <f t="shared" si="99"/>
        <v>10235</v>
      </c>
      <c r="E259" s="752">
        <v>176</v>
      </c>
      <c r="F259" s="752">
        <v>712</v>
      </c>
      <c r="G259" s="752">
        <v>834</v>
      </c>
      <c r="H259" s="752">
        <v>766</v>
      </c>
      <c r="I259" s="752">
        <v>854</v>
      </c>
      <c r="J259" s="752">
        <v>1072</v>
      </c>
      <c r="K259" s="752">
        <v>1073</v>
      </c>
      <c r="L259" s="752">
        <v>931</v>
      </c>
      <c r="M259" s="752">
        <v>720</v>
      </c>
      <c r="N259" s="752">
        <v>493</v>
      </c>
      <c r="O259" s="752">
        <v>479</v>
      </c>
      <c r="P259" s="752">
        <v>513</v>
      </c>
      <c r="Q259" s="752">
        <v>471</v>
      </c>
      <c r="R259" s="752">
        <v>374</v>
      </c>
      <c r="S259" s="752">
        <v>287</v>
      </c>
      <c r="T259" s="752">
        <v>157</v>
      </c>
      <c r="U259" s="752">
        <v>125</v>
      </c>
      <c r="V259" s="753">
        <v>198</v>
      </c>
      <c r="W259" s="748"/>
    </row>
    <row r="260" spans="1:23" ht="19.5" customHeight="1">
      <c r="A260" s="750"/>
      <c r="B260" s="751"/>
      <c r="C260" s="765" t="s">
        <v>588</v>
      </c>
      <c r="D260" s="731">
        <f t="shared" si="99"/>
        <v>11340</v>
      </c>
      <c r="E260" s="731">
        <v>179</v>
      </c>
      <c r="F260" s="731">
        <v>751</v>
      </c>
      <c r="G260" s="731">
        <v>842</v>
      </c>
      <c r="H260" s="731">
        <v>740</v>
      </c>
      <c r="I260" s="731">
        <v>1024</v>
      </c>
      <c r="J260" s="731">
        <v>1149</v>
      </c>
      <c r="K260" s="731">
        <v>1077</v>
      </c>
      <c r="L260" s="731">
        <v>998</v>
      </c>
      <c r="M260" s="731">
        <v>719</v>
      </c>
      <c r="N260" s="731">
        <v>537</v>
      </c>
      <c r="O260" s="731">
        <v>568</v>
      </c>
      <c r="P260" s="731">
        <v>601</v>
      </c>
      <c r="Q260" s="731">
        <v>571</v>
      </c>
      <c r="R260" s="731">
        <v>467</v>
      </c>
      <c r="S260" s="731">
        <v>307</v>
      </c>
      <c r="T260" s="731">
        <v>221</v>
      </c>
      <c r="U260" s="731">
        <v>206</v>
      </c>
      <c r="V260" s="743">
        <v>383</v>
      </c>
      <c r="W260" s="714"/>
    </row>
    <row r="261" spans="1:23" s="749" customFormat="1" ht="19.5" customHeight="1">
      <c r="A261" s="744" t="s">
        <v>27</v>
      </c>
      <c r="B261" s="745" t="s">
        <v>414</v>
      </c>
      <c r="C261" s="772"/>
      <c r="D261" s="728">
        <f t="shared" si="99"/>
        <v>2298</v>
      </c>
      <c r="E261" s="746">
        <f t="shared" ref="E261:V261" si="101">SUM(E262:E263)</f>
        <v>21</v>
      </c>
      <c r="F261" s="746">
        <f t="shared" si="101"/>
        <v>112</v>
      </c>
      <c r="G261" s="746">
        <f t="shared" si="101"/>
        <v>157</v>
      </c>
      <c r="H261" s="746">
        <f t="shared" si="101"/>
        <v>151</v>
      </c>
      <c r="I261" s="746">
        <f t="shared" si="101"/>
        <v>167</v>
      </c>
      <c r="J261" s="746">
        <f t="shared" si="101"/>
        <v>173</v>
      </c>
      <c r="K261" s="746">
        <f t="shared" si="101"/>
        <v>157</v>
      </c>
      <c r="L261" s="746">
        <f t="shared" si="101"/>
        <v>181</v>
      </c>
      <c r="M261" s="746">
        <f t="shared" si="101"/>
        <v>155</v>
      </c>
      <c r="N261" s="746">
        <f t="shared" si="101"/>
        <v>164</v>
      </c>
      <c r="O261" s="746">
        <f t="shared" si="101"/>
        <v>138</v>
      </c>
      <c r="P261" s="746">
        <f t="shared" si="101"/>
        <v>105</v>
      </c>
      <c r="Q261" s="746">
        <f t="shared" si="101"/>
        <v>112</v>
      </c>
      <c r="R261" s="746">
        <f t="shared" si="101"/>
        <v>109</v>
      </c>
      <c r="S261" s="746">
        <f t="shared" si="101"/>
        <v>118</v>
      </c>
      <c r="T261" s="746">
        <f t="shared" si="101"/>
        <v>105</v>
      </c>
      <c r="U261" s="746">
        <f t="shared" si="101"/>
        <v>75</v>
      </c>
      <c r="V261" s="747">
        <f t="shared" si="101"/>
        <v>98</v>
      </c>
      <c r="W261" s="748"/>
    </row>
    <row r="262" spans="1:23" s="749" customFormat="1" ht="19.5" customHeight="1">
      <c r="A262" s="750"/>
      <c r="B262" s="751"/>
      <c r="C262" s="765" t="s">
        <v>587</v>
      </c>
      <c r="D262" s="731">
        <f t="shared" si="99"/>
        <v>1209</v>
      </c>
      <c r="E262" s="752">
        <v>9</v>
      </c>
      <c r="F262" s="752">
        <v>56</v>
      </c>
      <c r="G262" s="752">
        <v>85</v>
      </c>
      <c r="H262" s="752">
        <v>80</v>
      </c>
      <c r="I262" s="752">
        <v>85</v>
      </c>
      <c r="J262" s="752">
        <v>98</v>
      </c>
      <c r="K262" s="752">
        <v>78</v>
      </c>
      <c r="L262" s="752">
        <v>88</v>
      </c>
      <c r="M262" s="752">
        <v>78</v>
      </c>
      <c r="N262" s="752">
        <v>81</v>
      </c>
      <c r="O262" s="752">
        <v>75</v>
      </c>
      <c r="P262" s="752">
        <v>60</v>
      </c>
      <c r="Q262" s="752">
        <v>59</v>
      </c>
      <c r="R262" s="752">
        <v>62</v>
      </c>
      <c r="S262" s="752">
        <v>65</v>
      </c>
      <c r="T262" s="752">
        <v>50</v>
      </c>
      <c r="U262" s="752">
        <v>38</v>
      </c>
      <c r="V262" s="753">
        <v>62</v>
      </c>
      <c r="W262" s="748"/>
    </row>
    <row r="263" spans="1:23" ht="19.5" customHeight="1">
      <c r="A263" s="750"/>
      <c r="B263" s="751"/>
      <c r="C263" s="765" t="s">
        <v>588</v>
      </c>
      <c r="D263" s="731">
        <f t="shared" si="99"/>
        <v>1089</v>
      </c>
      <c r="E263" s="731">
        <v>12</v>
      </c>
      <c r="F263" s="731">
        <v>56</v>
      </c>
      <c r="G263" s="731">
        <v>72</v>
      </c>
      <c r="H263" s="731">
        <v>71</v>
      </c>
      <c r="I263" s="731">
        <v>82</v>
      </c>
      <c r="J263" s="731">
        <v>75</v>
      </c>
      <c r="K263" s="731">
        <v>79</v>
      </c>
      <c r="L263" s="731">
        <v>93</v>
      </c>
      <c r="M263" s="731">
        <v>77</v>
      </c>
      <c r="N263" s="731">
        <v>83</v>
      </c>
      <c r="O263" s="731">
        <v>63</v>
      </c>
      <c r="P263" s="731">
        <v>45</v>
      </c>
      <c r="Q263" s="731">
        <v>53</v>
      </c>
      <c r="R263" s="731">
        <v>47</v>
      </c>
      <c r="S263" s="731">
        <v>53</v>
      </c>
      <c r="T263" s="731">
        <v>55</v>
      </c>
      <c r="U263" s="731">
        <v>37</v>
      </c>
      <c r="V263" s="743">
        <v>36</v>
      </c>
      <c r="W263" s="714"/>
    </row>
    <row r="264" spans="1:23" s="749" customFormat="1" ht="19.5" customHeight="1">
      <c r="A264" s="744" t="s">
        <v>29</v>
      </c>
      <c r="B264" s="745" t="s">
        <v>655</v>
      </c>
      <c r="C264" s="772"/>
      <c r="D264" s="728">
        <f t="shared" si="99"/>
        <v>4444</v>
      </c>
      <c r="E264" s="746">
        <f t="shared" ref="E264:V264" si="102">SUM(E265:E266)</f>
        <v>81</v>
      </c>
      <c r="F264" s="746">
        <f t="shared" si="102"/>
        <v>293</v>
      </c>
      <c r="G264" s="746">
        <f t="shared" si="102"/>
        <v>352</v>
      </c>
      <c r="H264" s="746">
        <f t="shared" si="102"/>
        <v>380</v>
      </c>
      <c r="I264" s="746">
        <f t="shared" si="102"/>
        <v>399</v>
      </c>
      <c r="J264" s="746">
        <f t="shared" si="102"/>
        <v>391</v>
      </c>
      <c r="K264" s="746">
        <f t="shared" si="102"/>
        <v>334</v>
      </c>
      <c r="L264" s="746">
        <f t="shared" si="102"/>
        <v>363</v>
      </c>
      <c r="M264" s="746">
        <f t="shared" si="102"/>
        <v>287</v>
      </c>
      <c r="N264" s="746">
        <f t="shared" si="102"/>
        <v>252</v>
      </c>
      <c r="O264" s="746">
        <f t="shared" si="102"/>
        <v>214</v>
      </c>
      <c r="P264" s="746">
        <f t="shared" si="102"/>
        <v>175</v>
      </c>
      <c r="Q264" s="746">
        <f t="shared" si="102"/>
        <v>184</v>
      </c>
      <c r="R264" s="746">
        <f t="shared" si="102"/>
        <v>187</v>
      </c>
      <c r="S264" s="746">
        <f t="shared" si="102"/>
        <v>158</v>
      </c>
      <c r="T264" s="746">
        <f t="shared" si="102"/>
        <v>133</v>
      </c>
      <c r="U264" s="746">
        <f t="shared" si="102"/>
        <v>99</v>
      </c>
      <c r="V264" s="747">
        <f t="shared" si="102"/>
        <v>162</v>
      </c>
      <c r="W264" s="748"/>
    </row>
    <row r="265" spans="1:23" s="749" customFormat="1" ht="19.5" customHeight="1">
      <c r="A265" s="740"/>
      <c r="B265" s="745"/>
      <c r="C265" s="765" t="s">
        <v>587</v>
      </c>
      <c r="D265" s="731">
        <f t="shared" si="99"/>
        <v>2280</v>
      </c>
      <c r="E265" s="752">
        <v>36</v>
      </c>
      <c r="F265" s="752">
        <v>149</v>
      </c>
      <c r="G265" s="752">
        <v>186</v>
      </c>
      <c r="H265" s="752">
        <v>185</v>
      </c>
      <c r="I265" s="752">
        <v>219</v>
      </c>
      <c r="J265" s="752">
        <v>213</v>
      </c>
      <c r="K265" s="752">
        <v>173</v>
      </c>
      <c r="L265" s="752">
        <v>187</v>
      </c>
      <c r="M265" s="752">
        <v>146</v>
      </c>
      <c r="N265" s="752">
        <v>128</v>
      </c>
      <c r="O265" s="752">
        <v>103</v>
      </c>
      <c r="P265" s="752">
        <v>90</v>
      </c>
      <c r="Q265" s="752">
        <v>89</v>
      </c>
      <c r="R265" s="752">
        <v>101</v>
      </c>
      <c r="S265" s="752">
        <v>72</v>
      </c>
      <c r="T265" s="752">
        <v>75</v>
      </c>
      <c r="U265" s="752">
        <v>44</v>
      </c>
      <c r="V265" s="753">
        <v>84</v>
      </c>
      <c r="W265" s="748"/>
    </row>
    <row r="266" spans="1:23" ht="19.5" customHeight="1">
      <c r="A266" s="750"/>
      <c r="B266" s="751"/>
      <c r="C266" s="765" t="s">
        <v>588</v>
      </c>
      <c r="D266" s="731">
        <f t="shared" si="99"/>
        <v>2164</v>
      </c>
      <c r="E266" s="731">
        <v>45</v>
      </c>
      <c r="F266" s="731">
        <v>144</v>
      </c>
      <c r="G266" s="731">
        <v>166</v>
      </c>
      <c r="H266" s="731">
        <v>195</v>
      </c>
      <c r="I266" s="731">
        <v>180</v>
      </c>
      <c r="J266" s="731">
        <v>178</v>
      </c>
      <c r="K266" s="731">
        <v>161</v>
      </c>
      <c r="L266" s="731">
        <v>176</v>
      </c>
      <c r="M266" s="731">
        <v>141</v>
      </c>
      <c r="N266" s="731">
        <v>124</v>
      </c>
      <c r="O266" s="731">
        <v>111</v>
      </c>
      <c r="P266" s="731">
        <v>85</v>
      </c>
      <c r="Q266" s="731">
        <v>95</v>
      </c>
      <c r="R266" s="731">
        <v>86</v>
      </c>
      <c r="S266" s="731">
        <v>86</v>
      </c>
      <c r="T266" s="731">
        <v>58</v>
      </c>
      <c r="U266" s="731">
        <v>55</v>
      </c>
      <c r="V266" s="743">
        <v>78</v>
      </c>
      <c r="W266" s="714"/>
    </row>
    <row r="267" spans="1:23" s="749" customFormat="1" ht="19.5" customHeight="1">
      <c r="A267" s="744" t="s">
        <v>31</v>
      </c>
      <c r="B267" s="745" t="s">
        <v>656</v>
      </c>
      <c r="C267" s="772"/>
      <c r="D267" s="728">
        <f t="shared" si="99"/>
        <v>2321</v>
      </c>
      <c r="E267" s="746">
        <f t="shared" ref="E267:V267" si="103">SUM(E268:E269)</f>
        <v>32</v>
      </c>
      <c r="F267" s="746">
        <f t="shared" si="103"/>
        <v>138</v>
      </c>
      <c r="G267" s="746">
        <f t="shared" si="103"/>
        <v>181</v>
      </c>
      <c r="H267" s="746">
        <f t="shared" si="103"/>
        <v>173</v>
      </c>
      <c r="I267" s="746">
        <f t="shared" si="103"/>
        <v>180</v>
      </c>
      <c r="J267" s="746">
        <f t="shared" si="103"/>
        <v>187</v>
      </c>
      <c r="K267" s="746">
        <f t="shared" si="103"/>
        <v>177</v>
      </c>
      <c r="L267" s="746">
        <f t="shared" si="103"/>
        <v>174</v>
      </c>
      <c r="M267" s="746">
        <f t="shared" si="103"/>
        <v>158</v>
      </c>
      <c r="N267" s="746">
        <f t="shared" si="103"/>
        <v>119</v>
      </c>
      <c r="O267" s="746">
        <f t="shared" si="103"/>
        <v>123</v>
      </c>
      <c r="P267" s="746">
        <f t="shared" si="103"/>
        <v>98</v>
      </c>
      <c r="Q267" s="746">
        <f t="shared" si="103"/>
        <v>124</v>
      </c>
      <c r="R267" s="746">
        <f t="shared" si="103"/>
        <v>114</v>
      </c>
      <c r="S267" s="746">
        <f t="shared" si="103"/>
        <v>109</v>
      </c>
      <c r="T267" s="746">
        <f t="shared" si="103"/>
        <v>83</v>
      </c>
      <c r="U267" s="746">
        <f t="shared" si="103"/>
        <v>57</v>
      </c>
      <c r="V267" s="747">
        <f t="shared" si="103"/>
        <v>94</v>
      </c>
      <c r="W267" s="748"/>
    </row>
    <row r="268" spans="1:23" s="749" customFormat="1" ht="19.5" customHeight="1">
      <c r="A268" s="740"/>
      <c r="B268" s="745"/>
      <c r="C268" s="765" t="s">
        <v>587</v>
      </c>
      <c r="D268" s="731">
        <f t="shared" si="99"/>
        <v>1161</v>
      </c>
      <c r="E268" s="752">
        <v>15</v>
      </c>
      <c r="F268" s="752">
        <v>65</v>
      </c>
      <c r="G268" s="752">
        <v>86</v>
      </c>
      <c r="H268" s="752">
        <v>83</v>
      </c>
      <c r="I268" s="752">
        <v>87</v>
      </c>
      <c r="J268" s="752">
        <v>107</v>
      </c>
      <c r="K268" s="752">
        <v>77</v>
      </c>
      <c r="L268" s="752">
        <v>94</v>
      </c>
      <c r="M268" s="752">
        <v>72</v>
      </c>
      <c r="N268" s="752">
        <v>70</v>
      </c>
      <c r="O268" s="752">
        <v>63</v>
      </c>
      <c r="P268" s="752">
        <v>54</v>
      </c>
      <c r="Q268" s="752">
        <v>57</v>
      </c>
      <c r="R268" s="752">
        <v>59</v>
      </c>
      <c r="S268" s="752">
        <v>49</v>
      </c>
      <c r="T268" s="752">
        <v>43</v>
      </c>
      <c r="U268" s="752">
        <v>31</v>
      </c>
      <c r="V268" s="753">
        <v>49</v>
      </c>
      <c r="W268" s="748"/>
    </row>
    <row r="269" spans="1:23" ht="19.5" customHeight="1">
      <c r="A269" s="750"/>
      <c r="B269" s="751"/>
      <c r="C269" s="765" t="s">
        <v>588</v>
      </c>
      <c r="D269" s="731">
        <f t="shared" si="99"/>
        <v>1160</v>
      </c>
      <c r="E269" s="731">
        <v>17</v>
      </c>
      <c r="F269" s="731">
        <v>73</v>
      </c>
      <c r="G269" s="731">
        <v>95</v>
      </c>
      <c r="H269" s="731">
        <v>90</v>
      </c>
      <c r="I269" s="731">
        <v>93</v>
      </c>
      <c r="J269" s="731">
        <v>80</v>
      </c>
      <c r="K269" s="731">
        <v>100</v>
      </c>
      <c r="L269" s="731">
        <v>80</v>
      </c>
      <c r="M269" s="731">
        <v>86</v>
      </c>
      <c r="N269" s="731">
        <v>49</v>
      </c>
      <c r="O269" s="731">
        <v>60</v>
      </c>
      <c r="P269" s="731">
        <v>44</v>
      </c>
      <c r="Q269" s="731">
        <v>67</v>
      </c>
      <c r="R269" s="731">
        <v>55</v>
      </c>
      <c r="S269" s="731">
        <v>60</v>
      </c>
      <c r="T269" s="731">
        <v>40</v>
      </c>
      <c r="U269" s="731">
        <v>26</v>
      </c>
      <c r="V269" s="743">
        <v>45</v>
      </c>
      <c r="W269" s="714"/>
    </row>
    <row r="270" spans="1:23" s="749" customFormat="1" ht="19.5" customHeight="1">
      <c r="A270" s="744" t="s">
        <v>33</v>
      </c>
      <c r="B270" s="745" t="s">
        <v>657</v>
      </c>
      <c r="C270" s="772"/>
      <c r="D270" s="728">
        <f t="shared" si="99"/>
        <v>1576</v>
      </c>
      <c r="E270" s="746">
        <f t="shared" ref="E270:V270" si="104">SUM(E271:E272)</f>
        <v>27</v>
      </c>
      <c r="F270" s="746">
        <f t="shared" si="104"/>
        <v>95</v>
      </c>
      <c r="G270" s="746">
        <f t="shared" si="104"/>
        <v>113</v>
      </c>
      <c r="H270" s="746">
        <f t="shared" si="104"/>
        <v>124</v>
      </c>
      <c r="I270" s="746">
        <f t="shared" si="104"/>
        <v>123</v>
      </c>
      <c r="J270" s="746">
        <f t="shared" si="104"/>
        <v>128</v>
      </c>
      <c r="K270" s="746">
        <f t="shared" si="104"/>
        <v>111</v>
      </c>
      <c r="L270" s="746">
        <f t="shared" si="104"/>
        <v>111</v>
      </c>
      <c r="M270" s="746">
        <f t="shared" si="104"/>
        <v>98</v>
      </c>
      <c r="N270" s="746">
        <f t="shared" si="104"/>
        <v>83</v>
      </c>
      <c r="O270" s="746">
        <f t="shared" si="104"/>
        <v>78</v>
      </c>
      <c r="P270" s="746">
        <f t="shared" si="104"/>
        <v>69</v>
      </c>
      <c r="Q270" s="746">
        <f t="shared" si="104"/>
        <v>71</v>
      </c>
      <c r="R270" s="746">
        <f t="shared" si="104"/>
        <v>79</v>
      </c>
      <c r="S270" s="746">
        <f t="shared" si="104"/>
        <v>80</v>
      </c>
      <c r="T270" s="746">
        <f t="shared" si="104"/>
        <v>77</v>
      </c>
      <c r="U270" s="746">
        <f t="shared" si="104"/>
        <v>48</v>
      </c>
      <c r="V270" s="747">
        <f t="shared" si="104"/>
        <v>61</v>
      </c>
      <c r="W270" s="748"/>
    </row>
    <row r="271" spans="1:23" s="749" customFormat="1" ht="19.5" customHeight="1">
      <c r="A271" s="762"/>
      <c r="B271" s="751"/>
      <c r="C271" s="765" t="s">
        <v>587</v>
      </c>
      <c r="D271" s="731">
        <f t="shared" si="99"/>
        <v>858</v>
      </c>
      <c r="E271" s="752">
        <v>10</v>
      </c>
      <c r="F271" s="752">
        <v>49</v>
      </c>
      <c r="G271" s="752">
        <v>64</v>
      </c>
      <c r="H271" s="752">
        <v>62</v>
      </c>
      <c r="I271" s="752">
        <v>71</v>
      </c>
      <c r="J271" s="752">
        <v>66</v>
      </c>
      <c r="K271" s="752">
        <v>56</v>
      </c>
      <c r="L271" s="752">
        <v>59</v>
      </c>
      <c r="M271" s="752">
        <v>55</v>
      </c>
      <c r="N271" s="752">
        <v>46</v>
      </c>
      <c r="O271" s="752">
        <v>46</v>
      </c>
      <c r="P271" s="752">
        <v>38</v>
      </c>
      <c r="Q271" s="752">
        <v>44</v>
      </c>
      <c r="R271" s="752">
        <v>45</v>
      </c>
      <c r="S271" s="752">
        <v>45</v>
      </c>
      <c r="T271" s="752">
        <v>39</v>
      </c>
      <c r="U271" s="752">
        <v>28</v>
      </c>
      <c r="V271" s="753">
        <v>35</v>
      </c>
      <c r="W271" s="748"/>
    </row>
    <row r="272" spans="1:23" ht="19.5" customHeight="1">
      <c r="A272" s="762"/>
      <c r="B272" s="751"/>
      <c r="C272" s="765" t="s">
        <v>588</v>
      </c>
      <c r="D272" s="731">
        <f t="shared" si="99"/>
        <v>718</v>
      </c>
      <c r="E272" s="731">
        <v>17</v>
      </c>
      <c r="F272" s="731">
        <v>46</v>
      </c>
      <c r="G272" s="731">
        <v>49</v>
      </c>
      <c r="H272" s="731">
        <v>62</v>
      </c>
      <c r="I272" s="731">
        <v>52</v>
      </c>
      <c r="J272" s="731">
        <v>62</v>
      </c>
      <c r="K272" s="731">
        <v>55</v>
      </c>
      <c r="L272" s="731">
        <v>52</v>
      </c>
      <c r="M272" s="731">
        <v>43</v>
      </c>
      <c r="N272" s="731">
        <v>37</v>
      </c>
      <c r="O272" s="731">
        <v>32</v>
      </c>
      <c r="P272" s="731">
        <v>31</v>
      </c>
      <c r="Q272" s="731">
        <v>27</v>
      </c>
      <c r="R272" s="731">
        <v>34</v>
      </c>
      <c r="S272" s="731">
        <v>35</v>
      </c>
      <c r="T272" s="731">
        <v>38</v>
      </c>
      <c r="U272" s="731">
        <v>20</v>
      </c>
      <c r="V272" s="743">
        <v>26</v>
      </c>
      <c r="W272" s="714"/>
    </row>
    <row r="273" spans="1:23" s="749" customFormat="1" ht="19.5" customHeight="1">
      <c r="A273" s="744" t="s">
        <v>35</v>
      </c>
      <c r="B273" s="745" t="s">
        <v>658</v>
      </c>
      <c r="C273" s="772"/>
      <c r="D273" s="728">
        <f t="shared" si="99"/>
        <v>1827</v>
      </c>
      <c r="E273" s="746">
        <f t="shared" ref="E273:V273" si="105">SUM(E274:E275)</f>
        <v>33</v>
      </c>
      <c r="F273" s="746">
        <f t="shared" si="105"/>
        <v>120</v>
      </c>
      <c r="G273" s="746">
        <f t="shared" si="105"/>
        <v>152</v>
      </c>
      <c r="H273" s="746">
        <f t="shared" si="105"/>
        <v>167</v>
      </c>
      <c r="I273" s="746">
        <f t="shared" si="105"/>
        <v>163</v>
      </c>
      <c r="J273" s="746">
        <f t="shared" si="105"/>
        <v>134</v>
      </c>
      <c r="K273" s="746">
        <f t="shared" si="105"/>
        <v>137</v>
      </c>
      <c r="L273" s="746">
        <f t="shared" si="105"/>
        <v>127</v>
      </c>
      <c r="M273" s="746">
        <f t="shared" si="105"/>
        <v>127</v>
      </c>
      <c r="N273" s="746">
        <f t="shared" si="105"/>
        <v>97</v>
      </c>
      <c r="O273" s="746">
        <f t="shared" si="105"/>
        <v>92</v>
      </c>
      <c r="P273" s="746">
        <f t="shared" si="105"/>
        <v>65</v>
      </c>
      <c r="Q273" s="746">
        <f t="shared" si="105"/>
        <v>72</v>
      </c>
      <c r="R273" s="746">
        <f t="shared" si="105"/>
        <v>74</v>
      </c>
      <c r="S273" s="746">
        <f t="shared" si="105"/>
        <v>86</v>
      </c>
      <c r="T273" s="746">
        <f t="shared" si="105"/>
        <v>69</v>
      </c>
      <c r="U273" s="746">
        <f t="shared" si="105"/>
        <v>54</v>
      </c>
      <c r="V273" s="747">
        <f t="shared" si="105"/>
        <v>58</v>
      </c>
      <c r="W273" s="748"/>
    </row>
    <row r="274" spans="1:23" s="749" customFormat="1" ht="19.5" customHeight="1">
      <c r="A274" s="762"/>
      <c r="B274" s="751"/>
      <c r="C274" s="765" t="s">
        <v>587</v>
      </c>
      <c r="D274" s="731">
        <f t="shared" si="99"/>
        <v>940</v>
      </c>
      <c r="E274" s="752">
        <v>19</v>
      </c>
      <c r="F274" s="752">
        <v>57</v>
      </c>
      <c r="G274" s="752">
        <v>74</v>
      </c>
      <c r="H274" s="752">
        <v>97</v>
      </c>
      <c r="I274" s="752">
        <v>81</v>
      </c>
      <c r="J274" s="752">
        <v>70</v>
      </c>
      <c r="K274" s="752">
        <v>66</v>
      </c>
      <c r="L274" s="752">
        <v>59</v>
      </c>
      <c r="M274" s="752">
        <v>62</v>
      </c>
      <c r="N274" s="752">
        <v>54</v>
      </c>
      <c r="O274" s="752">
        <v>51</v>
      </c>
      <c r="P274" s="752">
        <v>32</v>
      </c>
      <c r="Q274" s="752">
        <v>32</v>
      </c>
      <c r="R274" s="752">
        <v>41</v>
      </c>
      <c r="S274" s="752">
        <v>50</v>
      </c>
      <c r="T274" s="752">
        <v>33</v>
      </c>
      <c r="U274" s="752">
        <v>33</v>
      </c>
      <c r="V274" s="753">
        <v>29</v>
      </c>
      <c r="W274" s="748"/>
    </row>
    <row r="275" spans="1:23" ht="19.5" customHeight="1">
      <c r="A275" s="762"/>
      <c r="B275" s="751"/>
      <c r="C275" s="765" t="s">
        <v>588</v>
      </c>
      <c r="D275" s="731">
        <f t="shared" si="99"/>
        <v>887</v>
      </c>
      <c r="E275" s="731">
        <v>14</v>
      </c>
      <c r="F275" s="731">
        <v>63</v>
      </c>
      <c r="G275" s="731">
        <v>78</v>
      </c>
      <c r="H275" s="731">
        <v>70</v>
      </c>
      <c r="I275" s="731">
        <v>82</v>
      </c>
      <c r="J275" s="731">
        <v>64</v>
      </c>
      <c r="K275" s="731">
        <v>71</v>
      </c>
      <c r="L275" s="731">
        <v>68</v>
      </c>
      <c r="M275" s="731">
        <v>65</v>
      </c>
      <c r="N275" s="731">
        <v>43</v>
      </c>
      <c r="O275" s="731">
        <v>41</v>
      </c>
      <c r="P275" s="731">
        <v>33</v>
      </c>
      <c r="Q275" s="731">
        <v>40</v>
      </c>
      <c r="R275" s="731">
        <v>33</v>
      </c>
      <c r="S275" s="731">
        <v>36</v>
      </c>
      <c r="T275" s="731">
        <v>36</v>
      </c>
      <c r="U275" s="731">
        <v>21</v>
      </c>
      <c r="V275" s="743">
        <v>29</v>
      </c>
      <c r="W275" s="714"/>
    </row>
    <row r="276" spans="1:23" ht="19.5" customHeight="1">
      <c r="A276" s="744" t="s">
        <v>37</v>
      </c>
      <c r="B276" s="745" t="s">
        <v>659</v>
      </c>
      <c r="C276" s="772"/>
      <c r="D276" s="999">
        <f t="shared" si="99"/>
        <v>8979</v>
      </c>
      <c r="E276" s="746">
        <f t="shared" ref="E276:V276" si="106">SUM(E277:E278)</f>
        <v>156</v>
      </c>
      <c r="F276" s="746">
        <f t="shared" si="106"/>
        <v>668</v>
      </c>
      <c r="G276" s="746">
        <f t="shared" si="106"/>
        <v>802</v>
      </c>
      <c r="H276" s="746">
        <f t="shared" si="106"/>
        <v>731</v>
      </c>
      <c r="I276" s="746">
        <f t="shared" si="106"/>
        <v>854</v>
      </c>
      <c r="J276" s="746">
        <f t="shared" si="106"/>
        <v>815</v>
      </c>
      <c r="K276" s="746">
        <f t="shared" si="106"/>
        <v>810</v>
      </c>
      <c r="L276" s="746">
        <f t="shared" si="106"/>
        <v>796</v>
      </c>
      <c r="M276" s="746">
        <f t="shared" si="106"/>
        <v>630</v>
      </c>
      <c r="N276" s="746">
        <f t="shared" si="106"/>
        <v>536</v>
      </c>
      <c r="O276" s="746">
        <f t="shared" si="106"/>
        <v>415</v>
      </c>
      <c r="P276" s="746">
        <f t="shared" si="106"/>
        <v>397</v>
      </c>
      <c r="Q276" s="746">
        <f t="shared" si="106"/>
        <v>351</v>
      </c>
      <c r="R276" s="746">
        <f t="shared" si="106"/>
        <v>318</v>
      </c>
      <c r="S276" s="746">
        <f t="shared" si="106"/>
        <v>233</v>
      </c>
      <c r="T276" s="746">
        <f t="shared" si="106"/>
        <v>170</v>
      </c>
      <c r="U276" s="746">
        <f t="shared" si="106"/>
        <v>121</v>
      </c>
      <c r="V276" s="747">
        <f t="shared" si="106"/>
        <v>176</v>
      </c>
      <c r="W276" s="714"/>
    </row>
    <row r="277" spans="1:23" ht="19.5" customHeight="1">
      <c r="A277" s="762"/>
      <c r="B277" s="755"/>
      <c r="C277" s="765" t="s">
        <v>587</v>
      </c>
      <c r="D277" s="731">
        <f t="shared" si="99"/>
        <v>4431</v>
      </c>
      <c r="E277" s="752">
        <v>76</v>
      </c>
      <c r="F277" s="752">
        <v>343</v>
      </c>
      <c r="G277" s="752">
        <v>422</v>
      </c>
      <c r="H277" s="752">
        <v>374</v>
      </c>
      <c r="I277" s="752">
        <v>431</v>
      </c>
      <c r="J277" s="752">
        <v>405</v>
      </c>
      <c r="K277" s="752">
        <v>386</v>
      </c>
      <c r="L277" s="752">
        <v>390</v>
      </c>
      <c r="M277" s="752">
        <v>320</v>
      </c>
      <c r="N277" s="752">
        <v>253</v>
      </c>
      <c r="O277" s="752">
        <v>206</v>
      </c>
      <c r="P277" s="752">
        <v>181</v>
      </c>
      <c r="Q277" s="752">
        <v>175</v>
      </c>
      <c r="R277" s="752">
        <v>151</v>
      </c>
      <c r="S277" s="752">
        <v>111</v>
      </c>
      <c r="T277" s="752">
        <v>85</v>
      </c>
      <c r="U277" s="752">
        <v>51</v>
      </c>
      <c r="V277" s="753">
        <v>71</v>
      </c>
      <c r="W277" s="714"/>
    </row>
    <row r="278" spans="1:23" ht="19.5" customHeight="1">
      <c r="A278" s="762"/>
      <c r="B278" s="755"/>
      <c r="C278" s="765" t="s">
        <v>588</v>
      </c>
      <c r="D278" s="731">
        <f t="shared" si="99"/>
        <v>4548</v>
      </c>
      <c r="E278" s="731">
        <v>80</v>
      </c>
      <c r="F278" s="731">
        <v>325</v>
      </c>
      <c r="G278" s="731">
        <v>380</v>
      </c>
      <c r="H278" s="731">
        <v>357</v>
      </c>
      <c r="I278" s="731">
        <v>423</v>
      </c>
      <c r="J278" s="731">
        <v>410</v>
      </c>
      <c r="K278" s="731">
        <v>424</v>
      </c>
      <c r="L278" s="731">
        <v>406</v>
      </c>
      <c r="M278" s="731">
        <v>310</v>
      </c>
      <c r="N278" s="731">
        <v>283</v>
      </c>
      <c r="O278" s="731">
        <v>209</v>
      </c>
      <c r="P278" s="731">
        <v>216</v>
      </c>
      <c r="Q278" s="731">
        <v>176</v>
      </c>
      <c r="R278" s="731">
        <v>167</v>
      </c>
      <c r="S278" s="731">
        <v>122</v>
      </c>
      <c r="T278" s="731">
        <v>85</v>
      </c>
      <c r="U278" s="731">
        <v>70</v>
      </c>
      <c r="V278" s="743">
        <v>105</v>
      </c>
      <c r="W278" s="714"/>
    </row>
    <row r="279" spans="1:23" s="749" customFormat="1" ht="19.5" customHeight="1">
      <c r="A279" s="744" t="s">
        <v>39</v>
      </c>
      <c r="B279" s="745" t="s">
        <v>242</v>
      </c>
      <c r="C279" s="772"/>
      <c r="D279" s="728">
        <f t="shared" si="99"/>
        <v>6347</v>
      </c>
      <c r="E279" s="746">
        <f t="shared" ref="E279:V279" si="107">SUM(E280:E281)</f>
        <v>114</v>
      </c>
      <c r="F279" s="746">
        <f t="shared" si="107"/>
        <v>446</v>
      </c>
      <c r="G279" s="746">
        <f t="shared" si="107"/>
        <v>536</v>
      </c>
      <c r="H279" s="746">
        <f t="shared" si="107"/>
        <v>525</v>
      </c>
      <c r="I279" s="746">
        <f t="shared" si="107"/>
        <v>535</v>
      </c>
      <c r="J279" s="746">
        <f t="shared" si="107"/>
        <v>535</v>
      </c>
      <c r="K279" s="746">
        <f t="shared" si="107"/>
        <v>536</v>
      </c>
      <c r="L279" s="746">
        <f t="shared" si="107"/>
        <v>506</v>
      </c>
      <c r="M279" s="746">
        <f t="shared" si="107"/>
        <v>454</v>
      </c>
      <c r="N279" s="746">
        <f t="shared" si="107"/>
        <v>356</v>
      </c>
      <c r="O279" s="746">
        <f t="shared" si="107"/>
        <v>314</v>
      </c>
      <c r="P279" s="746">
        <f t="shared" si="107"/>
        <v>303</v>
      </c>
      <c r="Q279" s="746">
        <f t="shared" si="107"/>
        <v>263</v>
      </c>
      <c r="R279" s="746">
        <f t="shared" si="107"/>
        <v>227</v>
      </c>
      <c r="S279" s="746">
        <f t="shared" si="107"/>
        <v>214</v>
      </c>
      <c r="T279" s="746">
        <f t="shared" si="107"/>
        <v>175</v>
      </c>
      <c r="U279" s="746">
        <f t="shared" si="107"/>
        <v>118</v>
      </c>
      <c r="V279" s="747">
        <f t="shared" si="107"/>
        <v>190</v>
      </c>
      <c r="W279" s="748"/>
    </row>
    <row r="280" spans="1:23" s="749" customFormat="1" ht="19.5" customHeight="1">
      <c r="A280" s="750"/>
      <c r="B280" s="751"/>
      <c r="C280" s="765" t="s">
        <v>587</v>
      </c>
      <c r="D280" s="731">
        <f t="shared" si="99"/>
        <v>3204</v>
      </c>
      <c r="E280" s="752">
        <v>59</v>
      </c>
      <c r="F280" s="752">
        <v>234</v>
      </c>
      <c r="G280" s="752">
        <v>283</v>
      </c>
      <c r="H280" s="752">
        <v>271</v>
      </c>
      <c r="I280" s="752">
        <v>252</v>
      </c>
      <c r="J280" s="752">
        <v>286</v>
      </c>
      <c r="K280" s="752">
        <v>229</v>
      </c>
      <c r="L280" s="752">
        <v>251</v>
      </c>
      <c r="M280" s="752">
        <v>233</v>
      </c>
      <c r="N280" s="752">
        <v>179</v>
      </c>
      <c r="O280" s="752">
        <v>173</v>
      </c>
      <c r="P280" s="752">
        <v>160</v>
      </c>
      <c r="Q280" s="752">
        <v>133</v>
      </c>
      <c r="R280" s="752">
        <v>126</v>
      </c>
      <c r="S280" s="752">
        <v>104</v>
      </c>
      <c r="T280" s="752">
        <v>93</v>
      </c>
      <c r="U280" s="752">
        <v>59</v>
      </c>
      <c r="V280" s="753">
        <v>79</v>
      </c>
      <c r="W280" s="748"/>
    </row>
    <row r="281" spans="1:23" ht="19.5" customHeight="1">
      <c r="A281" s="750"/>
      <c r="B281" s="751"/>
      <c r="C281" s="765" t="s">
        <v>588</v>
      </c>
      <c r="D281" s="731">
        <f t="shared" si="99"/>
        <v>3143</v>
      </c>
      <c r="E281" s="731">
        <v>55</v>
      </c>
      <c r="F281" s="731">
        <v>212</v>
      </c>
      <c r="G281" s="731">
        <v>253</v>
      </c>
      <c r="H281" s="731">
        <v>254</v>
      </c>
      <c r="I281" s="731">
        <v>283</v>
      </c>
      <c r="J281" s="731">
        <v>249</v>
      </c>
      <c r="K281" s="731">
        <v>307</v>
      </c>
      <c r="L281" s="731">
        <v>255</v>
      </c>
      <c r="M281" s="731">
        <v>221</v>
      </c>
      <c r="N281" s="731">
        <v>177</v>
      </c>
      <c r="O281" s="731">
        <v>141</v>
      </c>
      <c r="P281" s="731">
        <v>143</v>
      </c>
      <c r="Q281" s="731">
        <v>130</v>
      </c>
      <c r="R281" s="731">
        <v>101</v>
      </c>
      <c r="S281" s="731">
        <v>110</v>
      </c>
      <c r="T281" s="731">
        <v>82</v>
      </c>
      <c r="U281" s="731">
        <v>59</v>
      </c>
      <c r="V281" s="743">
        <v>111</v>
      </c>
      <c r="W281" s="714"/>
    </row>
    <row r="282" spans="1:23" s="714" customFormat="1" ht="19.5" customHeight="1">
      <c r="A282" s="744" t="s">
        <v>46</v>
      </c>
      <c r="B282" s="745" t="s">
        <v>660</v>
      </c>
      <c r="C282" s="772"/>
      <c r="D282" s="728">
        <f t="shared" si="99"/>
        <v>4570</v>
      </c>
      <c r="E282" s="746">
        <f t="shared" ref="E282:V282" si="108">SUM(E283:E284)</f>
        <v>75</v>
      </c>
      <c r="F282" s="746">
        <f t="shared" si="108"/>
        <v>334</v>
      </c>
      <c r="G282" s="746">
        <f t="shared" si="108"/>
        <v>413</v>
      </c>
      <c r="H282" s="746">
        <f t="shared" si="108"/>
        <v>370</v>
      </c>
      <c r="I282" s="746">
        <f t="shared" si="108"/>
        <v>402</v>
      </c>
      <c r="J282" s="746">
        <f t="shared" si="108"/>
        <v>406</v>
      </c>
      <c r="K282" s="746">
        <f t="shared" si="108"/>
        <v>390</v>
      </c>
      <c r="L282" s="746">
        <f t="shared" si="108"/>
        <v>379</v>
      </c>
      <c r="M282" s="746">
        <f t="shared" si="108"/>
        <v>310</v>
      </c>
      <c r="N282" s="746">
        <f t="shared" si="108"/>
        <v>257</v>
      </c>
      <c r="O282" s="746">
        <f t="shared" si="108"/>
        <v>211</v>
      </c>
      <c r="P282" s="746">
        <f t="shared" si="108"/>
        <v>193</v>
      </c>
      <c r="Q282" s="746">
        <f t="shared" si="108"/>
        <v>193</v>
      </c>
      <c r="R282" s="746">
        <f t="shared" si="108"/>
        <v>173</v>
      </c>
      <c r="S282" s="746">
        <f t="shared" si="108"/>
        <v>171</v>
      </c>
      <c r="T282" s="746">
        <f t="shared" si="108"/>
        <v>107</v>
      </c>
      <c r="U282" s="746">
        <f t="shared" si="108"/>
        <v>79</v>
      </c>
      <c r="V282" s="747">
        <f t="shared" si="108"/>
        <v>107</v>
      </c>
    </row>
    <row r="283" spans="1:23" s="714" customFormat="1" ht="19.5" customHeight="1">
      <c r="A283" s="750"/>
      <c r="B283" s="751"/>
      <c r="C283" s="765" t="s">
        <v>587</v>
      </c>
      <c r="D283" s="731">
        <f t="shared" si="99"/>
        <v>2280</v>
      </c>
      <c r="E283" s="752">
        <v>36</v>
      </c>
      <c r="F283" s="752">
        <v>163</v>
      </c>
      <c r="G283" s="752">
        <v>206</v>
      </c>
      <c r="H283" s="752">
        <v>191</v>
      </c>
      <c r="I283" s="752">
        <v>205</v>
      </c>
      <c r="J283" s="752">
        <v>207</v>
      </c>
      <c r="K283" s="752">
        <v>196</v>
      </c>
      <c r="L283" s="752">
        <v>186</v>
      </c>
      <c r="M283" s="752">
        <v>153</v>
      </c>
      <c r="N283" s="752">
        <v>132</v>
      </c>
      <c r="O283" s="752">
        <v>102</v>
      </c>
      <c r="P283" s="752">
        <v>98</v>
      </c>
      <c r="Q283" s="752">
        <v>92</v>
      </c>
      <c r="R283" s="752">
        <v>94</v>
      </c>
      <c r="S283" s="752">
        <v>82</v>
      </c>
      <c r="T283" s="752">
        <v>51</v>
      </c>
      <c r="U283" s="752">
        <v>38</v>
      </c>
      <c r="V283" s="753">
        <v>48</v>
      </c>
    </row>
    <row r="284" spans="1:23" s="714" customFormat="1" ht="19.5" customHeight="1">
      <c r="A284" s="750"/>
      <c r="B284" s="751"/>
      <c r="C284" s="765" t="s">
        <v>588</v>
      </c>
      <c r="D284" s="731">
        <f t="shared" si="99"/>
        <v>2290</v>
      </c>
      <c r="E284" s="731">
        <v>39</v>
      </c>
      <c r="F284" s="731">
        <v>171</v>
      </c>
      <c r="G284" s="731">
        <v>207</v>
      </c>
      <c r="H284" s="731">
        <v>179</v>
      </c>
      <c r="I284" s="731">
        <v>197</v>
      </c>
      <c r="J284" s="731">
        <v>199</v>
      </c>
      <c r="K284" s="731">
        <v>194</v>
      </c>
      <c r="L284" s="731">
        <v>193</v>
      </c>
      <c r="M284" s="731">
        <v>157</v>
      </c>
      <c r="N284" s="731">
        <v>125</v>
      </c>
      <c r="O284" s="731">
        <v>109</v>
      </c>
      <c r="P284" s="731">
        <v>95</v>
      </c>
      <c r="Q284" s="731">
        <v>101</v>
      </c>
      <c r="R284" s="731">
        <v>79</v>
      </c>
      <c r="S284" s="731">
        <v>89</v>
      </c>
      <c r="T284" s="731">
        <v>56</v>
      </c>
      <c r="U284" s="731">
        <v>41</v>
      </c>
      <c r="V284" s="743">
        <v>59</v>
      </c>
    </row>
    <row r="285" spans="1:23" s="714" customFormat="1" ht="19.5" customHeight="1">
      <c r="A285" s="744" t="s">
        <v>48</v>
      </c>
      <c r="B285" s="745" t="s">
        <v>661</v>
      </c>
      <c r="C285" s="772"/>
      <c r="D285" s="728">
        <f t="shared" si="99"/>
        <v>3985</v>
      </c>
      <c r="E285" s="746">
        <f t="shared" ref="E285:V285" si="109">SUM(E286:E287)</f>
        <v>62</v>
      </c>
      <c r="F285" s="746">
        <f t="shared" si="109"/>
        <v>285</v>
      </c>
      <c r="G285" s="746">
        <f t="shared" si="109"/>
        <v>363</v>
      </c>
      <c r="H285" s="746">
        <f t="shared" si="109"/>
        <v>321</v>
      </c>
      <c r="I285" s="746">
        <f t="shared" si="109"/>
        <v>338</v>
      </c>
      <c r="J285" s="746">
        <f t="shared" si="109"/>
        <v>331</v>
      </c>
      <c r="K285" s="746">
        <f t="shared" si="109"/>
        <v>334</v>
      </c>
      <c r="L285" s="746">
        <f t="shared" si="109"/>
        <v>333</v>
      </c>
      <c r="M285" s="746">
        <f t="shared" si="109"/>
        <v>280</v>
      </c>
      <c r="N285" s="746">
        <f t="shared" si="109"/>
        <v>232</v>
      </c>
      <c r="O285" s="746">
        <f t="shared" si="109"/>
        <v>198</v>
      </c>
      <c r="P285" s="746">
        <f t="shared" si="109"/>
        <v>182</v>
      </c>
      <c r="Q285" s="746">
        <f t="shared" si="109"/>
        <v>159</v>
      </c>
      <c r="R285" s="746">
        <f t="shared" si="109"/>
        <v>154</v>
      </c>
      <c r="S285" s="746">
        <f t="shared" si="109"/>
        <v>122</v>
      </c>
      <c r="T285" s="746">
        <f t="shared" si="109"/>
        <v>98</v>
      </c>
      <c r="U285" s="746">
        <f t="shared" si="109"/>
        <v>84</v>
      </c>
      <c r="V285" s="747">
        <f t="shared" si="109"/>
        <v>109</v>
      </c>
    </row>
    <row r="286" spans="1:23" s="714" customFormat="1" ht="19.5" customHeight="1">
      <c r="A286" s="750"/>
      <c r="B286" s="751"/>
      <c r="C286" s="765" t="s">
        <v>587</v>
      </c>
      <c r="D286" s="731">
        <f t="shared" si="99"/>
        <v>1962</v>
      </c>
      <c r="E286" s="752">
        <v>29</v>
      </c>
      <c r="F286" s="760">
        <v>139</v>
      </c>
      <c r="G286" s="752">
        <v>186</v>
      </c>
      <c r="H286" s="752">
        <v>169</v>
      </c>
      <c r="I286" s="752">
        <v>165</v>
      </c>
      <c r="J286" s="752">
        <v>157</v>
      </c>
      <c r="K286" s="752">
        <v>159</v>
      </c>
      <c r="L286" s="752">
        <v>146</v>
      </c>
      <c r="M286" s="752">
        <v>139</v>
      </c>
      <c r="N286" s="752">
        <v>105</v>
      </c>
      <c r="O286" s="752">
        <v>102</v>
      </c>
      <c r="P286" s="752">
        <v>92</v>
      </c>
      <c r="Q286" s="752">
        <v>80</v>
      </c>
      <c r="R286" s="752">
        <v>82</v>
      </c>
      <c r="S286" s="752">
        <v>61</v>
      </c>
      <c r="T286" s="752">
        <v>56</v>
      </c>
      <c r="U286" s="752">
        <v>38</v>
      </c>
      <c r="V286" s="753">
        <v>57</v>
      </c>
    </row>
    <row r="287" spans="1:23" s="714" customFormat="1" ht="19.5" customHeight="1">
      <c r="A287" s="750"/>
      <c r="B287" s="751"/>
      <c r="C287" s="765" t="s">
        <v>588</v>
      </c>
      <c r="D287" s="731">
        <f t="shared" si="99"/>
        <v>2023</v>
      </c>
      <c r="E287" s="731">
        <v>33</v>
      </c>
      <c r="F287" s="731">
        <v>146</v>
      </c>
      <c r="G287" s="731">
        <v>177</v>
      </c>
      <c r="H287" s="731">
        <v>152</v>
      </c>
      <c r="I287" s="731">
        <v>173</v>
      </c>
      <c r="J287" s="731">
        <v>174</v>
      </c>
      <c r="K287" s="731">
        <v>175</v>
      </c>
      <c r="L287" s="731">
        <v>187</v>
      </c>
      <c r="M287" s="731">
        <v>141</v>
      </c>
      <c r="N287" s="731">
        <v>127</v>
      </c>
      <c r="O287" s="731">
        <v>96</v>
      </c>
      <c r="P287" s="731">
        <v>90</v>
      </c>
      <c r="Q287" s="731">
        <v>79</v>
      </c>
      <c r="R287" s="731">
        <v>72</v>
      </c>
      <c r="S287" s="731">
        <v>61</v>
      </c>
      <c r="T287" s="731">
        <v>42</v>
      </c>
      <c r="U287" s="731">
        <v>46</v>
      </c>
      <c r="V287" s="743">
        <v>52</v>
      </c>
    </row>
    <row r="288" spans="1:23" s="714" customFormat="1" ht="19.5" customHeight="1">
      <c r="A288" s="744" t="s">
        <v>75</v>
      </c>
      <c r="B288" s="745" t="s">
        <v>662</v>
      </c>
      <c r="C288" s="772"/>
      <c r="D288" s="728">
        <f t="shared" si="99"/>
        <v>15096</v>
      </c>
      <c r="E288" s="746">
        <f t="shared" ref="E288:V288" si="110">SUM(E289:E290)</f>
        <v>267</v>
      </c>
      <c r="F288" s="746">
        <f t="shared" si="110"/>
        <v>1144</v>
      </c>
      <c r="G288" s="746">
        <f t="shared" si="110"/>
        <v>1393</v>
      </c>
      <c r="H288" s="746">
        <f t="shared" si="110"/>
        <v>1279</v>
      </c>
      <c r="I288" s="746">
        <f t="shared" si="110"/>
        <v>1419</v>
      </c>
      <c r="J288" s="746">
        <f t="shared" si="110"/>
        <v>1499</v>
      </c>
      <c r="K288" s="746">
        <f t="shared" si="110"/>
        <v>1352</v>
      </c>
      <c r="L288" s="746">
        <f t="shared" si="110"/>
        <v>1382</v>
      </c>
      <c r="M288" s="746">
        <f t="shared" si="110"/>
        <v>1061</v>
      </c>
      <c r="N288" s="746">
        <f t="shared" si="110"/>
        <v>887</v>
      </c>
      <c r="O288" s="746">
        <f t="shared" si="110"/>
        <v>688</v>
      </c>
      <c r="P288" s="746">
        <f t="shared" si="110"/>
        <v>583</v>
      </c>
      <c r="Q288" s="746">
        <f t="shared" si="110"/>
        <v>572</v>
      </c>
      <c r="R288" s="746">
        <f t="shared" si="110"/>
        <v>476</v>
      </c>
      <c r="S288" s="746">
        <f t="shared" si="110"/>
        <v>381</v>
      </c>
      <c r="T288" s="746">
        <f t="shared" si="110"/>
        <v>252</v>
      </c>
      <c r="U288" s="746">
        <f t="shared" si="110"/>
        <v>187</v>
      </c>
      <c r="V288" s="747">
        <f t="shared" si="110"/>
        <v>274</v>
      </c>
    </row>
    <row r="289" spans="1:22" s="714" customFormat="1" ht="19.5" customHeight="1">
      <c r="A289" s="750"/>
      <c r="B289" s="751"/>
      <c r="C289" s="765" t="s">
        <v>587</v>
      </c>
      <c r="D289" s="731">
        <f t="shared" si="99"/>
        <v>7303</v>
      </c>
      <c r="E289" s="752">
        <v>139</v>
      </c>
      <c r="F289" s="752">
        <v>583</v>
      </c>
      <c r="G289" s="752">
        <v>703</v>
      </c>
      <c r="H289" s="752">
        <v>642</v>
      </c>
      <c r="I289" s="752">
        <v>685</v>
      </c>
      <c r="J289" s="752">
        <v>737</v>
      </c>
      <c r="K289" s="752">
        <v>642</v>
      </c>
      <c r="L289" s="752">
        <v>670</v>
      </c>
      <c r="M289" s="752">
        <v>520</v>
      </c>
      <c r="N289" s="752">
        <v>422</v>
      </c>
      <c r="O289" s="752">
        <v>334</v>
      </c>
      <c r="P289" s="752">
        <v>280</v>
      </c>
      <c r="Q289" s="752">
        <v>267</v>
      </c>
      <c r="R289" s="752">
        <v>211</v>
      </c>
      <c r="S289" s="752">
        <v>170</v>
      </c>
      <c r="T289" s="752">
        <v>115</v>
      </c>
      <c r="U289" s="752">
        <v>72</v>
      </c>
      <c r="V289" s="753">
        <v>111</v>
      </c>
    </row>
    <row r="290" spans="1:22" s="714" customFormat="1" ht="19.5" customHeight="1">
      <c r="A290" s="750"/>
      <c r="B290" s="751"/>
      <c r="C290" s="765" t="s">
        <v>588</v>
      </c>
      <c r="D290" s="731">
        <f t="shared" si="99"/>
        <v>7793</v>
      </c>
      <c r="E290" s="731">
        <v>128</v>
      </c>
      <c r="F290" s="731">
        <v>561</v>
      </c>
      <c r="G290" s="731">
        <v>690</v>
      </c>
      <c r="H290" s="731">
        <v>637</v>
      </c>
      <c r="I290" s="731">
        <v>734</v>
      </c>
      <c r="J290" s="731">
        <v>762</v>
      </c>
      <c r="K290" s="731">
        <v>710</v>
      </c>
      <c r="L290" s="731">
        <v>712</v>
      </c>
      <c r="M290" s="731">
        <v>541</v>
      </c>
      <c r="N290" s="731">
        <v>465</v>
      </c>
      <c r="O290" s="731">
        <v>354</v>
      </c>
      <c r="P290" s="731">
        <v>303</v>
      </c>
      <c r="Q290" s="731">
        <v>305</v>
      </c>
      <c r="R290" s="731">
        <v>265</v>
      </c>
      <c r="S290" s="731">
        <v>211</v>
      </c>
      <c r="T290" s="731">
        <v>137</v>
      </c>
      <c r="U290" s="731">
        <v>115</v>
      </c>
      <c r="V290" s="743">
        <v>163</v>
      </c>
    </row>
    <row r="291" spans="1:22" s="714" customFormat="1" ht="19.5" customHeight="1">
      <c r="A291" s="744" t="s">
        <v>300</v>
      </c>
      <c r="B291" s="745" t="s">
        <v>663</v>
      </c>
      <c r="C291" s="772"/>
      <c r="D291" s="728">
        <f t="shared" si="99"/>
        <v>1474</v>
      </c>
      <c r="E291" s="746">
        <f t="shared" ref="E291:V291" si="111">SUM(E292:E293)</f>
        <v>24</v>
      </c>
      <c r="F291" s="746">
        <f t="shared" si="111"/>
        <v>95</v>
      </c>
      <c r="G291" s="746">
        <f t="shared" si="111"/>
        <v>116</v>
      </c>
      <c r="H291" s="746">
        <f t="shared" si="111"/>
        <v>115</v>
      </c>
      <c r="I291" s="746">
        <f t="shared" si="111"/>
        <v>120</v>
      </c>
      <c r="J291" s="746">
        <f t="shared" si="111"/>
        <v>111</v>
      </c>
      <c r="K291" s="746">
        <f t="shared" si="111"/>
        <v>117</v>
      </c>
      <c r="L291" s="746">
        <f t="shared" si="111"/>
        <v>100</v>
      </c>
      <c r="M291" s="746">
        <f t="shared" si="111"/>
        <v>86</v>
      </c>
      <c r="N291" s="746">
        <f t="shared" si="111"/>
        <v>71</v>
      </c>
      <c r="O291" s="746">
        <f t="shared" si="111"/>
        <v>66</v>
      </c>
      <c r="P291" s="746">
        <f t="shared" si="111"/>
        <v>61</v>
      </c>
      <c r="Q291" s="746">
        <f t="shared" si="111"/>
        <v>69</v>
      </c>
      <c r="R291" s="746">
        <f t="shared" si="111"/>
        <v>79</v>
      </c>
      <c r="S291" s="746">
        <f t="shared" si="111"/>
        <v>73</v>
      </c>
      <c r="T291" s="746">
        <f t="shared" si="111"/>
        <v>60</v>
      </c>
      <c r="U291" s="746">
        <f t="shared" si="111"/>
        <v>48</v>
      </c>
      <c r="V291" s="747">
        <f t="shared" si="111"/>
        <v>63</v>
      </c>
    </row>
    <row r="292" spans="1:22" s="714" customFormat="1" ht="19.5" customHeight="1">
      <c r="A292" s="750"/>
      <c r="B292" s="751"/>
      <c r="C292" s="765" t="s">
        <v>587</v>
      </c>
      <c r="D292" s="731">
        <f t="shared" si="99"/>
        <v>576</v>
      </c>
      <c r="E292" s="752">
        <v>9</v>
      </c>
      <c r="F292" s="752">
        <v>47</v>
      </c>
      <c r="G292" s="752">
        <v>57</v>
      </c>
      <c r="H292" s="752">
        <v>45</v>
      </c>
      <c r="I292" s="752">
        <v>54</v>
      </c>
      <c r="J292" s="752">
        <v>46</v>
      </c>
      <c r="K292" s="752">
        <v>42</v>
      </c>
      <c r="L292" s="752">
        <v>40</v>
      </c>
      <c r="M292" s="752">
        <v>37</v>
      </c>
      <c r="N292" s="752">
        <v>31</v>
      </c>
      <c r="O292" s="752">
        <v>28</v>
      </c>
      <c r="P292" s="752">
        <v>22</v>
      </c>
      <c r="Q292" s="752">
        <v>21</v>
      </c>
      <c r="R292" s="752">
        <v>22</v>
      </c>
      <c r="S292" s="752">
        <v>25</v>
      </c>
      <c r="T292" s="752">
        <v>14</v>
      </c>
      <c r="U292" s="752">
        <v>16</v>
      </c>
      <c r="V292" s="753">
        <v>20</v>
      </c>
    </row>
    <row r="293" spans="1:22" s="714" customFormat="1" ht="19.5" customHeight="1">
      <c r="A293" s="750"/>
      <c r="B293" s="751"/>
      <c r="C293" s="765" t="s">
        <v>588</v>
      </c>
      <c r="D293" s="731">
        <f t="shared" si="99"/>
        <v>898</v>
      </c>
      <c r="E293" s="731">
        <v>15</v>
      </c>
      <c r="F293" s="731">
        <v>48</v>
      </c>
      <c r="G293" s="731">
        <v>59</v>
      </c>
      <c r="H293" s="731">
        <v>70</v>
      </c>
      <c r="I293" s="731">
        <v>66</v>
      </c>
      <c r="J293" s="731">
        <v>65</v>
      </c>
      <c r="K293" s="731">
        <v>75</v>
      </c>
      <c r="L293" s="731">
        <v>60</v>
      </c>
      <c r="M293" s="731">
        <v>49</v>
      </c>
      <c r="N293" s="731">
        <v>40</v>
      </c>
      <c r="O293" s="731">
        <v>38</v>
      </c>
      <c r="P293" s="731">
        <v>39</v>
      </c>
      <c r="Q293" s="731">
        <v>48</v>
      </c>
      <c r="R293" s="731">
        <v>57</v>
      </c>
      <c r="S293" s="731">
        <v>48</v>
      </c>
      <c r="T293" s="731">
        <v>46</v>
      </c>
      <c r="U293" s="731">
        <v>32</v>
      </c>
      <c r="V293" s="743">
        <v>43</v>
      </c>
    </row>
    <row r="294" spans="1:22" s="714" customFormat="1" ht="19.5" customHeight="1">
      <c r="A294" s="744" t="s">
        <v>50</v>
      </c>
      <c r="B294" s="997" t="s">
        <v>805</v>
      </c>
      <c r="C294" s="772"/>
      <c r="D294" s="728">
        <f t="shared" ref="D294:D299" si="112">SUM(E294:V294)</f>
        <v>23793</v>
      </c>
      <c r="E294" s="746">
        <f>SUM(E295:E296)</f>
        <v>377</v>
      </c>
      <c r="F294" s="746">
        <f t="shared" ref="F294:V294" si="113">SUM(F295:F296)</f>
        <v>1658</v>
      </c>
      <c r="G294" s="746">
        <f t="shared" si="113"/>
        <v>2000</v>
      </c>
      <c r="H294" s="746">
        <f t="shared" si="113"/>
        <v>1765</v>
      </c>
      <c r="I294" s="746">
        <f t="shared" si="113"/>
        <v>2013</v>
      </c>
      <c r="J294" s="746">
        <f t="shared" si="113"/>
        <v>2134</v>
      </c>
      <c r="K294" s="746">
        <f t="shared" si="113"/>
        <v>2172</v>
      </c>
      <c r="L294" s="746">
        <f t="shared" si="113"/>
        <v>2133</v>
      </c>
      <c r="M294" s="746">
        <f t="shared" si="113"/>
        <v>1730</v>
      </c>
      <c r="N294" s="746">
        <f t="shared" si="113"/>
        <v>1397</v>
      </c>
      <c r="O294" s="746">
        <f t="shared" si="113"/>
        <v>1177</v>
      </c>
      <c r="P294" s="746">
        <f t="shared" si="113"/>
        <v>1109</v>
      </c>
      <c r="Q294" s="746">
        <f t="shared" si="113"/>
        <v>1038</v>
      </c>
      <c r="R294" s="746">
        <f t="shared" si="113"/>
        <v>934</v>
      </c>
      <c r="S294" s="746">
        <f t="shared" si="113"/>
        <v>720</v>
      </c>
      <c r="T294" s="746">
        <f t="shared" si="113"/>
        <v>501</v>
      </c>
      <c r="U294" s="746">
        <f t="shared" si="113"/>
        <v>371</v>
      </c>
      <c r="V294" s="747">
        <f t="shared" si="113"/>
        <v>564</v>
      </c>
    </row>
    <row r="295" spans="1:22" s="714" customFormat="1" ht="19.5" customHeight="1">
      <c r="A295" s="750"/>
      <c r="B295" s="751"/>
      <c r="C295" s="765" t="s">
        <v>587</v>
      </c>
      <c r="D295" s="731">
        <f t="shared" si="112"/>
        <v>11566</v>
      </c>
      <c r="E295" s="752">
        <v>187</v>
      </c>
      <c r="F295" s="752">
        <v>838</v>
      </c>
      <c r="G295" s="752">
        <v>1028</v>
      </c>
      <c r="H295" s="752">
        <v>898</v>
      </c>
      <c r="I295" s="752">
        <v>973</v>
      </c>
      <c r="J295" s="752">
        <v>1057</v>
      </c>
      <c r="K295" s="752">
        <v>1059</v>
      </c>
      <c r="L295" s="752">
        <v>1042</v>
      </c>
      <c r="M295" s="752">
        <v>878</v>
      </c>
      <c r="N295" s="752">
        <v>673</v>
      </c>
      <c r="O295" s="752">
        <v>571</v>
      </c>
      <c r="P295" s="752">
        <v>518</v>
      </c>
      <c r="Q295" s="752">
        <v>487</v>
      </c>
      <c r="R295" s="752">
        <v>431</v>
      </c>
      <c r="S295" s="752">
        <v>341</v>
      </c>
      <c r="T295" s="752">
        <v>225</v>
      </c>
      <c r="U295" s="752">
        <v>157</v>
      </c>
      <c r="V295" s="753">
        <v>203</v>
      </c>
    </row>
    <row r="296" spans="1:22" s="714" customFormat="1" ht="19.5" customHeight="1">
      <c r="A296" s="750"/>
      <c r="B296" s="751"/>
      <c r="C296" s="765" t="s">
        <v>588</v>
      </c>
      <c r="D296" s="731">
        <f t="shared" si="112"/>
        <v>12227</v>
      </c>
      <c r="E296" s="752">
        <v>190</v>
      </c>
      <c r="F296" s="752">
        <v>820</v>
      </c>
      <c r="G296" s="752">
        <v>972</v>
      </c>
      <c r="H296" s="752">
        <v>867</v>
      </c>
      <c r="I296" s="752">
        <v>1040</v>
      </c>
      <c r="J296" s="752">
        <v>1077</v>
      </c>
      <c r="K296" s="752">
        <v>1113</v>
      </c>
      <c r="L296" s="752">
        <v>1091</v>
      </c>
      <c r="M296" s="752">
        <v>852</v>
      </c>
      <c r="N296" s="752">
        <v>724</v>
      </c>
      <c r="O296" s="752">
        <v>606</v>
      </c>
      <c r="P296" s="752">
        <v>591</v>
      </c>
      <c r="Q296" s="752">
        <v>551</v>
      </c>
      <c r="R296" s="752">
        <v>503</v>
      </c>
      <c r="S296" s="752">
        <v>379</v>
      </c>
      <c r="T296" s="752">
        <v>276</v>
      </c>
      <c r="U296" s="752">
        <v>214</v>
      </c>
      <c r="V296" s="753">
        <v>361</v>
      </c>
    </row>
    <row r="297" spans="1:22" s="714" customFormat="1" ht="19.5" customHeight="1">
      <c r="A297" s="744" t="s">
        <v>52</v>
      </c>
      <c r="B297" s="997" t="s">
        <v>868</v>
      </c>
      <c r="C297" s="772"/>
      <c r="D297" s="728">
        <f t="shared" si="112"/>
        <v>1983</v>
      </c>
      <c r="E297" s="746">
        <f>SUM(E298:E299)</f>
        <v>42</v>
      </c>
      <c r="F297" s="746">
        <f t="shared" ref="F297:V297" si="114">SUM(F298:F299)</f>
        <v>164</v>
      </c>
      <c r="G297" s="746">
        <f t="shared" si="114"/>
        <v>201</v>
      </c>
      <c r="H297" s="746">
        <f t="shared" si="114"/>
        <v>206</v>
      </c>
      <c r="I297" s="746">
        <f t="shared" si="114"/>
        <v>224</v>
      </c>
      <c r="J297" s="746">
        <f t="shared" si="114"/>
        <v>225</v>
      </c>
      <c r="K297" s="746">
        <f t="shared" si="114"/>
        <v>175</v>
      </c>
      <c r="L297" s="746">
        <f t="shared" si="114"/>
        <v>188</v>
      </c>
      <c r="M297" s="746">
        <f t="shared" si="114"/>
        <v>133</v>
      </c>
      <c r="N297" s="746">
        <f t="shared" si="114"/>
        <v>119</v>
      </c>
      <c r="O297" s="746">
        <f t="shared" si="114"/>
        <v>78</v>
      </c>
      <c r="P297" s="746">
        <f t="shared" si="114"/>
        <v>55</v>
      </c>
      <c r="Q297" s="746">
        <f t="shared" si="114"/>
        <v>55</v>
      </c>
      <c r="R297" s="746">
        <f t="shared" si="114"/>
        <v>38</v>
      </c>
      <c r="S297" s="746">
        <f t="shared" si="114"/>
        <v>33</v>
      </c>
      <c r="T297" s="746">
        <f t="shared" si="114"/>
        <v>18</v>
      </c>
      <c r="U297" s="746">
        <f t="shared" si="114"/>
        <v>13</v>
      </c>
      <c r="V297" s="747">
        <f t="shared" si="114"/>
        <v>16</v>
      </c>
    </row>
    <row r="298" spans="1:22" s="714" customFormat="1" ht="19.5" customHeight="1">
      <c r="A298" s="750"/>
      <c r="B298" s="751"/>
      <c r="C298" s="765" t="s">
        <v>587</v>
      </c>
      <c r="D298" s="731">
        <f t="shared" si="112"/>
        <v>1135</v>
      </c>
      <c r="E298" s="752">
        <v>25</v>
      </c>
      <c r="F298" s="752">
        <v>93</v>
      </c>
      <c r="G298" s="752">
        <v>110</v>
      </c>
      <c r="H298" s="752">
        <v>116</v>
      </c>
      <c r="I298" s="752">
        <v>125</v>
      </c>
      <c r="J298" s="752">
        <v>126</v>
      </c>
      <c r="K298" s="752">
        <v>96</v>
      </c>
      <c r="L298" s="752">
        <v>107</v>
      </c>
      <c r="M298" s="752">
        <v>76</v>
      </c>
      <c r="N298" s="752">
        <v>66</v>
      </c>
      <c r="O298" s="752">
        <v>48</v>
      </c>
      <c r="P298" s="752">
        <v>36</v>
      </c>
      <c r="Q298" s="752">
        <v>35</v>
      </c>
      <c r="R298" s="752">
        <v>23</v>
      </c>
      <c r="S298" s="752">
        <v>19</v>
      </c>
      <c r="T298" s="752">
        <v>13</v>
      </c>
      <c r="U298" s="752">
        <v>7</v>
      </c>
      <c r="V298" s="753">
        <v>14</v>
      </c>
    </row>
    <row r="299" spans="1:22" s="714" customFormat="1" ht="19.5" customHeight="1">
      <c r="A299" s="750"/>
      <c r="B299" s="751"/>
      <c r="C299" s="765" t="s">
        <v>588</v>
      </c>
      <c r="D299" s="731">
        <f t="shared" si="112"/>
        <v>848</v>
      </c>
      <c r="E299" s="752">
        <v>17</v>
      </c>
      <c r="F299" s="752">
        <v>71</v>
      </c>
      <c r="G299" s="752">
        <v>91</v>
      </c>
      <c r="H299" s="752">
        <v>90</v>
      </c>
      <c r="I299" s="752">
        <v>99</v>
      </c>
      <c r="J299" s="752">
        <v>99</v>
      </c>
      <c r="K299" s="752">
        <v>79</v>
      </c>
      <c r="L299" s="752">
        <v>81</v>
      </c>
      <c r="M299" s="752">
        <v>57</v>
      </c>
      <c r="N299" s="752">
        <v>53</v>
      </c>
      <c r="O299" s="752">
        <v>30</v>
      </c>
      <c r="P299" s="752">
        <v>19</v>
      </c>
      <c r="Q299" s="752">
        <v>20</v>
      </c>
      <c r="R299" s="752">
        <v>15</v>
      </c>
      <c r="S299" s="752">
        <v>14</v>
      </c>
      <c r="T299" s="752">
        <v>5</v>
      </c>
      <c r="U299" s="752">
        <v>6</v>
      </c>
      <c r="V299" s="753">
        <v>2</v>
      </c>
    </row>
    <row r="300" spans="1:22" s="714" customFormat="1" ht="19.5" customHeight="1">
      <c r="A300" s="744" t="s">
        <v>855</v>
      </c>
      <c r="B300" s="997" t="s">
        <v>869</v>
      </c>
      <c r="C300" s="772"/>
      <c r="D300" s="728">
        <f t="shared" ref="D300:D305" si="115">SUM(E300:V300)</f>
        <v>1669</v>
      </c>
      <c r="E300" s="746">
        <f>SUM(E301:E302)</f>
        <v>21</v>
      </c>
      <c r="F300" s="746">
        <f t="shared" ref="F300:V300" si="116">SUM(F301:F302)</f>
        <v>88</v>
      </c>
      <c r="G300" s="746">
        <f t="shared" si="116"/>
        <v>117</v>
      </c>
      <c r="H300" s="746">
        <f t="shared" si="116"/>
        <v>125</v>
      </c>
      <c r="I300" s="746">
        <f t="shared" si="116"/>
        <v>129</v>
      </c>
      <c r="J300" s="746">
        <f t="shared" si="116"/>
        <v>142</v>
      </c>
      <c r="K300" s="746">
        <f t="shared" si="116"/>
        <v>124</v>
      </c>
      <c r="L300" s="746">
        <f t="shared" si="116"/>
        <v>130</v>
      </c>
      <c r="M300" s="746">
        <f t="shared" si="116"/>
        <v>112</v>
      </c>
      <c r="N300" s="746">
        <f t="shared" si="116"/>
        <v>91</v>
      </c>
      <c r="O300" s="746">
        <f t="shared" si="116"/>
        <v>89</v>
      </c>
      <c r="P300" s="746">
        <f t="shared" si="116"/>
        <v>74</v>
      </c>
      <c r="Q300" s="746">
        <f t="shared" si="116"/>
        <v>89</v>
      </c>
      <c r="R300" s="746">
        <f t="shared" si="116"/>
        <v>84</v>
      </c>
      <c r="S300" s="746">
        <f t="shared" si="116"/>
        <v>79</v>
      </c>
      <c r="T300" s="746">
        <f t="shared" si="116"/>
        <v>62</v>
      </c>
      <c r="U300" s="746">
        <f t="shared" si="116"/>
        <v>43</v>
      </c>
      <c r="V300" s="747">
        <f t="shared" si="116"/>
        <v>70</v>
      </c>
    </row>
    <row r="301" spans="1:22" s="714" customFormat="1" ht="19.5" customHeight="1">
      <c r="A301" s="750"/>
      <c r="B301" s="751"/>
      <c r="C301" s="765" t="s">
        <v>587</v>
      </c>
      <c r="D301" s="731">
        <f t="shared" si="115"/>
        <v>1069</v>
      </c>
      <c r="E301" s="752">
        <v>13</v>
      </c>
      <c r="F301" s="752">
        <v>50</v>
      </c>
      <c r="G301" s="752">
        <v>68</v>
      </c>
      <c r="H301" s="752">
        <v>78</v>
      </c>
      <c r="I301" s="752">
        <v>82</v>
      </c>
      <c r="J301" s="752">
        <v>101</v>
      </c>
      <c r="K301" s="752">
        <v>73</v>
      </c>
      <c r="L301" s="752">
        <v>88</v>
      </c>
      <c r="M301" s="752">
        <v>67</v>
      </c>
      <c r="N301" s="752">
        <v>66</v>
      </c>
      <c r="O301" s="752">
        <v>58</v>
      </c>
      <c r="P301" s="752">
        <v>51</v>
      </c>
      <c r="Q301" s="752">
        <v>54</v>
      </c>
      <c r="R301" s="752">
        <v>56</v>
      </c>
      <c r="S301" s="752">
        <v>47</v>
      </c>
      <c r="T301" s="752">
        <v>41</v>
      </c>
      <c r="U301" s="752">
        <v>29</v>
      </c>
      <c r="V301" s="753">
        <v>47</v>
      </c>
    </row>
    <row r="302" spans="1:22" s="714" customFormat="1" ht="19.5" customHeight="1">
      <c r="A302" s="750"/>
      <c r="B302" s="751"/>
      <c r="C302" s="765" t="s">
        <v>588</v>
      </c>
      <c r="D302" s="731">
        <f t="shared" si="115"/>
        <v>600</v>
      </c>
      <c r="E302" s="752">
        <v>8</v>
      </c>
      <c r="F302" s="752">
        <v>38</v>
      </c>
      <c r="G302" s="752">
        <v>49</v>
      </c>
      <c r="H302" s="752">
        <v>47</v>
      </c>
      <c r="I302" s="752">
        <v>47</v>
      </c>
      <c r="J302" s="752">
        <v>41</v>
      </c>
      <c r="K302" s="752">
        <v>51</v>
      </c>
      <c r="L302" s="752">
        <v>42</v>
      </c>
      <c r="M302" s="752">
        <v>45</v>
      </c>
      <c r="N302" s="752">
        <v>25</v>
      </c>
      <c r="O302" s="752">
        <v>31</v>
      </c>
      <c r="P302" s="752">
        <v>23</v>
      </c>
      <c r="Q302" s="752">
        <v>35</v>
      </c>
      <c r="R302" s="752">
        <v>28</v>
      </c>
      <c r="S302" s="752">
        <v>32</v>
      </c>
      <c r="T302" s="752">
        <v>21</v>
      </c>
      <c r="U302" s="752">
        <v>14</v>
      </c>
      <c r="V302" s="753">
        <v>23</v>
      </c>
    </row>
    <row r="303" spans="1:22" s="714" customFormat="1" ht="19.5" customHeight="1">
      <c r="A303" s="744" t="s">
        <v>856</v>
      </c>
      <c r="B303" s="997" t="s">
        <v>870</v>
      </c>
      <c r="C303" s="772"/>
      <c r="D303" s="728">
        <f t="shared" si="115"/>
        <v>1362</v>
      </c>
      <c r="E303" s="746">
        <f>SUM(E304:E305)</f>
        <v>24</v>
      </c>
      <c r="F303" s="746">
        <f t="shared" ref="F303:V303" si="117">SUM(F304:F305)</f>
        <v>84</v>
      </c>
      <c r="G303" s="746">
        <f t="shared" si="117"/>
        <v>99</v>
      </c>
      <c r="H303" s="746">
        <f t="shared" si="117"/>
        <v>108</v>
      </c>
      <c r="I303" s="746">
        <f t="shared" si="117"/>
        <v>106</v>
      </c>
      <c r="J303" s="746">
        <f t="shared" si="117"/>
        <v>111</v>
      </c>
      <c r="K303" s="746">
        <f t="shared" si="117"/>
        <v>95</v>
      </c>
      <c r="L303" s="746">
        <f t="shared" si="117"/>
        <v>95</v>
      </c>
      <c r="M303" s="746">
        <f t="shared" si="117"/>
        <v>82</v>
      </c>
      <c r="N303" s="746">
        <f t="shared" si="117"/>
        <v>72</v>
      </c>
      <c r="O303" s="746">
        <f t="shared" si="117"/>
        <v>67</v>
      </c>
      <c r="P303" s="746">
        <f t="shared" si="117"/>
        <v>60</v>
      </c>
      <c r="Q303" s="746">
        <f t="shared" si="117"/>
        <v>61</v>
      </c>
      <c r="R303" s="746">
        <f t="shared" si="117"/>
        <v>68</v>
      </c>
      <c r="S303" s="746">
        <f t="shared" si="117"/>
        <v>68</v>
      </c>
      <c r="T303" s="746">
        <f t="shared" si="117"/>
        <v>67</v>
      </c>
      <c r="U303" s="746">
        <f t="shared" si="117"/>
        <v>41</v>
      </c>
      <c r="V303" s="747">
        <f t="shared" si="117"/>
        <v>54</v>
      </c>
    </row>
    <row r="304" spans="1:22" s="714" customFormat="1" ht="19.5" customHeight="1">
      <c r="A304" s="750"/>
      <c r="B304" s="751"/>
      <c r="C304" s="765" t="s">
        <v>587</v>
      </c>
      <c r="D304" s="731">
        <f t="shared" si="115"/>
        <v>704</v>
      </c>
      <c r="E304" s="752">
        <v>9</v>
      </c>
      <c r="F304" s="752">
        <v>41</v>
      </c>
      <c r="G304" s="752">
        <v>53</v>
      </c>
      <c r="H304" s="752">
        <v>51</v>
      </c>
      <c r="I304" s="752">
        <v>58</v>
      </c>
      <c r="J304" s="752">
        <v>54</v>
      </c>
      <c r="K304" s="752">
        <v>45</v>
      </c>
      <c r="L304" s="752">
        <v>48</v>
      </c>
      <c r="M304" s="752">
        <v>44</v>
      </c>
      <c r="N304" s="752">
        <v>38</v>
      </c>
      <c r="O304" s="752">
        <v>37</v>
      </c>
      <c r="P304" s="752">
        <v>31</v>
      </c>
      <c r="Q304" s="752">
        <v>36</v>
      </c>
      <c r="R304" s="752">
        <v>37</v>
      </c>
      <c r="S304" s="752">
        <v>37</v>
      </c>
      <c r="T304" s="752">
        <v>32</v>
      </c>
      <c r="U304" s="752">
        <v>23</v>
      </c>
      <c r="V304" s="753">
        <v>30</v>
      </c>
    </row>
    <row r="305" spans="1:23" s="714" customFormat="1" ht="19.5" customHeight="1">
      <c r="A305" s="750"/>
      <c r="B305" s="751"/>
      <c r="C305" s="765" t="s">
        <v>588</v>
      </c>
      <c r="D305" s="731">
        <f t="shared" si="115"/>
        <v>658</v>
      </c>
      <c r="E305" s="752">
        <v>15</v>
      </c>
      <c r="F305" s="752">
        <v>43</v>
      </c>
      <c r="G305" s="752">
        <v>46</v>
      </c>
      <c r="H305" s="752">
        <v>57</v>
      </c>
      <c r="I305" s="752">
        <v>48</v>
      </c>
      <c r="J305" s="752">
        <v>57</v>
      </c>
      <c r="K305" s="752">
        <v>50</v>
      </c>
      <c r="L305" s="752">
        <v>47</v>
      </c>
      <c r="M305" s="752">
        <v>38</v>
      </c>
      <c r="N305" s="752">
        <v>34</v>
      </c>
      <c r="O305" s="752">
        <v>30</v>
      </c>
      <c r="P305" s="752">
        <v>29</v>
      </c>
      <c r="Q305" s="752">
        <v>25</v>
      </c>
      <c r="R305" s="752">
        <v>31</v>
      </c>
      <c r="S305" s="752">
        <v>31</v>
      </c>
      <c r="T305" s="752">
        <v>35</v>
      </c>
      <c r="U305" s="752">
        <v>18</v>
      </c>
      <c r="V305" s="753">
        <v>24</v>
      </c>
    </row>
    <row r="306" spans="1:23" ht="19.5" customHeight="1">
      <c r="A306" s="1529" t="s">
        <v>75</v>
      </c>
      <c r="B306" s="1512" t="s">
        <v>664</v>
      </c>
      <c r="C306" s="1502"/>
      <c r="D306" s="1503">
        <f t="shared" si="99"/>
        <v>30465</v>
      </c>
      <c r="E306" s="1520">
        <f>SUM(E309+E312+E315+E318+E321+E324+E327++E330+E333+E336+E339+E342)</f>
        <v>504</v>
      </c>
      <c r="F306" s="1520">
        <f t="shared" ref="F306:V306" si="118">SUM(F309+F312+F315+F318+F321+F324+F327++F330+F333+F336+F339+F342)</f>
        <v>2055</v>
      </c>
      <c r="G306" s="1520">
        <f t="shared" si="118"/>
        <v>2647</v>
      </c>
      <c r="H306" s="1520">
        <f t="shared" si="118"/>
        <v>2711</v>
      </c>
      <c r="I306" s="1520">
        <f t="shared" si="118"/>
        <v>2707</v>
      </c>
      <c r="J306" s="1520">
        <f t="shared" si="118"/>
        <v>2557</v>
      </c>
      <c r="K306" s="1520">
        <f t="shared" si="118"/>
        <v>2467</v>
      </c>
      <c r="L306" s="1520">
        <f t="shared" si="118"/>
        <v>2275</v>
      </c>
      <c r="M306" s="1520">
        <f t="shared" si="118"/>
        <v>1899</v>
      </c>
      <c r="N306" s="1520">
        <f t="shared" si="118"/>
        <v>1641</v>
      </c>
      <c r="O306" s="1520">
        <f t="shared" si="118"/>
        <v>1357</v>
      </c>
      <c r="P306" s="1520">
        <f t="shared" si="118"/>
        <v>1270</v>
      </c>
      <c r="Q306" s="1520">
        <f t="shared" si="118"/>
        <v>1324</v>
      </c>
      <c r="R306" s="1520">
        <f t="shared" si="118"/>
        <v>1203</v>
      </c>
      <c r="S306" s="1520">
        <f t="shared" si="118"/>
        <v>1071</v>
      </c>
      <c r="T306" s="1520">
        <f t="shared" si="118"/>
        <v>956</v>
      </c>
      <c r="U306" s="1520">
        <f t="shared" si="118"/>
        <v>763</v>
      </c>
      <c r="V306" s="1520">
        <f t="shared" si="118"/>
        <v>1058</v>
      </c>
      <c r="W306" s="714"/>
    </row>
    <row r="307" spans="1:23" ht="19.5" customHeight="1">
      <c r="A307" s="1518"/>
      <c r="B307" s="757"/>
      <c r="C307" s="739" t="s">
        <v>587</v>
      </c>
      <c r="D307" s="731">
        <f t="shared" si="99"/>
        <v>16080</v>
      </c>
      <c r="E307" s="752">
        <f>SUM(E310+E313+E316+E319+E322+E325+E328++E331+E334+E337+E340+E343)</f>
        <v>262</v>
      </c>
      <c r="F307" s="752">
        <f t="shared" ref="F307:V307" si="119">SUM(F310+F313+F316+F319+F322+F325+F328++F331+F334+F337+F340+F343)</f>
        <v>1062</v>
      </c>
      <c r="G307" s="752">
        <f t="shared" si="119"/>
        <v>1349</v>
      </c>
      <c r="H307" s="752">
        <f t="shared" si="119"/>
        <v>1372</v>
      </c>
      <c r="I307" s="752">
        <f t="shared" si="119"/>
        <v>1415</v>
      </c>
      <c r="J307" s="752">
        <f t="shared" si="119"/>
        <v>1305</v>
      </c>
      <c r="K307" s="752">
        <f t="shared" si="119"/>
        <v>1303</v>
      </c>
      <c r="L307" s="752">
        <f t="shared" si="119"/>
        <v>1238</v>
      </c>
      <c r="M307" s="752">
        <f t="shared" si="119"/>
        <v>1053</v>
      </c>
      <c r="N307" s="752">
        <f t="shared" si="119"/>
        <v>938</v>
      </c>
      <c r="O307" s="752">
        <f t="shared" si="119"/>
        <v>767</v>
      </c>
      <c r="P307" s="752">
        <f t="shared" si="119"/>
        <v>704</v>
      </c>
      <c r="Q307" s="752">
        <f t="shared" si="119"/>
        <v>735</v>
      </c>
      <c r="R307" s="752">
        <f t="shared" si="119"/>
        <v>656</v>
      </c>
      <c r="S307" s="752">
        <f t="shared" si="119"/>
        <v>546</v>
      </c>
      <c r="T307" s="752">
        <f t="shared" si="119"/>
        <v>480</v>
      </c>
      <c r="U307" s="752">
        <f t="shared" si="119"/>
        <v>397</v>
      </c>
      <c r="V307" s="752">
        <f t="shared" si="119"/>
        <v>498</v>
      </c>
      <c r="W307" s="714"/>
    </row>
    <row r="308" spans="1:23" ht="19.5" customHeight="1">
      <c r="A308" s="1519"/>
      <c r="B308" s="1516"/>
      <c r="C308" s="1514" t="s">
        <v>588</v>
      </c>
      <c r="D308" s="779">
        <f t="shared" si="99"/>
        <v>14385</v>
      </c>
      <c r="E308" s="1521">
        <f>SUM(E311+E314+E317+E320+E323+E326+E329++E332+E335+E338+E341+E344)</f>
        <v>242</v>
      </c>
      <c r="F308" s="1521">
        <f t="shared" ref="F308:V308" si="120">SUM(F311+F314+F317+F320+F323+F326+F329++F332+F335+F338+F341+F344)</f>
        <v>993</v>
      </c>
      <c r="G308" s="1521">
        <f t="shared" si="120"/>
        <v>1298</v>
      </c>
      <c r="H308" s="1521">
        <f t="shared" si="120"/>
        <v>1339</v>
      </c>
      <c r="I308" s="1521">
        <f t="shared" si="120"/>
        <v>1292</v>
      </c>
      <c r="J308" s="1521">
        <f t="shared" si="120"/>
        <v>1252</v>
      </c>
      <c r="K308" s="1521">
        <f t="shared" si="120"/>
        <v>1164</v>
      </c>
      <c r="L308" s="1521">
        <f t="shared" si="120"/>
        <v>1037</v>
      </c>
      <c r="M308" s="1521">
        <f t="shared" si="120"/>
        <v>846</v>
      </c>
      <c r="N308" s="1521">
        <f t="shared" si="120"/>
        <v>703</v>
      </c>
      <c r="O308" s="1521">
        <f t="shared" si="120"/>
        <v>590</v>
      </c>
      <c r="P308" s="1521">
        <f t="shared" si="120"/>
        <v>566</v>
      </c>
      <c r="Q308" s="1521">
        <f t="shared" si="120"/>
        <v>589</v>
      </c>
      <c r="R308" s="1521">
        <f t="shared" si="120"/>
        <v>547</v>
      </c>
      <c r="S308" s="1521">
        <f t="shared" si="120"/>
        <v>525</v>
      </c>
      <c r="T308" s="1521">
        <f t="shared" si="120"/>
        <v>476</v>
      </c>
      <c r="U308" s="1521">
        <f t="shared" si="120"/>
        <v>366</v>
      </c>
      <c r="V308" s="1521">
        <f t="shared" si="120"/>
        <v>560</v>
      </c>
      <c r="W308" s="714"/>
    </row>
    <row r="309" spans="1:23" s="749" customFormat="1" ht="19.5" customHeight="1">
      <c r="A309" s="744" t="s">
        <v>25</v>
      </c>
      <c r="B309" s="745" t="s">
        <v>665</v>
      </c>
      <c r="C309" s="751"/>
      <c r="D309" s="728">
        <f t="shared" si="99"/>
        <v>11925</v>
      </c>
      <c r="E309" s="746">
        <f t="shared" ref="E309:V309" si="121">SUM(E310:E311)</f>
        <v>193</v>
      </c>
      <c r="F309" s="746">
        <f t="shared" si="121"/>
        <v>815</v>
      </c>
      <c r="G309" s="746">
        <f t="shared" si="121"/>
        <v>1028</v>
      </c>
      <c r="H309" s="746">
        <f t="shared" si="121"/>
        <v>993</v>
      </c>
      <c r="I309" s="746">
        <f t="shared" si="121"/>
        <v>1030</v>
      </c>
      <c r="J309" s="746">
        <f t="shared" si="121"/>
        <v>1004</v>
      </c>
      <c r="K309" s="746">
        <f t="shared" si="121"/>
        <v>979</v>
      </c>
      <c r="L309" s="746">
        <f t="shared" si="121"/>
        <v>947</v>
      </c>
      <c r="M309" s="746">
        <f t="shared" si="121"/>
        <v>759</v>
      </c>
      <c r="N309" s="746">
        <f t="shared" si="121"/>
        <v>643</v>
      </c>
      <c r="O309" s="746">
        <f t="shared" si="121"/>
        <v>552</v>
      </c>
      <c r="P309" s="746">
        <f t="shared" si="121"/>
        <v>518</v>
      </c>
      <c r="Q309" s="746">
        <f t="shared" si="121"/>
        <v>494</v>
      </c>
      <c r="R309" s="746">
        <f t="shared" si="121"/>
        <v>468</v>
      </c>
      <c r="S309" s="746">
        <f t="shared" si="121"/>
        <v>401</v>
      </c>
      <c r="T309" s="746">
        <f t="shared" si="121"/>
        <v>381</v>
      </c>
      <c r="U309" s="746">
        <f t="shared" si="121"/>
        <v>276</v>
      </c>
      <c r="V309" s="747">
        <f t="shared" si="121"/>
        <v>444</v>
      </c>
      <c r="W309" s="748"/>
    </row>
    <row r="310" spans="1:23" s="749" customFormat="1" ht="19.5" customHeight="1">
      <c r="A310" s="750"/>
      <c r="B310" s="751"/>
      <c r="C310" s="742" t="s">
        <v>587</v>
      </c>
      <c r="D310" s="731">
        <f t="shared" si="99"/>
        <v>5950</v>
      </c>
      <c r="E310" s="752">
        <v>105</v>
      </c>
      <c r="F310" s="752">
        <v>431</v>
      </c>
      <c r="G310" s="752">
        <v>526</v>
      </c>
      <c r="H310" s="752">
        <v>500</v>
      </c>
      <c r="I310" s="752">
        <v>522</v>
      </c>
      <c r="J310" s="752">
        <v>490</v>
      </c>
      <c r="K310" s="752">
        <v>483</v>
      </c>
      <c r="L310" s="752">
        <v>470</v>
      </c>
      <c r="M310" s="752">
        <v>401</v>
      </c>
      <c r="N310" s="752">
        <v>333</v>
      </c>
      <c r="O310" s="752">
        <v>282</v>
      </c>
      <c r="P310" s="752">
        <v>260</v>
      </c>
      <c r="Q310" s="752">
        <v>247</v>
      </c>
      <c r="R310" s="752">
        <v>220</v>
      </c>
      <c r="S310" s="752">
        <v>177</v>
      </c>
      <c r="T310" s="752">
        <v>173</v>
      </c>
      <c r="U310" s="752">
        <v>125</v>
      </c>
      <c r="V310" s="753">
        <v>205</v>
      </c>
      <c r="W310" s="748"/>
    </row>
    <row r="311" spans="1:23" ht="19.5" customHeight="1">
      <c r="A311" s="750"/>
      <c r="B311" s="751"/>
      <c r="C311" s="742" t="s">
        <v>588</v>
      </c>
      <c r="D311" s="731">
        <f t="shared" si="99"/>
        <v>5975</v>
      </c>
      <c r="E311" s="731">
        <v>88</v>
      </c>
      <c r="F311" s="731">
        <v>384</v>
      </c>
      <c r="G311" s="731">
        <v>502</v>
      </c>
      <c r="H311" s="731">
        <v>493</v>
      </c>
      <c r="I311" s="731">
        <v>508</v>
      </c>
      <c r="J311" s="731">
        <v>514</v>
      </c>
      <c r="K311" s="731">
        <v>496</v>
      </c>
      <c r="L311" s="731">
        <v>477</v>
      </c>
      <c r="M311" s="731">
        <v>358</v>
      </c>
      <c r="N311" s="731">
        <v>310</v>
      </c>
      <c r="O311" s="731">
        <v>270</v>
      </c>
      <c r="P311" s="731">
        <v>258</v>
      </c>
      <c r="Q311" s="731">
        <v>247</v>
      </c>
      <c r="R311" s="731">
        <v>248</v>
      </c>
      <c r="S311" s="731">
        <v>224</v>
      </c>
      <c r="T311" s="731">
        <v>208</v>
      </c>
      <c r="U311" s="731">
        <v>151</v>
      </c>
      <c r="V311" s="743">
        <v>239</v>
      </c>
      <c r="W311" s="714"/>
    </row>
    <row r="312" spans="1:23" s="749" customFormat="1" ht="19.5" customHeight="1">
      <c r="A312" s="744" t="s">
        <v>27</v>
      </c>
      <c r="B312" s="745" t="s">
        <v>427</v>
      </c>
      <c r="C312" s="751"/>
      <c r="D312" s="728">
        <f t="shared" si="99"/>
        <v>1068</v>
      </c>
      <c r="E312" s="746">
        <f t="shared" ref="E312:V312" si="122">SUM(E313:E314)</f>
        <v>26</v>
      </c>
      <c r="F312" s="746">
        <f t="shared" si="122"/>
        <v>84</v>
      </c>
      <c r="G312" s="746">
        <f t="shared" si="122"/>
        <v>99</v>
      </c>
      <c r="H312" s="746">
        <f t="shared" si="122"/>
        <v>116</v>
      </c>
      <c r="I312" s="746">
        <f t="shared" si="122"/>
        <v>102</v>
      </c>
      <c r="J312" s="746">
        <f t="shared" si="122"/>
        <v>113</v>
      </c>
      <c r="K312" s="746">
        <f t="shared" si="122"/>
        <v>83</v>
      </c>
      <c r="L312" s="746">
        <f t="shared" si="122"/>
        <v>91</v>
      </c>
      <c r="M312" s="746">
        <f t="shared" si="122"/>
        <v>67</v>
      </c>
      <c r="N312" s="746">
        <f t="shared" si="122"/>
        <v>53</v>
      </c>
      <c r="O312" s="746">
        <f t="shared" si="122"/>
        <v>39</v>
      </c>
      <c r="P312" s="746">
        <f t="shared" si="122"/>
        <v>39</v>
      </c>
      <c r="Q312" s="746">
        <f t="shared" si="122"/>
        <v>36</v>
      </c>
      <c r="R312" s="746">
        <f t="shared" si="122"/>
        <v>36</v>
      </c>
      <c r="S312" s="746">
        <f t="shared" si="122"/>
        <v>30</v>
      </c>
      <c r="T312" s="746">
        <f t="shared" si="122"/>
        <v>19</v>
      </c>
      <c r="U312" s="746">
        <f t="shared" si="122"/>
        <v>15</v>
      </c>
      <c r="V312" s="747">
        <f t="shared" si="122"/>
        <v>20</v>
      </c>
      <c r="W312" s="748"/>
    </row>
    <row r="313" spans="1:23" s="749" customFormat="1" ht="19.5" customHeight="1">
      <c r="A313" s="750"/>
      <c r="B313" s="751"/>
      <c r="C313" s="742" t="s">
        <v>587</v>
      </c>
      <c r="D313" s="731">
        <f t="shared" si="99"/>
        <v>619</v>
      </c>
      <c r="E313" s="752">
        <v>14</v>
      </c>
      <c r="F313" s="752">
        <v>46</v>
      </c>
      <c r="G313" s="752">
        <v>52</v>
      </c>
      <c r="H313" s="752">
        <v>59</v>
      </c>
      <c r="I313" s="752">
        <v>61</v>
      </c>
      <c r="J313" s="752">
        <v>71</v>
      </c>
      <c r="K313" s="752">
        <v>47</v>
      </c>
      <c r="L313" s="752">
        <v>60</v>
      </c>
      <c r="M313" s="752">
        <v>41</v>
      </c>
      <c r="N313" s="752">
        <v>33</v>
      </c>
      <c r="O313" s="752">
        <v>23</v>
      </c>
      <c r="P313" s="752">
        <v>23</v>
      </c>
      <c r="Q313" s="752">
        <v>21</v>
      </c>
      <c r="R313" s="752">
        <v>19</v>
      </c>
      <c r="S313" s="752">
        <v>19</v>
      </c>
      <c r="T313" s="752">
        <v>9</v>
      </c>
      <c r="U313" s="752">
        <v>9</v>
      </c>
      <c r="V313" s="753">
        <v>12</v>
      </c>
      <c r="W313" s="748"/>
    </row>
    <row r="314" spans="1:23" ht="19.5" customHeight="1">
      <c r="A314" s="750"/>
      <c r="B314" s="751"/>
      <c r="C314" s="742" t="s">
        <v>588</v>
      </c>
      <c r="D314" s="731">
        <f t="shared" si="99"/>
        <v>449</v>
      </c>
      <c r="E314" s="731">
        <v>12</v>
      </c>
      <c r="F314" s="731">
        <v>38</v>
      </c>
      <c r="G314" s="731">
        <v>47</v>
      </c>
      <c r="H314" s="731">
        <v>57</v>
      </c>
      <c r="I314" s="731">
        <v>41</v>
      </c>
      <c r="J314" s="731">
        <v>42</v>
      </c>
      <c r="K314" s="731">
        <v>36</v>
      </c>
      <c r="L314" s="731">
        <v>31</v>
      </c>
      <c r="M314" s="731">
        <v>26</v>
      </c>
      <c r="N314" s="731">
        <v>20</v>
      </c>
      <c r="O314" s="731">
        <v>16</v>
      </c>
      <c r="P314" s="731">
        <v>16</v>
      </c>
      <c r="Q314" s="731">
        <v>15</v>
      </c>
      <c r="R314" s="731">
        <v>17</v>
      </c>
      <c r="S314" s="731">
        <v>11</v>
      </c>
      <c r="T314" s="731">
        <v>10</v>
      </c>
      <c r="U314" s="731">
        <v>6</v>
      </c>
      <c r="V314" s="743">
        <v>8</v>
      </c>
      <c r="W314" s="714"/>
    </row>
    <row r="315" spans="1:23" s="749" customFormat="1" ht="19.5" customHeight="1">
      <c r="A315" s="744" t="s">
        <v>29</v>
      </c>
      <c r="B315" s="745" t="s">
        <v>666</v>
      </c>
      <c r="C315" s="751"/>
      <c r="D315" s="728">
        <f t="shared" si="99"/>
        <v>1534</v>
      </c>
      <c r="E315" s="746">
        <f t="shared" ref="E315:V315" si="123">SUM(E316:E317)</f>
        <v>27</v>
      </c>
      <c r="F315" s="746">
        <f t="shared" si="123"/>
        <v>116</v>
      </c>
      <c r="G315" s="746">
        <f t="shared" si="123"/>
        <v>146</v>
      </c>
      <c r="H315" s="746">
        <f t="shared" si="123"/>
        <v>144</v>
      </c>
      <c r="I315" s="746">
        <f t="shared" si="123"/>
        <v>144</v>
      </c>
      <c r="J315" s="746">
        <f t="shared" si="123"/>
        <v>105</v>
      </c>
      <c r="K315" s="746">
        <f t="shared" si="123"/>
        <v>115</v>
      </c>
      <c r="L315" s="746">
        <f t="shared" si="123"/>
        <v>95</v>
      </c>
      <c r="M315" s="746">
        <f t="shared" si="123"/>
        <v>91</v>
      </c>
      <c r="N315" s="746">
        <f t="shared" si="123"/>
        <v>60</v>
      </c>
      <c r="O315" s="746">
        <f t="shared" si="123"/>
        <v>70</v>
      </c>
      <c r="P315" s="746">
        <f t="shared" si="123"/>
        <v>54</v>
      </c>
      <c r="Q315" s="746">
        <f t="shared" si="123"/>
        <v>82</v>
      </c>
      <c r="R315" s="746">
        <f t="shared" si="123"/>
        <v>60</v>
      </c>
      <c r="S315" s="746">
        <f t="shared" si="123"/>
        <v>65</v>
      </c>
      <c r="T315" s="746">
        <f t="shared" si="123"/>
        <v>56</v>
      </c>
      <c r="U315" s="746">
        <f t="shared" si="123"/>
        <v>42</v>
      </c>
      <c r="V315" s="747">
        <f t="shared" si="123"/>
        <v>62</v>
      </c>
      <c r="W315" s="748"/>
    </row>
    <row r="316" spans="1:23" s="749" customFormat="1" ht="19.5" customHeight="1">
      <c r="A316" s="750"/>
      <c r="B316" s="751"/>
      <c r="C316" s="742" t="s">
        <v>587</v>
      </c>
      <c r="D316" s="731">
        <f t="shared" si="99"/>
        <v>846</v>
      </c>
      <c r="E316" s="752">
        <v>13</v>
      </c>
      <c r="F316" s="752">
        <v>65</v>
      </c>
      <c r="G316" s="752">
        <v>77</v>
      </c>
      <c r="H316" s="752">
        <v>62</v>
      </c>
      <c r="I316" s="752">
        <v>81</v>
      </c>
      <c r="J316" s="752">
        <v>44</v>
      </c>
      <c r="K316" s="752">
        <v>68</v>
      </c>
      <c r="L316" s="752">
        <v>58</v>
      </c>
      <c r="M316" s="752">
        <v>53</v>
      </c>
      <c r="N316" s="752">
        <v>38</v>
      </c>
      <c r="O316" s="752">
        <v>40</v>
      </c>
      <c r="P316" s="752">
        <v>33</v>
      </c>
      <c r="Q316" s="752">
        <v>48</v>
      </c>
      <c r="R316" s="752">
        <v>37</v>
      </c>
      <c r="S316" s="752">
        <v>41</v>
      </c>
      <c r="T316" s="752">
        <v>28</v>
      </c>
      <c r="U316" s="752">
        <v>24</v>
      </c>
      <c r="V316" s="753">
        <v>36</v>
      </c>
      <c r="W316" s="748"/>
    </row>
    <row r="317" spans="1:23" ht="19.5" customHeight="1">
      <c r="A317" s="750"/>
      <c r="B317" s="751"/>
      <c r="C317" s="742" t="s">
        <v>588</v>
      </c>
      <c r="D317" s="731">
        <f t="shared" si="99"/>
        <v>688</v>
      </c>
      <c r="E317" s="731">
        <v>14</v>
      </c>
      <c r="F317" s="731">
        <v>51</v>
      </c>
      <c r="G317" s="731">
        <v>69</v>
      </c>
      <c r="H317" s="731">
        <v>82</v>
      </c>
      <c r="I317" s="731">
        <v>63</v>
      </c>
      <c r="J317" s="731">
        <v>61</v>
      </c>
      <c r="K317" s="731">
        <v>47</v>
      </c>
      <c r="L317" s="731">
        <v>37</v>
      </c>
      <c r="M317" s="731">
        <v>38</v>
      </c>
      <c r="N317" s="731">
        <v>22</v>
      </c>
      <c r="O317" s="731">
        <v>30</v>
      </c>
      <c r="P317" s="731">
        <v>21</v>
      </c>
      <c r="Q317" s="731">
        <v>34</v>
      </c>
      <c r="R317" s="731">
        <v>23</v>
      </c>
      <c r="S317" s="731">
        <v>24</v>
      </c>
      <c r="T317" s="731">
        <v>28</v>
      </c>
      <c r="U317" s="731">
        <v>18</v>
      </c>
      <c r="V317" s="743">
        <v>26</v>
      </c>
      <c r="W317" s="714"/>
    </row>
    <row r="318" spans="1:23" s="749" customFormat="1" ht="19.5" customHeight="1">
      <c r="A318" s="744" t="s">
        <v>31</v>
      </c>
      <c r="B318" s="745" t="s">
        <v>667</v>
      </c>
      <c r="C318" s="751"/>
      <c r="D318" s="728">
        <f t="shared" si="99"/>
        <v>864</v>
      </c>
      <c r="E318" s="746">
        <f t="shared" ref="E318:V318" si="124">SUM(E319:E320)</f>
        <v>16</v>
      </c>
      <c r="F318" s="746">
        <f t="shared" si="124"/>
        <v>65</v>
      </c>
      <c r="G318" s="746">
        <f t="shared" si="124"/>
        <v>88</v>
      </c>
      <c r="H318" s="746">
        <f t="shared" si="124"/>
        <v>90</v>
      </c>
      <c r="I318" s="746">
        <f t="shared" si="124"/>
        <v>85</v>
      </c>
      <c r="J318" s="746">
        <f t="shared" si="124"/>
        <v>67</v>
      </c>
      <c r="K318" s="746">
        <f t="shared" si="124"/>
        <v>67</v>
      </c>
      <c r="L318" s="746">
        <f t="shared" si="124"/>
        <v>59</v>
      </c>
      <c r="M318" s="746">
        <f t="shared" si="124"/>
        <v>45</v>
      </c>
      <c r="N318" s="746">
        <f t="shared" si="124"/>
        <v>48</v>
      </c>
      <c r="O318" s="746">
        <f t="shared" si="124"/>
        <v>33</v>
      </c>
      <c r="P318" s="746">
        <f t="shared" si="124"/>
        <v>45</v>
      </c>
      <c r="Q318" s="746">
        <f t="shared" si="124"/>
        <v>38</v>
      </c>
      <c r="R318" s="746">
        <f t="shared" si="124"/>
        <v>39</v>
      </c>
      <c r="S318" s="746">
        <f t="shared" si="124"/>
        <v>27</v>
      </c>
      <c r="T318" s="746">
        <f t="shared" si="124"/>
        <v>23</v>
      </c>
      <c r="U318" s="746">
        <f t="shared" si="124"/>
        <v>12</v>
      </c>
      <c r="V318" s="747">
        <f t="shared" si="124"/>
        <v>17</v>
      </c>
      <c r="W318" s="748"/>
    </row>
    <row r="319" spans="1:23" s="749" customFormat="1" ht="19.5" customHeight="1">
      <c r="A319" s="740"/>
      <c r="B319" s="745"/>
      <c r="C319" s="742" t="s">
        <v>587</v>
      </c>
      <c r="D319" s="731">
        <f t="shared" si="99"/>
        <v>479</v>
      </c>
      <c r="E319" s="752">
        <v>4</v>
      </c>
      <c r="F319" s="752">
        <v>31</v>
      </c>
      <c r="G319" s="752">
        <v>48</v>
      </c>
      <c r="H319" s="752">
        <v>41</v>
      </c>
      <c r="I319" s="752">
        <v>49</v>
      </c>
      <c r="J319" s="752">
        <v>34</v>
      </c>
      <c r="K319" s="752">
        <v>35</v>
      </c>
      <c r="L319" s="752">
        <v>38</v>
      </c>
      <c r="M319" s="752">
        <v>25</v>
      </c>
      <c r="N319" s="752">
        <v>26</v>
      </c>
      <c r="O319" s="752">
        <v>21</v>
      </c>
      <c r="P319" s="752">
        <v>24</v>
      </c>
      <c r="Q319" s="752">
        <v>27</v>
      </c>
      <c r="R319" s="752">
        <v>26</v>
      </c>
      <c r="S319" s="752">
        <v>17</v>
      </c>
      <c r="T319" s="752">
        <v>14</v>
      </c>
      <c r="U319" s="752">
        <v>9</v>
      </c>
      <c r="V319" s="753">
        <v>10</v>
      </c>
      <c r="W319" s="748"/>
    </row>
    <row r="320" spans="1:23" ht="19.5" customHeight="1">
      <c r="A320" s="750"/>
      <c r="B320" s="751"/>
      <c r="C320" s="742" t="s">
        <v>588</v>
      </c>
      <c r="D320" s="731">
        <f t="shared" si="99"/>
        <v>385</v>
      </c>
      <c r="E320" s="731">
        <v>12</v>
      </c>
      <c r="F320" s="731">
        <v>34</v>
      </c>
      <c r="G320" s="731">
        <v>40</v>
      </c>
      <c r="H320" s="731">
        <v>49</v>
      </c>
      <c r="I320" s="731">
        <v>36</v>
      </c>
      <c r="J320" s="731">
        <v>33</v>
      </c>
      <c r="K320" s="731">
        <v>32</v>
      </c>
      <c r="L320" s="731">
        <v>21</v>
      </c>
      <c r="M320" s="731">
        <v>20</v>
      </c>
      <c r="N320" s="731">
        <v>22</v>
      </c>
      <c r="O320" s="731">
        <v>12</v>
      </c>
      <c r="P320" s="731">
        <v>21</v>
      </c>
      <c r="Q320" s="731">
        <v>11</v>
      </c>
      <c r="R320" s="731">
        <v>13</v>
      </c>
      <c r="S320" s="731">
        <v>10</v>
      </c>
      <c r="T320" s="731">
        <v>9</v>
      </c>
      <c r="U320" s="731">
        <v>3</v>
      </c>
      <c r="V320" s="743">
        <v>7</v>
      </c>
      <c r="W320" s="714"/>
    </row>
    <row r="321" spans="1:23" s="749" customFormat="1" ht="19.5" customHeight="1">
      <c r="A321" s="744" t="s">
        <v>33</v>
      </c>
      <c r="B321" s="745" t="s">
        <v>668</v>
      </c>
      <c r="C321" s="751"/>
      <c r="D321" s="728">
        <f t="shared" si="99"/>
        <v>2539</v>
      </c>
      <c r="E321" s="746">
        <f t="shared" ref="E321:V321" si="125">SUM(E322:E323)</f>
        <v>52</v>
      </c>
      <c r="F321" s="746">
        <f t="shared" si="125"/>
        <v>166</v>
      </c>
      <c r="G321" s="746">
        <f t="shared" si="125"/>
        <v>192</v>
      </c>
      <c r="H321" s="746">
        <f t="shared" si="125"/>
        <v>224</v>
      </c>
      <c r="I321" s="746">
        <f t="shared" si="125"/>
        <v>210</v>
      </c>
      <c r="J321" s="746">
        <f t="shared" si="125"/>
        <v>206</v>
      </c>
      <c r="K321" s="746">
        <f t="shared" si="125"/>
        <v>234</v>
      </c>
      <c r="L321" s="746">
        <f t="shared" si="125"/>
        <v>195</v>
      </c>
      <c r="M321" s="746">
        <f t="shared" si="125"/>
        <v>157</v>
      </c>
      <c r="N321" s="746">
        <f t="shared" si="125"/>
        <v>140</v>
      </c>
      <c r="O321" s="746">
        <f t="shared" si="125"/>
        <v>112</v>
      </c>
      <c r="P321" s="746">
        <f t="shared" si="125"/>
        <v>113</v>
      </c>
      <c r="Q321" s="746">
        <f t="shared" si="125"/>
        <v>102</v>
      </c>
      <c r="R321" s="746">
        <f t="shared" si="125"/>
        <v>95</v>
      </c>
      <c r="S321" s="746">
        <f t="shared" si="125"/>
        <v>99</v>
      </c>
      <c r="T321" s="746">
        <f t="shared" si="125"/>
        <v>81</v>
      </c>
      <c r="U321" s="746">
        <f t="shared" si="125"/>
        <v>77</v>
      </c>
      <c r="V321" s="747">
        <f t="shared" si="125"/>
        <v>84</v>
      </c>
      <c r="W321" s="748"/>
    </row>
    <row r="322" spans="1:23" s="749" customFormat="1" ht="19.5" customHeight="1">
      <c r="A322" s="750"/>
      <c r="B322" s="751"/>
      <c r="C322" s="742" t="s">
        <v>587</v>
      </c>
      <c r="D322" s="731">
        <f t="shared" si="99"/>
        <v>1351</v>
      </c>
      <c r="E322" s="752">
        <v>24</v>
      </c>
      <c r="F322" s="752">
        <v>79</v>
      </c>
      <c r="G322" s="752">
        <v>93</v>
      </c>
      <c r="H322" s="752">
        <v>105</v>
      </c>
      <c r="I322" s="752">
        <v>102</v>
      </c>
      <c r="J322" s="752">
        <v>119</v>
      </c>
      <c r="K322" s="752">
        <v>111</v>
      </c>
      <c r="L322" s="752">
        <v>121</v>
      </c>
      <c r="M322" s="752">
        <v>87</v>
      </c>
      <c r="N322" s="752">
        <v>89</v>
      </c>
      <c r="O322" s="752">
        <v>72</v>
      </c>
      <c r="P322" s="752">
        <v>71</v>
      </c>
      <c r="Q322" s="752">
        <v>59</v>
      </c>
      <c r="R322" s="752">
        <v>61</v>
      </c>
      <c r="S322" s="752">
        <v>49</v>
      </c>
      <c r="T322" s="752">
        <v>36</v>
      </c>
      <c r="U322" s="752">
        <v>38</v>
      </c>
      <c r="V322" s="753">
        <v>35</v>
      </c>
      <c r="W322" s="748"/>
    </row>
    <row r="323" spans="1:23" ht="19.5" customHeight="1">
      <c r="A323" s="750"/>
      <c r="B323" s="751"/>
      <c r="C323" s="742" t="s">
        <v>588</v>
      </c>
      <c r="D323" s="731">
        <f t="shared" si="99"/>
        <v>1188</v>
      </c>
      <c r="E323" s="731">
        <v>28</v>
      </c>
      <c r="F323" s="731">
        <v>87</v>
      </c>
      <c r="G323" s="731">
        <v>99</v>
      </c>
      <c r="H323" s="731">
        <v>119</v>
      </c>
      <c r="I323" s="731">
        <v>108</v>
      </c>
      <c r="J323" s="731">
        <v>87</v>
      </c>
      <c r="K323" s="731">
        <v>123</v>
      </c>
      <c r="L323" s="731">
        <v>74</v>
      </c>
      <c r="M323" s="731">
        <v>70</v>
      </c>
      <c r="N323" s="731">
        <v>51</v>
      </c>
      <c r="O323" s="731">
        <v>40</v>
      </c>
      <c r="P323" s="731">
        <v>42</v>
      </c>
      <c r="Q323" s="731">
        <v>43</v>
      </c>
      <c r="R323" s="731">
        <v>34</v>
      </c>
      <c r="S323" s="731">
        <v>50</v>
      </c>
      <c r="T323" s="731">
        <v>45</v>
      </c>
      <c r="U323" s="731">
        <v>39</v>
      </c>
      <c r="V323" s="743">
        <v>49</v>
      </c>
      <c r="W323" s="714"/>
    </row>
    <row r="324" spans="1:23" s="749" customFormat="1" ht="19.5" customHeight="1">
      <c r="A324" s="744" t="s">
        <v>35</v>
      </c>
      <c r="B324" s="745" t="s">
        <v>188</v>
      </c>
      <c r="C324" s="751"/>
      <c r="D324" s="728">
        <f t="shared" si="99"/>
        <v>1815</v>
      </c>
      <c r="E324" s="746">
        <f t="shared" ref="E324:V324" si="126">SUM(E325:E326)</f>
        <v>29</v>
      </c>
      <c r="F324" s="746">
        <f t="shared" si="126"/>
        <v>99</v>
      </c>
      <c r="G324" s="746">
        <f t="shared" si="126"/>
        <v>145</v>
      </c>
      <c r="H324" s="746">
        <f t="shared" si="126"/>
        <v>186</v>
      </c>
      <c r="I324" s="746">
        <f t="shared" si="126"/>
        <v>155</v>
      </c>
      <c r="J324" s="746">
        <f t="shared" si="126"/>
        <v>154</v>
      </c>
      <c r="K324" s="746">
        <f t="shared" si="126"/>
        <v>129</v>
      </c>
      <c r="L324" s="746">
        <f t="shared" si="126"/>
        <v>110</v>
      </c>
      <c r="M324" s="746">
        <f t="shared" si="126"/>
        <v>110</v>
      </c>
      <c r="N324" s="746">
        <f t="shared" si="126"/>
        <v>96</v>
      </c>
      <c r="O324" s="746">
        <f t="shared" si="126"/>
        <v>84</v>
      </c>
      <c r="P324" s="746">
        <f t="shared" si="126"/>
        <v>75</v>
      </c>
      <c r="Q324" s="746">
        <f t="shared" si="126"/>
        <v>88</v>
      </c>
      <c r="R324" s="746">
        <f t="shared" si="126"/>
        <v>79</v>
      </c>
      <c r="S324" s="746">
        <f t="shared" si="126"/>
        <v>65</v>
      </c>
      <c r="T324" s="746">
        <f t="shared" si="126"/>
        <v>60</v>
      </c>
      <c r="U324" s="746">
        <f t="shared" si="126"/>
        <v>64</v>
      </c>
      <c r="V324" s="747">
        <f t="shared" si="126"/>
        <v>87</v>
      </c>
      <c r="W324" s="748"/>
    </row>
    <row r="325" spans="1:23" s="749" customFormat="1" ht="19.5" customHeight="1">
      <c r="A325" s="750"/>
      <c r="B325" s="751"/>
      <c r="C325" s="742" t="s">
        <v>587</v>
      </c>
      <c r="D325" s="731">
        <f t="shared" si="99"/>
        <v>1001</v>
      </c>
      <c r="E325" s="752">
        <v>18</v>
      </c>
      <c r="F325" s="752">
        <v>45</v>
      </c>
      <c r="G325" s="752">
        <v>69</v>
      </c>
      <c r="H325" s="752">
        <v>111</v>
      </c>
      <c r="I325" s="752">
        <v>79</v>
      </c>
      <c r="J325" s="752">
        <v>92</v>
      </c>
      <c r="K325" s="752">
        <v>69</v>
      </c>
      <c r="L325" s="752">
        <v>67</v>
      </c>
      <c r="M325" s="752">
        <v>58</v>
      </c>
      <c r="N325" s="752">
        <v>56</v>
      </c>
      <c r="O325" s="752">
        <v>49</v>
      </c>
      <c r="P325" s="752">
        <v>43</v>
      </c>
      <c r="Q325" s="752">
        <v>48</v>
      </c>
      <c r="R325" s="752">
        <v>49</v>
      </c>
      <c r="S325" s="752">
        <v>33</v>
      </c>
      <c r="T325" s="752">
        <v>34</v>
      </c>
      <c r="U325" s="752">
        <v>36</v>
      </c>
      <c r="V325" s="753">
        <v>45</v>
      </c>
      <c r="W325" s="748"/>
    </row>
    <row r="326" spans="1:23" ht="19.5" customHeight="1">
      <c r="A326" s="750"/>
      <c r="B326" s="751"/>
      <c r="C326" s="742" t="s">
        <v>588</v>
      </c>
      <c r="D326" s="731">
        <f t="shared" si="99"/>
        <v>814</v>
      </c>
      <c r="E326" s="731">
        <v>11</v>
      </c>
      <c r="F326" s="731">
        <v>54</v>
      </c>
      <c r="G326" s="731">
        <v>76</v>
      </c>
      <c r="H326" s="731">
        <v>75</v>
      </c>
      <c r="I326" s="731">
        <v>76</v>
      </c>
      <c r="J326" s="731">
        <v>62</v>
      </c>
      <c r="K326" s="731">
        <v>60</v>
      </c>
      <c r="L326" s="731">
        <v>43</v>
      </c>
      <c r="M326" s="731">
        <v>52</v>
      </c>
      <c r="N326" s="731">
        <v>40</v>
      </c>
      <c r="O326" s="731">
        <v>35</v>
      </c>
      <c r="P326" s="731">
        <v>32</v>
      </c>
      <c r="Q326" s="731">
        <v>40</v>
      </c>
      <c r="R326" s="731">
        <v>30</v>
      </c>
      <c r="S326" s="731">
        <v>32</v>
      </c>
      <c r="T326" s="731">
        <v>26</v>
      </c>
      <c r="U326" s="731">
        <v>28</v>
      </c>
      <c r="V326" s="743">
        <v>42</v>
      </c>
      <c r="W326" s="714"/>
    </row>
    <row r="327" spans="1:23" s="749" customFormat="1" ht="19.5" customHeight="1">
      <c r="A327" s="744" t="s">
        <v>37</v>
      </c>
      <c r="B327" s="745" t="s">
        <v>669</v>
      </c>
      <c r="C327" s="751"/>
      <c r="D327" s="728">
        <f t="shared" si="99"/>
        <v>1631</v>
      </c>
      <c r="E327" s="746">
        <f t="shared" ref="E327:V327" si="127">SUM(E328:E329)</f>
        <v>22</v>
      </c>
      <c r="F327" s="746">
        <f t="shared" si="127"/>
        <v>117</v>
      </c>
      <c r="G327" s="746">
        <f t="shared" si="127"/>
        <v>154</v>
      </c>
      <c r="H327" s="746">
        <f t="shared" si="127"/>
        <v>130</v>
      </c>
      <c r="I327" s="746">
        <f t="shared" si="127"/>
        <v>158</v>
      </c>
      <c r="J327" s="746">
        <f t="shared" si="127"/>
        <v>125</v>
      </c>
      <c r="K327" s="746">
        <f t="shared" si="127"/>
        <v>146</v>
      </c>
      <c r="L327" s="746">
        <f t="shared" si="127"/>
        <v>125</v>
      </c>
      <c r="M327" s="746">
        <f t="shared" si="127"/>
        <v>105</v>
      </c>
      <c r="N327" s="746">
        <f t="shared" si="127"/>
        <v>92</v>
      </c>
      <c r="O327" s="746">
        <f t="shared" si="127"/>
        <v>76</v>
      </c>
      <c r="P327" s="746">
        <f t="shared" si="127"/>
        <v>52</v>
      </c>
      <c r="Q327" s="746">
        <f t="shared" si="127"/>
        <v>69</v>
      </c>
      <c r="R327" s="746">
        <f t="shared" si="127"/>
        <v>59</v>
      </c>
      <c r="S327" s="746">
        <f t="shared" si="127"/>
        <v>63</v>
      </c>
      <c r="T327" s="746">
        <f t="shared" si="127"/>
        <v>58</v>
      </c>
      <c r="U327" s="746">
        <f t="shared" si="127"/>
        <v>40</v>
      </c>
      <c r="V327" s="747">
        <f t="shared" si="127"/>
        <v>40</v>
      </c>
      <c r="W327" s="748"/>
    </row>
    <row r="328" spans="1:23" s="749" customFormat="1" ht="19.5" customHeight="1">
      <c r="A328" s="750"/>
      <c r="B328" s="751"/>
      <c r="C328" s="742" t="s">
        <v>587</v>
      </c>
      <c r="D328" s="731">
        <f t="shared" si="99"/>
        <v>850</v>
      </c>
      <c r="E328" s="752">
        <v>11</v>
      </c>
      <c r="F328" s="752">
        <v>55</v>
      </c>
      <c r="G328" s="752">
        <v>72</v>
      </c>
      <c r="H328" s="752">
        <v>66</v>
      </c>
      <c r="I328" s="752">
        <v>79</v>
      </c>
      <c r="J328" s="752">
        <v>57</v>
      </c>
      <c r="K328" s="752">
        <v>79</v>
      </c>
      <c r="L328" s="752">
        <v>58</v>
      </c>
      <c r="M328" s="752">
        <v>57</v>
      </c>
      <c r="N328" s="752">
        <v>54</v>
      </c>
      <c r="O328" s="752">
        <v>42</v>
      </c>
      <c r="P328" s="752">
        <v>31</v>
      </c>
      <c r="Q328" s="752">
        <v>37</v>
      </c>
      <c r="R328" s="752">
        <v>39</v>
      </c>
      <c r="S328" s="752">
        <v>29</v>
      </c>
      <c r="T328" s="752">
        <v>38</v>
      </c>
      <c r="U328" s="752">
        <v>22</v>
      </c>
      <c r="V328" s="753">
        <v>24</v>
      </c>
      <c r="W328" s="748"/>
    </row>
    <row r="329" spans="1:23" ht="19.5" customHeight="1">
      <c r="A329" s="750"/>
      <c r="B329" s="751"/>
      <c r="C329" s="742" t="s">
        <v>588</v>
      </c>
      <c r="D329" s="731">
        <f t="shared" si="99"/>
        <v>781</v>
      </c>
      <c r="E329" s="731">
        <v>11</v>
      </c>
      <c r="F329" s="731">
        <v>62</v>
      </c>
      <c r="G329" s="731">
        <v>82</v>
      </c>
      <c r="H329" s="731">
        <v>64</v>
      </c>
      <c r="I329" s="731">
        <v>79</v>
      </c>
      <c r="J329" s="731">
        <v>68</v>
      </c>
      <c r="K329" s="731">
        <v>67</v>
      </c>
      <c r="L329" s="731">
        <v>67</v>
      </c>
      <c r="M329" s="731">
        <v>48</v>
      </c>
      <c r="N329" s="731">
        <v>38</v>
      </c>
      <c r="O329" s="731">
        <v>34</v>
      </c>
      <c r="P329" s="731">
        <v>21</v>
      </c>
      <c r="Q329" s="731">
        <v>32</v>
      </c>
      <c r="R329" s="731">
        <v>20</v>
      </c>
      <c r="S329" s="731">
        <v>34</v>
      </c>
      <c r="T329" s="731">
        <v>20</v>
      </c>
      <c r="U329" s="731">
        <v>18</v>
      </c>
      <c r="V329" s="743">
        <v>16</v>
      </c>
      <c r="W329" s="714"/>
    </row>
    <row r="330" spans="1:23" s="749" customFormat="1" ht="19.5" customHeight="1">
      <c r="A330" s="744" t="s">
        <v>39</v>
      </c>
      <c r="B330" s="745" t="s">
        <v>670</v>
      </c>
      <c r="C330" s="751"/>
      <c r="D330" s="728">
        <f t="shared" si="99"/>
        <v>1066</v>
      </c>
      <c r="E330" s="746">
        <f t="shared" ref="E330:V330" si="128">SUM(E331:E332)</f>
        <v>14</v>
      </c>
      <c r="F330" s="746">
        <f t="shared" si="128"/>
        <v>63</v>
      </c>
      <c r="G330" s="746">
        <f t="shared" si="128"/>
        <v>82</v>
      </c>
      <c r="H330" s="746">
        <f t="shared" si="128"/>
        <v>86</v>
      </c>
      <c r="I330" s="746">
        <f t="shared" si="128"/>
        <v>101</v>
      </c>
      <c r="J330" s="746">
        <f t="shared" si="128"/>
        <v>94</v>
      </c>
      <c r="K330" s="746">
        <f t="shared" si="128"/>
        <v>101</v>
      </c>
      <c r="L330" s="746">
        <f t="shared" si="128"/>
        <v>56</v>
      </c>
      <c r="M330" s="746">
        <f t="shared" si="128"/>
        <v>73</v>
      </c>
      <c r="N330" s="746">
        <f t="shared" si="128"/>
        <v>50</v>
      </c>
      <c r="O330" s="746">
        <f t="shared" si="128"/>
        <v>48</v>
      </c>
      <c r="P330" s="746">
        <f t="shared" si="128"/>
        <v>41</v>
      </c>
      <c r="Q330" s="746">
        <f t="shared" si="128"/>
        <v>52</v>
      </c>
      <c r="R330" s="746">
        <f t="shared" si="128"/>
        <v>46</v>
      </c>
      <c r="S330" s="746">
        <f t="shared" si="128"/>
        <v>42</v>
      </c>
      <c r="T330" s="746">
        <f t="shared" si="128"/>
        <v>32</v>
      </c>
      <c r="U330" s="746">
        <f t="shared" si="128"/>
        <v>30</v>
      </c>
      <c r="V330" s="747">
        <f t="shared" si="128"/>
        <v>55</v>
      </c>
      <c r="W330" s="748"/>
    </row>
    <row r="331" spans="1:23" s="749" customFormat="1" ht="19.5" customHeight="1">
      <c r="A331" s="750"/>
      <c r="B331" s="751"/>
      <c r="C331" s="742" t="s">
        <v>587</v>
      </c>
      <c r="D331" s="731">
        <f t="shared" si="99"/>
        <v>584</v>
      </c>
      <c r="E331" s="752">
        <v>7</v>
      </c>
      <c r="F331" s="752">
        <v>35</v>
      </c>
      <c r="G331" s="752">
        <v>47</v>
      </c>
      <c r="H331" s="752">
        <v>47</v>
      </c>
      <c r="I331" s="752">
        <v>62</v>
      </c>
      <c r="J331" s="752">
        <v>39</v>
      </c>
      <c r="K331" s="752">
        <v>62</v>
      </c>
      <c r="L331" s="752">
        <v>26</v>
      </c>
      <c r="M331" s="752">
        <v>40</v>
      </c>
      <c r="N331" s="752">
        <v>28</v>
      </c>
      <c r="O331" s="752">
        <v>31</v>
      </c>
      <c r="P331" s="752">
        <v>23</v>
      </c>
      <c r="Q331" s="752">
        <v>33</v>
      </c>
      <c r="R331" s="752">
        <v>23</v>
      </c>
      <c r="S331" s="752">
        <v>30</v>
      </c>
      <c r="T331" s="752">
        <v>18</v>
      </c>
      <c r="U331" s="752">
        <v>16</v>
      </c>
      <c r="V331" s="753">
        <v>17</v>
      </c>
      <c r="W331" s="748"/>
    </row>
    <row r="332" spans="1:23" ht="19.5" customHeight="1">
      <c r="A332" s="750"/>
      <c r="B332" s="751"/>
      <c r="C332" s="742" t="s">
        <v>588</v>
      </c>
      <c r="D332" s="731">
        <f t="shared" si="99"/>
        <v>482</v>
      </c>
      <c r="E332" s="731">
        <v>7</v>
      </c>
      <c r="F332" s="731">
        <v>28</v>
      </c>
      <c r="G332" s="731">
        <v>35</v>
      </c>
      <c r="H332" s="731">
        <v>39</v>
      </c>
      <c r="I332" s="731">
        <v>39</v>
      </c>
      <c r="J332" s="731">
        <v>55</v>
      </c>
      <c r="K332" s="731">
        <v>39</v>
      </c>
      <c r="L332" s="731">
        <v>30</v>
      </c>
      <c r="M332" s="731">
        <v>33</v>
      </c>
      <c r="N332" s="731">
        <v>22</v>
      </c>
      <c r="O332" s="731">
        <v>17</v>
      </c>
      <c r="P332" s="731">
        <v>18</v>
      </c>
      <c r="Q332" s="731">
        <v>19</v>
      </c>
      <c r="R332" s="731">
        <v>23</v>
      </c>
      <c r="S332" s="731">
        <v>12</v>
      </c>
      <c r="T332" s="731">
        <v>14</v>
      </c>
      <c r="U332" s="731">
        <v>14</v>
      </c>
      <c r="V332" s="743">
        <v>38</v>
      </c>
      <c r="W332" s="714"/>
    </row>
    <row r="333" spans="1:23" s="749" customFormat="1" ht="19.5" customHeight="1">
      <c r="A333" s="744" t="s">
        <v>46</v>
      </c>
      <c r="B333" s="745" t="s">
        <v>129</v>
      </c>
      <c r="C333" s="751"/>
      <c r="D333" s="728">
        <f t="shared" si="99"/>
        <v>1931</v>
      </c>
      <c r="E333" s="746">
        <f t="shared" ref="E333:V333" si="129">SUM(E334:E335)</f>
        <v>29</v>
      </c>
      <c r="F333" s="746">
        <f t="shared" si="129"/>
        <v>137</v>
      </c>
      <c r="G333" s="746">
        <f t="shared" si="129"/>
        <v>184</v>
      </c>
      <c r="H333" s="746">
        <f t="shared" si="129"/>
        <v>174</v>
      </c>
      <c r="I333" s="746">
        <f t="shared" si="129"/>
        <v>184</v>
      </c>
      <c r="J333" s="746">
        <f t="shared" si="129"/>
        <v>168</v>
      </c>
      <c r="K333" s="746">
        <f t="shared" si="129"/>
        <v>162</v>
      </c>
      <c r="L333" s="746">
        <f t="shared" si="129"/>
        <v>163</v>
      </c>
      <c r="M333" s="746">
        <f t="shared" si="129"/>
        <v>124</v>
      </c>
      <c r="N333" s="746">
        <f t="shared" si="129"/>
        <v>116</v>
      </c>
      <c r="O333" s="746">
        <f t="shared" si="129"/>
        <v>78</v>
      </c>
      <c r="P333" s="746">
        <f t="shared" si="129"/>
        <v>79</v>
      </c>
      <c r="Q333" s="746">
        <f t="shared" si="129"/>
        <v>74</v>
      </c>
      <c r="R333" s="746">
        <f t="shared" si="129"/>
        <v>70</v>
      </c>
      <c r="S333" s="746">
        <f t="shared" si="129"/>
        <v>57</v>
      </c>
      <c r="T333" s="746">
        <f t="shared" si="129"/>
        <v>46</v>
      </c>
      <c r="U333" s="746">
        <f t="shared" si="129"/>
        <v>39</v>
      </c>
      <c r="V333" s="747">
        <f t="shared" si="129"/>
        <v>47</v>
      </c>
      <c r="W333" s="748"/>
    </row>
    <row r="334" spans="1:23" s="749" customFormat="1" ht="19.5" customHeight="1">
      <c r="A334" s="750"/>
      <c r="B334" s="751"/>
      <c r="C334" s="742" t="s">
        <v>587</v>
      </c>
      <c r="D334" s="731">
        <f t="shared" ref="D334:D341" si="130">SUM(E334:V334)</f>
        <v>1043</v>
      </c>
      <c r="E334" s="752">
        <v>13</v>
      </c>
      <c r="F334" s="752">
        <v>74</v>
      </c>
      <c r="G334" s="752">
        <v>100</v>
      </c>
      <c r="H334" s="752">
        <v>83</v>
      </c>
      <c r="I334" s="752">
        <v>99</v>
      </c>
      <c r="J334" s="752">
        <v>83</v>
      </c>
      <c r="K334" s="752">
        <v>94</v>
      </c>
      <c r="L334" s="752">
        <v>85</v>
      </c>
      <c r="M334" s="752">
        <v>77</v>
      </c>
      <c r="N334" s="752">
        <v>67</v>
      </c>
      <c r="O334" s="752">
        <v>46</v>
      </c>
      <c r="P334" s="752">
        <v>47</v>
      </c>
      <c r="Q334" s="752">
        <v>44</v>
      </c>
      <c r="R334" s="752">
        <v>41</v>
      </c>
      <c r="S334" s="752">
        <v>28</v>
      </c>
      <c r="T334" s="752">
        <v>23</v>
      </c>
      <c r="U334" s="752">
        <v>23</v>
      </c>
      <c r="V334" s="753">
        <v>16</v>
      </c>
      <c r="W334" s="748"/>
    </row>
    <row r="335" spans="1:23" ht="19.5" customHeight="1">
      <c r="A335" s="750"/>
      <c r="B335" s="751"/>
      <c r="C335" s="742" t="s">
        <v>588</v>
      </c>
      <c r="D335" s="731">
        <f t="shared" si="130"/>
        <v>888</v>
      </c>
      <c r="E335" s="731">
        <v>16</v>
      </c>
      <c r="F335" s="731">
        <v>63</v>
      </c>
      <c r="G335" s="731">
        <v>84</v>
      </c>
      <c r="H335" s="731">
        <v>91</v>
      </c>
      <c r="I335" s="731">
        <v>85</v>
      </c>
      <c r="J335" s="731">
        <v>85</v>
      </c>
      <c r="K335" s="731">
        <v>68</v>
      </c>
      <c r="L335" s="731">
        <v>78</v>
      </c>
      <c r="M335" s="731">
        <v>47</v>
      </c>
      <c r="N335" s="731">
        <v>49</v>
      </c>
      <c r="O335" s="731">
        <v>32</v>
      </c>
      <c r="P335" s="731">
        <v>32</v>
      </c>
      <c r="Q335" s="731">
        <v>30</v>
      </c>
      <c r="R335" s="731">
        <v>29</v>
      </c>
      <c r="S335" s="731">
        <v>29</v>
      </c>
      <c r="T335" s="731">
        <v>23</v>
      </c>
      <c r="U335" s="731">
        <v>16</v>
      </c>
      <c r="V335" s="743">
        <v>31</v>
      </c>
      <c r="W335" s="714"/>
    </row>
    <row r="336" spans="1:23" s="749" customFormat="1" ht="19.5" customHeight="1">
      <c r="A336" s="744" t="s">
        <v>48</v>
      </c>
      <c r="B336" s="745" t="s">
        <v>671</v>
      </c>
      <c r="C336" s="751"/>
      <c r="D336" s="728">
        <f t="shared" si="130"/>
        <v>2131</v>
      </c>
      <c r="E336" s="746">
        <f t="shared" ref="E336:V336" si="131">SUM(E337:E338)</f>
        <v>36</v>
      </c>
      <c r="F336" s="746">
        <f t="shared" si="131"/>
        <v>139</v>
      </c>
      <c r="G336" s="746">
        <f t="shared" si="131"/>
        <v>178</v>
      </c>
      <c r="H336" s="746">
        <f t="shared" si="131"/>
        <v>189</v>
      </c>
      <c r="I336" s="746">
        <f t="shared" si="131"/>
        <v>177</v>
      </c>
      <c r="J336" s="746">
        <f t="shared" si="131"/>
        <v>179</v>
      </c>
      <c r="K336" s="746">
        <f t="shared" si="131"/>
        <v>139</v>
      </c>
      <c r="L336" s="746">
        <f t="shared" si="131"/>
        <v>139</v>
      </c>
      <c r="M336" s="746">
        <f t="shared" si="131"/>
        <v>119</v>
      </c>
      <c r="N336" s="746">
        <f t="shared" si="131"/>
        <v>117</v>
      </c>
      <c r="O336" s="746">
        <f t="shared" si="131"/>
        <v>94</v>
      </c>
      <c r="P336" s="746">
        <f t="shared" si="131"/>
        <v>89</v>
      </c>
      <c r="Q336" s="746">
        <f t="shared" si="131"/>
        <v>118</v>
      </c>
      <c r="R336" s="746">
        <f t="shared" si="131"/>
        <v>95</v>
      </c>
      <c r="S336" s="746">
        <f t="shared" si="131"/>
        <v>94</v>
      </c>
      <c r="T336" s="746">
        <f t="shared" si="131"/>
        <v>93</v>
      </c>
      <c r="U336" s="746">
        <f t="shared" si="131"/>
        <v>65</v>
      </c>
      <c r="V336" s="747">
        <f t="shared" si="131"/>
        <v>71</v>
      </c>
      <c r="W336" s="748"/>
    </row>
    <row r="337" spans="1:23" s="749" customFormat="1" ht="19.5" customHeight="1">
      <c r="A337" s="752"/>
      <c r="B337" s="773"/>
      <c r="C337" s="742" t="s">
        <v>587</v>
      </c>
      <c r="D337" s="731">
        <f t="shared" si="130"/>
        <v>1177</v>
      </c>
      <c r="E337" s="752">
        <v>21</v>
      </c>
      <c r="F337" s="752">
        <v>71</v>
      </c>
      <c r="G337" s="752">
        <v>83</v>
      </c>
      <c r="H337" s="752">
        <v>93</v>
      </c>
      <c r="I337" s="752">
        <v>90</v>
      </c>
      <c r="J337" s="752">
        <v>90</v>
      </c>
      <c r="K337" s="752">
        <v>78</v>
      </c>
      <c r="L337" s="752">
        <v>91</v>
      </c>
      <c r="M337" s="752">
        <v>68</v>
      </c>
      <c r="N337" s="752">
        <v>83</v>
      </c>
      <c r="O337" s="752">
        <v>60</v>
      </c>
      <c r="P337" s="752">
        <v>51</v>
      </c>
      <c r="Q337" s="752">
        <v>72</v>
      </c>
      <c r="R337" s="752">
        <v>47</v>
      </c>
      <c r="S337" s="752">
        <v>59</v>
      </c>
      <c r="T337" s="752">
        <v>50</v>
      </c>
      <c r="U337" s="752">
        <v>35</v>
      </c>
      <c r="V337" s="753">
        <v>35</v>
      </c>
      <c r="W337" s="748"/>
    </row>
    <row r="338" spans="1:23" ht="19.5" customHeight="1">
      <c r="A338" s="752"/>
      <c r="B338" s="772"/>
      <c r="C338" s="742" t="s">
        <v>588</v>
      </c>
      <c r="D338" s="731">
        <f t="shared" si="130"/>
        <v>954</v>
      </c>
      <c r="E338" s="731">
        <v>15</v>
      </c>
      <c r="F338" s="731">
        <v>68</v>
      </c>
      <c r="G338" s="731">
        <v>95</v>
      </c>
      <c r="H338" s="731">
        <v>96</v>
      </c>
      <c r="I338" s="731">
        <v>87</v>
      </c>
      <c r="J338" s="731">
        <v>89</v>
      </c>
      <c r="K338" s="731">
        <v>61</v>
      </c>
      <c r="L338" s="731">
        <v>48</v>
      </c>
      <c r="M338" s="731">
        <v>51</v>
      </c>
      <c r="N338" s="731">
        <v>34</v>
      </c>
      <c r="O338" s="731">
        <v>34</v>
      </c>
      <c r="P338" s="731">
        <v>38</v>
      </c>
      <c r="Q338" s="731">
        <v>46</v>
      </c>
      <c r="R338" s="731">
        <v>48</v>
      </c>
      <c r="S338" s="731">
        <v>35</v>
      </c>
      <c r="T338" s="731">
        <v>43</v>
      </c>
      <c r="U338" s="731">
        <v>30</v>
      </c>
      <c r="V338" s="743">
        <v>36</v>
      </c>
      <c r="W338" s="714"/>
    </row>
    <row r="339" spans="1:23" ht="19.5" customHeight="1">
      <c r="A339" s="774" t="s">
        <v>75</v>
      </c>
      <c r="B339" s="1766" t="s">
        <v>672</v>
      </c>
      <c r="C339" s="1767"/>
      <c r="D339" s="728">
        <f t="shared" si="130"/>
        <v>2206</v>
      </c>
      <c r="E339" s="746">
        <f t="shared" ref="E339:V339" si="132">SUM(E340:E341)</f>
        <v>33</v>
      </c>
      <c r="F339" s="746">
        <f t="shared" si="132"/>
        <v>158</v>
      </c>
      <c r="G339" s="746">
        <f t="shared" si="132"/>
        <v>211</v>
      </c>
      <c r="H339" s="746">
        <f t="shared" si="132"/>
        <v>198</v>
      </c>
      <c r="I339" s="746">
        <f t="shared" si="132"/>
        <v>210</v>
      </c>
      <c r="J339" s="746">
        <f t="shared" si="132"/>
        <v>193</v>
      </c>
      <c r="K339" s="746">
        <f t="shared" si="132"/>
        <v>185</v>
      </c>
      <c r="L339" s="746">
        <f t="shared" si="132"/>
        <v>188</v>
      </c>
      <c r="M339" s="746">
        <f t="shared" si="132"/>
        <v>142</v>
      </c>
      <c r="N339" s="746">
        <f t="shared" si="132"/>
        <v>131</v>
      </c>
      <c r="O339" s="746">
        <f t="shared" si="132"/>
        <v>90</v>
      </c>
      <c r="P339" s="746">
        <f t="shared" si="132"/>
        <v>92</v>
      </c>
      <c r="Q339" s="746">
        <f t="shared" si="132"/>
        <v>85</v>
      </c>
      <c r="R339" s="746">
        <f t="shared" si="132"/>
        <v>80</v>
      </c>
      <c r="S339" s="746">
        <f t="shared" si="132"/>
        <v>66</v>
      </c>
      <c r="T339" s="746">
        <f t="shared" si="132"/>
        <v>52</v>
      </c>
      <c r="U339" s="746">
        <f t="shared" si="132"/>
        <v>43</v>
      </c>
      <c r="V339" s="747">
        <f t="shared" si="132"/>
        <v>49</v>
      </c>
      <c r="W339" s="714"/>
    </row>
    <row r="340" spans="1:23" ht="19.5" customHeight="1">
      <c r="A340" s="752"/>
      <c r="B340" s="772"/>
      <c r="C340" s="742" t="s">
        <v>587</v>
      </c>
      <c r="D340" s="731">
        <f t="shared" si="130"/>
        <v>1190</v>
      </c>
      <c r="E340" s="752">
        <v>15</v>
      </c>
      <c r="F340" s="752">
        <v>85</v>
      </c>
      <c r="G340" s="731">
        <v>114</v>
      </c>
      <c r="H340" s="743">
        <v>94</v>
      </c>
      <c r="I340" s="731">
        <v>113</v>
      </c>
      <c r="J340" s="743">
        <v>95</v>
      </c>
      <c r="K340" s="743">
        <v>107</v>
      </c>
      <c r="L340" s="743">
        <v>98</v>
      </c>
      <c r="M340" s="743">
        <v>88</v>
      </c>
      <c r="N340" s="743">
        <v>75</v>
      </c>
      <c r="O340" s="743">
        <v>53</v>
      </c>
      <c r="P340" s="743">
        <v>55</v>
      </c>
      <c r="Q340" s="743">
        <v>50</v>
      </c>
      <c r="R340" s="743">
        <v>46</v>
      </c>
      <c r="S340" s="743">
        <v>32</v>
      </c>
      <c r="T340" s="743">
        <v>25</v>
      </c>
      <c r="U340" s="743">
        <v>25</v>
      </c>
      <c r="V340" s="743">
        <v>20</v>
      </c>
      <c r="W340" s="714"/>
    </row>
    <row r="341" spans="1:23" ht="19.5" customHeight="1">
      <c r="A341" s="752"/>
      <c r="B341" s="772"/>
      <c r="C341" s="742" t="s">
        <v>588</v>
      </c>
      <c r="D341" s="731">
        <f t="shared" si="130"/>
        <v>1016</v>
      </c>
      <c r="E341" s="731">
        <v>18</v>
      </c>
      <c r="F341" s="731">
        <v>73</v>
      </c>
      <c r="G341" s="731">
        <v>97</v>
      </c>
      <c r="H341" s="731">
        <v>104</v>
      </c>
      <c r="I341" s="731">
        <v>97</v>
      </c>
      <c r="J341" s="731">
        <v>98</v>
      </c>
      <c r="K341" s="731">
        <v>78</v>
      </c>
      <c r="L341" s="731">
        <v>90</v>
      </c>
      <c r="M341" s="731">
        <v>54</v>
      </c>
      <c r="N341" s="731">
        <v>56</v>
      </c>
      <c r="O341" s="731">
        <v>37</v>
      </c>
      <c r="P341" s="731">
        <v>37</v>
      </c>
      <c r="Q341" s="731">
        <v>35</v>
      </c>
      <c r="R341" s="731">
        <v>34</v>
      </c>
      <c r="S341" s="731">
        <v>34</v>
      </c>
      <c r="T341" s="731">
        <v>27</v>
      </c>
      <c r="U341" s="731">
        <v>18</v>
      </c>
      <c r="V341" s="743">
        <v>29</v>
      </c>
      <c r="W341" s="714"/>
    </row>
    <row r="342" spans="1:23" ht="19.5" customHeight="1">
      <c r="A342" s="774" t="s">
        <v>300</v>
      </c>
      <c r="B342" s="1766" t="s">
        <v>871</v>
      </c>
      <c r="C342" s="1767"/>
      <c r="D342" s="728">
        <f t="shared" ref="D342:D347" si="133">SUM(E342:V342)</f>
        <v>1755</v>
      </c>
      <c r="E342" s="746">
        <f t="shared" ref="E342:V342" si="134">SUM(E343:E344)</f>
        <v>27</v>
      </c>
      <c r="F342" s="746">
        <f t="shared" si="134"/>
        <v>96</v>
      </c>
      <c r="G342" s="746">
        <f t="shared" si="134"/>
        <v>140</v>
      </c>
      <c r="H342" s="746">
        <f t="shared" si="134"/>
        <v>181</v>
      </c>
      <c r="I342" s="746">
        <f t="shared" si="134"/>
        <v>151</v>
      </c>
      <c r="J342" s="746">
        <f t="shared" si="134"/>
        <v>149</v>
      </c>
      <c r="K342" s="746">
        <f t="shared" si="134"/>
        <v>127</v>
      </c>
      <c r="L342" s="746">
        <f t="shared" si="134"/>
        <v>107</v>
      </c>
      <c r="M342" s="746">
        <f t="shared" si="134"/>
        <v>107</v>
      </c>
      <c r="N342" s="746">
        <f t="shared" si="134"/>
        <v>95</v>
      </c>
      <c r="O342" s="746">
        <f t="shared" si="134"/>
        <v>81</v>
      </c>
      <c r="P342" s="746">
        <f t="shared" si="134"/>
        <v>73</v>
      </c>
      <c r="Q342" s="746">
        <f t="shared" si="134"/>
        <v>86</v>
      </c>
      <c r="R342" s="746">
        <f t="shared" si="134"/>
        <v>76</v>
      </c>
      <c r="S342" s="746">
        <f t="shared" si="134"/>
        <v>62</v>
      </c>
      <c r="T342" s="746">
        <f t="shared" si="134"/>
        <v>55</v>
      </c>
      <c r="U342" s="746">
        <f t="shared" si="134"/>
        <v>60</v>
      </c>
      <c r="V342" s="747">
        <f t="shared" si="134"/>
        <v>82</v>
      </c>
      <c r="W342" s="714"/>
    </row>
    <row r="343" spans="1:23" ht="19.5" customHeight="1">
      <c r="A343" s="752"/>
      <c r="B343" s="772"/>
      <c r="C343" s="742" t="s">
        <v>587</v>
      </c>
      <c r="D343" s="731">
        <f t="shared" si="133"/>
        <v>990</v>
      </c>
      <c r="E343" s="752">
        <v>17</v>
      </c>
      <c r="F343" s="752">
        <v>45</v>
      </c>
      <c r="G343" s="731">
        <v>68</v>
      </c>
      <c r="H343" s="743">
        <v>111</v>
      </c>
      <c r="I343" s="731">
        <v>78</v>
      </c>
      <c r="J343" s="743">
        <v>91</v>
      </c>
      <c r="K343" s="743">
        <v>70</v>
      </c>
      <c r="L343" s="743">
        <v>66</v>
      </c>
      <c r="M343" s="743">
        <v>58</v>
      </c>
      <c r="N343" s="743">
        <v>56</v>
      </c>
      <c r="O343" s="743">
        <v>48</v>
      </c>
      <c r="P343" s="743">
        <v>43</v>
      </c>
      <c r="Q343" s="743">
        <v>49</v>
      </c>
      <c r="R343" s="743">
        <v>48</v>
      </c>
      <c r="S343" s="743">
        <v>32</v>
      </c>
      <c r="T343" s="743">
        <v>32</v>
      </c>
      <c r="U343" s="743">
        <v>35</v>
      </c>
      <c r="V343" s="743">
        <v>43</v>
      </c>
      <c r="W343" s="714"/>
    </row>
    <row r="344" spans="1:23" ht="19.5" customHeight="1">
      <c r="A344" s="752"/>
      <c r="B344" s="772"/>
      <c r="C344" s="742" t="s">
        <v>588</v>
      </c>
      <c r="D344" s="731">
        <f t="shared" si="133"/>
        <v>765</v>
      </c>
      <c r="E344" s="731">
        <v>10</v>
      </c>
      <c r="F344" s="731">
        <v>51</v>
      </c>
      <c r="G344" s="731">
        <v>72</v>
      </c>
      <c r="H344" s="731">
        <v>70</v>
      </c>
      <c r="I344" s="731">
        <v>73</v>
      </c>
      <c r="J344" s="731">
        <v>58</v>
      </c>
      <c r="K344" s="731">
        <v>57</v>
      </c>
      <c r="L344" s="731">
        <v>41</v>
      </c>
      <c r="M344" s="731">
        <v>49</v>
      </c>
      <c r="N344" s="731">
        <v>39</v>
      </c>
      <c r="O344" s="731">
        <v>33</v>
      </c>
      <c r="P344" s="731">
        <v>30</v>
      </c>
      <c r="Q344" s="731">
        <v>37</v>
      </c>
      <c r="R344" s="731">
        <v>28</v>
      </c>
      <c r="S344" s="731">
        <v>30</v>
      </c>
      <c r="T344" s="731">
        <v>23</v>
      </c>
      <c r="U344" s="731">
        <v>25</v>
      </c>
      <c r="V344" s="743">
        <v>39</v>
      </c>
      <c r="W344" s="714"/>
    </row>
    <row r="345" spans="1:23" ht="19.5" customHeight="1">
      <c r="A345" s="1530">
        <v>12</v>
      </c>
      <c r="B345" s="1512" t="s">
        <v>673</v>
      </c>
      <c r="C345" s="1502"/>
      <c r="D345" s="1503">
        <f t="shared" si="133"/>
        <v>5700</v>
      </c>
      <c r="E345" s="1505">
        <f t="shared" ref="E345:V347" si="135">SUM(E348+E351+E354+E357+E360)</f>
        <v>106</v>
      </c>
      <c r="F345" s="1505">
        <f t="shared" si="135"/>
        <v>405</v>
      </c>
      <c r="G345" s="1505">
        <f t="shared" si="135"/>
        <v>516</v>
      </c>
      <c r="H345" s="1505">
        <f t="shared" si="135"/>
        <v>523</v>
      </c>
      <c r="I345" s="1505">
        <f t="shared" si="135"/>
        <v>474</v>
      </c>
      <c r="J345" s="1505">
        <f t="shared" si="135"/>
        <v>512</v>
      </c>
      <c r="K345" s="1505">
        <f t="shared" si="135"/>
        <v>446</v>
      </c>
      <c r="L345" s="1505">
        <f t="shared" si="135"/>
        <v>487</v>
      </c>
      <c r="M345" s="1505">
        <f t="shared" si="135"/>
        <v>389</v>
      </c>
      <c r="N345" s="1505">
        <f t="shared" si="135"/>
        <v>330</v>
      </c>
      <c r="O345" s="1505">
        <f t="shared" si="135"/>
        <v>248</v>
      </c>
      <c r="P345" s="1505">
        <f t="shared" si="135"/>
        <v>241</v>
      </c>
      <c r="Q345" s="1505">
        <f t="shared" si="135"/>
        <v>216</v>
      </c>
      <c r="R345" s="1505">
        <f t="shared" si="135"/>
        <v>225</v>
      </c>
      <c r="S345" s="1505">
        <f t="shared" si="135"/>
        <v>185</v>
      </c>
      <c r="T345" s="1505">
        <f t="shared" si="135"/>
        <v>165</v>
      </c>
      <c r="U345" s="1505">
        <f t="shared" si="135"/>
        <v>105</v>
      </c>
      <c r="V345" s="1505">
        <f t="shared" si="135"/>
        <v>127</v>
      </c>
      <c r="W345" s="714"/>
    </row>
    <row r="346" spans="1:23" ht="19.5" customHeight="1">
      <c r="A346" s="1518"/>
      <c r="B346" s="757"/>
      <c r="C346" s="739" t="s">
        <v>587</v>
      </c>
      <c r="D346" s="1000">
        <f t="shared" si="133"/>
        <v>3168</v>
      </c>
      <c r="E346" s="732">
        <f t="shared" si="135"/>
        <v>57</v>
      </c>
      <c r="F346" s="732">
        <f t="shared" si="135"/>
        <v>210</v>
      </c>
      <c r="G346" s="732">
        <f t="shared" si="135"/>
        <v>266</v>
      </c>
      <c r="H346" s="732">
        <f t="shared" si="135"/>
        <v>285</v>
      </c>
      <c r="I346" s="732">
        <f t="shared" si="135"/>
        <v>256</v>
      </c>
      <c r="J346" s="732">
        <f t="shared" si="135"/>
        <v>278</v>
      </c>
      <c r="K346" s="732">
        <f t="shared" si="135"/>
        <v>241</v>
      </c>
      <c r="L346" s="732">
        <f t="shared" si="135"/>
        <v>261</v>
      </c>
      <c r="M346" s="732">
        <f t="shared" si="135"/>
        <v>237</v>
      </c>
      <c r="N346" s="732">
        <f t="shared" si="135"/>
        <v>197</v>
      </c>
      <c r="O346" s="732">
        <f t="shared" si="135"/>
        <v>147</v>
      </c>
      <c r="P346" s="732">
        <f t="shared" si="135"/>
        <v>141</v>
      </c>
      <c r="Q346" s="732">
        <f t="shared" si="135"/>
        <v>119</v>
      </c>
      <c r="R346" s="732">
        <f t="shared" si="135"/>
        <v>126</v>
      </c>
      <c r="S346" s="732">
        <f t="shared" si="135"/>
        <v>114</v>
      </c>
      <c r="T346" s="732">
        <f t="shared" si="135"/>
        <v>96</v>
      </c>
      <c r="U346" s="732">
        <f t="shared" si="135"/>
        <v>62</v>
      </c>
      <c r="V346" s="732">
        <f t="shared" si="135"/>
        <v>75</v>
      </c>
      <c r="W346" s="714"/>
    </row>
    <row r="347" spans="1:23" ht="19.5" customHeight="1">
      <c r="A347" s="1519"/>
      <c r="B347" s="1516"/>
      <c r="C347" s="1514" t="s">
        <v>588</v>
      </c>
      <c r="D347" s="779">
        <f t="shared" si="133"/>
        <v>2532</v>
      </c>
      <c r="E347" s="1511">
        <f t="shared" si="135"/>
        <v>49</v>
      </c>
      <c r="F347" s="1511">
        <f t="shared" si="135"/>
        <v>195</v>
      </c>
      <c r="G347" s="1511">
        <f t="shared" si="135"/>
        <v>250</v>
      </c>
      <c r="H347" s="1511">
        <f t="shared" si="135"/>
        <v>238</v>
      </c>
      <c r="I347" s="1511">
        <f t="shared" si="135"/>
        <v>218</v>
      </c>
      <c r="J347" s="1511">
        <f t="shared" si="135"/>
        <v>234</v>
      </c>
      <c r="K347" s="1511">
        <f t="shared" si="135"/>
        <v>205</v>
      </c>
      <c r="L347" s="1511">
        <f t="shared" si="135"/>
        <v>226</v>
      </c>
      <c r="M347" s="1511">
        <f t="shared" si="135"/>
        <v>152</v>
      </c>
      <c r="N347" s="1511">
        <f t="shared" si="135"/>
        <v>133</v>
      </c>
      <c r="O347" s="1511">
        <f t="shared" si="135"/>
        <v>101</v>
      </c>
      <c r="P347" s="1511">
        <f t="shared" si="135"/>
        <v>100</v>
      </c>
      <c r="Q347" s="1511">
        <f t="shared" si="135"/>
        <v>97</v>
      </c>
      <c r="R347" s="1511">
        <f t="shared" si="135"/>
        <v>99</v>
      </c>
      <c r="S347" s="1511">
        <f t="shared" si="135"/>
        <v>71</v>
      </c>
      <c r="T347" s="1511">
        <f t="shared" si="135"/>
        <v>69</v>
      </c>
      <c r="U347" s="1511">
        <f t="shared" si="135"/>
        <v>43</v>
      </c>
      <c r="V347" s="1511">
        <f t="shared" si="135"/>
        <v>52</v>
      </c>
      <c r="W347" s="714"/>
    </row>
    <row r="348" spans="1:23" ht="24" customHeight="1">
      <c r="A348" s="744" t="s">
        <v>25</v>
      </c>
      <c r="B348" s="1768" t="s">
        <v>808</v>
      </c>
      <c r="C348" s="1769"/>
      <c r="D348" s="728">
        <f t="shared" ref="D348:D362" si="136">SUM(E348:V348)</f>
        <v>2584</v>
      </c>
      <c r="E348" s="746">
        <f t="shared" ref="E348:V348" si="137">SUM(E349:E350)</f>
        <v>57</v>
      </c>
      <c r="F348" s="746">
        <f t="shared" si="137"/>
        <v>203</v>
      </c>
      <c r="G348" s="746">
        <f t="shared" si="137"/>
        <v>251</v>
      </c>
      <c r="H348" s="746">
        <f t="shared" si="137"/>
        <v>262</v>
      </c>
      <c r="I348" s="746">
        <f t="shared" si="137"/>
        <v>205</v>
      </c>
      <c r="J348" s="746">
        <f t="shared" si="137"/>
        <v>254</v>
      </c>
      <c r="K348" s="746">
        <f t="shared" si="137"/>
        <v>210</v>
      </c>
      <c r="L348" s="746">
        <f t="shared" si="137"/>
        <v>204</v>
      </c>
      <c r="M348" s="746">
        <f t="shared" si="137"/>
        <v>166</v>
      </c>
      <c r="N348" s="746">
        <f t="shared" si="137"/>
        <v>142</v>
      </c>
      <c r="O348" s="746">
        <f t="shared" si="137"/>
        <v>93</v>
      </c>
      <c r="P348" s="746">
        <f t="shared" si="137"/>
        <v>100</v>
      </c>
      <c r="Q348" s="746">
        <f t="shared" si="137"/>
        <v>87</v>
      </c>
      <c r="R348" s="746">
        <f t="shared" si="137"/>
        <v>94</v>
      </c>
      <c r="S348" s="746">
        <f t="shared" si="137"/>
        <v>77</v>
      </c>
      <c r="T348" s="746">
        <f t="shared" si="137"/>
        <v>71</v>
      </c>
      <c r="U348" s="746">
        <f t="shared" si="137"/>
        <v>43</v>
      </c>
      <c r="V348" s="747">
        <f t="shared" si="137"/>
        <v>65</v>
      </c>
      <c r="W348" s="714"/>
    </row>
    <row r="349" spans="1:23" ht="19.5" customHeight="1">
      <c r="A349" s="750"/>
      <c r="B349" s="751"/>
      <c r="C349" s="742" t="s">
        <v>587</v>
      </c>
      <c r="D349" s="731">
        <f t="shared" si="136"/>
        <v>1412</v>
      </c>
      <c r="E349" s="752">
        <v>34</v>
      </c>
      <c r="F349" s="752">
        <v>106</v>
      </c>
      <c r="G349" s="752">
        <v>127</v>
      </c>
      <c r="H349" s="752">
        <v>151</v>
      </c>
      <c r="I349" s="752">
        <v>114</v>
      </c>
      <c r="J349" s="752">
        <v>132</v>
      </c>
      <c r="K349" s="752">
        <v>116</v>
      </c>
      <c r="L349" s="752">
        <v>100</v>
      </c>
      <c r="M349" s="752">
        <v>94</v>
      </c>
      <c r="N349" s="752">
        <v>78</v>
      </c>
      <c r="O349" s="752">
        <v>54</v>
      </c>
      <c r="P349" s="752">
        <v>58</v>
      </c>
      <c r="Q349" s="752">
        <v>45</v>
      </c>
      <c r="R349" s="752">
        <v>53</v>
      </c>
      <c r="S349" s="752">
        <v>41</v>
      </c>
      <c r="T349" s="752">
        <v>44</v>
      </c>
      <c r="U349" s="752">
        <v>25</v>
      </c>
      <c r="V349" s="753">
        <v>40</v>
      </c>
      <c r="W349" s="714"/>
    </row>
    <row r="350" spans="1:23" ht="19.5" customHeight="1">
      <c r="A350" s="750"/>
      <c r="B350" s="751"/>
      <c r="C350" s="742" t="s">
        <v>588</v>
      </c>
      <c r="D350" s="731">
        <f t="shared" si="136"/>
        <v>1172</v>
      </c>
      <c r="E350" s="731">
        <v>23</v>
      </c>
      <c r="F350" s="731">
        <v>97</v>
      </c>
      <c r="G350" s="731">
        <v>124</v>
      </c>
      <c r="H350" s="731">
        <v>111</v>
      </c>
      <c r="I350" s="731">
        <v>91</v>
      </c>
      <c r="J350" s="731">
        <v>122</v>
      </c>
      <c r="K350" s="731">
        <v>94</v>
      </c>
      <c r="L350" s="731">
        <v>104</v>
      </c>
      <c r="M350" s="731">
        <v>72</v>
      </c>
      <c r="N350" s="731">
        <v>64</v>
      </c>
      <c r="O350" s="731">
        <v>39</v>
      </c>
      <c r="P350" s="731">
        <v>42</v>
      </c>
      <c r="Q350" s="731">
        <v>42</v>
      </c>
      <c r="R350" s="731">
        <v>41</v>
      </c>
      <c r="S350" s="731">
        <v>36</v>
      </c>
      <c r="T350" s="731">
        <v>27</v>
      </c>
      <c r="U350" s="731">
        <v>18</v>
      </c>
      <c r="V350" s="743">
        <v>25</v>
      </c>
      <c r="W350" s="714"/>
    </row>
    <row r="351" spans="1:23" ht="19.5" customHeight="1">
      <c r="A351" s="744" t="s">
        <v>27</v>
      </c>
      <c r="B351" s="745" t="s">
        <v>674</v>
      </c>
      <c r="C351" s="751"/>
      <c r="D351" s="728">
        <f t="shared" si="136"/>
        <v>730</v>
      </c>
      <c r="E351" s="746">
        <f t="shared" ref="E351:V351" si="138">SUM(E352:E353)</f>
        <v>15</v>
      </c>
      <c r="F351" s="746">
        <f t="shared" si="138"/>
        <v>47</v>
      </c>
      <c r="G351" s="746">
        <f t="shared" si="138"/>
        <v>60</v>
      </c>
      <c r="H351" s="746">
        <f t="shared" si="138"/>
        <v>69</v>
      </c>
      <c r="I351" s="746">
        <f t="shared" si="138"/>
        <v>57</v>
      </c>
      <c r="J351" s="746">
        <f t="shared" si="138"/>
        <v>58</v>
      </c>
      <c r="K351" s="746">
        <f t="shared" si="138"/>
        <v>56</v>
      </c>
      <c r="L351" s="746">
        <f t="shared" si="138"/>
        <v>76</v>
      </c>
      <c r="M351" s="746">
        <f t="shared" si="138"/>
        <v>56</v>
      </c>
      <c r="N351" s="746">
        <f t="shared" si="138"/>
        <v>51</v>
      </c>
      <c r="O351" s="746">
        <f t="shared" si="138"/>
        <v>32</v>
      </c>
      <c r="P351" s="746">
        <f t="shared" si="138"/>
        <v>27</v>
      </c>
      <c r="Q351" s="746">
        <f t="shared" si="138"/>
        <v>25</v>
      </c>
      <c r="R351" s="746">
        <f t="shared" si="138"/>
        <v>31</v>
      </c>
      <c r="S351" s="746">
        <f t="shared" si="138"/>
        <v>27</v>
      </c>
      <c r="T351" s="746">
        <f t="shared" si="138"/>
        <v>23</v>
      </c>
      <c r="U351" s="746">
        <f t="shared" si="138"/>
        <v>10</v>
      </c>
      <c r="V351" s="747">
        <f t="shared" si="138"/>
        <v>10</v>
      </c>
      <c r="W351" s="714"/>
    </row>
    <row r="352" spans="1:23" ht="19.5" customHeight="1">
      <c r="B352" s="775"/>
      <c r="C352" s="742" t="s">
        <v>587</v>
      </c>
      <c r="D352" s="731">
        <f t="shared" si="136"/>
        <v>409</v>
      </c>
      <c r="E352" s="752">
        <v>6</v>
      </c>
      <c r="F352" s="752">
        <v>24</v>
      </c>
      <c r="G352" s="752">
        <v>33</v>
      </c>
      <c r="H352" s="752">
        <v>33</v>
      </c>
      <c r="I352" s="752">
        <v>31</v>
      </c>
      <c r="J352" s="752">
        <v>32</v>
      </c>
      <c r="K352" s="752">
        <v>27</v>
      </c>
      <c r="L352" s="752">
        <v>42</v>
      </c>
      <c r="M352" s="752">
        <v>35</v>
      </c>
      <c r="N352" s="752">
        <v>34</v>
      </c>
      <c r="O352" s="752">
        <v>17</v>
      </c>
      <c r="P352" s="752">
        <v>16</v>
      </c>
      <c r="Q352" s="752">
        <v>15</v>
      </c>
      <c r="R352" s="752">
        <v>15</v>
      </c>
      <c r="S352" s="752">
        <v>20</v>
      </c>
      <c r="T352" s="752">
        <v>16</v>
      </c>
      <c r="U352" s="752">
        <v>7</v>
      </c>
      <c r="V352" s="753">
        <v>6</v>
      </c>
      <c r="W352" s="714"/>
    </row>
    <row r="353" spans="1:23" ht="19.5" customHeight="1">
      <c r="B353" s="769"/>
      <c r="C353" s="742" t="s">
        <v>588</v>
      </c>
      <c r="D353" s="731">
        <f t="shared" si="136"/>
        <v>321</v>
      </c>
      <c r="E353" s="731">
        <v>9</v>
      </c>
      <c r="F353" s="731">
        <v>23</v>
      </c>
      <c r="G353" s="731">
        <v>27</v>
      </c>
      <c r="H353" s="731">
        <v>36</v>
      </c>
      <c r="I353" s="731">
        <v>26</v>
      </c>
      <c r="J353" s="731">
        <v>26</v>
      </c>
      <c r="K353" s="731">
        <v>29</v>
      </c>
      <c r="L353" s="731">
        <v>34</v>
      </c>
      <c r="M353" s="731">
        <v>21</v>
      </c>
      <c r="N353" s="731">
        <v>17</v>
      </c>
      <c r="O353" s="731">
        <v>15</v>
      </c>
      <c r="P353" s="731">
        <v>11</v>
      </c>
      <c r="Q353" s="731">
        <v>10</v>
      </c>
      <c r="R353" s="731">
        <v>16</v>
      </c>
      <c r="S353" s="731">
        <v>7</v>
      </c>
      <c r="T353" s="731">
        <v>7</v>
      </c>
      <c r="U353" s="731">
        <v>3</v>
      </c>
      <c r="V353" s="743">
        <v>4</v>
      </c>
      <c r="W353" s="714"/>
    </row>
    <row r="354" spans="1:23" ht="19.5" customHeight="1">
      <c r="A354" s="744" t="s">
        <v>29</v>
      </c>
      <c r="B354" s="745" t="s">
        <v>450</v>
      </c>
      <c r="C354" s="751"/>
      <c r="D354" s="728">
        <f t="shared" si="136"/>
        <v>574</v>
      </c>
      <c r="E354" s="746">
        <f t="shared" ref="E354:V354" si="139">SUM(E355:E356)</f>
        <v>6</v>
      </c>
      <c r="F354" s="746">
        <f t="shared" si="139"/>
        <v>38</v>
      </c>
      <c r="G354" s="746">
        <f t="shared" si="139"/>
        <v>55</v>
      </c>
      <c r="H354" s="746">
        <f t="shared" si="139"/>
        <v>41</v>
      </c>
      <c r="I354" s="746">
        <f t="shared" si="139"/>
        <v>49</v>
      </c>
      <c r="J354" s="746">
        <f t="shared" si="139"/>
        <v>41</v>
      </c>
      <c r="K354" s="746">
        <f t="shared" si="139"/>
        <v>39</v>
      </c>
      <c r="L354" s="746">
        <f t="shared" si="139"/>
        <v>55</v>
      </c>
      <c r="M354" s="746">
        <f t="shared" si="139"/>
        <v>43</v>
      </c>
      <c r="N354" s="746">
        <f t="shared" si="139"/>
        <v>39</v>
      </c>
      <c r="O354" s="746">
        <f t="shared" si="139"/>
        <v>24</v>
      </c>
      <c r="P354" s="746">
        <f t="shared" si="139"/>
        <v>34</v>
      </c>
      <c r="Q354" s="746">
        <f t="shared" si="139"/>
        <v>21</v>
      </c>
      <c r="R354" s="746">
        <f t="shared" si="139"/>
        <v>25</v>
      </c>
      <c r="S354" s="746">
        <f t="shared" si="139"/>
        <v>20</v>
      </c>
      <c r="T354" s="746">
        <f t="shared" si="139"/>
        <v>23</v>
      </c>
      <c r="U354" s="746">
        <f t="shared" si="139"/>
        <v>11</v>
      </c>
      <c r="V354" s="747">
        <f t="shared" si="139"/>
        <v>10</v>
      </c>
      <c r="W354" s="714"/>
    </row>
    <row r="355" spans="1:23" ht="19.5" customHeight="1">
      <c r="A355" s="750"/>
      <c r="B355" s="751"/>
      <c r="C355" s="742" t="s">
        <v>587</v>
      </c>
      <c r="D355" s="731">
        <f t="shared" si="136"/>
        <v>327</v>
      </c>
      <c r="E355" s="752">
        <v>3</v>
      </c>
      <c r="F355" s="752">
        <v>18</v>
      </c>
      <c r="G355" s="752">
        <v>27</v>
      </c>
      <c r="H355" s="752">
        <v>22</v>
      </c>
      <c r="I355" s="752">
        <v>26</v>
      </c>
      <c r="J355" s="752">
        <v>24</v>
      </c>
      <c r="K355" s="752">
        <v>22</v>
      </c>
      <c r="L355" s="752">
        <v>30</v>
      </c>
      <c r="M355" s="752">
        <v>29</v>
      </c>
      <c r="N355" s="752">
        <v>26</v>
      </c>
      <c r="O355" s="752">
        <v>14</v>
      </c>
      <c r="P355" s="752">
        <v>21</v>
      </c>
      <c r="Q355" s="752">
        <v>15</v>
      </c>
      <c r="R355" s="752">
        <v>13</v>
      </c>
      <c r="S355" s="752">
        <v>15</v>
      </c>
      <c r="T355" s="752">
        <v>10</v>
      </c>
      <c r="U355" s="752">
        <v>7</v>
      </c>
      <c r="V355" s="753">
        <v>5</v>
      </c>
      <c r="W355" s="714"/>
    </row>
    <row r="356" spans="1:23" ht="19.5" customHeight="1">
      <c r="A356" s="750"/>
      <c r="B356" s="751"/>
      <c r="C356" s="742" t="s">
        <v>588</v>
      </c>
      <c r="D356" s="731">
        <f t="shared" si="136"/>
        <v>247</v>
      </c>
      <c r="E356" s="731">
        <v>3</v>
      </c>
      <c r="F356" s="731">
        <v>20</v>
      </c>
      <c r="G356" s="731">
        <v>28</v>
      </c>
      <c r="H356" s="731">
        <v>19</v>
      </c>
      <c r="I356" s="731">
        <v>23</v>
      </c>
      <c r="J356" s="731">
        <v>17</v>
      </c>
      <c r="K356" s="731">
        <v>17</v>
      </c>
      <c r="L356" s="731">
        <v>25</v>
      </c>
      <c r="M356" s="731">
        <v>14</v>
      </c>
      <c r="N356" s="731">
        <v>13</v>
      </c>
      <c r="O356" s="731">
        <v>10</v>
      </c>
      <c r="P356" s="731">
        <v>13</v>
      </c>
      <c r="Q356" s="731">
        <v>6</v>
      </c>
      <c r="R356" s="731">
        <v>12</v>
      </c>
      <c r="S356" s="731">
        <v>5</v>
      </c>
      <c r="T356" s="731">
        <v>13</v>
      </c>
      <c r="U356" s="731">
        <v>4</v>
      </c>
      <c r="V356" s="743">
        <v>5</v>
      </c>
      <c r="W356" s="714"/>
    </row>
    <row r="357" spans="1:23" ht="19.5" customHeight="1">
      <c r="A357" s="744" t="s">
        <v>31</v>
      </c>
      <c r="B357" s="745" t="s">
        <v>675</v>
      </c>
      <c r="C357" s="751"/>
      <c r="D357" s="728">
        <f t="shared" si="136"/>
        <v>1259</v>
      </c>
      <c r="E357" s="746">
        <f t="shared" ref="E357:V357" si="140">SUM(E358:E359)</f>
        <v>16</v>
      </c>
      <c r="F357" s="746">
        <f t="shared" si="140"/>
        <v>80</v>
      </c>
      <c r="G357" s="746">
        <f t="shared" si="140"/>
        <v>111</v>
      </c>
      <c r="H357" s="746">
        <f t="shared" si="140"/>
        <v>105</v>
      </c>
      <c r="I357" s="746">
        <f t="shared" si="140"/>
        <v>118</v>
      </c>
      <c r="J357" s="746">
        <f t="shared" si="140"/>
        <v>110</v>
      </c>
      <c r="K357" s="746">
        <f t="shared" si="140"/>
        <v>102</v>
      </c>
      <c r="L357" s="746">
        <f t="shared" si="140"/>
        <v>110</v>
      </c>
      <c r="M357" s="746">
        <f t="shared" si="140"/>
        <v>92</v>
      </c>
      <c r="N357" s="746">
        <f t="shared" si="140"/>
        <v>63</v>
      </c>
      <c r="O357" s="746">
        <f t="shared" si="140"/>
        <v>66</v>
      </c>
      <c r="P357" s="746">
        <f t="shared" si="140"/>
        <v>58</v>
      </c>
      <c r="Q357" s="746">
        <f t="shared" si="140"/>
        <v>62</v>
      </c>
      <c r="R357" s="746">
        <f t="shared" si="140"/>
        <v>55</v>
      </c>
      <c r="S357" s="746">
        <f t="shared" si="140"/>
        <v>43</v>
      </c>
      <c r="T357" s="746">
        <f t="shared" si="140"/>
        <v>29</v>
      </c>
      <c r="U357" s="746">
        <f t="shared" si="140"/>
        <v>17</v>
      </c>
      <c r="V357" s="747">
        <f t="shared" si="140"/>
        <v>22</v>
      </c>
      <c r="W357" s="714"/>
    </row>
    <row r="358" spans="1:23" ht="19.5" customHeight="1">
      <c r="A358" s="750"/>
      <c r="B358" s="751"/>
      <c r="C358" s="742" t="s">
        <v>587</v>
      </c>
      <c r="D358" s="731">
        <f t="shared" si="136"/>
        <v>706</v>
      </c>
      <c r="E358" s="752">
        <v>8</v>
      </c>
      <c r="F358" s="752">
        <v>42</v>
      </c>
      <c r="G358" s="752">
        <v>57</v>
      </c>
      <c r="H358" s="752">
        <v>52</v>
      </c>
      <c r="I358" s="752">
        <v>60</v>
      </c>
      <c r="J358" s="752">
        <v>63</v>
      </c>
      <c r="K358" s="752">
        <v>52</v>
      </c>
      <c r="L358" s="752">
        <v>65</v>
      </c>
      <c r="M358" s="752">
        <v>61</v>
      </c>
      <c r="N358" s="752">
        <v>40</v>
      </c>
      <c r="O358" s="752">
        <v>40</v>
      </c>
      <c r="P358" s="752">
        <v>33</v>
      </c>
      <c r="Q358" s="752">
        <v>31</v>
      </c>
      <c r="R358" s="752">
        <v>35</v>
      </c>
      <c r="S358" s="752">
        <v>27</v>
      </c>
      <c r="T358" s="752">
        <v>17</v>
      </c>
      <c r="U358" s="752">
        <v>11</v>
      </c>
      <c r="V358" s="753">
        <v>12</v>
      </c>
      <c r="W358" s="714"/>
    </row>
    <row r="359" spans="1:23" ht="19.5" customHeight="1">
      <c r="A359" s="750"/>
      <c r="B359" s="751"/>
      <c r="C359" s="742" t="s">
        <v>588</v>
      </c>
      <c r="D359" s="731">
        <f t="shared" si="136"/>
        <v>553</v>
      </c>
      <c r="E359" s="731">
        <v>8</v>
      </c>
      <c r="F359" s="731">
        <v>38</v>
      </c>
      <c r="G359" s="731">
        <v>54</v>
      </c>
      <c r="H359" s="731">
        <v>53</v>
      </c>
      <c r="I359" s="731">
        <v>58</v>
      </c>
      <c r="J359" s="731">
        <v>47</v>
      </c>
      <c r="K359" s="731">
        <v>50</v>
      </c>
      <c r="L359" s="731">
        <v>45</v>
      </c>
      <c r="M359" s="731">
        <v>31</v>
      </c>
      <c r="N359" s="731">
        <v>23</v>
      </c>
      <c r="O359" s="731">
        <v>26</v>
      </c>
      <c r="P359" s="731">
        <v>25</v>
      </c>
      <c r="Q359" s="731">
        <v>31</v>
      </c>
      <c r="R359" s="731">
        <v>20</v>
      </c>
      <c r="S359" s="731">
        <v>16</v>
      </c>
      <c r="T359" s="731">
        <v>12</v>
      </c>
      <c r="U359" s="731">
        <v>6</v>
      </c>
      <c r="V359" s="743">
        <v>10</v>
      </c>
      <c r="W359" s="714"/>
    </row>
    <row r="360" spans="1:23" ht="19.5" customHeight="1">
      <c r="A360" s="744" t="s">
        <v>33</v>
      </c>
      <c r="B360" s="745" t="s">
        <v>676</v>
      </c>
      <c r="C360" s="751"/>
      <c r="D360" s="728">
        <f t="shared" si="136"/>
        <v>553</v>
      </c>
      <c r="E360" s="746">
        <f t="shared" ref="E360:V360" si="141">SUM(E361:E362)</f>
        <v>12</v>
      </c>
      <c r="F360" s="746">
        <f t="shared" si="141"/>
        <v>37</v>
      </c>
      <c r="G360" s="746">
        <f t="shared" si="141"/>
        <v>39</v>
      </c>
      <c r="H360" s="746">
        <f t="shared" si="141"/>
        <v>46</v>
      </c>
      <c r="I360" s="746">
        <f t="shared" si="141"/>
        <v>45</v>
      </c>
      <c r="J360" s="746">
        <f t="shared" si="141"/>
        <v>49</v>
      </c>
      <c r="K360" s="746">
        <f t="shared" si="141"/>
        <v>39</v>
      </c>
      <c r="L360" s="746">
        <f t="shared" si="141"/>
        <v>42</v>
      </c>
      <c r="M360" s="746">
        <f t="shared" si="141"/>
        <v>32</v>
      </c>
      <c r="N360" s="746">
        <f t="shared" si="141"/>
        <v>35</v>
      </c>
      <c r="O360" s="746">
        <f t="shared" si="141"/>
        <v>33</v>
      </c>
      <c r="P360" s="746">
        <f t="shared" si="141"/>
        <v>22</v>
      </c>
      <c r="Q360" s="746">
        <f t="shared" si="141"/>
        <v>21</v>
      </c>
      <c r="R360" s="746">
        <f t="shared" si="141"/>
        <v>20</v>
      </c>
      <c r="S360" s="746">
        <f t="shared" si="141"/>
        <v>18</v>
      </c>
      <c r="T360" s="746">
        <f t="shared" si="141"/>
        <v>19</v>
      </c>
      <c r="U360" s="746">
        <f t="shared" si="141"/>
        <v>24</v>
      </c>
      <c r="V360" s="747">
        <f t="shared" si="141"/>
        <v>20</v>
      </c>
      <c r="W360" s="714"/>
    </row>
    <row r="361" spans="1:23" ht="19.5" customHeight="1">
      <c r="A361" s="762"/>
      <c r="B361" s="755"/>
      <c r="C361" s="742" t="s">
        <v>587</v>
      </c>
      <c r="D361" s="731">
        <f t="shared" si="136"/>
        <v>314</v>
      </c>
      <c r="E361" s="752">
        <v>6</v>
      </c>
      <c r="F361" s="752">
        <v>20</v>
      </c>
      <c r="G361" s="752">
        <v>22</v>
      </c>
      <c r="H361" s="752">
        <v>27</v>
      </c>
      <c r="I361" s="752">
        <v>25</v>
      </c>
      <c r="J361" s="752">
        <v>27</v>
      </c>
      <c r="K361" s="752">
        <v>24</v>
      </c>
      <c r="L361" s="752">
        <v>24</v>
      </c>
      <c r="M361" s="752">
        <v>18</v>
      </c>
      <c r="N361" s="731">
        <v>19</v>
      </c>
      <c r="O361" s="752">
        <v>22</v>
      </c>
      <c r="P361" s="752">
        <v>13</v>
      </c>
      <c r="Q361" s="752">
        <v>13</v>
      </c>
      <c r="R361" s="752">
        <v>10</v>
      </c>
      <c r="S361" s="752">
        <v>11</v>
      </c>
      <c r="T361" s="752">
        <v>9</v>
      </c>
      <c r="U361" s="752">
        <v>12</v>
      </c>
      <c r="V361" s="753">
        <v>12</v>
      </c>
      <c r="W361" s="714"/>
    </row>
    <row r="362" spans="1:23" ht="19.5" customHeight="1">
      <c r="A362" s="776"/>
      <c r="B362" s="777"/>
      <c r="C362" s="778" t="s">
        <v>588</v>
      </c>
      <c r="D362" s="779">
        <f t="shared" si="136"/>
        <v>239</v>
      </c>
      <c r="E362" s="779">
        <v>6</v>
      </c>
      <c r="F362" s="779">
        <v>17</v>
      </c>
      <c r="G362" s="779">
        <v>17</v>
      </c>
      <c r="H362" s="779">
        <v>19</v>
      </c>
      <c r="I362" s="779">
        <v>20</v>
      </c>
      <c r="J362" s="779">
        <v>22</v>
      </c>
      <c r="K362" s="779">
        <v>15</v>
      </c>
      <c r="L362" s="779">
        <v>18</v>
      </c>
      <c r="M362" s="779">
        <v>14</v>
      </c>
      <c r="N362" s="779">
        <v>16</v>
      </c>
      <c r="O362" s="779">
        <v>11</v>
      </c>
      <c r="P362" s="779">
        <v>9</v>
      </c>
      <c r="Q362" s="779">
        <v>8</v>
      </c>
      <c r="R362" s="779">
        <v>10</v>
      </c>
      <c r="S362" s="779">
        <v>7</v>
      </c>
      <c r="T362" s="779">
        <v>10</v>
      </c>
      <c r="U362" s="779">
        <v>12</v>
      </c>
      <c r="V362" s="780">
        <v>8</v>
      </c>
      <c r="W362" s="714"/>
    </row>
    <row r="363" spans="1:23" ht="18" customHeight="1">
      <c r="A363" s="1770" t="s">
        <v>806</v>
      </c>
      <c r="B363" s="1770"/>
      <c r="C363" s="1770"/>
      <c r="D363" s="1770"/>
      <c r="E363" s="1770"/>
      <c r="F363" s="1770"/>
      <c r="G363" s="1770"/>
      <c r="H363" s="1770"/>
    </row>
    <row r="364" spans="1:23" ht="18.75" customHeight="1">
      <c r="A364" s="1625" t="s">
        <v>807</v>
      </c>
      <c r="B364" s="996"/>
      <c r="C364" s="996"/>
      <c r="D364" s="996"/>
      <c r="E364" s="996"/>
      <c r="F364" s="996"/>
      <c r="G364" s="996"/>
      <c r="H364" s="996"/>
    </row>
    <row r="365" spans="1:23">
      <c r="A365" s="1750" t="s">
        <v>873</v>
      </c>
      <c r="B365" s="1750"/>
      <c r="C365" s="1750"/>
      <c r="D365" s="1750"/>
      <c r="E365" s="468"/>
    </row>
    <row r="366" spans="1:23">
      <c r="A366" s="1740" t="s">
        <v>872</v>
      </c>
      <c r="B366" s="1740"/>
      <c r="C366" s="1740"/>
      <c r="D366" s="1740"/>
      <c r="E366" s="1740"/>
    </row>
    <row r="370" spans="3:8">
      <c r="C370" s="783" t="s">
        <v>677</v>
      </c>
      <c r="H370" s="785"/>
    </row>
  </sheetData>
  <mergeCells count="13">
    <mergeCell ref="A2:W2"/>
    <mergeCell ref="A1:W1"/>
    <mergeCell ref="A365:D365"/>
    <mergeCell ref="A366:E366"/>
    <mergeCell ref="A4:A5"/>
    <mergeCell ref="B4:C4"/>
    <mergeCell ref="D4:D5"/>
    <mergeCell ref="E4:V4"/>
    <mergeCell ref="B5:C5"/>
    <mergeCell ref="B339:C339"/>
    <mergeCell ref="B348:C348"/>
    <mergeCell ref="A363:H363"/>
    <mergeCell ref="B342:C342"/>
  </mergeCells>
  <printOptions horizontalCentered="1" verticalCentered="1"/>
  <pageMargins left="0.70866141732283472" right="0.70866141732283472" top="0.51181102362204722" bottom="0.51181102362204722" header="0.31496062992125984" footer="0.31496062992125984"/>
  <pageSetup paperSize="5" scale="60" orientation="landscape" r:id="rId1"/>
  <rowBreaks count="11" manualBreakCount="11">
    <brk id="35" max="22" man="1"/>
    <brk id="65" max="22" man="1"/>
    <brk id="95" max="22" man="1"/>
    <brk id="125" max="22" man="1"/>
    <brk id="158" max="22" man="1"/>
    <brk id="218" max="22" man="1"/>
    <brk id="251" max="22" man="1"/>
    <brk id="281" max="22" man="1"/>
    <brk id="320" max="22" man="1"/>
    <brk id="353" max="22" man="1"/>
    <brk id="367" max="22" man="1"/>
  </rowBreaks>
  <ignoredErrors>
    <ignoredError sqref="D7:V7 D18:V18 D16:D17 D21:V21 D19:D20 D24:V24 D22:D23 D27:V27 D25:D26 D30:V32 D28:D29 D36:V36 D34:D35 D39:V39 D37:D38 D42:V42 D40:D41 D45:V45 D43:D44 D48:V48 D46:D47 D51:V51 D49:D50 D54:V54 D52:D53 D57:V57 D55:D56 D60:V60 D58:D59 D63:V63 D61:D62 D66:V66 D64:D65 D69:V71 D67:D68 D75:V75 D73:D74 D78:V78 D76:D77 D81:V81 D79:D80 D84:V84 D82:D83 D87:V87 D85:D86 D90:V90 D88:D89 D93:V93 D91:D92 D96:V96 D94:D95 D102:V102 D100:D101 D105:V105 D103:D104 D108:V108 D106:D107 D111:V111 D109:D110 D114:V114 D112:D113 D117:V117 D115:D116 D120:V120 D118:D119 D126:V126 D124:D125 D129:V129 D127:D128 D132:V132 D130:D131 D135:V135 D133:D134 D138:V138 D136:D137 D141:V141 D139:D140 D144:V144 D142:D143 D147:V147 D145:D146 D150:V150 D148:D149 D153:V153 D151:D152 D156:V156 D154:D155 D159:V159 D157:D158 D162:V164 D160:D161 D168:V168 D166:D167 D171:V171 D169:D170 D174:V174 D172:D173 D177:V177 D175:D176 D180:V180 D178:D179 D183:V183 D181:D182 D186:V186 D184:D185 D189:V191 D187:D188 D195:V195 D193:D194 D198:V198 D196:D197 D201:V201 D199:D200 D204:V204 D202:D203 D207:V209 D205:D206 D213:V213 D211:D212 D216:V216 D214:D215 D219:V219 D217:D218 D222:V222 D220:D221 D225:V225 D223:D224 D228:V230 D226:D227 D234:V234 D232:D233 D237:V237 D235:D236 D240:V240 D238:D239 D243:V243 D241:D242 D246:V246 D244:D245 D249:V249 D247:D248 D252:V252 D250:D251 D253:D254 D261:V261 D259:D260 D264:V264 D262:D263 D267:V267 D265:D266 D270:V270 D268:D269 D273:V273 D271:D272 D276:V276 D274:D275 D279:V279 D277:D278 D282:V282 D280:D281 D285:V285 D283:D284 D288:V288 D286:D287 D291:V291 D289:D290 D309:V309 D292:D293 D312:V312 D310:D311 D315:V315 D313:D314 D318:V318 D316:D317 D321:V321 D319:D320 D324:V324 D322:D323 D327:V327 D325:D326 D330:V330 D328:D329 D333:V333 D331:D332 D336:V336 D334:D335 D339:V339 D337:D338 D345:V347 D340:D341 N351:V351 D349:D350 N354:V354 N357:V357 N360:V360 D98:V99 D97:F97 G97 D294:V294 D258:V258 D255 D256 D257 D295 D296 D122:V122 D121:G121 K121:V121 D123:N123 O123:V123 D210:V210 H121:I121 D9:V11 D8 F8:V8 D13:V15 D12 F12:V12 E256:V257 D297:W297 D300:W300 D298 W298 D299 W299 D303:W303 D301 W301 D302 W302 D305 D304 W304 W305 D342:D344 E342:G342 H342:X342 D306:E306 D307 D308 E307:E308 F306:V308 D33:V33 D72:V72 D165:V165 D192:V192 D231:V231 F255:V255 D348:V348" unlockedFormula="1"/>
    <ignoredError sqref="H97:V97" formula="1" unlockedFormula="1"/>
    <ignoredError sqref="A258:B293 A295:B296 A294 A231:A255 A210:B225 A192:A205 A165:B187 A121:B121 A99:A118 A72:B94 A33:B67 A15:B27 A327:A340 A309:B326 A145:B161 A122 A348 A123:B144 A297:A304 A342 A352:C353 A351:C351 A355:C356 A354:C354 A358:C359 A357:C357 A363:M364 A360:C360 A361:C362 A7:A11 A30 A69 A96 A120:B120 A162 A189 A207 A228 A306" numberStoredAsText="1"/>
    <ignoredError sqref="D361:D362 D358:D359 D360:M360 D355:D356 D357:M357 D352:D353 D354:M354 D351:M351" numberStoredAsText="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33"/>
  <sheetViews>
    <sheetView view="pageBreakPreview" zoomScale="70" zoomScaleNormal="80" zoomScaleSheetLayoutView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V24" sqref="V24"/>
    </sheetView>
  </sheetViews>
  <sheetFormatPr baseColWidth="10" defaultColWidth="10.125" defaultRowHeight="12.75"/>
  <cols>
    <col min="1" max="1" width="5.625" style="787" customWidth="1"/>
    <col min="2" max="2" width="2.625" style="787" customWidth="1"/>
    <col min="3" max="3" width="23.625" style="821" customWidth="1"/>
    <col min="4" max="6" width="9.25" style="787" customWidth="1"/>
    <col min="7" max="7" width="9.375" style="787" customWidth="1"/>
    <col min="8" max="21" width="9.25" style="787" customWidth="1"/>
    <col min="22" max="22" width="9.25" style="786" customWidth="1"/>
    <col min="23" max="23" width="1.875" style="786" customWidth="1"/>
    <col min="24" max="16384" width="10.125" style="787"/>
  </cols>
  <sheetData>
    <row r="1" spans="1:23" ht="26.25" customHeight="1">
      <c r="A1" s="1675" t="s">
        <v>889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  <c r="P1" s="1676"/>
      <c r="Q1" s="1676"/>
      <c r="R1" s="1676"/>
      <c r="S1" s="1676"/>
      <c r="T1" s="1676"/>
      <c r="U1" s="1676"/>
      <c r="V1" s="1676"/>
      <c r="W1" s="1676"/>
    </row>
    <row r="2" spans="1:23" ht="14.45" customHeight="1">
      <c r="A2" s="1677" t="s">
        <v>888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8"/>
      <c r="U2" s="1678"/>
      <c r="V2" s="1678"/>
      <c r="W2" s="1678"/>
    </row>
    <row r="3" spans="1:23" ht="13.5" thickBot="1">
      <c r="A3" s="788"/>
      <c r="B3" s="788"/>
      <c r="C3" s="788"/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8"/>
      <c r="P3" s="788"/>
      <c r="Q3" s="788"/>
      <c r="R3" s="788"/>
      <c r="S3" s="788"/>
      <c r="T3" s="788"/>
      <c r="U3" s="788"/>
      <c r="V3" s="788"/>
    </row>
    <row r="4" spans="1:23" s="790" customFormat="1" ht="25.15" customHeight="1">
      <c r="A4" s="1771" t="s">
        <v>0</v>
      </c>
      <c r="B4" s="1773" t="s">
        <v>85</v>
      </c>
      <c r="C4" s="1774"/>
      <c r="D4" s="1774" t="s">
        <v>3</v>
      </c>
      <c r="E4" s="1776" t="s">
        <v>183</v>
      </c>
      <c r="F4" s="1777"/>
      <c r="G4" s="1777"/>
      <c r="H4" s="1777"/>
      <c r="I4" s="1777"/>
      <c r="J4" s="1777"/>
      <c r="K4" s="1777"/>
      <c r="L4" s="1777"/>
      <c r="M4" s="1777"/>
      <c r="N4" s="1777"/>
      <c r="O4" s="1777"/>
      <c r="P4" s="1777"/>
      <c r="Q4" s="1777"/>
      <c r="R4" s="1777"/>
      <c r="S4" s="1777"/>
      <c r="T4" s="1777"/>
      <c r="U4" s="1777"/>
      <c r="V4" s="1777"/>
      <c r="W4" s="789"/>
    </row>
    <row r="5" spans="1:23" s="790" customFormat="1" ht="35.25" customHeight="1" thickBot="1">
      <c r="A5" s="1772"/>
      <c r="B5" s="1778" t="s">
        <v>86</v>
      </c>
      <c r="C5" s="1779"/>
      <c r="D5" s="1775" t="s">
        <v>3</v>
      </c>
      <c r="E5" s="791" t="s">
        <v>4</v>
      </c>
      <c r="F5" s="791" t="s">
        <v>5</v>
      </c>
      <c r="G5" s="791" t="s">
        <v>6</v>
      </c>
      <c r="H5" s="791" t="s">
        <v>7</v>
      </c>
      <c r="I5" s="791" t="s">
        <v>8</v>
      </c>
      <c r="J5" s="791" t="s">
        <v>9</v>
      </c>
      <c r="K5" s="791" t="s">
        <v>10</v>
      </c>
      <c r="L5" s="791" t="s">
        <v>11</v>
      </c>
      <c r="M5" s="791" t="s">
        <v>12</v>
      </c>
      <c r="N5" s="791" t="s">
        <v>13</v>
      </c>
      <c r="O5" s="791" t="s">
        <v>14</v>
      </c>
      <c r="P5" s="791" t="s">
        <v>15</v>
      </c>
      <c r="Q5" s="791" t="s">
        <v>16</v>
      </c>
      <c r="R5" s="791" t="s">
        <v>17</v>
      </c>
      <c r="S5" s="791" t="s">
        <v>18</v>
      </c>
      <c r="T5" s="791" t="s">
        <v>19</v>
      </c>
      <c r="U5" s="792" t="s">
        <v>20</v>
      </c>
      <c r="V5" s="793" t="s">
        <v>134</v>
      </c>
      <c r="W5" s="789"/>
    </row>
    <row r="6" spans="1:23" s="800" customFormat="1" ht="10.5" customHeight="1">
      <c r="A6" s="794"/>
      <c r="B6" s="795"/>
      <c r="C6" s="796"/>
      <c r="D6" s="797"/>
      <c r="E6" s="798"/>
      <c r="F6" s="798"/>
      <c r="G6" s="799"/>
      <c r="H6" s="798"/>
      <c r="I6" s="798"/>
      <c r="J6" s="798"/>
      <c r="K6" s="798"/>
      <c r="L6" s="798"/>
      <c r="M6" s="798"/>
      <c r="N6" s="798"/>
      <c r="O6" s="798"/>
      <c r="P6" s="798"/>
      <c r="Q6" s="798"/>
      <c r="R6" s="798"/>
      <c r="S6" s="798"/>
      <c r="T6" s="798"/>
      <c r="U6" s="798"/>
      <c r="V6" s="798"/>
    </row>
    <row r="7" spans="1:23" s="634" customFormat="1" ht="21" customHeight="1">
      <c r="A7" s="1542">
        <v>10</v>
      </c>
      <c r="B7" s="1531" t="s">
        <v>820</v>
      </c>
      <c r="C7" s="1532"/>
      <c r="D7" s="1533">
        <f>SUM(E7:V7)</f>
        <v>50734</v>
      </c>
      <c r="E7" s="1534">
        <f t="shared" ref="E7:V9" si="0">SUM(E11+E14+E17+E20)</f>
        <v>1550</v>
      </c>
      <c r="F7" s="1534">
        <f t="shared" si="0"/>
        <v>5796</v>
      </c>
      <c r="G7" s="1534">
        <f t="shared" si="0"/>
        <v>6306</v>
      </c>
      <c r="H7" s="1534">
        <f t="shared" si="0"/>
        <v>5479</v>
      </c>
      <c r="I7" s="1534">
        <f t="shared" si="0"/>
        <v>5237</v>
      </c>
      <c r="J7" s="1534">
        <f t="shared" si="0"/>
        <v>5175</v>
      </c>
      <c r="K7" s="1534">
        <f t="shared" si="0"/>
        <v>4558</v>
      </c>
      <c r="L7" s="1534">
        <f t="shared" si="0"/>
        <v>3674</v>
      </c>
      <c r="M7" s="1534">
        <f t="shared" si="0"/>
        <v>2370</v>
      </c>
      <c r="N7" s="1534">
        <f t="shared" si="0"/>
        <v>1281</v>
      </c>
      <c r="O7" s="1534">
        <f t="shared" si="0"/>
        <v>1175</v>
      </c>
      <c r="P7" s="1534">
        <f t="shared" si="0"/>
        <v>1223</v>
      </c>
      <c r="Q7" s="1534">
        <f t="shared" si="0"/>
        <v>1207</v>
      </c>
      <c r="R7" s="1534">
        <f t="shared" si="0"/>
        <v>1327</v>
      </c>
      <c r="S7" s="1534">
        <f t="shared" si="0"/>
        <v>1154</v>
      </c>
      <c r="T7" s="1534">
        <f t="shared" si="0"/>
        <v>1165</v>
      </c>
      <c r="U7" s="1534">
        <f t="shared" si="0"/>
        <v>938</v>
      </c>
      <c r="V7" s="1534">
        <f t="shared" si="0"/>
        <v>1119</v>
      </c>
      <c r="W7" s="800"/>
    </row>
    <row r="8" spans="1:23" s="634" customFormat="1" ht="21" customHeight="1">
      <c r="A8" s="1535"/>
      <c r="B8" s="1536"/>
      <c r="C8" s="802" t="s">
        <v>587</v>
      </c>
      <c r="D8" s="803">
        <f>SUM(E8:V8)</f>
        <v>24718</v>
      </c>
      <c r="E8" s="804">
        <f t="shared" si="0"/>
        <v>790</v>
      </c>
      <c r="F8" s="804">
        <f t="shared" si="0"/>
        <v>2949</v>
      </c>
      <c r="G8" s="804">
        <f t="shared" si="0"/>
        <v>3202</v>
      </c>
      <c r="H8" s="804">
        <f t="shared" si="0"/>
        <v>2783</v>
      </c>
      <c r="I8" s="804">
        <f t="shared" si="0"/>
        <v>2679</v>
      </c>
      <c r="J8" s="804">
        <f t="shared" si="0"/>
        <v>2648</v>
      </c>
      <c r="K8" s="804">
        <f t="shared" si="0"/>
        <v>2382</v>
      </c>
      <c r="L8" s="804">
        <f t="shared" si="0"/>
        <v>1929</v>
      </c>
      <c r="M8" s="804">
        <f t="shared" si="0"/>
        <v>1153</v>
      </c>
      <c r="N8" s="804">
        <f t="shared" si="0"/>
        <v>455</v>
      </c>
      <c r="O8" s="804">
        <f t="shared" si="0"/>
        <v>389</v>
      </c>
      <c r="P8" s="804">
        <f t="shared" si="0"/>
        <v>473</v>
      </c>
      <c r="Q8" s="804">
        <f t="shared" si="0"/>
        <v>467</v>
      </c>
      <c r="R8" s="804">
        <f t="shared" si="0"/>
        <v>558</v>
      </c>
      <c r="S8" s="804">
        <f t="shared" si="0"/>
        <v>486</v>
      </c>
      <c r="T8" s="804">
        <f t="shared" si="0"/>
        <v>502</v>
      </c>
      <c r="U8" s="804">
        <f t="shared" si="0"/>
        <v>373</v>
      </c>
      <c r="V8" s="804">
        <f t="shared" si="0"/>
        <v>500</v>
      </c>
      <c r="W8" s="800"/>
    </row>
    <row r="9" spans="1:23" s="634" customFormat="1" ht="21" customHeight="1">
      <c r="A9" s="1537"/>
      <c r="B9" s="1538"/>
      <c r="C9" s="1539" t="s">
        <v>588</v>
      </c>
      <c r="D9" s="1540">
        <f>SUM(E9:V9)</f>
        <v>26016</v>
      </c>
      <c r="E9" s="1541">
        <f t="shared" si="0"/>
        <v>760</v>
      </c>
      <c r="F9" s="1541">
        <f t="shared" si="0"/>
        <v>2847</v>
      </c>
      <c r="G9" s="1541">
        <f t="shared" si="0"/>
        <v>3104</v>
      </c>
      <c r="H9" s="1541">
        <f t="shared" si="0"/>
        <v>2696</v>
      </c>
      <c r="I9" s="1541">
        <f t="shared" si="0"/>
        <v>2558</v>
      </c>
      <c r="J9" s="1541">
        <f t="shared" si="0"/>
        <v>2527</v>
      </c>
      <c r="K9" s="1541">
        <f t="shared" si="0"/>
        <v>2176</v>
      </c>
      <c r="L9" s="1541">
        <f t="shared" si="0"/>
        <v>1745</v>
      </c>
      <c r="M9" s="1541">
        <f t="shared" si="0"/>
        <v>1217</v>
      </c>
      <c r="N9" s="1541">
        <f t="shared" si="0"/>
        <v>826</v>
      </c>
      <c r="O9" s="1541">
        <f t="shared" si="0"/>
        <v>786</v>
      </c>
      <c r="P9" s="1541">
        <f t="shared" si="0"/>
        <v>750</v>
      </c>
      <c r="Q9" s="1541">
        <f t="shared" si="0"/>
        <v>740</v>
      </c>
      <c r="R9" s="1541">
        <f t="shared" si="0"/>
        <v>769</v>
      </c>
      <c r="S9" s="1541">
        <f t="shared" si="0"/>
        <v>668</v>
      </c>
      <c r="T9" s="1541">
        <f t="shared" si="0"/>
        <v>663</v>
      </c>
      <c r="U9" s="1541">
        <f t="shared" si="0"/>
        <v>565</v>
      </c>
      <c r="V9" s="1541">
        <f t="shared" si="0"/>
        <v>619</v>
      </c>
      <c r="W9" s="800"/>
    </row>
    <row r="10" spans="1:23" ht="15" customHeight="1">
      <c r="A10" s="805"/>
      <c r="B10" s="806"/>
      <c r="C10" s="807"/>
      <c r="D10" s="808"/>
      <c r="E10" s="808"/>
      <c r="F10" s="808"/>
      <c r="G10" s="808"/>
      <c r="H10" s="808"/>
      <c r="I10" s="808"/>
      <c r="J10" s="808"/>
      <c r="K10" s="808"/>
      <c r="L10" s="808"/>
      <c r="M10" s="808"/>
      <c r="N10" s="808"/>
      <c r="O10" s="808"/>
      <c r="P10" s="808"/>
      <c r="Q10" s="808"/>
      <c r="R10" s="808"/>
      <c r="S10" s="808"/>
      <c r="T10" s="808"/>
      <c r="U10" s="809"/>
      <c r="V10" s="810"/>
    </row>
    <row r="11" spans="1:23" ht="21" customHeight="1">
      <c r="A11" s="811" t="s">
        <v>25</v>
      </c>
      <c r="B11" s="812" t="s">
        <v>678</v>
      </c>
      <c r="C11" s="807"/>
      <c r="D11" s="801">
        <f t="shared" ref="D11:D22" si="1">SUM(E11:V11)</f>
        <v>22207</v>
      </c>
      <c r="E11" s="808">
        <f>SUM(E12:E13)</f>
        <v>635</v>
      </c>
      <c r="F11" s="808">
        <f t="shared" ref="F11:V11" si="2">SUM(F12:F13)</f>
        <v>2480</v>
      </c>
      <c r="G11" s="808">
        <f t="shared" si="2"/>
        <v>2735</v>
      </c>
      <c r="H11" s="808">
        <f t="shared" si="2"/>
        <v>2301</v>
      </c>
      <c r="I11" s="808">
        <f t="shared" si="2"/>
        <v>2300</v>
      </c>
      <c r="J11" s="808">
        <f t="shared" si="2"/>
        <v>2340</v>
      </c>
      <c r="K11" s="808">
        <f t="shared" si="2"/>
        <v>2032</v>
      </c>
      <c r="L11" s="808">
        <f t="shared" si="2"/>
        <v>1733</v>
      </c>
      <c r="M11" s="808">
        <f t="shared" si="2"/>
        <v>1048</v>
      </c>
      <c r="N11" s="808">
        <f t="shared" si="2"/>
        <v>569</v>
      </c>
      <c r="O11" s="808">
        <f t="shared" si="2"/>
        <v>518</v>
      </c>
      <c r="P11" s="808">
        <f t="shared" si="2"/>
        <v>529</v>
      </c>
      <c r="Q11" s="808">
        <f t="shared" si="2"/>
        <v>536</v>
      </c>
      <c r="R11" s="808">
        <f t="shared" si="2"/>
        <v>561</v>
      </c>
      <c r="S11" s="808">
        <f t="shared" si="2"/>
        <v>517</v>
      </c>
      <c r="T11" s="808">
        <f t="shared" si="2"/>
        <v>446</v>
      </c>
      <c r="U11" s="808">
        <f t="shared" si="2"/>
        <v>418</v>
      </c>
      <c r="V11" s="809">
        <f t="shared" si="2"/>
        <v>509</v>
      </c>
    </row>
    <row r="12" spans="1:23" ht="21" customHeight="1">
      <c r="A12" s="805"/>
      <c r="B12" s="812"/>
      <c r="C12" s="813" t="s">
        <v>587</v>
      </c>
      <c r="D12" s="803">
        <f t="shared" si="1"/>
        <v>10846</v>
      </c>
      <c r="E12" s="814">
        <v>307</v>
      </c>
      <c r="F12" s="814">
        <v>1250</v>
      </c>
      <c r="G12" s="814">
        <v>1400</v>
      </c>
      <c r="H12" s="814">
        <v>1144</v>
      </c>
      <c r="I12" s="814">
        <v>1155</v>
      </c>
      <c r="J12" s="814">
        <v>1190</v>
      </c>
      <c r="K12" s="814">
        <v>1073</v>
      </c>
      <c r="L12" s="814">
        <v>923</v>
      </c>
      <c r="M12" s="814">
        <v>517</v>
      </c>
      <c r="N12" s="814">
        <v>218</v>
      </c>
      <c r="O12" s="814">
        <v>174</v>
      </c>
      <c r="P12" s="814">
        <v>208</v>
      </c>
      <c r="Q12" s="814">
        <v>211</v>
      </c>
      <c r="R12" s="814">
        <v>243</v>
      </c>
      <c r="S12" s="814">
        <v>228</v>
      </c>
      <c r="T12" s="814">
        <v>198</v>
      </c>
      <c r="U12" s="814">
        <v>164</v>
      </c>
      <c r="V12" s="815">
        <v>243</v>
      </c>
    </row>
    <row r="13" spans="1:23" ht="21" customHeight="1">
      <c r="A13" s="805"/>
      <c r="B13" s="812"/>
      <c r="C13" s="813" t="s">
        <v>588</v>
      </c>
      <c r="D13" s="803">
        <f t="shared" si="1"/>
        <v>11361</v>
      </c>
      <c r="E13" s="814">
        <v>328</v>
      </c>
      <c r="F13" s="814">
        <v>1230</v>
      </c>
      <c r="G13" s="814">
        <v>1335</v>
      </c>
      <c r="H13" s="814">
        <v>1157</v>
      </c>
      <c r="I13" s="814">
        <v>1145</v>
      </c>
      <c r="J13" s="814">
        <v>1150</v>
      </c>
      <c r="K13" s="814">
        <v>959</v>
      </c>
      <c r="L13" s="814">
        <v>810</v>
      </c>
      <c r="M13" s="814">
        <v>531</v>
      </c>
      <c r="N13" s="814">
        <v>351</v>
      </c>
      <c r="O13" s="814">
        <v>344</v>
      </c>
      <c r="P13" s="814">
        <v>321</v>
      </c>
      <c r="Q13" s="814">
        <v>325</v>
      </c>
      <c r="R13" s="814">
        <v>318</v>
      </c>
      <c r="S13" s="814">
        <v>289</v>
      </c>
      <c r="T13" s="814">
        <v>248</v>
      </c>
      <c r="U13" s="814">
        <v>254</v>
      </c>
      <c r="V13" s="815">
        <v>266</v>
      </c>
    </row>
    <row r="14" spans="1:23" ht="21" customHeight="1">
      <c r="A14" s="811" t="s">
        <v>27</v>
      </c>
      <c r="B14" s="812" t="s">
        <v>679</v>
      </c>
      <c r="C14" s="807"/>
      <c r="D14" s="801">
        <f t="shared" si="1"/>
        <v>17423</v>
      </c>
      <c r="E14" s="808">
        <f t="shared" ref="E14:V14" si="3">SUM(E15:E16)</f>
        <v>526</v>
      </c>
      <c r="F14" s="808">
        <f t="shared" si="3"/>
        <v>1980</v>
      </c>
      <c r="G14" s="808">
        <f t="shared" si="3"/>
        <v>2192</v>
      </c>
      <c r="H14" s="808">
        <f t="shared" si="3"/>
        <v>1939</v>
      </c>
      <c r="I14" s="808">
        <f t="shared" si="3"/>
        <v>1841</v>
      </c>
      <c r="J14" s="808">
        <f t="shared" si="3"/>
        <v>1743</v>
      </c>
      <c r="K14" s="808">
        <f t="shared" si="3"/>
        <v>1520</v>
      </c>
      <c r="L14" s="808">
        <f t="shared" si="3"/>
        <v>1203</v>
      </c>
      <c r="M14" s="808">
        <f t="shared" si="3"/>
        <v>791</v>
      </c>
      <c r="N14" s="808">
        <f t="shared" si="3"/>
        <v>433</v>
      </c>
      <c r="O14" s="808">
        <f t="shared" si="3"/>
        <v>389</v>
      </c>
      <c r="P14" s="808">
        <f t="shared" si="3"/>
        <v>438</v>
      </c>
      <c r="Q14" s="808">
        <f t="shared" si="3"/>
        <v>440</v>
      </c>
      <c r="R14" s="808">
        <f t="shared" si="3"/>
        <v>440</v>
      </c>
      <c r="S14" s="808">
        <f t="shared" si="3"/>
        <v>414</v>
      </c>
      <c r="T14" s="808">
        <f t="shared" si="3"/>
        <v>447</v>
      </c>
      <c r="U14" s="808">
        <f t="shared" si="3"/>
        <v>345</v>
      </c>
      <c r="V14" s="809">
        <f t="shared" si="3"/>
        <v>342</v>
      </c>
    </row>
    <row r="15" spans="1:23" ht="21" customHeight="1">
      <c r="A15" s="805"/>
      <c r="B15" s="812"/>
      <c r="C15" s="813" t="s">
        <v>587</v>
      </c>
      <c r="D15" s="803">
        <f t="shared" si="1"/>
        <v>8475</v>
      </c>
      <c r="E15" s="814">
        <v>268</v>
      </c>
      <c r="F15" s="814">
        <v>995</v>
      </c>
      <c r="G15" s="814">
        <v>1103</v>
      </c>
      <c r="H15" s="814">
        <v>996</v>
      </c>
      <c r="I15" s="814">
        <v>942</v>
      </c>
      <c r="J15" s="814">
        <v>940</v>
      </c>
      <c r="K15" s="814">
        <v>757</v>
      </c>
      <c r="L15" s="814">
        <v>651</v>
      </c>
      <c r="M15" s="814">
        <v>372</v>
      </c>
      <c r="N15" s="814">
        <v>150</v>
      </c>
      <c r="O15" s="814">
        <v>126</v>
      </c>
      <c r="P15" s="814">
        <v>174</v>
      </c>
      <c r="Q15" s="814">
        <v>173</v>
      </c>
      <c r="R15" s="814">
        <v>180</v>
      </c>
      <c r="S15" s="814">
        <v>179</v>
      </c>
      <c r="T15" s="814">
        <v>184</v>
      </c>
      <c r="U15" s="814">
        <v>138</v>
      </c>
      <c r="V15" s="815">
        <v>147</v>
      </c>
    </row>
    <row r="16" spans="1:23" ht="21" customHeight="1">
      <c r="A16" s="805"/>
      <c r="B16" s="812"/>
      <c r="C16" s="813" t="s">
        <v>588</v>
      </c>
      <c r="D16" s="803">
        <f t="shared" si="1"/>
        <v>8948</v>
      </c>
      <c r="E16" s="814">
        <v>258</v>
      </c>
      <c r="F16" s="814">
        <v>985</v>
      </c>
      <c r="G16" s="814">
        <v>1089</v>
      </c>
      <c r="H16" s="814">
        <v>943</v>
      </c>
      <c r="I16" s="814">
        <v>899</v>
      </c>
      <c r="J16" s="814">
        <v>803</v>
      </c>
      <c r="K16" s="814">
        <v>763</v>
      </c>
      <c r="L16" s="814">
        <v>552</v>
      </c>
      <c r="M16" s="814">
        <v>419</v>
      </c>
      <c r="N16" s="814">
        <v>283</v>
      </c>
      <c r="O16" s="814">
        <v>263</v>
      </c>
      <c r="P16" s="814">
        <v>264</v>
      </c>
      <c r="Q16" s="814">
        <v>267</v>
      </c>
      <c r="R16" s="814">
        <v>260</v>
      </c>
      <c r="S16" s="814">
        <v>235</v>
      </c>
      <c r="T16" s="814">
        <v>263</v>
      </c>
      <c r="U16" s="814">
        <v>207</v>
      </c>
      <c r="V16" s="815">
        <v>195</v>
      </c>
    </row>
    <row r="17" spans="1:22" ht="21" customHeight="1">
      <c r="A17" s="811" t="s">
        <v>29</v>
      </c>
      <c r="B17" s="812" t="s">
        <v>680</v>
      </c>
      <c r="C17" s="807"/>
      <c r="D17" s="801">
        <f t="shared" si="1"/>
        <v>944</v>
      </c>
      <c r="E17" s="808">
        <f t="shared" ref="E17:V17" si="4">SUM(E18:E19)</f>
        <v>33</v>
      </c>
      <c r="F17" s="808">
        <f t="shared" si="4"/>
        <v>98</v>
      </c>
      <c r="G17" s="808">
        <f t="shared" si="4"/>
        <v>97</v>
      </c>
      <c r="H17" s="808">
        <f t="shared" si="4"/>
        <v>106</v>
      </c>
      <c r="I17" s="808">
        <f t="shared" si="4"/>
        <v>87</v>
      </c>
      <c r="J17" s="808">
        <f t="shared" si="4"/>
        <v>121</v>
      </c>
      <c r="K17" s="808">
        <f t="shared" si="4"/>
        <v>97</v>
      </c>
      <c r="L17" s="808">
        <f t="shared" si="4"/>
        <v>75</v>
      </c>
      <c r="M17" s="808">
        <f t="shared" si="4"/>
        <v>53</v>
      </c>
      <c r="N17" s="808">
        <f t="shared" si="4"/>
        <v>27</v>
      </c>
      <c r="O17" s="808">
        <f t="shared" si="4"/>
        <v>24</v>
      </c>
      <c r="P17" s="808">
        <f t="shared" si="4"/>
        <v>25</v>
      </c>
      <c r="Q17" s="808">
        <f t="shared" si="4"/>
        <v>26</v>
      </c>
      <c r="R17" s="808">
        <f t="shared" si="4"/>
        <v>17</v>
      </c>
      <c r="S17" s="808">
        <f t="shared" si="4"/>
        <v>15</v>
      </c>
      <c r="T17" s="808">
        <f t="shared" si="4"/>
        <v>17</v>
      </c>
      <c r="U17" s="808">
        <f t="shared" si="4"/>
        <v>12</v>
      </c>
      <c r="V17" s="809">
        <f t="shared" si="4"/>
        <v>14</v>
      </c>
    </row>
    <row r="18" spans="1:22" ht="21" customHeight="1">
      <c r="A18" s="805"/>
      <c r="B18" s="812"/>
      <c r="C18" s="813" t="s">
        <v>587</v>
      </c>
      <c r="D18" s="803">
        <f t="shared" si="1"/>
        <v>491</v>
      </c>
      <c r="E18" s="814">
        <v>19</v>
      </c>
      <c r="F18" s="814">
        <v>52</v>
      </c>
      <c r="G18" s="814">
        <v>51</v>
      </c>
      <c r="H18" s="814">
        <v>62</v>
      </c>
      <c r="I18" s="814">
        <v>49</v>
      </c>
      <c r="J18" s="814">
        <v>59</v>
      </c>
      <c r="K18" s="814">
        <v>50</v>
      </c>
      <c r="L18" s="814">
        <v>42</v>
      </c>
      <c r="M18" s="814">
        <v>25</v>
      </c>
      <c r="N18" s="814">
        <v>10</v>
      </c>
      <c r="O18" s="814">
        <v>9</v>
      </c>
      <c r="P18" s="814">
        <v>12</v>
      </c>
      <c r="Q18" s="814">
        <v>12</v>
      </c>
      <c r="R18" s="814">
        <v>9</v>
      </c>
      <c r="S18" s="814">
        <v>9</v>
      </c>
      <c r="T18" s="814">
        <v>8</v>
      </c>
      <c r="U18" s="814">
        <v>6</v>
      </c>
      <c r="V18" s="815">
        <v>7</v>
      </c>
    </row>
    <row r="19" spans="1:22" ht="21" customHeight="1">
      <c r="A19" s="805"/>
      <c r="B19" s="812"/>
      <c r="C19" s="813" t="s">
        <v>588</v>
      </c>
      <c r="D19" s="803">
        <f t="shared" si="1"/>
        <v>453</v>
      </c>
      <c r="E19" s="814">
        <v>14</v>
      </c>
      <c r="F19" s="814">
        <v>46</v>
      </c>
      <c r="G19" s="814">
        <v>46</v>
      </c>
      <c r="H19" s="814">
        <v>44</v>
      </c>
      <c r="I19" s="814">
        <v>38</v>
      </c>
      <c r="J19" s="814">
        <v>62</v>
      </c>
      <c r="K19" s="814">
        <v>47</v>
      </c>
      <c r="L19" s="814">
        <v>33</v>
      </c>
      <c r="M19" s="814">
        <v>28</v>
      </c>
      <c r="N19" s="814">
        <v>17</v>
      </c>
      <c r="O19" s="814">
        <v>15</v>
      </c>
      <c r="P19" s="814">
        <v>13</v>
      </c>
      <c r="Q19" s="814">
        <v>14</v>
      </c>
      <c r="R19" s="814">
        <v>8</v>
      </c>
      <c r="S19" s="814">
        <v>6</v>
      </c>
      <c r="T19" s="814">
        <v>9</v>
      </c>
      <c r="U19" s="814">
        <v>6</v>
      </c>
      <c r="V19" s="815">
        <v>7</v>
      </c>
    </row>
    <row r="20" spans="1:22" ht="21" customHeight="1">
      <c r="A20" s="811" t="s">
        <v>31</v>
      </c>
      <c r="B20" s="812" t="s">
        <v>681</v>
      </c>
      <c r="C20" s="807"/>
      <c r="D20" s="801">
        <f t="shared" si="1"/>
        <v>10160</v>
      </c>
      <c r="E20" s="808">
        <f t="shared" ref="E20:V20" si="5">SUM(E21:E22)</f>
        <v>356</v>
      </c>
      <c r="F20" s="808">
        <f t="shared" si="5"/>
        <v>1238</v>
      </c>
      <c r="G20" s="808">
        <f t="shared" si="5"/>
        <v>1282</v>
      </c>
      <c r="H20" s="808">
        <f t="shared" si="5"/>
        <v>1133</v>
      </c>
      <c r="I20" s="808">
        <f t="shared" si="5"/>
        <v>1009</v>
      </c>
      <c r="J20" s="808">
        <f t="shared" si="5"/>
        <v>971</v>
      </c>
      <c r="K20" s="808">
        <f t="shared" si="5"/>
        <v>909</v>
      </c>
      <c r="L20" s="808">
        <f t="shared" si="5"/>
        <v>663</v>
      </c>
      <c r="M20" s="808">
        <f t="shared" si="5"/>
        <v>478</v>
      </c>
      <c r="N20" s="808">
        <f t="shared" si="5"/>
        <v>252</v>
      </c>
      <c r="O20" s="808">
        <f t="shared" si="5"/>
        <v>244</v>
      </c>
      <c r="P20" s="808">
        <f t="shared" si="5"/>
        <v>231</v>
      </c>
      <c r="Q20" s="808">
        <f t="shared" si="5"/>
        <v>205</v>
      </c>
      <c r="R20" s="808">
        <f t="shared" si="5"/>
        <v>309</v>
      </c>
      <c r="S20" s="808">
        <f t="shared" si="5"/>
        <v>208</v>
      </c>
      <c r="T20" s="808">
        <f t="shared" si="5"/>
        <v>255</v>
      </c>
      <c r="U20" s="808">
        <f t="shared" si="5"/>
        <v>163</v>
      </c>
      <c r="V20" s="809">
        <f t="shared" si="5"/>
        <v>254</v>
      </c>
    </row>
    <row r="21" spans="1:22" ht="21" customHeight="1">
      <c r="A21" s="808"/>
      <c r="B21" s="806"/>
      <c r="C21" s="813" t="s">
        <v>587</v>
      </c>
      <c r="D21" s="803">
        <f t="shared" si="1"/>
        <v>4906</v>
      </c>
      <c r="E21" s="814">
        <v>196</v>
      </c>
      <c r="F21" s="814">
        <v>652</v>
      </c>
      <c r="G21" s="814">
        <v>648</v>
      </c>
      <c r="H21" s="814">
        <v>581</v>
      </c>
      <c r="I21" s="814">
        <v>533</v>
      </c>
      <c r="J21" s="814">
        <v>459</v>
      </c>
      <c r="K21" s="814">
        <v>502</v>
      </c>
      <c r="L21" s="814">
        <v>313</v>
      </c>
      <c r="M21" s="814">
        <v>239</v>
      </c>
      <c r="N21" s="814">
        <v>77</v>
      </c>
      <c r="O21" s="814">
        <v>80</v>
      </c>
      <c r="P21" s="814">
        <v>79</v>
      </c>
      <c r="Q21" s="814">
        <v>71</v>
      </c>
      <c r="R21" s="814">
        <v>126</v>
      </c>
      <c r="S21" s="814">
        <v>70</v>
      </c>
      <c r="T21" s="814">
        <v>112</v>
      </c>
      <c r="U21" s="814">
        <v>65</v>
      </c>
      <c r="V21" s="815">
        <v>103</v>
      </c>
    </row>
    <row r="22" spans="1:22" ht="21" customHeight="1">
      <c r="A22" s="808"/>
      <c r="B22" s="806"/>
      <c r="C22" s="813" t="s">
        <v>588</v>
      </c>
      <c r="D22" s="803">
        <f t="shared" si="1"/>
        <v>5254</v>
      </c>
      <c r="E22" s="814">
        <v>160</v>
      </c>
      <c r="F22" s="814">
        <v>586</v>
      </c>
      <c r="G22" s="814">
        <v>634</v>
      </c>
      <c r="H22" s="814">
        <v>552</v>
      </c>
      <c r="I22" s="814">
        <v>476</v>
      </c>
      <c r="J22" s="814">
        <v>512</v>
      </c>
      <c r="K22" s="814">
        <v>407</v>
      </c>
      <c r="L22" s="814">
        <v>350</v>
      </c>
      <c r="M22" s="814">
        <v>239</v>
      </c>
      <c r="N22" s="814">
        <v>175</v>
      </c>
      <c r="O22" s="814">
        <v>164</v>
      </c>
      <c r="P22" s="814">
        <v>152</v>
      </c>
      <c r="Q22" s="814">
        <v>134</v>
      </c>
      <c r="R22" s="814">
        <v>183</v>
      </c>
      <c r="S22" s="814">
        <v>138</v>
      </c>
      <c r="T22" s="814">
        <v>143</v>
      </c>
      <c r="U22" s="814">
        <v>98</v>
      </c>
      <c r="V22" s="815">
        <v>151</v>
      </c>
    </row>
    <row r="23" spans="1:22" ht="15" customHeight="1" thickBot="1">
      <c r="A23" s="816"/>
      <c r="B23" s="817"/>
      <c r="C23" s="818"/>
      <c r="D23" s="816"/>
      <c r="E23" s="816"/>
      <c r="F23" s="816"/>
      <c r="G23" s="816"/>
      <c r="H23" s="816"/>
      <c r="I23" s="816"/>
      <c r="J23" s="816"/>
      <c r="K23" s="816"/>
      <c r="L23" s="816"/>
      <c r="M23" s="816"/>
      <c r="N23" s="816"/>
      <c r="O23" s="816"/>
      <c r="P23" s="816"/>
      <c r="Q23" s="816"/>
      <c r="R23" s="816"/>
      <c r="S23" s="816"/>
      <c r="T23" s="816"/>
      <c r="U23" s="817"/>
      <c r="V23" s="819"/>
    </row>
    <row r="24" spans="1:22">
      <c r="V24" s="1630" t="s">
        <v>907</v>
      </c>
    </row>
    <row r="25" spans="1:22">
      <c r="A25" s="604" t="s">
        <v>320</v>
      </c>
      <c r="B25" s="634"/>
      <c r="C25" s="820"/>
    </row>
    <row r="26" spans="1:22">
      <c r="A26" s="604" t="s">
        <v>321</v>
      </c>
      <c r="B26" s="634"/>
      <c r="C26" s="820"/>
    </row>
    <row r="27" spans="1:22">
      <c r="A27" s="1751" t="s">
        <v>873</v>
      </c>
      <c r="B27" s="1751"/>
      <c r="C27" s="1751"/>
      <c r="D27" s="1751"/>
      <c r="E27" s="1621"/>
    </row>
    <row r="28" spans="1:22" ht="20.25" customHeight="1">
      <c r="A28" s="1752" t="s">
        <v>882</v>
      </c>
      <c r="B28" s="1752"/>
      <c r="C28" s="1752"/>
      <c r="D28" s="1752"/>
      <c r="E28" s="1752"/>
    </row>
    <row r="33" spans="12:12">
      <c r="L33" s="787" t="s">
        <v>816</v>
      </c>
    </row>
  </sheetData>
  <mergeCells count="9">
    <mergeCell ref="A2:W2"/>
    <mergeCell ref="A1:W1"/>
    <mergeCell ref="A27:D27"/>
    <mergeCell ref="A28:E28"/>
    <mergeCell ref="A4:A5"/>
    <mergeCell ref="B4:C4"/>
    <mergeCell ref="D4:D5"/>
    <mergeCell ref="E4:V4"/>
    <mergeCell ref="B5:C5"/>
  </mergeCells>
  <printOptions horizontalCentered="1" verticalCentered="1"/>
  <pageMargins left="0.19685039370078741" right="0.19685039370078741" top="0.51181102362204722" bottom="0.51181102362204722" header="0.59055118110236227" footer="0.51181102362204722"/>
  <pageSetup paperSize="5" scale="73" fitToWidth="0" fitToHeight="0" orientation="landscape" r:id="rId1"/>
  <headerFooter alignWithMargins="0"/>
  <ignoredErrors>
    <ignoredError sqref="D7:D22 E11:W11 E14:W14 W12:W13 E17:W17 W15:W16 E20:W20 W18:W19 W21:W22" unlockedFormula="1"/>
    <ignoredError sqref="A11:B21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257"/>
  <sheetViews>
    <sheetView view="pageBreakPreview" zoomScale="80" zoomScaleNormal="100" zoomScaleSheetLayoutView="8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P255" sqref="P255"/>
    </sheetView>
  </sheetViews>
  <sheetFormatPr baseColWidth="10" defaultColWidth="10" defaultRowHeight="11.25"/>
  <cols>
    <col min="1" max="1" width="6.25" style="822" customWidth="1"/>
    <col min="2" max="2" width="11" style="907" customWidth="1"/>
    <col min="3" max="3" width="30.75" style="822" customWidth="1"/>
    <col min="4" max="4" width="9.625" style="908" customWidth="1"/>
    <col min="5" max="5" width="7.625" style="905" customWidth="1"/>
    <col min="6" max="6" width="8.875" style="905" customWidth="1"/>
    <col min="7" max="7" width="8.125" style="905" customWidth="1"/>
    <col min="8" max="8" width="8.625" style="905" customWidth="1"/>
    <col min="9" max="9" width="8.75" style="905" customWidth="1"/>
    <col min="10" max="21" width="7.625" style="905" customWidth="1"/>
    <col min="22" max="22" width="8.25" style="906" customWidth="1"/>
    <col min="23" max="23" width="3.25" style="822" customWidth="1"/>
    <col min="24" max="16384" width="10" style="822"/>
  </cols>
  <sheetData>
    <row r="1" spans="1:35" ht="26.25" customHeight="1">
      <c r="A1" s="1675" t="s">
        <v>891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  <c r="P1" s="1676"/>
      <c r="Q1" s="1676"/>
      <c r="R1" s="1676"/>
      <c r="S1" s="1676"/>
      <c r="T1" s="1676"/>
      <c r="U1" s="1676"/>
      <c r="V1" s="1676"/>
      <c r="W1" s="1676"/>
    </row>
    <row r="2" spans="1:35" ht="24" customHeight="1">
      <c r="A2" s="1677" t="s">
        <v>888</v>
      </c>
      <c r="B2" s="1677"/>
      <c r="C2" s="1677"/>
      <c r="D2" s="1677"/>
      <c r="E2" s="1677"/>
      <c r="F2" s="1677"/>
      <c r="G2" s="1677"/>
      <c r="H2" s="1677"/>
      <c r="I2" s="1677"/>
      <c r="J2" s="1677"/>
      <c r="K2" s="1677"/>
      <c r="L2" s="1677"/>
      <c r="M2" s="1677"/>
      <c r="N2" s="1677"/>
      <c r="O2" s="1677"/>
      <c r="P2" s="1677"/>
      <c r="Q2" s="1677"/>
      <c r="R2" s="1677"/>
      <c r="S2" s="1677"/>
      <c r="T2" s="1677"/>
      <c r="U2" s="1677"/>
      <c r="V2" s="1677"/>
      <c r="W2" s="1677"/>
    </row>
    <row r="3" spans="1:35" ht="12.6" customHeight="1" thickBot="1">
      <c r="A3" s="823"/>
      <c r="B3" s="823"/>
      <c r="C3" s="823"/>
      <c r="D3" s="823"/>
      <c r="E3" s="912"/>
      <c r="F3" s="823"/>
      <c r="G3" s="824"/>
      <c r="H3" s="823"/>
      <c r="I3" s="823"/>
      <c r="J3" s="823"/>
      <c r="K3" s="823"/>
      <c r="L3" s="823"/>
      <c r="M3" s="823"/>
      <c r="N3" s="823"/>
      <c r="O3" s="823"/>
      <c r="P3" s="823"/>
      <c r="Q3" s="823"/>
      <c r="R3" s="823"/>
      <c r="S3" s="823"/>
      <c r="T3" s="823"/>
      <c r="U3" s="823"/>
      <c r="V3" s="823"/>
      <c r="W3" s="825"/>
    </row>
    <row r="4" spans="1:35" s="827" customFormat="1" ht="21" customHeight="1">
      <c r="A4" s="1782" t="s">
        <v>0</v>
      </c>
      <c r="B4" s="1784" t="s">
        <v>689</v>
      </c>
      <c r="C4" s="1785"/>
      <c r="D4" s="1788"/>
      <c r="E4" s="1789"/>
      <c r="F4" s="1789"/>
      <c r="G4" s="1789"/>
      <c r="H4" s="1789"/>
      <c r="I4" s="1789"/>
      <c r="J4" s="1789"/>
      <c r="K4" s="1789"/>
      <c r="L4" s="1789"/>
      <c r="M4" s="1789"/>
      <c r="N4" s="1789"/>
      <c r="O4" s="1789"/>
      <c r="P4" s="1789"/>
      <c r="Q4" s="1789"/>
      <c r="R4" s="1789"/>
      <c r="S4" s="1789"/>
      <c r="T4" s="1789"/>
      <c r="U4" s="1789"/>
      <c r="V4" s="1789"/>
      <c r="W4" s="826"/>
    </row>
    <row r="5" spans="1:35" s="827" customFormat="1" ht="21" customHeight="1" thickBot="1">
      <c r="A5" s="1783"/>
      <c r="B5" s="1786"/>
      <c r="C5" s="1787"/>
      <c r="D5" s="828" t="s">
        <v>3</v>
      </c>
      <c r="E5" s="828" t="s">
        <v>4</v>
      </c>
      <c r="F5" s="828" t="s">
        <v>5</v>
      </c>
      <c r="G5" s="828" t="s">
        <v>6</v>
      </c>
      <c r="H5" s="828" t="s">
        <v>7</v>
      </c>
      <c r="I5" s="828" t="s">
        <v>8</v>
      </c>
      <c r="J5" s="828" t="s">
        <v>9</v>
      </c>
      <c r="K5" s="828" t="s">
        <v>10</v>
      </c>
      <c r="L5" s="828" t="s">
        <v>11</v>
      </c>
      <c r="M5" s="828" t="s">
        <v>12</v>
      </c>
      <c r="N5" s="828" t="s">
        <v>13</v>
      </c>
      <c r="O5" s="828" t="s">
        <v>14</v>
      </c>
      <c r="P5" s="828" t="s">
        <v>15</v>
      </c>
      <c r="Q5" s="828" t="s">
        <v>16</v>
      </c>
      <c r="R5" s="828" t="s">
        <v>17</v>
      </c>
      <c r="S5" s="828" t="s">
        <v>18</v>
      </c>
      <c r="T5" s="828" t="s">
        <v>19</v>
      </c>
      <c r="U5" s="829" t="s">
        <v>20</v>
      </c>
      <c r="V5" s="829" t="s">
        <v>134</v>
      </c>
      <c r="W5" s="826"/>
    </row>
    <row r="6" spans="1:35" ht="12.75">
      <c r="A6" s="830"/>
      <c r="B6" s="831"/>
      <c r="C6" s="830"/>
      <c r="D6" s="832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3"/>
      <c r="S6" s="833"/>
      <c r="T6" s="833"/>
      <c r="U6" s="834"/>
      <c r="V6" s="834"/>
      <c r="W6" s="825"/>
    </row>
    <row r="7" spans="1:35" ht="12.75">
      <c r="A7" s="830"/>
      <c r="B7" s="831"/>
      <c r="C7" s="830"/>
      <c r="D7" s="832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833"/>
      <c r="Q7" s="833"/>
      <c r="R7" s="833"/>
      <c r="S7" s="833"/>
      <c r="T7" s="833"/>
      <c r="U7" s="834"/>
      <c r="V7" s="834"/>
      <c r="W7" s="825"/>
    </row>
    <row r="8" spans="1:35" ht="18.75" customHeight="1">
      <c r="A8" s="1562">
        <v>12</v>
      </c>
      <c r="B8" s="1543" t="s">
        <v>690</v>
      </c>
      <c r="C8" s="1544"/>
      <c r="D8" s="1545">
        <f>SUM(E8:V8)</f>
        <v>241683</v>
      </c>
      <c r="E8" s="1546">
        <f t="shared" ref="E8:V8" si="0">SUM(E12+E39+E66+E117+E135+E171+E195+E213+E232)</f>
        <v>7525</v>
      </c>
      <c r="F8" s="1546">
        <f t="shared" si="0"/>
        <v>27725</v>
      </c>
      <c r="G8" s="1547">
        <f t="shared" si="0"/>
        <v>32610</v>
      </c>
      <c r="H8" s="1547">
        <f t="shared" si="0"/>
        <v>29898</v>
      </c>
      <c r="I8" s="1547">
        <f t="shared" si="0"/>
        <v>27841</v>
      </c>
      <c r="J8" s="1547">
        <f t="shared" si="0"/>
        <v>24156</v>
      </c>
      <c r="K8" s="1547">
        <f t="shared" si="0"/>
        <v>20595</v>
      </c>
      <c r="L8" s="1546">
        <f t="shared" si="0"/>
        <v>17873</v>
      </c>
      <c r="M8" s="1547">
        <f t="shared" si="0"/>
        <v>13016</v>
      </c>
      <c r="N8" s="1547">
        <f t="shared" si="0"/>
        <v>8763</v>
      </c>
      <c r="O8" s="1546">
        <f t="shared" si="0"/>
        <v>7064</v>
      </c>
      <c r="P8" s="1547">
        <f t="shared" si="0"/>
        <v>5765</v>
      </c>
      <c r="Q8" s="1547">
        <f t="shared" si="0"/>
        <v>4662</v>
      </c>
      <c r="R8" s="1547">
        <f t="shared" si="0"/>
        <v>4406</v>
      </c>
      <c r="S8" s="1547">
        <f t="shared" si="0"/>
        <v>3366</v>
      </c>
      <c r="T8" s="1547">
        <f t="shared" si="0"/>
        <v>2729</v>
      </c>
      <c r="U8" s="1547">
        <f t="shared" si="0"/>
        <v>1703</v>
      </c>
      <c r="V8" s="1547">
        <f t="shared" si="0"/>
        <v>1986</v>
      </c>
      <c r="W8" s="836"/>
      <c r="X8" s="837"/>
      <c r="Y8" s="837"/>
      <c r="Z8" s="837"/>
      <c r="AA8" s="837"/>
      <c r="AB8" s="837"/>
      <c r="AC8" s="837"/>
      <c r="AD8" s="837"/>
      <c r="AE8" s="837"/>
      <c r="AF8" s="837"/>
      <c r="AG8" s="837"/>
      <c r="AH8" s="837"/>
      <c r="AI8" s="837"/>
    </row>
    <row r="9" spans="1:35" ht="18.75" customHeight="1">
      <c r="A9" s="1548"/>
      <c r="B9" s="835"/>
      <c r="C9" s="838" t="s">
        <v>23</v>
      </c>
      <c r="D9" s="839">
        <f>SUM(E9:V9)</f>
        <v>119305</v>
      </c>
      <c r="E9" s="840">
        <f t="shared" ref="E9:V9" si="1">SUM(E13+E40+E67+E118+E136+E172+E196+E214+E233)</f>
        <v>3690</v>
      </c>
      <c r="F9" s="840">
        <f t="shared" si="1"/>
        <v>14283</v>
      </c>
      <c r="G9" s="840">
        <f t="shared" si="1"/>
        <v>16597</v>
      </c>
      <c r="H9" s="841">
        <f t="shared" si="1"/>
        <v>15203</v>
      </c>
      <c r="I9" s="841">
        <f t="shared" si="1"/>
        <v>14151</v>
      </c>
      <c r="J9" s="841">
        <f t="shared" si="1"/>
        <v>12257</v>
      </c>
      <c r="K9" s="841">
        <f t="shared" si="1"/>
        <v>10257</v>
      </c>
      <c r="L9" s="840">
        <f t="shared" si="1"/>
        <v>8729</v>
      </c>
      <c r="M9" s="841">
        <f t="shared" si="1"/>
        <v>6199</v>
      </c>
      <c r="N9" s="841">
        <f t="shared" si="1"/>
        <v>3804</v>
      </c>
      <c r="O9" s="840">
        <f t="shared" si="1"/>
        <v>2998</v>
      </c>
      <c r="P9" s="841">
        <f t="shared" si="1"/>
        <v>2526</v>
      </c>
      <c r="Q9" s="841">
        <f t="shared" si="1"/>
        <v>2075</v>
      </c>
      <c r="R9" s="841">
        <f t="shared" si="1"/>
        <v>1968</v>
      </c>
      <c r="S9" s="841">
        <f t="shared" si="1"/>
        <v>1534</v>
      </c>
      <c r="T9" s="841">
        <f t="shared" si="1"/>
        <v>1236</v>
      </c>
      <c r="U9" s="841">
        <f t="shared" si="1"/>
        <v>834</v>
      </c>
      <c r="V9" s="841">
        <f t="shared" si="1"/>
        <v>964</v>
      </c>
      <c r="W9" s="836"/>
      <c r="X9" s="837"/>
      <c r="Y9" s="837"/>
      <c r="Z9" s="837"/>
      <c r="AA9" s="837"/>
      <c r="AB9" s="837"/>
      <c r="AC9" s="837"/>
      <c r="AD9" s="837"/>
      <c r="AE9" s="837"/>
      <c r="AF9" s="837"/>
      <c r="AG9" s="837"/>
      <c r="AH9" s="837"/>
      <c r="AI9" s="837"/>
    </row>
    <row r="10" spans="1:35" ht="18.75" customHeight="1">
      <c r="A10" s="1549"/>
      <c r="B10" s="1549"/>
      <c r="C10" s="1550" t="s">
        <v>24</v>
      </c>
      <c r="D10" s="1551">
        <f>SUM(E10:V10)</f>
        <v>122378</v>
      </c>
      <c r="E10" s="1552">
        <f t="shared" ref="E10:V10" si="2">SUM(E14+E41+E68+E119+E137+E173+E197+E215+E234)</f>
        <v>3835</v>
      </c>
      <c r="F10" s="1552">
        <f t="shared" si="2"/>
        <v>13442</v>
      </c>
      <c r="G10" s="1553">
        <f t="shared" si="2"/>
        <v>16013</v>
      </c>
      <c r="H10" s="1553">
        <f t="shared" si="2"/>
        <v>14695</v>
      </c>
      <c r="I10" s="1553">
        <f t="shared" si="2"/>
        <v>13690</v>
      </c>
      <c r="J10" s="1553">
        <f t="shared" si="2"/>
        <v>11899</v>
      </c>
      <c r="K10" s="1553">
        <f t="shared" si="2"/>
        <v>10338</v>
      </c>
      <c r="L10" s="1552">
        <f t="shared" si="2"/>
        <v>9144</v>
      </c>
      <c r="M10" s="1553">
        <f t="shared" si="2"/>
        <v>6817</v>
      </c>
      <c r="N10" s="1553">
        <f t="shared" si="2"/>
        <v>4959</v>
      </c>
      <c r="O10" s="1552">
        <f t="shared" si="2"/>
        <v>4066</v>
      </c>
      <c r="P10" s="1553">
        <f t="shared" si="2"/>
        <v>3239</v>
      </c>
      <c r="Q10" s="1553">
        <f t="shared" si="2"/>
        <v>2587</v>
      </c>
      <c r="R10" s="1553">
        <f t="shared" si="2"/>
        <v>2438</v>
      </c>
      <c r="S10" s="1553">
        <f t="shared" si="2"/>
        <v>1832</v>
      </c>
      <c r="T10" s="1553">
        <f t="shared" si="2"/>
        <v>1493</v>
      </c>
      <c r="U10" s="1553">
        <f t="shared" si="2"/>
        <v>869</v>
      </c>
      <c r="V10" s="1553">
        <f t="shared" si="2"/>
        <v>1022</v>
      </c>
      <c r="W10" s="836"/>
      <c r="X10" s="837"/>
      <c r="Y10" s="837"/>
      <c r="Z10" s="837"/>
      <c r="AA10" s="837"/>
      <c r="AB10" s="837"/>
      <c r="AC10" s="837"/>
      <c r="AD10" s="837"/>
      <c r="AE10" s="837"/>
      <c r="AF10" s="837"/>
      <c r="AG10" s="837"/>
      <c r="AH10" s="837"/>
      <c r="AI10" s="837"/>
    </row>
    <row r="11" spans="1:35" s="825" customFormat="1" ht="18.75" customHeight="1">
      <c r="A11" s="836"/>
      <c r="B11" s="831"/>
      <c r="C11" s="836"/>
      <c r="D11" s="842"/>
      <c r="E11" s="843"/>
      <c r="F11" s="843"/>
      <c r="G11" s="843"/>
      <c r="H11" s="843"/>
      <c r="I11" s="843"/>
      <c r="J11" s="843"/>
      <c r="K11" s="843"/>
      <c r="L11" s="843"/>
      <c r="M11" s="843"/>
      <c r="N11" s="843"/>
      <c r="O11" s="843"/>
      <c r="P11" s="843"/>
      <c r="Q11" s="843"/>
      <c r="R11" s="843"/>
      <c r="S11" s="843"/>
      <c r="T11" s="843"/>
      <c r="U11" s="843"/>
      <c r="V11" s="843"/>
      <c r="W11" s="836"/>
      <c r="X11" s="836"/>
      <c r="Y11" s="836"/>
      <c r="Z11" s="836"/>
      <c r="AA11" s="836"/>
      <c r="AB11" s="836"/>
      <c r="AC11" s="836"/>
      <c r="AD11" s="836"/>
      <c r="AE11" s="836"/>
      <c r="AF11" s="836"/>
      <c r="AG11" s="836"/>
      <c r="AH11" s="836"/>
      <c r="AI11" s="836"/>
    </row>
    <row r="12" spans="1:35" ht="18.75" customHeight="1">
      <c r="A12" s="1561" t="s">
        <v>25</v>
      </c>
      <c r="B12" s="1554" t="s">
        <v>691</v>
      </c>
      <c r="C12" s="1555"/>
      <c r="D12" s="1545">
        <f t="shared" ref="D12:D38" si="3">SUM(E12:V12)</f>
        <v>37541</v>
      </c>
      <c r="E12" s="1556">
        <f>SUM(E15+E18+E21+E24+E27+E30+E33+E36)</f>
        <v>1200</v>
      </c>
      <c r="F12" s="1556">
        <f t="shared" ref="F12:V14" si="4">SUM(F15+F18+F21+F24+F27+F30+F33+F36)</f>
        <v>4427</v>
      </c>
      <c r="G12" s="1556">
        <f t="shared" si="4"/>
        <v>4955</v>
      </c>
      <c r="H12" s="1556">
        <f t="shared" si="4"/>
        <v>4593</v>
      </c>
      <c r="I12" s="1556">
        <f t="shared" si="4"/>
        <v>4304</v>
      </c>
      <c r="J12" s="1556">
        <f t="shared" si="4"/>
        <v>3997</v>
      </c>
      <c r="K12" s="1556">
        <f t="shared" si="4"/>
        <v>3246</v>
      </c>
      <c r="L12" s="1556">
        <f t="shared" si="4"/>
        <v>2894</v>
      </c>
      <c r="M12" s="1556">
        <f t="shared" si="4"/>
        <v>1949</v>
      </c>
      <c r="N12" s="1556">
        <f t="shared" si="4"/>
        <v>1345</v>
      </c>
      <c r="O12" s="1556">
        <f t="shared" si="4"/>
        <v>1012</v>
      </c>
      <c r="P12" s="1556">
        <f t="shared" si="4"/>
        <v>886</v>
      </c>
      <c r="Q12" s="1556">
        <f t="shared" si="4"/>
        <v>708</v>
      </c>
      <c r="R12" s="1556">
        <f t="shared" si="4"/>
        <v>669</v>
      </c>
      <c r="S12" s="1556">
        <f t="shared" si="4"/>
        <v>460</v>
      </c>
      <c r="T12" s="1556">
        <f t="shared" si="4"/>
        <v>381</v>
      </c>
      <c r="U12" s="1556">
        <f t="shared" si="4"/>
        <v>255</v>
      </c>
      <c r="V12" s="1556">
        <f t="shared" si="4"/>
        <v>260</v>
      </c>
      <c r="W12" s="847"/>
      <c r="X12" s="847"/>
      <c r="Y12" s="837"/>
      <c r="Z12" s="837"/>
      <c r="AA12" s="837"/>
      <c r="AB12" s="837"/>
      <c r="AC12" s="837"/>
      <c r="AD12" s="837"/>
      <c r="AE12" s="837"/>
      <c r="AF12" s="837"/>
      <c r="AG12" s="837"/>
      <c r="AH12" s="837"/>
      <c r="AI12" s="837"/>
    </row>
    <row r="13" spans="1:35" ht="18.75" customHeight="1">
      <c r="A13" s="856"/>
      <c r="B13" s="845"/>
      <c r="C13" s="830" t="s">
        <v>88</v>
      </c>
      <c r="D13" s="833">
        <f t="shared" si="3"/>
        <v>18922</v>
      </c>
      <c r="E13" s="844">
        <f>SUM(E16+E19+E22+E25+E28+E31+E34+E37)</f>
        <v>574</v>
      </c>
      <c r="F13" s="844">
        <f t="shared" ref="F13:T13" si="5">SUM(F16+F19+F22+F25+F28+F31+F34+F37)</f>
        <v>2237</v>
      </c>
      <c r="G13" s="844">
        <f t="shared" si="5"/>
        <v>2585</v>
      </c>
      <c r="H13" s="844">
        <f t="shared" si="5"/>
        <v>2350</v>
      </c>
      <c r="I13" s="844">
        <f t="shared" si="5"/>
        <v>2246</v>
      </c>
      <c r="J13" s="844">
        <f t="shared" si="5"/>
        <v>2137</v>
      </c>
      <c r="K13" s="844">
        <f t="shared" si="5"/>
        <v>1676</v>
      </c>
      <c r="L13" s="844">
        <f t="shared" si="5"/>
        <v>1410</v>
      </c>
      <c r="M13" s="844">
        <f t="shared" si="5"/>
        <v>982</v>
      </c>
      <c r="N13" s="844">
        <f t="shared" si="5"/>
        <v>603</v>
      </c>
      <c r="O13" s="844">
        <f t="shared" si="5"/>
        <v>444</v>
      </c>
      <c r="P13" s="844">
        <f t="shared" si="5"/>
        <v>430</v>
      </c>
      <c r="Q13" s="844">
        <f t="shared" si="5"/>
        <v>329</v>
      </c>
      <c r="R13" s="844">
        <f t="shared" si="5"/>
        <v>308</v>
      </c>
      <c r="S13" s="844">
        <f t="shared" si="5"/>
        <v>197</v>
      </c>
      <c r="T13" s="844">
        <f t="shared" si="5"/>
        <v>170</v>
      </c>
      <c r="U13" s="844">
        <f t="shared" si="4"/>
        <v>107</v>
      </c>
      <c r="V13" s="844">
        <f t="shared" si="4"/>
        <v>137</v>
      </c>
      <c r="W13" s="836"/>
      <c r="X13" s="836"/>
      <c r="Y13" s="837"/>
      <c r="Z13" s="837"/>
      <c r="AA13" s="837"/>
      <c r="AB13" s="837"/>
      <c r="AC13" s="837"/>
      <c r="AD13" s="837"/>
      <c r="AE13" s="837"/>
      <c r="AF13" s="837"/>
      <c r="AG13" s="837"/>
      <c r="AH13" s="837"/>
      <c r="AI13" s="837"/>
    </row>
    <row r="14" spans="1:35" ht="18.75" customHeight="1">
      <c r="A14" s="1557"/>
      <c r="B14" s="1558"/>
      <c r="C14" s="1559" t="s">
        <v>89</v>
      </c>
      <c r="D14" s="1551">
        <f t="shared" si="3"/>
        <v>18619</v>
      </c>
      <c r="E14" s="1560">
        <f>SUM(E17+E20+E23+E26+E29+E32+E35+E38)</f>
        <v>626</v>
      </c>
      <c r="F14" s="1560">
        <f t="shared" si="4"/>
        <v>2190</v>
      </c>
      <c r="G14" s="1560">
        <f t="shared" si="4"/>
        <v>2370</v>
      </c>
      <c r="H14" s="1560">
        <f t="shared" si="4"/>
        <v>2243</v>
      </c>
      <c r="I14" s="1560">
        <f t="shared" si="4"/>
        <v>2058</v>
      </c>
      <c r="J14" s="1560">
        <f t="shared" si="4"/>
        <v>1860</v>
      </c>
      <c r="K14" s="1560">
        <f t="shared" si="4"/>
        <v>1570</v>
      </c>
      <c r="L14" s="1560">
        <f t="shared" si="4"/>
        <v>1484</v>
      </c>
      <c r="M14" s="1560">
        <f t="shared" si="4"/>
        <v>967</v>
      </c>
      <c r="N14" s="1560">
        <f t="shared" si="4"/>
        <v>742</v>
      </c>
      <c r="O14" s="1560">
        <f t="shared" si="4"/>
        <v>568</v>
      </c>
      <c r="P14" s="1560">
        <f t="shared" si="4"/>
        <v>456</v>
      </c>
      <c r="Q14" s="1560">
        <f t="shared" si="4"/>
        <v>379</v>
      </c>
      <c r="R14" s="1560">
        <f t="shared" si="4"/>
        <v>361</v>
      </c>
      <c r="S14" s="1560">
        <f t="shared" si="4"/>
        <v>263</v>
      </c>
      <c r="T14" s="1560">
        <f t="shared" si="4"/>
        <v>211</v>
      </c>
      <c r="U14" s="1560">
        <f t="shared" si="4"/>
        <v>148</v>
      </c>
      <c r="V14" s="1560">
        <f t="shared" si="4"/>
        <v>123</v>
      </c>
      <c r="W14" s="836"/>
      <c r="X14" s="836"/>
      <c r="Y14" s="837"/>
      <c r="Z14" s="837"/>
      <c r="AA14" s="837"/>
      <c r="AB14" s="837"/>
      <c r="AC14" s="837"/>
      <c r="AD14" s="837"/>
      <c r="AE14" s="837"/>
      <c r="AF14" s="837"/>
      <c r="AG14" s="837"/>
      <c r="AH14" s="837"/>
      <c r="AI14" s="837"/>
    </row>
    <row r="15" spans="1:35" ht="18.75" customHeight="1">
      <c r="A15" s="846" t="s">
        <v>25</v>
      </c>
      <c r="B15" s="849" t="s">
        <v>692</v>
      </c>
      <c r="C15" s="830"/>
      <c r="D15" s="832">
        <f t="shared" si="3"/>
        <v>7292</v>
      </c>
      <c r="E15" s="846">
        <f>SUM(E16:E17)</f>
        <v>197</v>
      </c>
      <c r="F15" s="846">
        <f t="shared" ref="F15:V15" si="6">SUM(F16:F17)</f>
        <v>852</v>
      </c>
      <c r="G15" s="846">
        <f t="shared" si="6"/>
        <v>1002</v>
      </c>
      <c r="H15" s="846">
        <f t="shared" si="6"/>
        <v>835</v>
      </c>
      <c r="I15" s="846">
        <f t="shared" si="6"/>
        <v>846</v>
      </c>
      <c r="J15" s="846">
        <f t="shared" si="6"/>
        <v>815</v>
      </c>
      <c r="K15" s="846">
        <f t="shared" si="6"/>
        <v>662</v>
      </c>
      <c r="L15" s="846">
        <f t="shared" si="6"/>
        <v>609</v>
      </c>
      <c r="M15" s="846">
        <f t="shared" si="6"/>
        <v>392</v>
      </c>
      <c r="N15" s="846">
        <f t="shared" si="6"/>
        <v>270</v>
      </c>
      <c r="O15" s="846">
        <f t="shared" si="6"/>
        <v>194</v>
      </c>
      <c r="P15" s="846">
        <f t="shared" si="6"/>
        <v>132</v>
      </c>
      <c r="Q15" s="846">
        <f t="shared" si="6"/>
        <v>132</v>
      </c>
      <c r="R15" s="846">
        <f t="shared" si="6"/>
        <v>117</v>
      </c>
      <c r="S15" s="846">
        <f t="shared" si="6"/>
        <v>80</v>
      </c>
      <c r="T15" s="846">
        <f t="shared" si="6"/>
        <v>62</v>
      </c>
      <c r="U15" s="846">
        <f t="shared" si="6"/>
        <v>50</v>
      </c>
      <c r="V15" s="850">
        <f t="shared" si="6"/>
        <v>45</v>
      </c>
      <c r="W15" s="836"/>
      <c r="X15" s="836"/>
      <c r="Y15" s="837"/>
      <c r="Z15" s="837"/>
      <c r="AA15" s="837"/>
      <c r="AB15" s="837"/>
      <c r="AC15" s="837"/>
      <c r="AD15" s="837"/>
      <c r="AE15" s="837"/>
      <c r="AF15" s="837"/>
      <c r="AG15" s="837"/>
      <c r="AH15" s="837"/>
      <c r="AI15" s="837"/>
    </row>
    <row r="16" spans="1:35" ht="18.75" customHeight="1">
      <c r="A16" s="844"/>
      <c r="B16" s="849"/>
      <c r="C16" s="830" t="s">
        <v>88</v>
      </c>
      <c r="D16" s="833">
        <f t="shared" si="3"/>
        <v>3596</v>
      </c>
      <c r="E16" s="844">
        <v>75</v>
      </c>
      <c r="F16" s="844">
        <v>402</v>
      </c>
      <c r="G16" s="844">
        <v>529</v>
      </c>
      <c r="H16" s="844">
        <v>430</v>
      </c>
      <c r="I16" s="844">
        <v>433</v>
      </c>
      <c r="J16" s="844">
        <v>415</v>
      </c>
      <c r="K16" s="844">
        <v>324</v>
      </c>
      <c r="L16" s="844">
        <v>295</v>
      </c>
      <c r="M16" s="844">
        <v>203</v>
      </c>
      <c r="N16" s="844">
        <v>117</v>
      </c>
      <c r="O16" s="844">
        <v>87</v>
      </c>
      <c r="P16" s="844">
        <v>74</v>
      </c>
      <c r="Q16" s="844">
        <v>59</v>
      </c>
      <c r="R16" s="844">
        <v>52</v>
      </c>
      <c r="S16" s="844">
        <v>33</v>
      </c>
      <c r="T16" s="844">
        <v>19</v>
      </c>
      <c r="U16" s="844">
        <v>25</v>
      </c>
      <c r="V16" s="845">
        <v>24</v>
      </c>
      <c r="W16" s="836"/>
      <c r="X16" s="836"/>
      <c r="Y16" s="837"/>
      <c r="Z16" s="837"/>
      <c r="AA16" s="837"/>
      <c r="AB16" s="837"/>
      <c r="AC16" s="837"/>
      <c r="AD16" s="837"/>
      <c r="AE16" s="837"/>
      <c r="AF16" s="837"/>
      <c r="AG16" s="837"/>
      <c r="AH16" s="837"/>
      <c r="AI16" s="837"/>
    </row>
    <row r="17" spans="1:35" ht="18.75" customHeight="1">
      <c r="A17" s="844"/>
      <c r="B17" s="849"/>
      <c r="C17" s="830" t="s">
        <v>89</v>
      </c>
      <c r="D17" s="833">
        <f t="shared" si="3"/>
        <v>3696</v>
      </c>
      <c r="E17" s="844">
        <v>122</v>
      </c>
      <c r="F17" s="844">
        <v>450</v>
      </c>
      <c r="G17" s="844">
        <v>473</v>
      </c>
      <c r="H17" s="844">
        <v>405</v>
      </c>
      <c r="I17" s="844">
        <v>413</v>
      </c>
      <c r="J17" s="844">
        <v>400</v>
      </c>
      <c r="K17" s="844">
        <v>338</v>
      </c>
      <c r="L17" s="844">
        <v>314</v>
      </c>
      <c r="M17" s="844">
        <v>189</v>
      </c>
      <c r="N17" s="844">
        <v>153</v>
      </c>
      <c r="O17" s="844">
        <v>107</v>
      </c>
      <c r="P17" s="844">
        <v>58</v>
      </c>
      <c r="Q17" s="844">
        <v>73</v>
      </c>
      <c r="R17" s="844">
        <v>65</v>
      </c>
      <c r="S17" s="844">
        <v>47</v>
      </c>
      <c r="T17" s="844">
        <v>43</v>
      </c>
      <c r="U17" s="844">
        <v>25</v>
      </c>
      <c r="V17" s="845">
        <v>21</v>
      </c>
      <c r="W17" s="836"/>
      <c r="X17" s="836"/>
      <c r="Y17" s="837"/>
      <c r="Z17" s="837"/>
      <c r="AA17" s="837"/>
      <c r="AB17" s="837"/>
      <c r="AC17" s="837"/>
      <c r="AD17" s="837"/>
      <c r="AE17" s="837"/>
      <c r="AF17" s="837"/>
      <c r="AG17" s="837"/>
      <c r="AH17" s="837"/>
      <c r="AI17" s="837"/>
    </row>
    <row r="18" spans="1:35" ht="18.75" customHeight="1">
      <c r="A18" s="846" t="s">
        <v>27</v>
      </c>
      <c r="B18" s="849" t="s">
        <v>693</v>
      </c>
      <c r="C18" s="830"/>
      <c r="D18" s="832">
        <f t="shared" si="3"/>
        <v>5065</v>
      </c>
      <c r="E18" s="846">
        <f t="shared" ref="E18:V18" si="7">SUM(E19:E20)</f>
        <v>162</v>
      </c>
      <c r="F18" s="846">
        <f t="shared" si="7"/>
        <v>617</v>
      </c>
      <c r="G18" s="846">
        <f t="shared" si="7"/>
        <v>706</v>
      </c>
      <c r="H18" s="846">
        <f t="shared" si="7"/>
        <v>645</v>
      </c>
      <c r="I18" s="846">
        <f t="shared" si="7"/>
        <v>592</v>
      </c>
      <c r="J18" s="846">
        <f t="shared" si="7"/>
        <v>533</v>
      </c>
      <c r="K18" s="846">
        <f t="shared" si="7"/>
        <v>457</v>
      </c>
      <c r="L18" s="846">
        <f t="shared" si="7"/>
        <v>326</v>
      </c>
      <c r="M18" s="846">
        <f t="shared" si="7"/>
        <v>275</v>
      </c>
      <c r="N18" s="846">
        <f t="shared" si="7"/>
        <v>171</v>
      </c>
      <c r="O18" s="846">
        <f t="shared" si="7"/>
        <v>136</v>
      </c>
      <c r="P18" s="846">
        <f t="shared" si="7"/>
        <v>108</v>
      </c>
      <c r="Q18" s="846">
        <f t="shared" si="7"/>
        <v>76</v>
      </c>
      <c r="R18" s="846">
        <f t="shared" si="7"/>
        <v>86</v>
      </c>
      <c r="S18" s="846">
        <f t="shared" si="7"/>
        <v>51</v>
      </c>
      <c r="T18" s="846">
        <f t="shared" si="7"/>
        <v>58</v>
      </c>
      <c r="U18" s="846">
        <f t="shared" si="7"/>
        <v>32</v>
      </c>
      <c r="V18" s="850">
        <f t="shared" si="7"/>
        <v>34</v>
      </c>
      <c r="W18" s="836"/>
      <c r="X18" s="836"/>
      <c r="Y18" s="837"/>
      <c r="Z18" s="837"/>
      <c r="AA18" s="837"/>
      <c r="AB18" s="837"/>
      <c r="AC18" s="837"/>
      <c r="AD18" s="837"/>
      <c r="AE18" s="837"/>
      <c r="AF18" s="837"/>
      <c r="AG18" s="837"/>
      <c r="AH18" s="837"/>
      <c r="AI18" s="837"/>
    </row>
    <row r="19" spans="1:35" ht="18.75" customHeight="1">
      <c r="A19" s="844"/>
      <c r="B19" s="849"/>
      <c r="C19" s="830" t="s">
        <v>88</v>
      </c>
      <c r="D19" s="833">
        <f t="shared" si="3"/>
        <v>2581</v>
      </c>
      <c r="E19" s="844">
        <v>71</v>
      </c>
      <c r="F19" s="844">
        <v>319</v>
      </c>
      <c r="G19" s="844">
        <v>386</v>
      </c>
      <c r="H19" s="844">
        <v>318</v>
      </c>
      <c r="I19" s="844">
        <v>310</v>
      </c>
      <c r="J19" s="844">
        <v>276</v>
      </c>
      <c r="K19" s="844">
        <v>253</v>
      </c>
      <c r="L19" s="844">
        <v>151</v>
      </c>
      <c r="M19" s="844">
        <v>137</v>
      </c>
      <c r="N19" s="844">
        <v>72</v>
      </c>
      <c r="O19" s="844">
        <v>59</v>
      </c>
      <c r="P19" s="844">
        <v>51</v>
      </c>
      <c r="Q19" s="844">
        <v>41</v>
      </c>
      <c r="R19" s="844">
        <v>41</v>
      </c>
      <c r="S19" s="844">
        <v>21</v>
      </c>
      <c r="T19" s="844">
        <v>35</v>
      </c>
      <c r="U19" s="844">
        <v>15</v>
      </c>
      <c r="V19" s="845">
        <v>25</v>
      </c>
      <c r="W19" s="843"/>
      <c r="X19" s="836"/>
      <c r="Y19" s="837"/>
      <c r="Z19" s="837"/>
      <c r="AA19" s="837"/>
      <c r="AB19" s="837"/>
      <c r="AC19" s="837"/>
      <c r="AD19" s="837"/>
      <c r="AE19" s="837"/>
      <c r="AF19" s="837"/>
      <c r="AG19" s="837"/>
      <c r="AH19" s="837"/>
      <c r="AI19" s="837"/>
    </row>
    <row r="20" spans="1:35" ht="18.75" customHeight="1">
      <c r="A20" s="844"/>
      <c r="B20" s="849"/>
      <c r="C20" s="830" t="s">
        <v>89</v>
      </c>
      <c r="D20" s="833">
        <f t="shared" si="3"/>
        <v>2484</v>
      </c>
      <c r="E20" s="844">
        <v>91</v>
      </c>
      <c r="F20" s="844">
        <v>298</v>
      </c>
      <c r="G20" s="844">
        <v>320</v>
      </c>
      <c r="H20" s="844">
        <v>327</v>
      </c>
      <c r="I20" s="844">
        <v>282</v>
      </c>
      <c r="J20" s="844">
        <v>257</v>
      </c>
      <c r="K20" s="844">
        <v>204</v>
      </c>
      <c r="L20" s="844">
        <v>175</v>
      </c>
      <c r="M20" s="844">
        <v>138</v>
      </c>
      <c r="N20" s="844">
        <v>99</v>
      </c>
      <c r="O20" s="844">
        <v>77</v>
      </c>
      <c r="P20" s="844">
        <v>57</v>
      </c>
      <c r="Q20" s="844">
        <v>35</v>
      </c>
      <c r="R20" s="844">
        <v>45</v>
      </c>
      <c r="S20" s="844">
        <v>30</v>
      </c>
      <c r="T20" s="844">
        <v>23</v>
      </c>
      <c r="U20" s="844">
        <v>17</v>
      </c>
      <c r="V20" s="845">
        <v>9</v>
      </c>
      <c r="W20" s="843"/>
      <c r="X20" s="836"/>
      <c r="Y20" s="837"/>
      <c r="Z20" s="837"/>
      <c r="AA20" s="837"/>
      <c r="AB20" s="837"/>
      <c r="AC20" s="837"/>
      <c r="AD20" s="837"/>
      <c r="AE20" s="837"/>
      <c r="AF20" s="837"/>
      <c r="AG20" s="837"/>
      <c r="AH20" s="837"/>
      <c r="AI20" s="837"/>
    </row>
    <row r="21" spans="1:35" ht="18.75" customHeight="1">
      <c r="A21" s="846" t="s">
        <v>29</v>
      </c>
      <c r="B21" s="849" t="s">
        <v>694</v>
      </c>
      <c r="C21" s="830"/>
      <c r="D21" s="832">
        <f t="shared" si="3"/>
        <v>5152</v>
      </c>
      <c r="E21" s="846">
        <f t="shared" ref="E21:V21" si="8">SUM(E22:E23)</f>
        <v>159</v>
      </c>
      <c r="F21" s="846">
        <f t="shared" si="8"/>
        <v>591</v>
      </c>
      <c r="G21" s="846">
        <f t="shared" si="8"/>
        <v>677</v>
      </c>
      <c r="H21" s="846">
        <f t="shared" si="8"/>
        <v>636</v>
      </c>
      <c r="I21" s="846">
        <f t="shared" si="8"/>
        <v>587</v>
      </c>
      <c r="J21" s="846">
        <f t="shared" si="8"/>
        <v>508</v>
      </c>
      <c r="K21" s="846">
        <f t="shared" si="8"/>
        <v>444</v>
      </c>
      <c r="L21" s="846">
        <f t="shared" si="8"/>
        <v>386</v>
      </c>
      <c r="M21" s="846">
        <f t="shared" si="8"/>
        <v>276</v>
      </c>
      <c r="N21" s="846">
        <f t="shared" si="8"/>
        <v>164</v>
      </c>
      <c r="O21" s="846">
        <f t="shared" si="8"/>
        <v>152</v>
      </c>
      <c r="P21" s="846">
        <f t="shared" si="8"/>
        <v>140</v>
      </c>
      <c r="Q21" s="846">
        <f t="shared" si="8"/>
        <v>108</v>
      </c>
      <c r="R21" s="846">
        <f t="shared" si="8"/>
        <v>111</v>
      </c>
      <c r="S21" s="846">
        <f t="shared" si="8"/>
        <v>73</v>
      </c>
      <c r="T21" s="846">
        <f t="shared" si="8"/>
        <v>60</v>
      </c>
      <c r="U21" s="846">
        <f t="shared" si="8"/>
        <v>42</v>
      </c>
      <c r="V21" s="850">
        <f t="shared" si="8"/>
        <v>38</v>
      </c>
      <c r="W21" s="836"/>
      <c r="X21" s="836"/>
      <c r="Y21" s="837"/>
      <c r="Z21" s="837"/>
      <c r="AA21" s="837"/>
      <c r="AB21" s="837"/>
      <c r="AC21" s="837"/>
      <c r="AD21" s="837"/>
      <c r="AE21" s="837"/>
      <c r="AF21" s="837"/>
      <c r="AG21" s="837"/>
      <c r="AH21" s="837"/>
      <c r="AI21" s="837"/>
    </row>
    <row r="22" spans="1:35" ht="18.75" customHeight="1">
      <c r="A22" s="844"/>
      <c r="B22" s="849"/>
      <c r="C22" s="830" t="s">
        <v>88</v>
      </c>
      <c r="D22" s="833">
        <f t="shared" si="3"/>
        <v>2582</v>
      </c>
      <c r="E22" s="844">
        <v>59</v>
      </c>
      <c r="F22" s="844">
        <v>286</v>
      </c>
      <c r="G22" s="844">
        <v>363</v>
      </c>
      <c r="H22" s="844">
        <v>304</v>
      </c>
      <c r="I22" s="844">
        <v>325</v>
      </c>
      <c r="J22" s="844">
        <v>273</v>
      </c>
      <c r="K22" s="844">
        <v>233</v>
      </c>
      <c r="L22" s="844">
        <v>188</v>
      </c>
      <c r="M22" s="844">
        <v>142</v>
      </c>
      <c r="N22" s="844">
        <v>78</v>
      </c>
      <c r="O22" s="844">
        <v>63</v>
      </c>
      <c r="P22" s="844">
        <v>68</v>
      </c>
      <c r="Q22" s="844">
        <v>43</v>
      </c>
      <c r="R22" s="844">
        <v>55</v>
      </c>
      <c r="S22" s="844">
        <v>36</v>
      </c>
      <c r="T22" s="844">
        <v>29</v>
      </c>
      <c r="U22" s="844">
        <v>17</v>
      </c>
      <c r="V22" s="845">
        <v>20</v>
      </c>
      <c r="W22" s="836"/>
      <c r="X22" s="836"/>
      <c r="Y22" s="837"/>
      <c r="Z22" s="837"/>
      <c r="AA22" s="837"/>
      <c r="AB22" s="837"/>
      <c r="AC22" s="837"/>
      <c r="AD22" s="837"/>
      <c r="AE22" s="837"/>
      <c r="AF22" s="837"/>
      <c r="AG22" s="837"/>
      <c r="AH22" s="837"/>
      <c r="AI22" s="837"/>
    </row>
    <row r="23" spans="1:35" ht="18.75" customHeight="1">
      <c r="A23" s="844"/>
      <c r="B23" s="849"/>
      <c r="C23" s="830" t="s">
        <v>89</v>
      </c>
      <c r="D23" s="833">
        <f t="shared" si="3"/>
        <v>2570</v>
      </c>
      <c r="E23" s="844">
        <v>100</v>
      </c>
      <c r="F23" s="844">
        <v>305</v>
      </c>
      <c r="G23" s="844">
        <v>314</v>
      </c>
      <c r="H23" s="844">
        <v>332</v>
      </c>
      <c r="I23" s="844">
        <v>262</v>
      </c>
      <c r="J23" s="844">
        <v>235</v>
      </c>
      <c r="K23" s="844">
        <v>211</v>
      </c>
      <c r="L23" s="844">
        <v>198</v>
      </c>
      <c r="M23" s="844">
        <v>134</v>
      </c>
      <c r="N23" s="844">
        <v>86</v>
      </c>
      <c r="O23" s="844">
        <v>89</v>
      </c>
      <c r="P23" s="844">
        <v>72</v>
      </c>
      <c r="Q23" s="844">
        <v>65</v>
      </c>
      <c r="R23" s="844">
        <v>56</v>
      </c>
      <c r="S23" s="844">
        <v>37</v>
      </c>
      <c r="T23" s="844">
        <v>31</v>
      </c>
      <c r="U23" s="844">
        <v>25</v>
      </c>
      <c r="V23" s="845">
        <v>18</v>
      </c>
      <c r="W23" s="836"/>
      <c r="X23" s="836"/>
      <c r="Y23" s="837"/>
      <c r="Z23" s="837"/>
      <c r="AA23" s="837"/>
      <c r="AB23" s="837"/>
      <c r="AC23" s="837"/>
      <c r="AD23" s="837"/>
      <c r="AE23" s="837"/>
      <c r="AF23" s="837"/>
      <c r="AG23" s="837"/>
      <c r="AH23" s="837"/>
      <c r="AI23" s="837"/>
    </row>
    <row r="24" spans="1:35" ht="18.75" customHeight="1">
      <c r="A24" s="846" t="s">
        <v>31</v>
      </c>
      <c r="B24" s="849" t="s">
        <v>695</v>
      </c>
      <c r="C24" s="830"/>
      <c r="D24" s="832">
        <f t="shared" si="3"/>
        <v>7627</v>
      </c>
      <c r="E24" s="846">
        <f t="shared" ref="E24:V24" si="9">SUM(E25:E26)</f>
        <v>317</v>
      </c>
      <c r="F24" s="846">
        <f t="shared" si="9"/>
        <v>977</v>
      </c>
      <c r="G24" s="846">
        <f t="shared" si="9"/>
        <v>964</v>
      </c>
      <c r="H24" s="846">
        <f t="shared" si="9"/>
        <v>971</v>
      </c>
      <c r="I24" s="846">
        <f t="shared" si="9"/>
        <v>850</v>
      </c>
      <c r="J24" s="846">
        <f t="shared" si="9"/>
        <v>698</v>
      </c>
      <c r="K24" s="846">
        <f t="shared" si="9"/>
        <v>632</v>
      </c>
      <c r="L24" s="846">
        <f t="shared" si="9"/>
        <v>539</v>
      </c>
      <c r="M24" s="846">
        <f t="shared" si="9"/>
        <v>384</v>
      </c>
      <c r="N24" s="846">
        <f t="shared" si="9"/>
        <v>248</v>
      </c>
      <c r="O24" s="846">
        <f t="shared" si="9"/>
        <v>227</v>
      </c>
      <c r="P24" s="846">
        <f t="shared" si="9"/>
        <v>200</v>
      </c>
      <c r="Q24" s="846">
        <f t="shared" si="9"/>
        <v>159</v>
      </c>
      <c r="R24" s="846">
        <f t="shared" si="9"/>
        <v>144</v>
      </c>
      <c r="S24" s="846">
        <f t="shared" si="9"/>
        <v>99</v>
      </c>
      <c r="T24" s="846">
        <f t="shared" si="9"/>
        <v>91</v>
      </c>
      <c r="U24" s="846">
        <f t="shared" si="9"/>
        <v>58</v>
      </c>
      <c r="V24" s="850">
        <f t="shared" si="9"/>
        <v>69</v>
      </c>
      <c r="W24" s="836"/>
      <c r="X24" s="836"/>
      <c r="Y24" s="837"/>
      <c r="Z24" s="837"/>
      <c r="AA24" s="837"/>
      <c r="AB24" s="837"/>
      <c r="AC24" s="837"/>
      <c r="AD24" s="837"/>
      <c r="AE24" s="837"/>
      <c r="AF24" s="837"/>
      <c r="AG24" s="837"/>
      <c r="AH24" s="837"/>
      <c r="AI24" s="837"/>
    </row>
    <row r="25" spans="1:35" ht="18.75" customHeight="1">
      <c r="A25" s="844"/>
      <c r="B25" s="849"/>
      <c r="C25" s="830" t="s">
        <v>88</v>
      </c>
      <c r="D25" s="833">
        <f t="shared" si="3"/>
        <v>3781</v>
      </c>
      <c r="E25" s="844">
        <v>183</v>
      </c>
      <c r="F25" s="844">
        <v>526</v>
      </c>
      <c r="G25" s="1604">
        <v>480</v>
      </c>
      <c r="H25" s="1604">
        <v>498</v>
      </c>
      <c r="I25" s="1604">
        <v>444</v>
      </c>
      <c r="J25" s="1604">
        <v>358</v>
      </c>
      <c r="K25" s="1604">
        <v>313</v>
      </c>
      <c r="L25" s="1604">
        <v>247</v>
      </c>
      <c r="M25" s="1604">
        <v>181</v>
      </c>
      <c r="N25" s="1604">
        <v>115</v>
      </c>
      <c r="O25" s="1604">
        <v>81</v>
      </c>
      <c r="P25" s="1604">
        <v>91</v>
      </c>
      <c r="Q25" s="1604">
        <v>61</v>
      </c>
      <c r="R25" s="1604">
        <v>67</v>
      </c>
      <c r="S25" s="1604">
        <v>45</v>
      </c>
      <c r="T25" s="1604">
        <v>40</v>
      </c>
      <c r="U25" s="1604">
        <v>18</v>
      </c>
      <c r="V25" s="1622">
        <v>33</v>
      </c>
      <c r="W25" s="836"/>
      <c r="X25" s="836"/>
      <c r="Y25" s="837"/>
      <c r="Z25" s="837"/>
      <c r="AA25" s="837"/>
      <c r="AB25" s="837"/>
      <c r="AC25" s="837"/>
      <c r="AD25" s="837"/>
      <c r="AE25" s="837"/>
      <c r="AF25" s="837"/>
      <c r="AG25" s="837"/>
      <c r="AH25" s="837"/>
      <c r="AI25" s="837"/>
    </row>
    <row r="26" spans="1:35" ht="18.75" customHeight="1">
      <c r="A26" s="844"/>
      <c r="B26" s="849"/>
      <c r="C26" s="830" t="s">
        <v>89</v>
      </c>
      <c r="D26" s="833">
        <f t="shared" si="3"/>
        <v>3846</v>
      </c>
      <c r="E26" s="844">
        <v>134</v>
      </c>
      <c r="F26" s="844">
        <v>451</v>
      </c>
      <c r="G26" s="844">
        <v>484</v>
      </c>
      <c r="H26" s="844">
        <v>473</v>
      </c>
      <c r="I26" s="844">
        <v>406</v>
      </c>
      <c r="J26" s="844">
        <v>340</v>
      </c>
      <c r="K26" s="844">
        <v>319</v>
      </c>
      <c r="L26" s="844">
        <v>292</v>
      </c>
      <c r="M26" s="844">
        <v>203</v>
      </c>
      <c r="N26" s="844">
        <v>133</v>
      </c>
      <c r="O26" s="844">
        <v>146</v>
      </c>
      <c r="P26" s="844">
        <v>109</v>
      </c>
      <c r="Q26" s="844">
        <v>98</v>
      </c>
      <c r="R26" s="844">
        <v>77</v>
      </c>
      <c r="S26" s="844">
        <v>54</v>
      </c>
      <c r="T26" s="844">
        <v>51</v>
      </c>
      <c r="U26" s="844">
        <v>40</v>
      </c>
      <c r="V26" s="845">
        <v>36</v>
      </c>
      <c r="W26" s="836"/>
      <c r="X26" s="836"/>
      <c r="Y26" s="837"/>
      <c r="Z26" s="837"/>
      <c r="AA26" s="837"/>
      <c r="AB26" s="837"/>
      <c r="AC26" s="837"/>
      <c r="AD26" s="837"/>
      <c r="AE26" s="837"/>
      <c r="AF26" s="837"/>
      <c r="AG26" s="837"/>
      <c r="AH26" s="837"/>
      <c r="AI26" s="837"/>
    </row>
    <row r="27" spans="1:35" ht="18.75" customHeight="1">
      <c r="A27" s="846" t="s">
        <v>33</v>
      </c>
      <c r="B27" s="849" t="s">
        <v>696</v>
      </c>
      <c r="C27" s="830"/>
      <c r="D27" s="832">
        <f t="shared" si="3"/>
        <v>2792</v>
      </c>
      <c r="E27" s="846">
        <f t="shared" ref="E27:V27" si="10">SUM(E28:E29)</f>
        <v>85</v>
      </c>
      <c r="F27" s="846">
        <f t="shared" si="10"/>
        <v>290</v>
      </c>
      <c r="G27" s="846">
        <f t="shared" si="10"/>
        <v>345</v>
      </c>
      <c r="H27" s="846">
        <f t="shared" si="10"/>
        <v>370</v>
      </c>
      <c r="I27" s="846">
        <f t="shared" si="10"/>
        <v>301</v>
      </c>
      <c r="J27" s="846">
        <f t="shared" si="10"/>
        <v>348</v>
      </c>
      <c r="K27" s="846">
        <f t="shared" si="10"/>
        <v>228</v>
      </c>
      <c r="L27" s="846">
        <f t="shared" si="10"/>
        <v>252</v>
      </c>
      <c r="M27" s="846">
        <f t="shared" si="10"/>
        <v>140</v>
      </c>
      <c r="N27" s="846">
        <f t="shared" si="10"/>
        <v>115</v>
      </c>
      <c r="O27" s="846">
        <f t="shared" si="10"/>
        <v>63</v>
      </c>
      <c r="P27" s="846">
        <f t="shared" si="10"/>
        <v>80</v>
      </c>
      <c r="Q27" s="846">
        <f t="shared" si="10"/>
        <v>49</v>
      </c>
      <c r="R27" s="846">
        <f t="shared" si="10"/>
        <v>40</v>
      </c>
      <c r="S27" s="846">
        <f t="shared" si="10"/>
        <v>35</v>
      </c>
      <c r="T27" s="846">
        <f t="shared" si="10"/>
        <v>18</v>
      </c>
      <c r="U27" s="846">
        <f t="shared" si="10"/>
        <v>19</v>
      </c>
      <c r="V27" s="850">
        <f t="shared" si="10"/>
        <v>14</v>
      </c>
      <c r="W27" s="836"/>
      <c r="X27" s="836"/>
      <c r="Y27" s="837"/>
      <c r="Z27" s="837"/>
      <c r="AA27" s="837"/>
      <c r="AB27" s="837"/>
      <c r="AC27" s="837"/>
      <c r="AD27" s="837"/>
      <c r="AE27" s="837"/>
      <c r="AF27" s="837"/>
      <c r="AG27" s="837"/>
      <c r="AH27" s="837"/>
      <c r="AI27" s="837"/>
    </row>
    <row r="28" spans="1:35" ht="18.75" customHeight="1">
      <c r="A28" s="844"/>
      <c r="B28" s="849"/>
      <c r="C28" s="830" t="s">
        <v>88</v>
      </c>
      <c r="D28" s="833">
        <f t="shared" si="3"/>
        <v>1442</v>
      </c>
      <c r="E28" s="844">
        <v>48</v>
      </c>
      <c r="F28" s="844">
        <v>141</v>
      </c>
      <c r="G28" s="844">
        <v>169</v>
      </c>
      <c r="H28" s="844">
        <v>211</v>
      </c>
      <c r="I28" s="844">
        <v>146</v>
      </c>
      <c r="J28" s="844">
        <v>216</v>
      </c>
      <c r="K28" s="844">
        <v>105</v>
      </c>
      <c r="L28" s="844">
        <v>144</v>
      </c>
      <c r="M28" s="844">
        <v>67</v>
      </c>
      <c r="N28" s="844">
        <v>50</v>
      </c>
      <c r="O28" s="844">
        <v>29</v>
      </c>
      <c r="P28" s="844">
        <v>31</v>
      </c>
      <c r="Q28" s="844">
        <v>30</v>
      </c>
      <c r="R28" s="844">
        <v>17</v>
      </c>
      <c r="S28" s="844">
        <v>15</v>
      </c>
      <c r="T28" s="844">
        <v>8</v>
      </c>
      <c r="U28" s="844">
        <v>9</v>
      </c>
      <c r="V28" s="845">
        <v>6</v>
      </c>
      <c r="W28" s="836"/>
      <c r="X28" s="836"/>
      <c r="Y28" s="837"/>
      <c r="Z28" s="837"/>
      <c r="AA28" s="837"/>
      <c r="AB28" s="837"/>
      <c r="AC28" s="837"/>
      <c r="AD28" s="837"/>
      <c r="AE28" s="837"/>
      <c r="AF28" s="837"/>
      <c r="AG28" s="837"/>
      <c r="AH28" s="837"/>
      <c r="AI28" s="837"/>
    </row>
    <row r="29" spans="1:35" ht="18.75" customHeight="1">
      <c r="A29" s="844"/>
      <c r="B29" s="849"/>
      <c r="C29" s="830" t="s">
        <v>89</v>
      </c>
      <c r="D29" s="833">
        <f t="shared" si="3"/>
        <v>1350</v>
      </c>
      <c r="E29" s="844">
        <v>37</v>
      </c>
      <c r="F29" s="844">
        <v>149</v>
      </c>
      <c r="G29" s="844">
        <v>176</v>
      </c>
      <c r="H29" s="844">
        <v>159</v>
      </c>
      <c r="I29" s="844">
        <v>155</v>
      </c>
      <c r="J29" s="844">
        <v>132</v>
      </c>
      <c r="K29" s="844">
        <v>123</v>
      </c>
      <c r="L29" s="844">
        <v>108</v>
      </c>
      <c r="M29" s="844">
        <v>73</v>
      </c>
      <c r="N29" s="844">
        <v>65</v>
      </c>
      <c r="O29" s="844">
        <v>34</v>
      </c>
      <c r="P29" s="844">
        <v>49</v>
      </c>
      <c r="Q29" s="844">
        <v>19</v>
      </c>
      <c r="R29" s="844">
        <v>23</v>
      </c>
      <c r="S29" s="844">
        <v>20</v>
      </c>
      <c r="T29" s="844">
        <v>10</v>
      </c>
      <c r="U29" s="844">
        <v>10</v>
      </c>
      <c r="V29" s="845">
        <v>8</v>
      </c>
      <c r="W29" s="836"/>
      <c r="X29" s="836"/>
      <c r="Y29" s="837"/>
      <c r="Z29" s="837"/>
      <c r="AA29" s="837"/>
      <c r="AB29" s="837"/>
      <c r="AC29" s="837"/>
      <c r="AD29" s="837"/>
      <c r="AE29" s="837"/>
      <c r="AF29" s="837"/>
      <c r="AG29" s="837"/>
      <c r="AH29" s="837"/>
      <c r="AI29" s="837"/>
    </row>
    <row r="30" spans="1:35" ht="18.75" customHeight="1">
      <c r="A30" s="846" t="s">
        <v>35</v>
      </c>
      <c r="B30" s="849" t="s">
        <v>697</v>
      </c>
      <c r="C30" s="830"/>
      <c r="D30" s="832">
        <f t="shared" si="3"/>
        <v>2793</v>
      </c>
      <c r="E30" s="846">
        <f t="shared" ref="E30:V30" si="11">SUM(E31:E32)</f>
        <v>68</v>
      </c>
      <c r="F30" s="846">
        <f t="shared" si="11"/>
        <v>285</v>
      </c>
      <c r="G30" s="846">
        <f t="shared" si="11"/>
        <v>349</v>
      </c>
      <c r="H30" s="846">
        <f t="shared" si="11"/>
        <v>323</v>
      </c>
      <c r="I30" s="846">
        <f t="shared" si="11"/>
        <v>323</v>
      </c>
      <c r="J30" s="846">
        <f t="shared" si="11"/>
        <v>336</v>
      </c>
      <c r="K30" s="846">
        <f t="shared" si="11"/>
        <v>240</v>
      </c>
      <c r="L30" s="846">
        <f t="shared" si="11"/>
        <v>233</v>
      </c>
      <c r="M30" s="846">
        <f t="shared" si="11"/>
        <v>152</v>
      </c>
      <c r="N30" s="846">
        <f t="shared" si="11"/>
        <v>109</v>
      </c>
      <c r="O30" s="846">
        <f t="shared" si="11"/>
        <v>79</v>
      </c>
      <c r="P30" s="846">
        <f t="shared" si="11"/>
        <v>62</v>
      </c>
      <c r="Q30" s="846">
        <f t="shared" si="11"/>
        <v>69</v>
      </c>
      <c r="R30" s="846">
        <f t="shared" si="11"/>
        <v>54</v>
      </c>
      <c r="S30" s="846">
        <f t="shared" si="11"/>
        <v>44</v>
      </c>
      <c r="T30" s="846">
        <f t="shared" si="11"/>
        <v>25</v>
      </c>
      <c r="U30" s="846">
        <f t="shared" si="11"/>
        <v>17</v>
      </c>
      <c r="V30" s="850">
        <f t="shared" si="11"/>
        <v>25</v>
      </c>
      <c r="W30" s="836"/>
      <c r="X30" s="836"/>
      <c r="Y30" s="837"/>
      <c r="Z30" s="837"/>
      <c r="AA30" s="837"/>
      <c r="AB30" s="837"/>
      <c r="AC30" s="837"/>
      <c r="AD30" s="837"/>
      <c r="AE30" s="837"/>
      <c r="AF30" s="837"/>
      <c r="AG30" s="837"/>
      <c r="AH30" s="837"/>
      <c r="AI30" s="837"/>
    </row>
    <row r="31" spans="1:35" ht="18.75" customHeight="1">
      <c r="A31" s="844"/>
      <c r="B31" s="849"/>
      <c r="C31" s="830" t="s">
        <v>88</v>
      </c>
      <c r="D31" s="833">
        <f t="shared" si="3"/>
        <v>1507</v>
      </c>
      <c r="E31" s="844">
        <v>32</v>
      </c>
      <c r="F31" s="844">
        <v>148</v>
      </c>
      <c r="G31" s="844">
        <v>188</v>
      </c>
      <c r="H31" s="844">
        <v>169</v>
      </c>
      <c r="I31" s="844">
        <v>176</v>
      </c>
      <c r="J31" s="844">
        <v>210</v>
      </c>
      <c r="K31" s="844">
        <v>138</v>
      </c>
      <c r="L31" s="844">
        <v>128</v>
      </c>
      <c r="M31" s="844">
        <v>83</v>
      </c>
      <c r="N31" s="844">
        <v>51</v>
      </c>
      <c r="O31" s="844">
        <v>40</v>
      </c>
      <c r="P31" s="844">
        <v>30</v>
      </c>
      <c r="Q31" s="844">
        <v>34</v>
      </c>
      <c r="R31" s="844">
        <v>27</v>
      </c>
      <c r="S31" s="844">
        <v>17</v>
      </c>
      <c r="T31" s="844">
        <v>15</v>
      </c>
      <c r="U31" s="844">
        <v>6</v>
      </c>
      <c r="V31" s="845">
        <v>15</v>
      </c>
      <c r="W31" s="836"/>
      <c r="X31" s="836"/>
      <c r="Y31" s="837"/>
      <c r="Z31" s="837"/>
      <c r="AA31" s="837"/>
      <c r="AB31" s="837"/>
      <c r="AC31" s="837"/>
      <c r="AD31" s="837"/>
      <c r="AE31" s="837"/>
      <c r="AF31" s="837"/>
      <c r="AG31" s="837"/>
      <c r="AH31" s="837"/>
      <c r="AI31" s="837"/>
    </row>
    <row r="32" spans="1:35" ht="18.75" customHeight="1">
      <c r="A32" s="844"/>
      <c r="B32" s="849"/>
      <c r="C32" s="830" t="s">
        <v>89</v>
      </c>
      <c r="D32" s="833">
        <f t="shared" si="3"/>
        <v>1286</v>
      </c>
      <c r="E32" s="844">
        <v>36</v>
      </c>
      <c r="F32" s="844">
        <v>137</v>
      </c>
      <c r="G32" s="844">
        <v>161</v>
      </c>
      <c r="H32" s="844">
        <v>154</v>
      </c>
      <c r="I32" s="844">
        <v>147</v>
      </c>
      <c r="J32" s="844">
        <v>126</v>
      </c>
      <c r="K32" s="844">
        <v>102</v>
      </c>
      <c r="L32" s="844">
        <v>105</v>
      </c>
      <c r="M32" s="844">
        <v>69</v>
      </c>
      <c r="N32" s="844">
        <v>58</v>
      </c>
      <c r="O32" s="844">
        <v>39</v>
      </c>
      <c r="P32" s="844">
        <v>32</v>
      </c>
      <c r="Q32" s="844">
        <v>35</v>
      </c>
      <c r="R32" s="844">
        <v>27</v>
      </c>
      <c r="S32" s="844">
        <v>27</v>
      </c>
      <c r="T32" s="844">
        <v>10</v>
      </c>
      <c r="U32" s="844">
        <v>11</v>
      </c>
      <c r="V32" s="845">
        <v>10</v>
      </c>
      <c r="W32" s="836"/>
      <c r="X32" s="836"/>
      <c r="Y32" s="837"/>
      <c r="Z32" s="837"/>
      <c r="AA32" s="837"/>
      <c r="AB32" s="837"/>
      <c r="AC32" s="837"/>
      <c r="AD32" s="837"/>
      <c r="AE32" s="837"/>
      <c r="AF32" s="837"/>
      <c r="AG32" s="837"/>
      <c r="AH32" s="837"/>
      <c r="AI32" s="837"/>
    </row>
    <row r="33" spans="1:35" ht="18.75" customHeight="1">
      <c r="A33" s="846" t="s">
        <v>37</v>
      </c>
      <c r="B33" s="849" t="s">
        <v>698</v>
      </c>
      <c r="C33" s="830"/>
      <c r="D33" s="832">
        <f t="shared" si="3"/>
        <v>2238</v>
      </c>
      <c r="E33" s="846">
        <f t="shared" ref="E33:V33" si="12">SUM(E34:E35)</f>
        <v>63</v>
      </c>
      <c r="F33" s="846">
        <f t="shared" si="12"/>
        <v>250</v>
      </c>
      <c r="G33" s="846">
        <f t="shared" si="12"/>
        <v>291</v>
      </c>
      <c r="H33" s="846">
        <f t="shared" si="12"/>
        <v>271</v>
      </c>
      <c r="I33" s="846">
        <f t="shared" si="12"/>
        <v>276</v>
      </c>
      <c r="J33" s="846">
        <f t="shared" si="12"/>
        <v>239</v>
      </c>
      <c r="K33" s="846">
        <f t="shared" si="12"/>
        <v>185</v>
      </c>
      <c r="L33" s="846">
        <f t="shared" si="12"/>
        <v>182</v>
      </c>
      <c r="M33" s="846">
        <f t="shared" si="12"/>
        <v>115</v>
      </c>
      <c r="N33" s="846">
        <f t="shared" si="12"/>
        <v>82</v>
      </c>
      <c r="O33" s="846">
        <f t="shared" si="12"/>
        <v>63</v>
      </c>
      <c r="P33" s="846">
        <f t="shared" si="12"/>
        <v>51</v>
      </c>
      <c r="Q33" s="846">
        <f t="shared" si="12"/>
        <v>44</v>
      </c>
      <c r="R33" s="846">
        <f t="shared" si="12"/>
        <v>43</v>
      </c>
      <c r="S33" s="846">
        <f t="shared" si="12"/>
        <v>32</v>
      </c>
      <c r="T33" s="846">
        <f t="shared" si="12"/>
        <v>23</v>
      </c>
      <c r="U33" s="846">
        <f t="shared" si="12"/>
        <v>14</v>
      </c>
      <c r="V33" s="850">
        <f t="shared" si="12"/>
        <v>14</v>
      </c>
      <c r="W33" s="836"/>
      <c r="X33" s="836"/>
      <c r="Y33" s="837"/>
      <c r="Z33" s="837"/>
      <c r="AA33" s="837"/>
      <c r="AB33" s="837"/>
      <c r="AC33" s="837"/>
      <c r="AD33" s="837"/>
      <c r="AE33" s="837"/>
      <c r="AF33" s="837"/>
      <c r="AG33" s="837"/>
      <c r="AH33" s="837"/>
      <c r="AI33" s="837"/>
    </row>
    <row r="34" spans="1:35" ht="18.75" customHeight="1">
      <c r="A34" s="844"/>
      <c r="B34" s="849"/>
      <c r="C34" s="830" t="s">
        <v>88</v>
      </c>
      <c r="D34" s="833">
        <f t="shared" si="3"/>
        <v>1164</v>
      </c>
      <c r="E34" s="844">
        <v>26</v>
      </c>
      <c r="F34" s="844">
        <v>120</v>
      </c>
      <c r="G34" s="844">
        <v>148</v>
      </c>
      <c r="H34" s="844">
        <v>134</v>
      </c>
      <c r="I34" s="844">
        <v>157</v>
      </c>
      <c r="J34" s="844">
        <v>143</v>
      </c>
      <c r="K34" s="844">
        <v>107</v>
      </c>
      <c r="L34" s="844">
        <v>90</v>
      </c>
      <c r="M34" s="844">
        <v>65</v>
      </c>
      <c r="N34" s="844">
        <v>36</v>
      </c>
      <c r="O34" s="844">
        <v>31</v>
      </c>
      <c r="P34" s="844">
        <v>30</v>
      </c>
      <c r="Q34" s="844">
        <v>23</v>
      </c>
      <c r="R34" s="844">
        <v>21</v>
      </c>
      <c r="S34" s="844">
        <v>13</v>
      </c>
      <c r="T34" s="844">
        <v>8</v>
      </c>
      <c r="U34" s="844">
        <v>6</v>
      </c>
      <c r="V34" s="845">
        <v>6</v>
      </c>
      <c r="W34" s="836"/>
      <c r="X34" s="836"/>
      <c r="Y34" s="837"/>
      <c r="Z34" s="837"/>
      <c r="AA34" s="837"/>
      <c r="AB34" s="837"/>
      <c r="AC34" s="837"/>
      <c r="AD34" s="837"/>
      <c r="AE34" s="837"/>
      <c r="AF34" s="837"/>
      <c r="AG34" s="837"/>
      <c r="AH34" s="837"/>
      <c r="AI34" s="837"/>
    </row>
    <row r="35" spans="1:35" ht="18.75" customHeight="1">
      <c r="A35" s="844"/>
      <c r="B35" s="849"/>
      <c r="C35" s="830" t="s">
        <v>89</v>
      </c>
      <c r="D35" s="833">
        <f t="shared" si="3"/>
        <v>1074</v>
      </c>
      <c r="E35" s="844">
        <v>37</v>
      </c>
      <c r="F35" s="844">
        <v>130</v>
      </c>
      <c r="G35" s="844">
        <v>143</v>
      </c>
      <c r="H35" s="844">
        <v>137</v>
      </c>
      <c r="I35" s="844">
        <v>119</v>
      </c>
      <c r="J35" s="844">
        <v>96</v>
      </c>
      <c r="K35" s="844">
        <v>78</v>
      </c>
      <c r="L35" s="844">
        <v>92</v>
      </c>
      <c r="M35" s="844">
        <v>50</v>
      </c>
      <c r="N35" s="844">
        <v>46</v>
      </c>
      <c r="O35" s="844">
        <v>32</v>
      </c>
      <c r="P35" s="844">
        <v>21</v>
      </c>
      <c r="Q35" s="844">
        <v>21</v>
      </c>
      <c r="R35" s="844">
        <v>22</v>
      </c>
      <c r="S35" s="844">
        <v>19</v>
      </c>
      <c r="T35" s="844">
        <v>15</v>
      </c>
      <c r="U35" s="844">
        <v>8</v>
      </c>
      <c r="V35" s="845">
        <v>8</v>
      </c>
      <c r="W35" s="836"/>
      <c r="X35" s="836"/>
      <c r="Y35" s="837"/>
      <c r="Z35" s="837"/>
      <c r="AA35" s="837"/>
      <c r="AB35" s="837"/>
      <c r="AC35" s="837"/>
      <c r="AD35" s="837"/>
      <c r="AE35" s="837"/>
      <c r="AF35" s="837"/>
      <c r="AG35" s="837"/>
      <c r="AH35" s="837"/>
      <c r="AI35" s="837"/>
    </row>
    <row r="36" spans="1:35" ht="18.75" customHeight="1">
      <c r="A36" s="846" t="s">
        <v>39</v>
      </c>
      <c r="B36" s="849" t="s">
        <v>699</v>
      </c>
      <c r="C36" s="830"/>
      <c r="D36" s="832">
        <f t="shared" si="3"/>
        <v>4582</v>
      </c>
      <c r="E36" s="846">
        <f t="shared" ref="E36:V36" si="13">SUM(E37:E38)</f>
        <v>149</v>
      </c>
      <c r="F36" s="846">
        <f t="shared" si="13"/>
        <v>565</v>
      </c>
      <c r="G36" s="846">
        <f t="shared" si="13"/>
        <v>621</v>
      </c>
      <c r="H36" s="846">
        <f t="shared" si="13"/>
        <v>542</v>
      </c>
      <c r="I36" s="846">
        <f t="shared" si="13"/>
        <v>529</v>
      </c>
      <c r="J36" s="846">
        <f t="shared" si="13"/>
        <v>520</v>
      </c>
      <c r="K36" s="846">
        <f t="shared" si="13"/>
        <v>398</v>
      </c>
      <c r="L36" s="846">
        <f t="shared" si="13"/>
        <v>367</v>
      </c>
      <c r="M36" s="846">
        <f t="shared" si="13"/>
        <v>215</v>
      </c>
      <c r="N36" s="846">
        <f t="shared" si="13"/>
        <v>186</v>
      </c>
      <c r="O36" s="846">
        <f t="shared" si="13"/>
        <v>98</v>
      </c>
      <c r="P36" s="846">
        <f t="shared" si="13"/>
        <v>113</v>
      </c>
      <c r="Q36" s="846">
        <f t="shared" si="13"/>
        <v>71</v>
      </c>
      <c r="R36" s="846">
        <f t="shared" si="13"/>
        <v>74</v>
      </c>
      <c r="S36" s="846">
        <f t="shared" si="13"/>
        <v>46</v>
      </c>
      <c r="T36" s="846">
        <f t="shared" si="13"/>
        <v>44</v>
      </c>
      <c r="U36" s="846">
        <f t="shared" si="13"/>
        <v>23</v>
      </c>
      <c r="V36" s="850">
        <f t="shared" si="13"/>
        <v>21</v>
      </c>
      <c r="W36" s="836"/>
      <c r="X36" s="836"/>
      <c r="Y36" s="837"/>
      <c r="Z36" s="837"/>
      <c r="AA36" s="837"/>
      <c r="AB36" s="837"/>
      <c r="AC36" s="837"/>
      <c r="AD36" s="837"/>
      <c r="AE36" s="837"/>
      <c r="AF36" s="837"/>
      <c r="AG36" s="837"/>
      <c r="AH36" s="837"/>
      <c r="AI36" s="837"/>
    </row>
    <row r="37" spans="1:35" ht="18.75" customHeight="1">
      <c r="A37" s="830"/>
      <c r="B37" s="847"/>
      <c r="C37" s="830" t="s">
        <v>88</v>
      </c>
      <c r="D37" s="833">
        <f t="shared" si="3"/>
        <v>2269</v>
      </c>
      <c r="E37" s="844">
        <v>80</v>
      </c>
      <c r="F37" s="844">
        <v>295</v>
      </c>
      <c r="G37" s="844">
        <v>322</v>
      </c>
      <c r="H37" s="844">
        <v>286</v>
      </c>
      <c r="I37" s="844">
        <v>255</v>
      </c>
      <c r="J37" s="844">
        <v>246</v>
      </c>
      <c r="K37" s="844">
        <v>203</v>
      </c>
      <c r="L37" s="844">
        <v>167</v>
      </c>
      <c r="M37" s="844">
        <v>104</v>
      </c>
      <c r="N37" s="844">
        <v>84</v>
      </c>
      <c r="O37" s="844">
        <v>54</v>
      </c>
      <c r="P37" s="844">
        <v>55</v>
      </c>
      <c r="Q37" s="844">
        <v>38</v>
      </c>
      <c r="R37" s="844">
        <v>28</v>
      </c>
      <c r="S37" s="844">
        <v>17</v>
      </c>
      <c r="T37" s="844">
        <v>16</v>
      </c>
      <c r="U37" s="844">
        <v>11</v>
      </c>
      <c r="V37" s="845">
        <v>8</v>
      </c>
      <c r="W37" s="836"/>
      <c r="X37" s="836"/>
      <c r="Y37" s="837"/>
      <c r="Z37" s="837"/>
      <c r="AA37" s="837"/>
      <c r="AB37" s="837"/>
      <c r="AC37" s="837"/>
      <c r="AD37" s="837"/>
      <c r="AE37" s="837"/>
      <c r="AF37" s="837"/>
      <c r="AG37" s="837"/>
      <c r="AH37" s="837"/>
      <c r="AI37" s="837"/>
    </row>
    <row r="38" spans="1:35" ht="18.75" customHeight="1">
      <c r="A38" s="830"/>
      <c r="B38" s="847"/>
      <c r="C38" s="830" t="s">
        <v>89</v>
      </c>
      <c r="D38" s="833">
        <f t="shared" si="3"/>
        <v>2313</v>
      </c>
      <c r="E38" s="844">
        <v>69</v>
      </c>
      <c r="F38" s="844">
        <v>270</v>
      </c>
      <c r="G38" s="844">
        <v>299</v>
      </c>
      <c r="H38" s="844">
        <v>256</v>
      </c>
      <c r="I38" s="844">
        <v>274</v>
      </c>
      <c r="J38" s="844">
        <v>274</v>
      </c>
      <c r="K38" s="844">
        <v>195</v>
      </c>
      <c r="L38" s="844">
        <v>200</v>
      </c>
      <c r="M38" s="844">
        <v>111</v>
      </c>
      <c r="N38" s="844">
        <v>102</v>
      </c>
      <c r="O38" s="844">
        <v>44</v>
      </c>
      <c r="P38" s="844">
        <v>58</v>
      </c>
      <c r="Q38" s="844">
        <v>33</v>
      </c>
      <c r="R38" s="844">
        <v>46</v>
      </c>
      <c r="S38" s="844">
        <v>29</v>
      </c>
      <c r="T38" s="844">
        <v>28</v>
      </c>
      <c r="U38" s="845">
        <v>12</v>
      </c>
      <c r="V38" s="911">
        <v>13</v>
      </c>
      <c r="W38" s="836"/>
      <c r="X38" s="836"/>
      <c r="Y38" s="837"/>
      <c r="Z38" s="837"/>
      <c r="AA38" s="837"/>
      <c r="AB38" s="837"/>
      <c r="AC38" s="837"/>
      <c r="AD38" s="837"/>
      <c r="AE38" s="837"/>
      <c r="AF38" s="837"/>
      <c r="AG38" s="837"/>
      <c r="AH38" s="837"/>
      <c r="AI38" s="837"/>
    </row>
    <row r="39" spans="1:35" ht="18.75" customHeight="1">
      <c r="A39" s="1564" t="s">
        <v>27</v>
      </c>
      <c r="B39" s="1543" t="s">
        <v>700</v>
      </c>
      <c r="C39" s="1544"/>
      <c r="D39" s="1545">
        <f>SUM(E39:V39)</f>
        <v>24099</v>
      </c>
      <c r="E39" s="1547">
        <f>SUM(E42+E45+E48+E51+E54+E57+E60+E63)</f>
        <v>756</v>
      </c>
      <c r="F39" s="1547">
        <f t="shared" ref="F39:V41" si="14">SUM(F42+F45+F48+F51+F54+F57+F60+F63)</f>
        <v>2877</v>
      </c>
      <c r="G39" s="1547">
        <f t="shared" si="14"/>
        <v>3184</v>
      </c>
      <c r="H39" s="1547">
        <f t="shared" si="14"/>
        <v>2825</v>
      </c>
      <c r="I39" s="1547">
        <f t="shared" si="14"/>
        <v>2855</v>
      </c>
      <c r="J39" s="1547">
        <f t="shared" si="14"/>
        <v>2522</v>
      </c>
      <c r="K39" s="1547">
        <f t="shared" si="14"/>
        <v>2035</v>
      </c>
      <c r="L39" s="1547">
        <f t="shared" si="14"/>
        <v>1881</v>
      </c>
      <c r="M39" s="1547">
        <f t="shared" si="14"/>
        <v>1228</v>
      </c>
      <c r="N39" s="1547">
        <f t="shared" si="14"/>
        <v>820</v>
      </c>
      <c r="O39" s="1547">
        <f t="shared" si="14"/>
        <v>719</v>
      </c>
      <c r="P39" s="1547">
        <f t="shared" si="14"/>
        <v>562</v>
      </c>
      <c r="Q39" s="1547">
        <f t="shared" si="14"/>
        <v>439</v>
      </c>
      <c r="R39" s="1547">
        <f t="shared" si="14"/>
        <v>447</v>
      </c>
      <c r="S39" s="1547">
        <f t="shared" si="14"/>
        <v>314</v>
      </c>
      <c r="T39" s="1547">
        <f t="shared" si="14"/>
        <v>253</v>
      </c>
      <c r="U39" s="1565">
        <f t="shared" si="14"/>
        <v>172</v>
      </c>
      <c r="V39" s="1547">
        <f t="shared" si="14"/>
        <v>210</v>
      </c>
      <c r="W39" s="836"/>
      <c r="X39" s="836"/>
      <c r="Y39" s="837"/>
      <c r="Z39" s="837"/>
      <c r="AA39" s="837"/>
      <c r="AB39" s="837"/>
      <c r="AC39" s="837"/>
      <c r="AD39" s="837"/>
      <c r="AE39" s="837"/>
      <c r="AF39" s="837"/>
      <c r="AG39" s="837"/>
      <c r="AH39" s="837"/>
      <c r="AI39" s="837"/>
    </row>
    <row r="40" spans="1:35" ht="18.75" customHeight="1">
      <c r="A40" s="1548"/>
      <c r="B40" s="835"/>
      <c r="C40" s="851" t="s">
        <v>88</v>
      </c>
      <c r="D40" s="833">
        <f>SUM(E40:V40)</f>
        <v>12044</v>
      </c>
      <c r="E40" s="841">
        <f t="shared" ref="E40:T41" si="15">SUM(E43+E46+E49+E52+E55+E58+E61+E64)</f>
        <v>384</v>
      </c>
      <c r="F40" s="841">
        <f t="shared" si="15"/>
        <v>1445</v>
      </c>
      <c r="G40" s="841">
        <f t="shared" si="15"/>
        <v>1578</v>
      </c>
      <c r="H40" s="841">
        <f t="shared" si="15"/>
        <v>1410</v>
      </c>
      <c r="I40" s="841">
        <f t="shared" si="15"/>
        <v>1469</v>
      </c>
      <c r="J40" s="841">
        <f t="shared" si="15"/>
        <v>1290</v>
      </c>
      <c r="K40" s="841">
        <f t="shared" si="15"/>
        <v>1108</v>
      </c>
      <c r="L40" s="841">
        <f t="shared" si="15"/>
        <v>943</v>
      </c>
      <c r="M40" s="841">
        <f t="shared" si="15"/>
        <v>633</v>
      </c>
      <c r="N40" s="841">
        <f t="shared" si="15"/>
        <v>398</v>
      </c>
      <c r="O40" s="841">
        <f t="shared" si="15"/>
        <v>299</v>
      </c>
      <c r="P40" s="841">
        <f t="shared" si="15"/>
        <v>257</v>
      </c>
      <c r="Q40" s="841">
        <f t="shared" si="15"/>
        <v>215</v>
      </c>
      <c r="R40" s="841">
        <f t="shared" si="15"/>
        <v>191</v>
      </c>
      <c r="S40" s="841">
        <f t="shared" si="15"/>
        <v>141</v>
      </c>
      <c r="T40" s="841">
        <f t="shared" si="15"/>
        <v>109</v>
      </c>
      <c r="U40" s="886">
        <f t="shared" si="14"/>
        <v>75</v>
      </c>
      <c r="V40" s="841">
        <f t="shared" si="14"/>
        <v>99</v>
      </c>
      <c r="W40" s="836"/>
      <c r="X40" s="836"/>
      <c r="Y40" s="837"/>
      <c r="Z40" s="837"/>
      <c r="AA40" s="837"/>
      <c r="AB40" s="837"/>
      <c r="AC40" s="837"/>
      <c r="AD40" s="837"/>
      <c r="AE40" s="837"/>
      <c r="AF40" s="837"/>
      <c r="AG40" s="837"/>
      <c r="AH40" s="837"/>
      <c r="AI40" s="837"/>
    </row>
    <row r="41" spans="1:35" ht="18.75" customHeight="1">
      <c r="A41" s="1566"/>
      <c r="B41" s="1549"/>
      <c r="C41" s="1567" t="s">
        <v>89</v>
      </c>
      <c r="D41" s="1551">
        <f>SUM(E41:V41)</f>
        <v>12055</v>
      </c>
      <c r="E41" s="1553">
        <f t="shared" si="15"/>
        <v>372</v>
      </c>
      <c r="F41" s="1553">
        <f t="shared" si="14"/>
        <v>1432</v>
      </c>
      <c r="G41" s="1553">
        <f>SUM(G44+G47+G50+G53+G56+G59+G62+G65)</f>
        <v>1606</v>
      </c>
      <c r="H41" s="1553">
        <f t="shared" si="14"/>
        <v>1415</v>
      </c>
      <c r="I41" s="1553">
        <f t="shared" si="14"/>
        <v>1386</v>
      </c>
      <c r="J41" s="1553">
        <f t="shared" si="14"/>
        <v>1232</v>
      </c>
      <c r="K41" s="1553">
        <f t="shared" si="14"/>
        <v>927</v>
      </c>
      <c r="L41" s="1553">
        <f t="shared" si="14"/>
        <v>938</v>
      </c>
      <c r="M41" s="1553">
        <f t="shared" si="14"/>
        <v>595</v>
      </c>
      <c r="N41" s="1553">
        <f t="shared" si="14"/>
        <v>422</v>
      </c>
      <c r="O41" s="1553">
        <f t="shared" si="14"/>
        <v>420</v>
      </c>
      <c r="P41" s="1553">
        <f t="shared" si="14"/>
        <v>305</v>
      </c>
      <c r="Q41" s="1553">
        <f t="shared" si="14"/>
        <v>224</v>
      </c>
      <c r="R41" s="1553">
        <f t="shared" si="14"/>
        <v>256</v>
      </c>
      <c r="S41" s="1553">
        <f t="shared" si="14"/>
        <v>173</v>
      </c>
      <c r="T41" s="1553">
        <f t="shared" si="14"/>
        <v>144</v>
      </c>
      <c r="U41" s="1568">
        <f t="shared" si="14"/>
        <v>97</v>
      </c>
      <c r="V41" s="1553">
        <f t="shared" si="14"/>
        <v>111</v>
      </c>
      <c r="W41" s="836"/>
      <c r="X41" s="836"/>
      <c r="Y41" s="837"/>
      <c r="Z41" s="837"/>
      <c r="AA41" s="837"/>
      <c r="AB41" s="837"/>
      <c r="AC41" s="837"/>
      <c r="AD41" s="837"/>
      <c r="AE41" s="837"/>
      <c r="AF41" s="837"/>
      <c r="AG41" s="837"/>
      <c r="AH41" s="837"/>
      <c r="AI41" s="837"/>
    </row>
    <row r="42" spans="1:35" ht="18.75" customHeight="1">
      <c r="A42" s="852" t="s">
        <v>25</v>
      </c>
      <c r="B42" s="853" t="s">
        <v>701</v>
      </c>
      <c r="C42" s="854"/>
      <c r="D42" s="832">
        <f t="shared" ref="D42:D65" si="16">SUM(E42:V42)</f>
        <v>3755</v>
      </c>
      <c r="E42" s="846">
        <f t="shared" ref="E42:V42" si="17">SUM(E43:E44)</f>
        <v>133</v>
      </c>
      <c r="F42" s="846">
        <f t="shared" si="17"/>
        <v>456</v>
      </c>
      <c r="G42" s="846">
        <f t="shared" si="17"/>
        <v>484</v>
      </c>
      <c r="H42" s="846">
        <f t="shared" si="17"/>
        <v>460</v>
      </c>
      <c r="I42" s="846">
        <f t="shared" si="17"/>
        <v>417</v>
      </c>
      <c r="J42" s="846">
        <f t="shared" si="17"/>
        <v>402</v>
      </c>
      <c r="K42" s="846">
        <f t="shared" si="17"/>
        <v>288</v>
      </c>
      <c r="L42" s="846">
        <f t="shared" si="17"/>
        <v>292</v>
      </c>
      <c r="M42" s="846">
        <f t="shared" si="17"/>
        <v>189</v>
      </c>
      <c r="N42" s="846">
        <f t="shared" si="17"/>
        <v>128</v>
      </c>
      <c r="O42" s="846">
        <f t="shared" si="17"/>
        <v>100</v>
      </c>
      <c r="P42" s="846">
        <f t="shared" si="17"/>
        <v>104</v>
      </c>
      <c r="Q42" s="846">
        <f t="shared" si="17"/>
        <v>60</v>
      </c>
      <c r="R42" s="846">
        <f t="shared" si="17"/>
        <v>81</v>
      </c>
      <c r="S42" s="846">
        <f t="shared" si="17"/>
        <v>52</v>
      </c>
      <c r="T42" s="846">
        <f t="shared" si="17"/>
        <v>48</v>
      </c>
      <c r="U42" s="846">
        <f t="shared" si="17"/>
        <v>24</v>
      </c>
      <c r="V42" s="850">
        <f t="shared" si="17"/>
        <v>37</v>
      </c>
      <c r="W42" s="836"/>
      <c r="X42" s="836"/>
      <c r="Y42" s="837"/>
      <c r="Z42" s="837"/>
      <c r="AA42" s="837"/>
      <c r="AB42" s="837"/>
      <c r="AC42" s="837"/>
      <c r="AD42" s="837"/>
      <c r="AE42" s="837"/>
      <c r="AF42" s="837"/>
      <c r="AG42" s="837"/>
      <c r="AH42" s="837"/>
      <c r="AI42" s="837"/>
    </row>
    <row r="43" spans="1:35" ht="18.75" customHeight="1">
      <c r="A43" s="855"/>
      <c r="B43" s="853"/>
      <c r="C43" s="854" t="s">
        <v>88</v>
      </c>
      <c r="D43" s="833">
        <f t="shared" si="16"/>
        <v>1829</v>
      </c>
      <c r="E43" s="844">
        <v>59</v>
      </c>
      <c r="F43" s="844">
        <v>223</v>
      </c>
      <c r="G43" s="844">
        <v>245</v>
      </c>
      <c r="H43" s="844">
        <v>217</v>
      </c>
      <c r="I43" s="844">
        <v>214</v>
      </c>
      <c r="J43" s="844">
        <v>190</v>
      </c>
      <c r="K43" s="844">
        <v>164</v>
      </c>
      <c r="L43" s="844">
        <v>140</v>
      </c>
      <c r="M43" s="844">
        <v>100</v>
      </c>
      <c r="N43" s="844">
        <v>61</v>
      </c>
      <c r="O43" s="844">
        <v>39</v>
      </c>
      <c r="P43" s="844">
        <v>45</v>
      </c>
      <c r="Q43" s="844">
        <v>29</v>
      </c>
      <c r="R43" s="844">
        <v>35</v>
      </c>
      <c r="S43" s="844">
        <v>24</v>
      </c>
      <c r="T43" s="844">
        <v>19</v>
      </c>
      <c r="U43" s="844">
        <v>9</v>
      </c>
      <c r="V43" s="845">
        <v>16</v>
      </c>
      <c r="W43" s="836"/>
      <c r="X43" s="836"/>
      <c r="Y43" s="837"/>
      <c r="Z43" s="837"/>
      <c r="AA43" s="837"/>
      <c r="AB43" s="837"/>
      <c r="AC43" s="837"/>
      <c r="AD43" s="837"/>
      <c r="AE43" s="837"/>
      <c r="AF43" s="837"/>
      <c r="AG43" s="837"/>
      <c r="AH43" s="837"/>
      <c r="AI43" s="837"/>
    </row>
    <row r="44" spans="1:35" ht="18.75" customHeight="1">
      <c r="A44" s="855"/>
      <c r="B44" s="853"/>
      <c r="C44" s="854" t="s">
        <v>89</v>
      </c>
      <c r="D44" s="833">
        <f t="shared" si="16"/>
        <v>1926</v>
      </c>
      <c r="E44" s="844">
        <v>74</v>
      </c>
      <c r="F44" s="844">
        <v>233</v>
      </c>
      <c r="G44" s="844">
        <v>239</v>
      </c>
      <c r="H44" s="844">
        <v>243</v>
      </c>
      <c r="I44" s="844">
        <v>203</v>
      </c>
      <c r="J44" s="844">
        <v>212</v>
      </c>
      <c r="K44" s="844">
        <v>124</v>
      </c>
      <c r="L44" s="844">
        <v>152</v>
      </c>
      <c r="M44" s="844">
        <v>89</v>
      </c>
      <c r="N44" s="844">
        <v>67</v>
      </c>
      <c r="O44" s="844">
        <v>61</v>
      </c>
      <c r="P44" s="844">
        <v>59</v>
      </c>
      <c r="Q44" s="844">
        <v>31</v>
      </c>
      <c r="R44" s="844">
        <v>46</v>
      </c>
      <c r="S44" s="844">
        <v>28</v>
      </c>
      <c r="T44" s="844">
        <v>29</v>
      </c>
      <c r="U44" s="844">
        <v>15</v>
      </c>
      <c r="V44" s="845">
        <v>21</v>
      </c>
      <c r="W44" s="836"/>
      <c r="X44" s="836"/>
      <c r="Y44" s="837"/>
      <c r="Z44" s="837"/>
      <c r="AA44" s="837"/>
      <c r="AB44" s="837"/>
      <c r="AC44" s="837"/>
      <c r="AD44" s="837"/>
      <c r="AE44" s="837"/>
      <c r="AF44" s="837"/>
      <c r="AG44" s="837"/>
      <c r="AH44" s="837"/>
      <c r="AI44" s="837"/>
    </row>
    <row r="45" spans="1:35" ht="18.75" customHeight="1">
      <c r="A45" s="846" t="s">
        <v>27</v>
      </c>
      <c r="B45" s="831" t="s">
        <v>702</v>
      </c>
      <c r="C45" s="830"/>
      <c r="D45" s="832">
        <f t="shared" si="16"/>
        <v>1961</v>
      </c>
      <c r="E45" s="846">
        <f t="shared" ref="E45:V45" si="18">SUM(E46:E47)</f>
        <v>67</v>
      </c>
      <c r="F45" s="846">
        <f t="shared" si="18"/>
        <v>250</v>
      </c>
      <c r="G45" s="846">
        <f t="shared" si="18"/>
        <v>274</v>
      </c>
      <c r="H45" s="846">
        <f t="shared" si="18"/>
        <v>239</v>
      </c>
      <c r="I45" s="846">
        <f t="shared" si="18"/>
        <v>210</v>
      </c>
      <c r="J45" s="846">
        <f t="shared" si="18"/>
        <v>191</v>
      </c>
      <c r="K45" s="846">
        <f t="shared" si="18"/>
        <v>172</v>
      </c>
      <c r="L45" s="846">
        <f t="shared" si="18"/>
        <v>152</v>
      </c>
      <c r="M45" s="846">
        <f t="shared" si="18"/>
        <v>103</v>
      </c>
      <c r="N45" s="846">
        <f t="shared" si="18"/>
        <v>66</v>
      </c>
      <c r="O45" s="846">
        <f t="shared" si="18"/>
        <v>62</v>
      </c>
      <c r="P45" s="846">
        <f t="shared" si="18"/>
        <v>41</v>
      </c>
      <c r="Q45" s="846">
        <f t="shared" si="18"/>
        <v>42</v>
      </c>
      <c r="R45" s="846">
        <f t="shared" si="18"/>
        <v>27</v>
      </c>
      <c r="S45" s="846">
        <f t="shared" si="18"/>
        <v>22</v>
      </c>
      <c r="T45" s="846">
        <f t="shared" si="18"/>
        <v>17</v>
      </c>
      <c r="U45" s="846">
        <f t="shared" si="18"/>
        <v>13</v>
      </c>
      <c r="V45" s="850">
        <f t="shared" si="18"/>
        <v>13</v>
      </c>
      <c r="W45" s="836"/>
      <c r="X45" s="836"/>
      <c r="Y45" s="837"/>
      <c r="Z45" s="837"/>
      <c r="AA45" s="837"/>
      <c r="AB45" s="837"/>
      <c r="AC45" s="837"/>
      <c r="AD45" s="837"/>
      <c r="AE45" s="837"/>
      <c r="AF45" s="837"/>
      <c r="AG45" s="837"/>
      <c r="AH45" s="837"/>
      <c r="AI45" s="837"/>
    </row>
    <row r="46" spans="1:35" ht="18.75" customHeight="1">
      <c r="A46" s="844"/>
      <c r="B46" s="831"/>
      <c r="C46" s="830" t="s">
        <v>88</v>
      </c>
      <c r="D46" s="833">
        <f t="shared" si="16"/>
        <v>939</v>
      </c>
      <c r="E46" s="844">
        <v>31</v>
      </c>
      <c r="F46" s="844">
        <v>125</v>
      </c>
      <c r="G46" s="844">
        <v>138</v>
      </c>
      <c r="H46" s="844">
        <v>109</v>
      </c>
      <c r="I46" s="844">
        <v>96</v>
      </c>
      <c r="J46" s="844">
        <v>89</v>
      </c>
      <c r="K46" s="844">
        <v>89</v>
      </c>
      <c r="L46" s="844">
        <v>70</v>
      </c>
      <c r="M46" s="844">
        <v>50</v>
      </c>
      <c r="N46" s="844">
        <v>32</v>
      </c>
      <c r="O46" s="844">
        <v>24</v>
      </c>
      <c r="P46" s="844">
        <v>22</v>
      </c>
      <c r="Q46" s="844">
        <v>19</v>
      </c>
      <c r="R46" s="844">
        <v>14</v>
      </c>
      <c r="S46" s="844">
        <v>11</v>
      </c>
      <c r="T46" s="844">
        <v>9</v>
      </c>
      <c r="U46" s="844">
        <v>5</v>
      </c>
      <c r="V46" s="845">
        <v>6</v>
      </c>
      <c r="W46" s="836"/>
      <c r="X46" s="836"/>
      <c r="Y46" s="837"/>
      <c r="Z46" s="837"/>
      <c r="AA46" s="837"/>
      <c r="AB46" s="837"/>
      <c r="AC46" s="837"/>
      <c r="AD46" s="837"/>
      <c r="AE46" s="837"/>
      <c r="AF46" s="837"/>
      <c r="AG46" s="837"/>
      <c r="AH46" s="837"/>
      <c r="AI46" s="837"/>
    </row>
    <row r="47" spans="1:35" ht="18.75" customHeight="1">
      <c r="A47" s="844"/>
      <c r="B47" s="831"/>
      <c r="C47" s="830" t="s">
        <v>89</v>
      </c>
      <c r="D47" s="833">
        <f t="shared" si="16"/>
        <v>1022</v>
      </c>
      <c r="E47" s="844">
        <v>36</v>
      </c>
      <c r="F47" s="844">
        <v>125</v>
      </c>
      <c r="G47" s="844">
        <v>136</v>
      </c>
      <c r="H47" s="844">
        <v>130</v>
      </c>
      <c r="I47" s="844">
        <v>114</v>
      </c>
      <c r="J47" s="844">
        <v>102</v>
      </c>
      <c r="K47" s="844">
        <v>83</v>
      </c>
      <c r="L47" s="844">
        <v>82</v>
      </c>
      <c r="M47" s="844">
        <v>53</v>
      </c>
      <c r="N47" s="844">
        <v>34</v>
      </c>
      <c r="O47" s="844">
        <v>38</v>
      </c>
      <c r="P47" s="844">
        <v>19</v>
      </c>
      <c r="Q47" s="844">
        <v>23</v>
      </c>
      <c r="R47" s="844">
        <v>13</v>
      </c>
      <c r="S47" s="844">
        <v>11</v>
      </c>
      <c r="T47" s="844">
        <v>8</v>
      </c>
      <c r="U47" s="844">
        <v>8</v>
      </c>
      <c r="V47" s="845">
        <v>7</v>
      </c>
      <c r="W47" s="836"/>
      <c r="X47" s="836"/>
      <c r="Y47" s="837"/>
      <c r="Z47" s="837"/>
      <c r="AA47" s="837"/>
      <c r="AB47" s="837"/>
      <c r="AC47" s="837"/>
      <c r="AD47" s="837"/>
      <c r="AE47" s="837"/>
      <c r="AF47" s="837"/>
      <c r="AG47" s="837"/>
      <c r="AH47" s="837"/>
      <c r="AI47" s="837"/>
    </row>
    <row r="48" spans="1:35" ht="18.75" customHeight="1">
      <c r="A48" s="846" t="s">
        <v>29</v>
      </c>
      <c r="B48" s="831" t="s">
        <v>703</v>
      </c>
      <c r="C48" s="830"/>
      <c r="D48" s="832">
        <f t="shared" si="16"/>
        <v>3431</v>
      </c>
      <c r="E48" s="846">
        <f t="shared" ref="E48:V48" si="19">SUM(E49:E50)</f>
        <v>106</v>
      </c>
      <c r="F48" s="846">
        <f t="shared" si="19"/>
        <v>411</v>
      </c>
      <c r="G48" s="846">
        <f t="shared" si="19"/>
        <v>458</v>
      </c>
      <c r="H48" s="846">
        <f t="shared" si="19"/>
        <v>393</v>
      </c>
      <c r="I48" s="846">
        <f t="shared" si="19"/>
        <v>384</v>
      </c>
      <c r="J48" s="846">
        <f t="shared" si="19"/>
        <v>404</v>
      </c>
      <c r="K48" s="846">
        <f t="shared" si="19"/>
        <v>281</v>
      </c>
      <c r="L48" s="846">
        <f t="shared" si="19"/>
        <v>277</v>
      </c>
      <c r="M48" s="846">
        <f t="shared" si="19"/>
        <v>182</v>
      </c>
      <c r="N48" s="846">
        <f t="shared" si="19"/>
        <v>104</v>
      </c>
      <c r="O48" s="846">
        <f t="shared" si="19"/>
        <v>114</v>
      </c>
      <c r="P48" s="846">
        <f t="shared" si="19"/>
        <v>76</v>
      </c>
      <c r="Q48" s="846">
        <f t="shared" si="19"/>
        <v>65</v>
      </c>
      <c r="R48" s="846">
        <f t="shared" si="19"/>
        <v>57</v>
      </c>
      <c r="S48" s="846">
        <f t="shared" si="19"/>
        <v>33</v>
      </c>
      <c r="T48" s="846">
        <f t="shared" si="19"/>
        <v>27</v>
      </c>
      <c r="U48" s="846">
        <f t="shared" si="19"/>
        <v>28</v>
      </c>
      <c r="V48" s="850">
        <f t="shared" si="19"/>
        <v>31</v>
      </c>
      <c r="W48" s="836"/>
      <c r="X48" s="836"/>
      <c r="Y48" s="837"/>
      <c r="Z48" s="837"/>
      <c r="AA48" s="837"/>
      <c r="AB48" s="837"/>
      <c r="AC48" s="837"/>
      <c r="AD48" s="837"/>
      <c r="AE48" s="837"/>
      <c r="AF48" s="837"/>
      <c r="AG48" s="837"/>
      <c r="AH48" s="837"/>
      <c r="AI48" s="837"/>
    </row>
    <row r="49" spans="1:35" ht="18.75" customHeight="1">
      <c r="A49" s="844"/>
      <c r="B49" s="831"/>
      <c r="C49" s="830" t="s">
        <v>88</v>
      </c>
      <c r="D49" s="833">
        <f t="shared" si="16"/>
        <v>1767</v>
      </c>
      <c r="E49" s="844">
        <v>53</v>
      </c>
      <c r="F49" s="844">
        <v>207</v>
      </c>
      <c r="G49" s="844">
        <v>231</v>
      </c>
      <c r="H49" s="844">
        <v>202</v>
      </c>
      <c r="I49" s="844">
        <v>207</v>
      </c>
      <c r="J49" s="844">
        <v>213</v>
      </c>
      <c r="K49" s="844">
        <v>157</v>
      </c>
      <c r="L49" s="844">
        <v>147</v>
      </c>
      <c r="M49" s="844">
        <v>94</v>
      </c>
      <c r="N49" s="844">
        <v>55</v>
      </c>
      <c r="O49" s="844">
        <v>51</v>
      </c>
      <c r="P49" s="844">
        <v>38</v>
      </c>
      <c r="Q49" s="844">
        <v>36</v>
      </c>
      <c r="R49" s="844">
        <v>26</v>
      </c>
      <c r="S49" s="844">
        <v>14</v>
      </c>
      <c r="T49" s="844">
        <v>12</v>
      </c>
      <c r="U49" s="844">
        <v>12</v>
      </c>
      <c r="V49" s="845">
        <v>12</v>
      </c>
      <c r="W49" s="836"/>
      <c r="X49" s="836"/>
      <c r="Y49" s="837"/>
      <c r="Z49" s="837"/>
      <c r="AA49" s="837"/>
      <c r="AB49" s="837"/>
      <c r="AC49" s="837"/>
      <c r="AD49" s="837"/>
      <c r="AE49" s="837"/>
      <c r="AF49" s="837"/>
      <c r="AG49" s="837"/>
      <c r="AH49" s="837"/>
      <c r="AI49" s="837"/>
    </row>
    <row r="50" spans="1:35" ht="18.75" customHeight="1">
      <c r="A50" s="844"/>
      <c r="B50" s="831"/>
      <c r="C50" s="830" t="s">
        <v>89</v>
      </c>
      <c r="D50" s="833">
        <f t="shared" si="16"/>
        <v>1664</v>
      </c>
      <c r="E50" s="844">
        <v>53</v>
      </c>
      <c r="F50" s="844">
        <v>204</v>
      </c>
      <c r="G50" s="844">
        <v>227</v>
      </c>
      <c r="H50" s="844">
        <v>191</v>
      </c>
      <c r="I50" s="844">
        <v>177</v>
      </c>
      <c r="J50" s="844">
        <v>191</v>
      </c>
      <c r="K50" s="844">
        <v>124</v>
      </c>
      <c r="L50" s="844">
        <v>130</v>
      </c>
      <c r="M50" s="844">
        <v>88</v>
      </c>
      <c r="N50" s="844">
        <v>49</v>
      </c>
      <c r="O50" s="844">
        <v>63</v>
      </c>
      <c r="P50" s="844">
        <v>38</v>
      </c>
      <c r="Q50" s="844">
        <v>29</v>
      </c>
      <c r="R50" s="844">
        <v>31</v>
      </c>
      <c r="S50" s="844">
        <v>19</v>
      </c>
      <c r="T50" s="844">
        <v>15</v>
      </c>
      <c r="U50" s="844">
        <v>16</v>
      </c>
      <c r="V50" s="845">
        <v>19</v>
      </c>
      <c r="W50" s="836"/>
      <c r="X50" s="836"/>
      <c r="Y50" s="837"/>
      <c r="Z50" s="837"/>
      <c r="AA50" s="837"/>
      <c r="AB50" s="837"/>
      <c r="AC50" s="837"/>
      <c r="AD50" s="837"/>
      <c r="AE50" s="837"/>
      <c r="AF50" s="837"/>
      <c r="AG50" s="837"/>
      <c r="AH50" s="837"/>
      <c r="AI50" s="837"/>
    </row>
    <row r="51" spans="1:35" ht="18.75" customHeight="1">
      <c r="A51" s="846" t="s">
        <v>31</v>
      </c>
      <c r="B51" s="831" t="s">
        <v>704</v>
      </c>
      <c r="C51" s="830"/>
      <c r="D51" s="832">
        <f t="shared" si="16"/>
        <v>3377</v>
      </c>
      <c r="E51" s="846">
        <f t="shared" ref="E51:V51" si="20">SUM(E52:E53)</f>
        <v>109</v>
      </c>
      <c r="F51" s="846">
        <f t="shared" si="20"/>
        <v>412</v>
      </c>
      <c r="G51" s="846">
        <f t="shared" si="20"/>
        <v>447</v>
      </c>
      <c r="H51" s="846">
        <f t="shared" si="20"/>
        <v>398</v>
      </c>
      <c r="I51" s="846">
        <f t="shared" si="20"/>
        <v>422</v>
      </c>
      <c r="J51" s="846">
        <f t="shared" si="20"/>
        <v>324</v>
      </c>
      <c r="K51" s="846">
        <f t="shared" si="20"/>
        <v>292</v>
      </c>
      <c r="L51" s="846">
        <f t="shared" si="20"/>
        <v>257</v>
      </c>
      <c r="M51" s="846">
        <f t="shared" si="20"/>
        <v>181</v>
      </c>
      <c r="N51" s="846">
        <f t="shared" si="20"/>
        <v>116</v>
      </c>
      <c r="O51" s="846">
        <f t="shared" si="20"/>
        <v>106</v>
      </c>
      <c r="P51" s="846">
        <f t="shared" si="20"/>
        <v>76</v>
      </c>
      <c r="Q51" s="846">
        <f t="shared" si="20"/>
        <v>68</v>
      </c>
      <c r="R51" s="846">
        <f t="shared" si="20"/>
        <v>57</v>
      </c>
      <c r="S51" s="846">
        <f t="shared" si="20"/>
        <v>37</v>
      </c>
      <c r="T51" s="846">
        <f t="shared" si="20"/>
        <v>36</v>
      </c>
      <c r="U51" s="846">
        <f t="shared" si="20"/>
        <v>16</v>
      </c>
      <c r="V51" s="850">
        <f t="shared" si="20"/>
        <v>23</v>
      </c>
      <c r="W51" s="836"/>
      <c r="X51" s="836"/>
      <c r="Y51" s="837"/>
      <c r="Z51" s="837"/>
      <c r="AA51" s="837"/>
      <c r="AB51" s="837"/>
      <c r="AC51" s="837"/>
      <c r="AD51" s="837"/>
      <c r="AE51" s="837"/>
      <c r="AF51" s="837"/>
      <c r="AG51" s="837"/>
      <c r="AH51" s="837"/>
      <c r="AI51" s="837"/>
    </row>
    <row r="52" spans="1:35" ht="18.75" customHeight="1">
      <c r="A52" s="844"/>
      <c r="B52" s="831"/>
      <c r="C52" s="830" t="s">
        <v>88</v>
      </c>
      <c r="D52" s="833">
        <f t="shared" si="16"/>
        <v>1696</v>
      </c>
      <c r="E52" s="844">
        <v>59</v>
      </c>
      <c r="F52" s="844">
        <v>208</v>
      </c>
      <c r="G52" s="844">
        <v>219</v>
      </c>
      <c r="H52" s="844">
        <v>203</v>
      </c>
      <c r="I52" s="844">
        <v>202</v>
      </c>
      <c r="J52" s="844">
        <v>184</v>
      </c>
      <c r="K52" s="844">
        <v>153</v>
      </c>
      <c r="L52" s="844">
        <v>132</v>
      </c>
      <c r="M52" s="844">
        <v>94</v>
      </c>
      <c r="N52" s="844">
        <v>55</v>
      </c>
      <c r="O52" s="844">
        <v>48</v>
      </c>
      <c r="P52" s="844">
        <v>39</v>
      </c>
      <c r="Q52" s="844">
        <v>33</v>
      </c>
      <c r="R52" s="844">
        <v>25</v>
      </c>
      <c r="S52" s="844">
        <v>15</v>
      </c>
      <c r="T52" s="844">
        <v>13</v>
      </c>
      <c r="U52" s="844">
        <v>6</v>
      </c>
      <c r="V52" s="845">
        <v>8</v>
      </c>
      <c r="W52" s="836"/>
      <c r="X52" s="836"/>
      <c r="Y52" s="837"/>
      <c r="Z52" s="837"/>
      <c r="AA52" s="837"/>
      <c r="AB52" s="837"/>
      <c r="AC52" s="837"/>
      <c r="AD52" s="837"/>
      <c r="AE52" s="837"/>
      <c r="AF52" s="837"/>
      <c r="AG52" s="837"/>
      <c r="AH52" s="837"/>
      <c r="AI52" s="837"/>
    </row>
    <row r="53" spans="1:35" ht="18.75" customHeight="1">
      <c r="A53" s="844"/>
      <c r="B53" s="831"/>
      <c r="C53" s="830" t="s">
        <v>89</v>
      </c>
      <c r="D53" s="833">
        <f t="shared" si="16"/>
        <v>1681</v>
      </c>
      <c r="E53" s="844">
        <v>50</v>
      </c>
      <c r="F53" s="844">
        <v>204</v>
      </c>
      <c r="G53" s="844">
        <v>228</v>
      </c>
      <c r="H53" s="844">
        <v>195</v>
      </c>
      <c r="I53" s="844">
        <v>220</v>
      </c>
      <c r="J53" s="844">
        <v>140</v>
      </c>
      <c r="K53" s="844">
        <v>139</v>
      </c>
      <c r="L53" s="844">
        <v>125</v>
      </c>
      <c r="M53" s="844">
        <v>87</v>
      </c>
      <c r="N53" s="844">
        <v>61</v>
      </c>
      <c r="O53" s="844">
        <v>58</v>
      </c>
      <c r="P53" s="844">
        <v>37</v>
      </c>
      <c r="Q53" s="844">
        <v>35</v>
      </c>
      <c r="R53" s="844">
        <v>32</v>
      </c>
      <c r="S53" s="844">
        <v>22</v>
      </c>
      <c r="T53" s="844">
        <v>23</v>
      </c>
      <c r="U53" s="844">
        <v>10</v>
      </c>
      <c r="V53" s="845">
        <v>15</v>
      </c>
      <c r="W53" s="836"/>
      <c r="X53" s="836"/>
      <c r="Y53" s="837"/>
      <c r="Z53" s="837"/>
      <c r="AA53" s="837"/>
      <c r="AB53" s="837"/>
      <c r="AC53" s="837"/>
      <c r="AD53" s="837"/>
      <c r="AE53" s="837"/>
      <c r="AF53" s="837"/>
      <c r="AG53" s="837"/>
      <c r="AH53" s="837"/>
      <c r="AI53" s="837"/>
    </row>
    <row r="54" spans="1:35" ht="18.75" customHeight="1">
      <c r="A54" s="846" t="s">
        <v>33</v>
      </c>
      <c r="B54" s="831" t="s">
        <v>778</v>
      </c>
      <c r="C54" s="830"/>
      <c r="D54" s="832">
        <f t="shared" si="16"/>
        <v>2247</v>
      </c>
      <c r="E54" s="846">
        <f t="shared" ref="E54:V54" si="21">SUM(E55:E56)</f>
        <v>67</v>
      </c>
      <c r="F54" s="846">
        <f t="shared" si="21"/>
        <v>260</v>
      </c>
      <c r="G54" s="846">
        <f t="shared" si="21"/>
        <v>285</v>
      </c>
      <c r="H54" s="846">
        <f t="shared" si="21"/>
        <v>250</v>
      </c>
      <c r="I54" s="846">
        <f t="shared" si="21"/>
        <v>269</v>
      </c>
      <c r="J54" s="846">
        <f t="shared" si="21"/>
        <v>250</v>
      </c>
      <c r="K54" s="846">
        <f t="shared" si="21"/>
        <v>196</v>
      </c>
      <c r="L54" s="846">
        <f t="shared" si="21"/>
        <v>192</v>
      </c>
      <c r="M54" s="846">
        <f t="shared" si="21"/>
        <v>103</v>
      </c>
      <c r="N54" s="846">
        <f t="shared" si="21"/>
        <v>89</v>
      </c>
      <c r="O54" s="846">
        <f t="shared" si="21"/>
        <v>71</v>
      </c>
      <c r="P54" s="846">
        <f t="shared" si="21"/>
        <v>49</v>
      </c>
      <c r="Q54" s="846">
        <f t="shared" si="21"/>
        <v>46</v>
      </c>
      <c r="R54" s="846">
        <f t="shared" si="21"/>
        <v>27</v>
      </c>
      <c r="S54" s="846">
        <f t="shared" si="21"/>
        <v>34</v>
      </c>
      <c r="T54" s="846">
        <f t="shared" si="21"/>
        <v>20</v>
      </c>
      <c r="U54" s="846">
        <f t="shared" si="21"/>
        <v>17</v>
      </c>
      <c r="V54" s="850">
        <f t="shared" si="21"/>
        <v>22</v>
      </c>
      <c r="W54" s="836"/>
      <c r="X54" s="836"/>
      <c r="Y54" s="837"/>
      <c r="Z54" s="837"/>
      <c r="AA54" s="837"/>
      <c r="AB54" s="837"/>
      <c r="AC54" s="837"/>
      <c r="AD54" s="837"/>
      <c r="AE54" s="837"/>
      <c r="AF54" s="837"/>
      <c r="AG54" s="837"/>
      <c r="AH54" s="837"/>
      <c r="AI54" s="837"/>
    </row>
    <row r="55" spans="1:35" ht="18.75" customHeight="1">
      <c r="A55" s="844"/>
      <c r="B55" s="831"/>
      <c r="C55" s="830" t="s">
        <v>88</v>
      </c>
      <c r="D55" s="833">
        <f t="shared" si="16"/>
        <v>1194</v>
      </c>
      <c r="E55" s="844">
        <v>42</v>
      </c>
      <c r="F55" s="844">
        <v>138</v>
      </c>
      <c r="G55" s="844">
        <v>137</v>
      </c>
      <c r="H55" s="844">
        <v>136</v>
      </c>
      <c r="I55" s="844">
        <v>150</v>
      </c>
      <c r="J55" s="844">
        <v>142</v>
      </c>
      <c r="K55" s="844">
        <v>119</v>
      </c>
      <c r="L55" s="844">
        <v>103</v>
      </c>
      <c r="M55" s="844">
        <v>53</v>
      </c>
      <c r="N55" s="844">
        <v>42</v>
      </c>
      <c r="O55" s="844">
        <v>29</v>
      </c>
      <c r="P55" s="844">
        <v>21</v>
      </c>
      <c r="Q55" s="844">
        <v>21</v>
      </c>
      <c r="R55" s="844">
        <v>15</v>
      </c>
      <c r="S55" s="844">
        <v>16</v>
      </c>
      <c r="T55" s="844">
        <v>11</v>
      </c>
      <c r="U55" s="844">
        <v>9</v>
      </c>
      <c r="V55" s="845">
        <v>10</v>
      </c>
      <c r="W55" s="836"/>
      <c r="X55" s="836"/>
      <c r="Y55" s="837"/>
      <c r="Z55" s="837"/>
      <c r="AA55" s="837"/>
      <c r="AB55" s="837"/>
      <c r="AC55" s="837"/>
      <c r="AD55" s="837"/>
      <c r="AE55" s="837"/>
      <c r="AF55" s="837"/>
      <c r="AG55" s="837"/>
      <c r="AH55" s="837"/>
      <c r="AI55" s="837"/>
    </row>
    <row r="56" spans="1:35" ht="18.75" customHeight="1">
      <c r="A56" s="844"/>
      <c r="B56" s="831"/>
      <c r="C56" s="830" t="s">
        <v>89</v>
      </c>
      <c r="D56" s="833">
        <f t="shared" si="16"/>
        <v>1053</v>
      </c>
      <c r="E56" s="844">
        <v>25</v>
      </c>
      <c r="F56" s="844">
        <v>122</v>
      </c>
      <c r="G56" s="844">
        <v>148</v>
      </c>
      <c r="H56" s="844">
        <v>114</v>
      </c>
      <c r="I56" s="844">
        <v>119</v>
      </c>
      <c r="J56" s="844">
        <v>108</v>
      </c>
      <c r="K56" s="844">
        <v>77</v>
      </c>
      <c r="L56" s="844">
        <v>89</v>
      </c>
      <c r="M56" s="844">
        <v>50</v>
      </c>
      <c r="N56" s="844">
        <v>47</v>
      </c>
      <c r="O56" s="844">
        <v>42</v>
      </c>
      <c r="P56" s="844">
        <v>28</v>
      </c>
      <c r="Q56" s="844">
        <v>25</v>
      </c>
      <c r="R56" s="844">
        <v>12</v>
      </c>
      <c r="S56" s="844">
        <v>18</v>
      </c>
      <c r="T56" s="844">
        <v>9</v>
      </c>
      <c r="U56" s="844">
        <v>8</v>
      </c>
      <c r="V56" s="845">
        <v>12</v>
      </c>
      <c r="W56" s="836"/>
      <c r="X56" s="836"/>
      <c r="Y56" s="837"/>
      <c r="Z56" s="837"/>
      <c r="AA56" s="837"/>
      <c r="AB56" s="837"/>
      <c r="AC56" s="837"/>
      <c r="AD56" s="837"/>
      <c r="AE56" s="837"/>
      <c r="AF56" s="837"/>
      <c r="AG56" s="837"/>
      <c r="AH56" s="837"/>
      <c r="AI56" s="837"/>
    </row>
    <row r="57" spans="1:35" ht="18.75" customHeight="1">
      <c r="A57" s="846" t="s">
        <v>35</v>
      </c>
      <c r="B57" s="831" t="s">
        <v>705</v>
      </c>
      <c r="C57" s="830"/>
      <c r="D57" s="832">
        <f t="shared" si="16"/>
        <v>2458</v>
      </c>
      <c r="E57" s="846">
        <f t="shared" ref="E57:V57" si="22">SUM(E58:E59)</f>
        <v>63</v>
      </c>
      <c r="F57" s="846">
        <f t="shared" si="22"/>
        <v>284</v>
      </c>
      <c r="G57" s="846">
        <f t="shared" si="22"/>
        <v>332</v>
      </c>
      <c r="H57" s="846">
        <f t="shared" si="22"/>
        <v>265</v>
      </c>
      <c r="I57" s="846">
        <f t="shared" si="22"/>
        <v>298</v>
      </c>
      <c r="J57" s="846">
        <f t="shared" si="22"/>
        <v>287</v>
      </c>
      <c r="K57" s="846">
        <f t="shared" si="22"/>
        <v>215</v>
      </c>
      <c r="L57" s="846">
        <f t="shared" si="22"/>
        <v>192</v>
      </c>
      <c r="M57" s="846">
        <f t="shared" si="22"/>
        <v>120</v>
      </c>
      <c r="N57" s="846">
        <f t="shared" si="22"/>
        <v>87</v>
      </c>
      <c r="O57" s="846">
        <f t="shared" si="22"/>
        <v>63</v>
      </c>
      <c r="P57" s="846">
        <f t="shared" si="22"/>
        <v>56</v>
      </c>
      <c r="Q57" s="846">
        <f t="shared" si="22"/>
        <v>44</v>
      </c>
      <c r="R57" s="846">
        <f t="shared" si="22"/>
        <v>46</v>
      </c>
      <c r="S57" s="846">
        <f t="shared" si="22"/>
        <v>36</v>
      </c>
      <c r="T57" s="846">
        <f t="shared" si="22"/>
        <v>27</v>
      </c>
      <c r="U57" s="846">
        <f t="shared" si="22"/>
        <v>20</v>
      </c>
      <c r="V57" s="850">
        <f t="shared" si="22"/>
        <v>23</v>
      </c>
      <c r="W57" s="836"/>
      <c r="X57" s="836"/>
      <c r="Y57" s="837"/>
      <c r="Z57" s="837"/>
      <c r="AA57" s="837"/>
      <c r="AB57" s="837"/>
      <c r="AC57" s="837"/>
      <c r="AD57" s="837"/>
      <c r="AE57" s="837"/>
      <c r="AF57" s="837"/>
      <c r="AG57" s="837"/>
      <c r="AH57" s="837"/>
      <c r="AI57" s="837"/>
    </row>
    <row r="58" spans="1:35" ht="18.75" customHeight="1">
      <c r="A58" s="844"/>
      <c r="B58" s="831"/>
      <c r="C58" s="830" t="s">
        <v>88</v>
      </c>
      <c r="D58" s="833">
        <f t="shared" si="16"/>
        <v>1230</v>
      </c>
      <c r="E58" s="844">
        <v>33</v>
      </c>
      <c r="F58" s="844">
        <v>149</v>
      </c>
      <c r="G58" s="844">
        <v>170</v>
      </c>
      <c r="H58" s="844">
        <v>131</v>
      </c>
      <c r="I58" s="844">
        <v>156</v>
      </c>
      <c r="J58" s="844">
        <v>137</v>
      </c>
      <c r="K58" s="844">
        <v>115</v>
      </c>
      <c r="L58" s="844">
        <v>101</v>
      </c>
      <c r="M58" s="844">
        <v>61</v>
      </c>
      <c r="N58" s="844">
        <v>47</v>
      </c>
      <c r="O58" s="844">
        <v>28</v>
      </c>
      <c r="P58" s="844">
        <v>24</v>
      </c>
      <c r="Q58" s="844">
        <v>20</v>
      </c>
      <c r="R58" s="844">
        <v>15</v>
      </c>
      <c r="S58" s="844">
        <v>15</v>
      </c>
      <c r="T58" s="844">
        <v>9</v>
      </c>
      <c r="U58" s="844">
        <v>8</v>
      </c>
      <c r="V58" s="845">
        <v>11</v>
      </c>
      <c r="W58" s="836"/>
      <c r="X58" s="836"/>
      <c r="Y58" s="837"/>
      <c r="Z58" s="837"/>
      <c r="AA58" s="837"/>
      <c r="AB58" s="837"/>
      <c r="AC58" s="837"/>
      <c r="AD58" s="837"/>
      <c r="AE58" s="837"/>
      <c r="AF58" s="837"/>
      <c r="AG58" s="837"/>
      <c r="AH58" s="837"/>
      <c r="AI58" s="837"/>
    </row>
    <row r="59" spans="1:35" ht="18.75" customHeight="1">
      <c r="A59" s="844"/>
      <c r="B59" s="831"/>
      <c r="C59" s="830" t="s">
        <v>89</v>
      </c>
      <c r="D59" s="833">
        <f t="shared" si="16"/>
        <v>1228</v>
      </c>
      <c r="E59" s="844">
        <v>30</v>
      </c>
      <c r="F59" s="844">
        <v>135</v>
      </c>
      <c r="G59" s="844">
        <v>162</v>
      </c>
      <c r="H59" s="844">
        <v>134</v>
      </c>
      <c r="I59" s="856">
        <v>142</v>
      </c>
      <c r="J59" s="856">
        <v>150</v>
      </c>
      <c r="K59" s="856">
        <v>100</v>
      </c>
      <c r="L59" s="856">
        <v>91</v>
      </c>
      <c r="M59" s="844">
        <v>59</v>
      </c>
      <c r="N59" s="844">
        <v>40</v>
      </c>
      <c r="O59" s="844">
        <v>35</v>
      </c>
      <c r="P59" s="844">
        <v>32</v>
      </c>
      <c r="Q59" s="844">
        <v>24</v>
      </c>
      <c r="R59" s="844">
        <v>31</v>
      </c>
      <c r="S59" s="844">
        <v>21</v>
      </c>
      <c r="T59" s="844">
        <v>18</v>
      </c>
      <c r="U59" s="844">
        <v>12</v>
      </c>
      <c r="V59" s="845">
        <v>12</v>
      </c>
      <c r="W59" s="836"/>
      <c r="X59" s="836"/>
      <c r="Y59" s="837"/>
      <c r="Z59" s="837"/>
      <c r="AA59" s="837"/>
      <c r="AB59" s="837"/>
      <c r="AC59" s="837"/>
      <c r="AD59" s="837"/>
      <c r="AE59" s="837"/>
      <c r="AF59" s="837"/>
      <c r="AG59" s="837"/>
      <c r="AH59" s="837"/>
      <c r="AI59" s="837"/>
    </row>
    <row r="60" spans="1:35" ht="18.75" customHeight="1">
      <c r="A60" s="857" t="s">
        <v>37</v>
      </c>
      <c r="B60" s="831" t="s">
        <v>706</v>
      </c>
      <c r="C60" s="830"/>
      <c r="D60" s="832">
        <f t="shared" si="16"/>
        <v>2626</v>
      </c>
      <c r="E60" s="846">
        <f t="shared" ref="E60:V60" si="23">SUM(E61:E62)</f>
        <v>81</v>
      </c>
      <c r="F60" s="846">
        <f t="shared" si="23"/>
        <v>302</v>
      </c>
      <c r="G60" s="846">
        <f t="shared" si="23"/>
        <v>333</v>
      </c>
      <c r="H60" s="858">
        <f t="shared" si="23"/>
        <v>305</v>
      </c>
      <c r="I60" s="858">
        <f t="shared" si="23"/>
        <v>331</v>
      </c>
      <c r="J60" s="858">
        <f t="shared" si="23"/>
        <v>273</v>
      </c>
      <c r="K60" s="858">
        <f t="shared" si="23"/>
        <v>225</v>
      </c>
      <c r="L60" s="858">
        <f t="shared" si="23"/>
        <v>212</v>
      </c>
      <c r="M60" s="858">
        <f t="shared" si="23"/>
        <v>125</v>
      </c>
      <c r="N60" s="858">
        <f t="shared" si="23"/>
        <v>84</v>
      </c>
      <c r="O60" s="858">
        <f t="shared" si="23"/>
        <v>67</v>
      </c>
      <c r="P60" s="858">
        <f t="shared" si="23"/>
        <v>60</v>
      </c>
      <c r="Q60" s="858">
        <f t="shared" si="23"/>
        <v>42</v>
      </c>
      <c r="R60" s="858">
        <f t="shared" si="23"/>
        <v>69</v>
      </c>
      <c r="S60" s="846">
        <f t="shared" si="23"/>
        <v>41</v>
      </c>
      <c r="T60" s="846">
        <f t="shared" si="23"/>
        <v>31</v>
      </c>
      <c r="U60" s="858">
        <f t="shared" si="23"/>
        <v>20</v>
      </c>
      <c r="V60" s="850">
        <f t="shared" si="23"/>
        <v>25</v>
      </c>
      <c r="W60" s="836"/>
      <c r="X60" s="836"/>
      <c r="Y60" s="837"/>
      <c r="Z60" s="837"/>
      <c r="AA60" s="837"/>
      <c r="AB60" s="837"/>
      <c r="AC60" s="837"/>
      <c r="AD60" s="837"/>
      <c r="AE60" s="837"/>
      <c r="AF60" s="837"/>
      <c r="AG60" s="837"/>
      <c r="AH60" s="837"/>
      <c r="AI60" s="837"/>
    </row>
    <row r="61" spans="1:35" ht="18.75" customHeight="1">
      <c r="A61" s="844"/>
      <c r="B61" s="831"/>
      <c r="C61" s="830" t="s">
        <v>88</v>
      </c>
      <c r="D61" s="833">
        <f t="shared" si="16"/>
        <v>1278</v>
      </c>
      <c r="E61" s="844">
        <v>42</v>
      </c>
      <c r="F61" s="844">
        <v>147</v>
      </c>
      <c r="G61" s="859">
        <v>160</v>
      </c>
      <c r="H61" s="860">
        <v>157</v>
      </c>
      <c r="I61" s="860">
        <v>165</v>
      </c>
      <c r="J61" s="860">
        <v>144</v>
      </c>
      <c r="K61" s="860">
        <v>106</v>
      </c>
      <c r="L61" s="860">
        <v>106</v>
      </c>
      <c r="M61" s="860">
        <v>61</v>
      </c>
      <c r="N61" s="860">
        <v>39</v>
      </c>
      <c r="O61" s="860">
        <v>25</v>
      </c>
      <c r="P61" s="860">
        <v>26</v>
      </c>
      <c r="Q61" s="860">
        <v>18</v>
      </c>
      <c r="R61" s="860">
        <v>29</v>
      </c>
      <c r="S61" s="860">
        <v>15</v>
      </c>
      <c r="T61" s="860">
        <v>15</v>
      </c>
      <c r="U61" s="860">
        <v>9</v>
      </c>
      <c r="V61" s="860">
        <v>14</v>
      </c>
      <c r="W61" s="836"/>
      <c r="X61" s="836"/>
      <c r="Y61" s="837"/>
      <c r="Z61" s="837"/>
      <c r="AA61" s="837"/>
      <c r="AB61" s="837"/>
      <c r="AC61" s="837"/>
      <c r="AD61" s="837"/>
      <c r="AE61" s="837"/>
      <c r="AF61" s="837"/>
      <c r="AG61" s="837"/>
      <c r="AH61" s="837"/>
      <c r="AI61" s="837"/>
    </row>
    <row r="62" spans="1:35" ht="18.75" customHeight="1">
      <c r="A62" s="844"/>
      <c r="B62" s="831"/>
      <c r="C62" s="830" t="s">
        <v>89</v>
      </c>
      <c r="D62" s="833">
        <f t="shared" si="16"/>
        <v>1348</v>
      </c>
      <c r="E62" s="844">
        <v>39</v>
      </c>
      <c r="F62" s="844">
        <v>155</v>
      </c>
      <c r="G62" s="844">
        <v>173</v>
      </c>
      <c r="H62" s="844">
        <v>148</v>
      </c>
      <c r="I62" s="856">
        <v>166</v>
      </c>
      <c r="J62" s="856">
        <v>129</v>
      </c>
      <c r="K62" s="844">
        <v>119</v>
      </c>
      <c r="L62" s="844">
        <v>106</v>
      </c>
      <c r="M62" s="856">
        <v>64</v>
      </c>
      <c r="N62" s="844">
        <v>45</v>
      </c>
      <c r="O62" s="856">
        <v>42</v>
      </c>
      <c r="P62" s="856">
        <v>34</v>
      </c>
      <c r="Q62" s="856">
        <v>24</v>
      </c>
      <c r="R62" s="856">
        <v>40</v>
      </c>
      <c r="S62" s="844">
        <v>26</v>
      </c>
      <c r="T62" s="856">
        <v>16</v>
      </c>
      <c r="U62" s="844">
        <v>11</v>
      </c>
      <c r="V62" s="845">
        <v>11</v>
      </c>
      <c r="W62" s="836"/>
      <c r="X62" s="836"/>
      <c r="Y62" s="837"/>
      <c r="Z62" s="837"/>
      <c r="AA62" s="837"/>
      <c r="AB62" s="837"/>
      <c r="AC62" s="837"/>
      <c r="AD62" s="837"/>
      <c r="AE62" s="837"/>
      <c r="AF62" s="837"/>
      <c r="AG62" s="837"/>
      <c r="AH62" s="837"/>
      <c r="AI62" s="837"/>
    </row>
    <row r="63" spans="1:35" ht="18.75" customHeight="1">
      <c r="A63" s="857" t="s">
        <v>39</v>
      </c>
      <c r="B63" s="831" t="s">
        <v>707</v>
      </c>
      <c r="C63" s="830"/>
      <c r="D63" s="832">
        <f t="shared" si="16"/>
        <v>4244</v>
      </c>
      <c r="E63" s="846">
        <f t="shared" ref="E63:V63" si="24">SUM(E64:E65)</f>
        <v>130</v>
      </c>
      <c r="F63" s="846">
        <f t="shared" si="24"/>
        <v>502</v>
      </c>
      <c r="G63" s="846">
        <f t="shared" si="24"/>
        <v>571</v>
      </c>
      <c r="H63" s="846">
        <f t="shared" si="24"/>
        <v>515</v>
      </c>
      <c r="I63" s="846">
        <f t="shared" si="24"/>
        <v>524</v>
      </c>
      <c r="J63" s="846">
        <f t="shared" si="24"/>
        <v>391</v>
      </c>
      <c r="K63" s="846">
        <f t="shared" si="24"/>
        <v>366</v>
      </c>
      <c r="L63" s="846">
        <f t="shared" si="24"/>
        <v>307</v>
      </c>
      <c r="M63" s="846">
        <f t="shared" si="24"/>
        <v>225</v>
      </c>
      <c r="N63" s="846">
        <f t="shared" si="24"/>
        <v>146</v>
      </c>
      <c r="O63" s="846">
        <f t="shared" si="24"/>
        <v>136</v>
      </c>
      <c r="P63" s="846">
        <f t="shared" si="24"/>
        <v>100</v>
      </c>
      <c r="Q63" s="846">
        <f t="shared" si="24"/>
        <v>72</v>
      </c>
      <c r="R63" s="846">
        <f t="shared" si="24"/>
        <v>83</v>
      </c>
      <c r="S63" s="846">
        <f t="shared" si="24"/>
        <v>59</v>
      </c>
      <c r="T63" s="846">
        <f t="shared" si="24"/>
        <v>47</v>
      </c>
      <c r="U63" s="846">
        <f t="shared" si="24"/>
        <v>34</v>
      </c>
      <c r="V63" s="850">
        <f t="shared" si="24"/>
        <v>36</v>
      </c>
      <c r="W63" s="836"/>
      <c r="X63" s="836"/>
      <c r="Y63" s="837"/>
      <c r="Z63" s="837"/>
      <c r="AA63" s="837"/>
      <c r="AB63" s="837"/>
      <c r="AC63" s="837"/>
      <c r="AD63" s="837"/>
      <c r="AE63" s="837"/>
      <c r="AF63" s="837"/>
      <c r="AG63" s="837"/>
      <c r="AH63" s="837"/>
      <c r="AI63" s="837"/>
    </row>
    <row r="64" spans="1:35" ht="18.75" customHeight="1">
      <c r="A64" s="830"/>
      <c r="B64" s="831"/>
      <c r="C64" s="830" t="s">
        <v>88</v>
      </c>
      <c r="D64" s="833">
        <f t="shared" si="16"/>
        <v>2111</v>
      </c>
      <c r="E64" s="844">
        <v>65</v>
      </c>
      <c r="F64" s="844">
        <v>248</v>
      </c>
      <c r="G64" s="844">
        <v>278</v>
      </c>
      <c r="H64" s="844">
        <v>255</v>
      </c>
      <c r="I64" s="844">
        <v>279</v>
      </c>
      <c r="J64" s="844">
        <v>191</v>
      </c>
      <c r="K64" s="844">
        <v>205</v>
      </c>
      <c r="L64" s="844">
        <v>144</v>
      </c>
      <c r="M64" s="844">
        <v>120</v>
      </c>
      <c r="N64" s="844">
        <v>67</v>
      </c>
      <c r="O64" s="844">
        <v>55</v>
      </c>
      <c r="P64" s="844">
        <v>42</v>
      </c>
      <c r="Q64" s="844">
        <v>39</v>
      </c>
      <c r="R64" s="844">
        <v>32</v>
      </c>
      <c r="S64" s="844">
        <v>31</v>
      </c>
      <c r="T64" s="844">
        <v>21</v>
      </c>
      <c r="U64" s="844">
        <v>17</v>
      </c>
      <c r="V64" s="845">
        <v>22</v>
      </c>
      <c r="W64" s="836"/>
      <c r="X64" s="836"/>
      <c r="Y64" s="837"/>
      <c r="Z64" s="837"/>
      <c r="AA64" s="837"/>
      <c r="AB64" s="837"/>
      <c r="AC64" s="837"/>
      <c r="AD64" s="837"/>
      <c r="AE64" s="837"/>
      <c r="AF64" s="837"/>
      <c r="AG64" s="837"/>
      <c r="AH64" s="837"/>
      <c r="AI64" s="837"/>
    </row>
    <row r="65" spans="1:35" ht="18.75" customHeight="1">
      <c r="A65" s="830"/>
      <c r="B65" s="831"/>
      <c r="C65" s="836" t="s">
        <v>89</v>
      </c>
      <c r="D65" s="833">
        <f t="shared" si="16"/>
        <v>2133</v>
      </c>
      <c r="E65" s="844">
        <v>65</v>
      </c>
      <c r="F65" s="844">
        <v>254</v>
      </c>
      <c r="G65" s="844">
        <v>293</v>
      </c>
      <c r="H65" s="844">
        <v>260</v>
      </c>
      <c r="I65" s="844">
        <v>245</v>
      </c>
      <c r="J65" s="844">
        <v>200</v>
      </c>
      <c r="K65" s="844">
        <v>161</v>
      </c>
      <c r="L65" s="844">
        <v>163</v>
      </c>
      <c r="M65" s="844">
        <v>105</v>
      </c>
      <c r="N65" s="844">
        <v>79</v>
      </c>
      <c r="O65" s="844">
        <v>81</v>
      </c>
      <c r="P65" s="844">
        <v>58</v>
      </c>
      <c r="Q65" s="844">
        <v>33</v>
      </c>
      <c r="R65" s="844">
        <v>51</v>
      </c>
      <c r="S65" s="844">
        <v>28</v>
      </c>
      <c r="T65" s="844">
        <v>26</v>
      </c>
      <c r="U65" s="844">
        <v>17</v>
      </c>
      <c r="V65" s="845">
        <v>14</v>
      </c>
      <c r="W65" s="836"/>
      <c r="X65" s="836"/>
      <c r="Y65" s="837"/>
      <c r="Z65" s="837"/>
      <c r="AA65" s="837"/>
      <c r="AB65" s="837"/>
      <c r="AC65" s="837"/>
      <c r="AD65" s="837"/>
      <c r="AE65" s="837"/>
      <c r="AF65" s="837"/>
      <c r="AG65" s="837"/>
      <c r="AH65" s="837"/>
      <c r="AI65" s="837"/>
    </row>
    <row r="66" spans="1:35" ht="18.75" customHeight="1">
      <c r="A66" s="1569" t="s">
        <v>29</v>
      </c>
      <c r="B66" s="1570" t="s">
        <v>708</v>
      </c>
      <c r="C66" s="1571"/>
      <c r="D66" s="1545">
        <f>SUM(E66:V66)</f>
        <v>48307</v>
      </c>
      <c r="E66" s="1547">
        <f t="shared" ref="E66:V66" si="25">SUM(E69+E72+E75+E78+E81+E84+E87+E90+E93+E96+E99+E102+E105+E108+E111+E114)</f>
        <v>1313</v>
      </c>
      <c r="F66" s="1546">
        <f t="shared" si="25"/>
        <v>4485</v>
      </c>
      <c r="G66" s="1547">
        <f t="shared" si="25"/>
        <v>6376</v>
      </c>
      <c r="H66" s="1547">
        <f t="shared" si="25"/>
        <v>5897</v>
      </c>
      <c r="I66" s="1547">
        <f t="shared" si="25"/>
        <v>5649</v>
      </c>
      <c r="J66" s="1547">
        <f t="shared" si="25"/>
        <v>3836</v>
      </c>
      <c r="K66" s="1547">
        <f t="shared" si="25"/>
        <v>4396</v>
      </c>
      <c r="L66" s="1547">
        <f t="shared" si="25"/>
        <v>3339</v>
      </c>
      <c r="M66" s="1547">
        <f t="shared" si="25"/>
        <v>2915</v>
      </c>
      <c r="N66" s="1547">
        <f t="shared" si="25"/>
        <v>2004</v>
      </c>
      <c r="O66" s="1547">
        <f t="shared" si="25"/>
        <v>1675</v>
      </c>
      <c r="P66" s="1547">
        <f t="shared" si="25"/>
        <v>1451</v>
      </c>
      <c r="Q66" s="1547">
        <f t="shared" si="25"/>
        <v>1171</v>
      </c>
      <c r="R66" s="1547">
        <f t="shared" si="25"/>
        <v>1197</v>
      </c>
      <c r="S66" s="1547">
        <f t="shared" si="25"/>
        <v>857</v>
      </c>
      <c r="T66" s="1547">
        <f t="shared" si="25"/>
        <v>768</v>
      </c>
      <c r="U66" s="1547">
        <f t="shared" si="25"/>
        <v>443</v>
      </c>
      <c r="V66" s="1547">
        <f t="shared" si="25"/>
        <v>535</v>
      </c>
      <c r="W66" s="836"/>
      <c r="X66" s="836"/>
      <c r="Y66" s="837"/>
      <c r="Z66" s="837"/>
      <c r="AA66" s="837"/>
      <c r="AB66" s="837"/>
      <c r="AC66" s="837"/>
      <c r="AD66" s="837"/>
      <c r="AE66" s="837"/>
      <c r="AF66" s="837"/>
      <c r="AG66" s="837"/>
      <c r="AH66" s="837"/>
      <c r="AI66" s="837"/>
    </row>
    <row r="67" spans="1:35" ht="18.75" customHeight="1">
      <c r="A67" s="884"/>
      <c r="B67" s="836"/>
      <c r="C67" s="836" t="s">
        <v>88</v>
      </c>
      <c r="D67" s="833">
        <f>SUM(E67:V67)</f>
        <v>23476</v>
      </c>
      <c r="E67" s="840">
        <f t="shared" ref="E67:V67" si="26">SUM(E70+E73+E76+E79+E82+E85+E88+E91+E94+E97+E100+E103+E106+E109+E112+E115)</f>
        <v>484</v>
      </c>
      <c r="F67" s="840">
        <f t="shared" si="26"/>
        <v>2466</v>
      </c>
      <c r="G67" s="841">
        <f t="shared" si="26"/>
        <v>3347</v>
      </c>
      <c r="H67" s="841">
        <f t="shared" si="26"/>
        <v>2993</v>
      </c>
      <c r="I67" s="841">
        <f t="shared" si="26"/>
        <v>2975</v>
      </c>
      <c r="J67" s="841">
        <f t="shared" si="26"/>
        <v>1765</v>
      </c>
      <c r="K67" s="841">
        <f t="shared" si="26"/>
        <v>2149</v>
      </c>
      <c r="L67" s="841">
        <f t="shared" si="26"/>
        <v>1551</v>
      </c>
      <c r="M67" s="841">
        <f t="shared" si="26"/>
        <v>1322</v>
      </c>
      <c r="N67" s="841">
        <f t="shared" si="26"/>
        <v>837</v>
      </c>
      <c r="O67" s="840">
        <f t="shared" si="26"/>
        <v>675</v>
      </c>
      <c r="P67" s="841">
        <f t="shared" si="26"/>
        <v>637</v>
      </c>
      <c r="Q67" s="841">
        <f t="shared" si="26"/>
        <v>525</v>
      </c>
      <c r="R67" s="841">
        <f t="shared" si="26"/>
        <v>548</v>
      </c>
      <c r="S67" s="841">
        <f t="shared" si="26"/>
        <v>405</v>
      </c>
      <c r="T67" s="841">
        <f t="shared" si="26"/>
        <v>354</v>
      </c>
      <c r="U67" s="840">
        <f>SUM(U70+U73+U76+U79+U82+U85+U88+U91+U94+U97+U100+U103+U106+U109+U112+U115)</f>
        <v>209</v>
      </c>
      <c r="V67" s="841">
        <f t="shared" si="26"/>
        <v>234</v>
      </c>
      <c r="W67" s="836"/>
      <c r="X67" s="836"/>
      <c r="Y67" s="837"/>
      <c r="Z67" s="837"/>
      <c r="AA67" s="837"/>
      <c r="AB67" s="837"/>
      <c r="AC67" s="837"/>
      <c r="AD67" s="837"/>
      <c r="AE67" s="837"/>
      <c r="AF67" s="837"/>
      <c r="AG67" s="837"/>
      <c r="AH67" s="837"/>
      <c r="AI67" s="837"/>
    </row>
    <row r="68" spans="1:35" ht="18.75" customHeight="1">
      <c r="A68" s="1572"/>
      <c r="B68" s="1573"/>
      <c r="C68" s="1573" t="s">
        <v>89</v>
      </c>
      <c r="D68" s="1551">
        <f>SUM(E68:V68)</f>
        <v>24831</v>
      </c>
      <c r="E68" s="1552">
        <f t="shared" ref="E68:V68" si="27">SUM(E71+E74+E77+E80+E83+E86+E89+E92+E95+E98+E101+E104+E107+E110+E113+E116)</f>
        <v>829</v>
      </c>
      <c r="F68" s="1552">
        <f t="shared" si="27"/>
        <v>2019</v>
      </c>
      <c r="G68" s="1553">
        <f t="shared" si="27"/>
        <v>3029</v>
      </c>
      <c r="H68" s="1553">
        <f t="shared" si="27"/>
        <v>2904</v>
      </c>
      <c r="I68" s="1553">
        <f t="shared" si="27"/>
        <v>2674</v>
      </c>
      <c r="J68" s="1553">
        <f t="shared" si="27"/>
        <v>2071</v>
      </c>
      <c r="K68" s="1553">
        <f t="shared" si="27"/>
        <v>2247</v>
      </c>
      <c r="L68" s="1553">
        <f t="shared" si="27"/>
        <v>1788</v>
      </c>
      <c r="M68" s="1553">
        <f t="shared" si="27"/>
        <v>1593</v>
      </c>
      <c r="N68" s="1553">
        <f t="shared" si="27"/>
        <v>1167</v>
      </c>
      <c r="O68" s="1553">
        <f t="shared" si="27"/>
        <v>1000</v>
      </c>
      <c r="P68" s="1553">
        <f t="shared" si="27"/>
        <v>814</v>
      </c>
      <c r="Q68" s="1553">
        <f t="shared" si="27"/>
        <v>646</v>
      </c>
      <c r="R68" s="1553">
        <f t="shared" si="27"/>
        <v>649</v>
      </c>
      <c r="S68" s="1553">
        <f t="shared" si="27"/>
        <v>452</v>
      </c>
      <c r="T68" s="1553">
        <f t="shared" si="27"/>
        <v>414</v>
      </c>
      <c r="U68" s="1552">
        <f>SUM(U71+U74+U77+U80+U83+U86+U89+U92+U95+U98+U101+U104+U107+U110+U113+U116)</f>
        <v>234</v>
      </c>
      <c r="V68" s="1553">
        <f t="shared" si="27"/>
        <v>301</v>
      </c>
      <c r="W68" s="836"/>
      <c r="X68" s="836"/>
      <c r="Y68" s="837"/>
      <c r="Z68" s="837"/>
      <c r="AA68" s="837"/>
      <c r="AB68" s="837"/>
      <c r="AC68" s="837"/>
      <c r="AD68" s="837"/>
      <c r="AE68" s="837"/>
      <c r="AF68" s="837"/>
      <c r="AG68" s="837"/>
      <c r="AH68" s="837"/>
      <c r="AI68" s="837"/>
    </row>
    <row r="69" spans="1:35" ht="18.75" customHeight="1">
      <c r="A69" s="846" t="s">
        <v>25</v>
      </c>
      <c r="B69" s="847" t="s">
        <v>709</v>
      </c>
      <c r="C69" s="837"/>
      <c r="D69" s="832">
        <f t="shared" ref="D69:D116" si="28">SUM(E69:V69)</f>
        <v>4561</v>
      </c>
      <c r="E69" s="861">
        <f t="shared" ref="E69:V69" si="29">SUM(E70:E71)</f>
        <v>108</v>
      </c>
      <c r="F69" s="862">
        <f t="shared" si="29"/>
        <v>413</v>
      </c>
      <c r="G69" s="863">
        <f t="shared" si="29"/>
        <v>519</v>
      </c>
      <c r="H69" s="864">
        <f t="shared" si="29"/>
        <v>540</v>
      </c>
      <c r="I69" s="864">
        <f t="shared" si="29"/>
        <v>525</v>
      </c>
      <c r="J69" s="864">
        <f t="shared" si="29"/>
        <v>358</v>
      </c>
      <c r="K69" s="864">
        <f t="shared" si="29"/>
        <v>436</v>
      </c>
      <c r="L69" s="864">
        <f t="shared" si="29"/>
        <v>345</v>
      </c>
      <c r="M69" s="864">
        <f t="shared" si="29"/>
        <v>270</v>
      </c>
      <c r="N69" s="864">
        <f t="shared" si="29"/>
        <v>213</v>
      </c>
      <c r="O69" s="864">
        <f t="shared" si="29"/>
        <v>166</v>
      </c>
      <c r="P69" s="864">
        <f t="shared" si="29"/>
        <v>149</v>
      </c>
      <c r="Q69" s="864">
        <f t="shared" si="29"/>
        <v>121</v>
      </c>
      <c r="R69" s="864">
        <f t="shared" si="29"/>
        <v>110</v>
      </c>
      <c r="S69" s="864">
        <f t="shared" si="29"/>
        <v>83</v>
      </c>
      <c r="T69" s="864">
        <f>SUM(T70:T71)</f>
        <v>91</v>
      </c>
      <c r="U69" s="864">
        <f>SUM(U70:U71)</f>
        <v>59</v>
      </c>
      <c r="V69" s="865">
        <f t="shared" si="29"/>
        <v>55</v>
      </c>
      <c r="W69" s="836"/>
      <c r="X69" s="836"/>
      <c r="Y69" s="837"/>
      <c r="Z69" s="837"/>
      <c r="AA69" s="837"/>
      <c r="AB69" s="837"/>
      <c r="AC69" s="837"/>
      <c r="AD69" s="837"/>
      <c r="AE69" s="837"/>
      <c r="AF69" s="837"/>
      <c r="AG69" s="837"/>
      <c r="AH69" s="837"/>
      <c r="AI69" s="837"/>
    </row>
    <row r="70" spans="1:35" ht="18.75" customHeight="1">
      <c r="A70" s="844"/>
      <c r="B70" s="847"/>
      <c r="C70" s="837" t="s">
        <v>88</v>
      </c>
      <c r="D70" s="833">
        <f t="shared" si="28"/>
        <v>2323</v>
      </c>
      <c r="E70" s="866">
        <v>32</v>
      </c>
      <c r="F70" s="867">
        <v>228</v>
      </c>
      <c r="G70" s="868">
        <v>330</v>
      </c>
      <c r="H70" s="869">
        <v>266</v>
      </c>
      <c r="I70" s="869">
        <v>312</v>
      </c>
      <c r="J70" s="869">
        <v>166</v>
      </c>
      <c r="K70" s="869">
        <v>209</v>
      </c>
      <c r="L70" s="869">
        <v>175</v>
      </c>
      <c r="M70" s="869">
        <v>116</v>
      </c>
      <c r="N70" s="869">
        <v>96</v>
      </c>
      <c r="O70" s="869">
        <v>72</v>
      </c>
      <c r="P70" s="869">
        <v>73</v>
      </c>
      <c r="Q70" s="869">
        <v>53</v>
      </c>
      <c r="R70" s="869">
        <v>54</v>
      </c>
      <c r="S70" s="869">
        <v>39</v>
      </c>
      <c r="T70" s="869">
        <v>46</v>
      </c>
      <c r="U70" s="869">
        <v>28</v>
      </c>
      <c r="V70" s="870">
        <v>28</v>
      </c>
      <c r="W70" s="836"/>
      <c r="X70" s="836"/>
      <c r="Y70" s="837"/>
      <c r="Z70" s="837"/>
      <c r="AA70" s="837"/>
      <c r="AB70" s="837"/>
      <c r="AC70" s="837"/>
      <c r="AD70" s="837"/>
      <c r="AE70" s="837"/>
      <c r="AF70" s="837"/>
      <c r="AG70" s="837"/>
      <c r="AH70" s="837"/>
      <c r="AI70" s="837"/>
    </row>
    <row r="71" spans="1:35" ht="18.75" customHeight="1">
      <c r="A71" s="844"/>
      <c r="B71" s="847"/>
      <c r="C71" s="837" t="s">
        <v>89</v>
      </c>
      <c r="D71" s="833">
        <f t="shared" si="28"/>
        <v>2238</v>
      </c>
      <c r="E71" s="844">
        <v>76</v>
      </c>
      <c r="F71" s="844">
        <v>185</v>
      </c>
      <c r="G71" s="868">
        <v>189</v>
      </c>
      <c r="H71" s="868">
        <v>274</v>
      </c>
      <c r="I71" s="868">
        <v>213</v>
      </c>
      <c r="J71" s="868">
        <v>192</v>
      </c>
      <c r="K71" s="868">
        <v>227</v>
      </c>
      <c r="L71" s="868">
        <v>170</v>
      </c>
      <c r="M71" s="868">
        <v>154</v>
      </c>
      <c r="N71" s="868">
        <v>117</v>
      </c>
      <c r="O71" s="868">
        <v>94</v>
      </c>
      <c r="P71" s="868">
        <v>76</v>
      </c>
      <c r="Q71" s="868">
        <v>68</v>
      </c>
      <c r="R71" s="868">
        <v>56</v>
      </c>
      <c r="S71" s="868">
        <v>44</v>
      </c>
      <c r="T71" s="868">
        <v>45</v>
      </c>
      <c r="U71" s="868">
        <v>31</v>
      </c>
      <c r="V71" s="885">
        <v>27</v>
      </c>
      <c r="W71" s="836"/>
      <c r="X71" s="836"/>
      <c r="Y71" s="837"/>
      <c r="Z71" s="837"/>
      <c r="AA71" s="837"/>
      <c r="AB71" s="837"/>
      <c r="AC71" s="837"/>
      <c r="AD71" s="837"/>
      <c r="AE71" s="837"/>
      <c r="AF71" s="837"/>
      <c r="AG71" s="837"/>
      <c r="AH71" s="837"/>
      <c r="AI71" s="837"/>
    </row>
    <row r="72" spans="1:35" ht="18.75" customHeight="1">
      <c r="A72" s="846" t="s">
        <v>27</v>
      </c>
      <c r="B72" s="847" t="s">
        <v>710</v>
      </c>
      <c r="C72" s="837"/>
      <c r="D72" s="832">
        <f t="shared" si="28"/>
        <v>3143</v>
      </c>
      <c r="E72" s="861">
        <f t="shared" ref="E72:V72" si="30">SUM(E73:E74)</f>
        <v>71</v>
      </c>
      <c r="F72" s="862">
        <f t="shared" si="30"/>
        <v>291</v>
      </c>
      <c r="G72" s="863">
        <f t="shared" si="30"/>
        <v>372</v>
      </c>
      <c r="H72" s="864">
        <f t="shared" si="30"/>
        <v>370</v>
      </c>
      <c r="I72" s="864">
        <f t="shared" si="30"/>
        <v>353</v>
      </c>
      <c r="J72" s="864">
        <f t="shared" si="30"/>
        <v>263</v>
      </c>
      <c r="K72" s="864">
        <f t="shared" si="30"/>
        <v>317</v>
      </c>
      <c r="L72" s="864">
        <f t="shared" si="30"/>
        <v>220</v>
      </c>
      <c r="M72" s="864">
        <f t="shared" si="30"/>
        <v>185</v>
      </c>
      <c r="N72" s="864">
        <f t="shared" si="30"/>
        <v>137</v>
      </c>
      <c r="O72" s="864">
        <f t="shared" si="30"/>
        <v>103</v>
      </c>
      <c r="P72" s="864">
        <f t="shared" si="30"/>
        <v>98</v>
      </c>
      <c r="Q72" s="864">
        <f t="shared" si="30"/>
        <v>84</v>
      </c>
      <c r="R72" s="864">
        <f t="shared" si="30"/>
        <v>79</v>
      </c>
      <c r="S72" s="864">
        <f t="shared" si="30"/>
        <v>58</v>
      </c>
      <c r="T72" s="864">
        <f t="shared" si="30"/>
        <v>52</v>
      </c>
      <c r="U72" s="864">
        <f t="shared" si="30"/>
        <v>40</v>
      </c>
      <c r="V72" s="865">
        <f t="shared" si="30"/>
        <v>50</v>
      </c>
      <c r="W72" s="836"/>
      <c r="X72" s="836"/>
      <c r="Y72" s="837"/>
      <c r="Z72" s="837"/>
      <c r="AA72" s="837"/>
      <c r="AB72" s="837"/>
      <c r="AC72" s="837"/>
      <c r="AD72" s="837"/>
      <c r="AE72" s="837"/>
      <c r="AF72" s="837"/>
      <c r="AG72" s="837"/>
      <c r="AH72" s="837"/>
      <c r="AI72" s="837"/>
    </row>
    <row r="73" spans="1:35" ht="18.75" customHeight="1">
      <c r="A73" s="844"/>
      <c r="B73" s="847"/>
      <c r="C73" s="837" t="s">
        <v>88</v>
      </c>
      <c r="D73" s="833">
        <f t="shared" si="28"/>
        <v>1543</v>
      </c>
      <c r="E73" s="837">
        <v>29</v>
      </c>
      <c r="F73" s="871">
        <v>163</v>
      </c>
      <c r="G73" s="868">
        <v>231</v>
      </c>
      <c r="H73" s="869">
        <v>197</v>
      </c>
      <c r="I73" s="869">
        <v>181</v>
      </c>
      <c r="J73" s="869">
        <v>119</v>
      </c>
      <c r="K73" s="869">
        <v>149</v>
      </c>
      <c r="L73" s="869">
        <v>88</v>
      </c>
      <c r="M73" s="869">
        <v>86</v>
      </c>
      <c r="N73" s="869">
        <v>51</v>
      </c>
      <c r="O73" s="869">
        <v>29</v>
      </c>
      <c r="P73" s="869">
        <v>44</v>
      </c>
      <c r="Q73" s="869">
        <v>36</v>
      </c>
      <c r="R73" s="869">
        <v>42</v>
      </c>
      <c r="S73" s="869">
        <v>27</v>
      </c>
      <c r="T73" s="869">
        <v>29</v>
      </c>
      <c r="U73" s="869">
        <v>17</v>
      </c>
      <c r="V73" s="870">
        <v>25</v>
      </c>
      <c r="W73" s="836"/>
      <c r="X73" s="836"/>
      <c r="Y73" s="837"/>
      <c r="Z73" s="837"/>
      <c r="AA73" s="837"/>
      <c r="AB73" s="837"/>
      <c r="AC73" s="837"/>
      <c r="AD73" s="837"/>
      <c r="AE73" s="837"/>
      <c r="AF73" s="837"/>
      <c r="AG73" s="837"/>
      <c r="AH73" s="837"/>
      <c r="AI73" s="837"/>
    </row>
    <row r="74" spans="1:35" ht="18.75" customHeight="1">
      <c r="A74" s="844"/>
      <c r="B74" s="847"/>
      <c r="C74" s="837" t="s">
        <v>89</v>
      </c>
      <c r="D74" s="833">
        <f t="shared" si="28"/>
        <v>1600</v>
      </c>
      <c r="E74" s="837">
        <v>42</v>
      </c>
      <c r="F74" s="871">
        <v>128</v>
      </c>
      <c r="G74" s="868">
        <v>141</v>
      </c>
      <c r="H74" s="868">
        <v>173</v>
      </c>
      <c r="I74" s="868">
        <v>172</v>
      </c>
      <c r="J74" s="868">
        <v>144</v>
      </c>
      <c r="K74" s="868">
        <v>168</v>
      </c>
      <c r="L74" s="868">
        <v>132</v>
      </c>
      <c r="M74" s="868">
        <v>99</v>
      </c>
      <c r="N74" s="868">
        <v>86</v>
      </c>
      <c r="O74" s="868">
        <v>74</v>
      </c>
      <c r="P74" s="868">
        <v>54</v>
      </c>
      <c r="Q74" s="868">
        <v>48</v>
      </c>
      <c r="R74" s="868">
        <v>37</v>
      </c>
      <c r="S74" s="868">
        <v>31</v>
      </c>
      <c r="T74" s="868">
        <v>23</v>
      </c>
      <c r="U74" s="868">
        <v>23</v>
      </c>
      <c r="V74" s="885">
        <v>25</v>
      </c>
      <c r="W74" s="836"/>
      <c r="X74" s="836"/>
      <c r="Y74" s="837"/>
      <c r="Z74" s="837"/>
      <c r="AA74" s="837"/>
      <c r="AB74" s="837"/>
      <c r="AC74" s="837"/>
      <c r="AD74" s="837"/>
      <c r="AE74" s="837"/>
      <c r="AF74" s="837"/>
      <c r="AG74" s="837"/>
      <c r="AH74" s="837"/>
      <c r="AI74" s="837"/>
    </row>
    <row r="75" spans="1:35" ht="18.75" customHeight="1">
      <c r="A75" s="846" t="s">
        <v>29</v>
      </c>
      <c r="B75" s="847" t="s">
        <v>711</v>
      </c>
      <c r="C75" s="837"/>
      <c r="D75" s="832">
        <f t="shared" si="28"/>
        <v>1595</v>
      </c>
      <c r="E75" s="850">
        <f t="shared" ref="E75:V75" si="31">SUM(E76:E77)</f>
        <v>40</v>
      </c>
      <c r="F75" s="872">
        <f t="shared" si="31"/>
        <v>134</v>
      </c>
      <c r="G75" s="858">
        <f t="shared" si="31"/>
        <v>169</v>
      </c>
      <c r="H75" s="846">
        <f t="shared" si="31"/>
        <v>209</v>
      </c>
      <c r="I75" s="846">
        <f t="shared" si="31"/>
        <v>206</v>
      </c>
      <c r="J75" s="846">
        <f t="shared" si="31"/>
        <v>122</v>
      </c>
      <c r="K75" s="846">
        <f t="shared" si="31"/>
        <v>140</v>
      </c>
      <c r="L75" s="846">
        <f t="shared" si="31"/>
        <v>86</v>
      </c>
      <c r="M75" s="846">
        <f t="shared" si="31"/>
        <v>96</v>
      </c>
      <c r="N75" s="846">
        <f t="shared" si="31"/>
        <v>84</v>
      </c>
      <c r="O75" s="846">
        <f t="shared" si="31"/>
        <v>53</v>
      </c>
      <c r="P75" s="846">
        <f t="shared" si="31"/>
        <v>53</v>
      </c>
      <c r="Q75" s="846">
        <f t="shared" si="31"/>
        <v>34</v>
      </c>
      <c r="R75" s="846">
        <f t="shared" si="31"/>
        <v>46</v>
      </c>
      <c r="S75" s="846">
        <f t="shared" si="31"/>
        <v>49</v>
      </c>
      <c r="T75" s="846">
        <f t="shared" si="31"/>
        <v>29</v>
      </c>
      <c r="U75" s="846">
        <f t="shared" si="31"/>
        <v>21</v>
      </c>
      <c r="V75" s="850">
        <f t="shared" si="31"/>
        <v>24</v>
      </c>
      <c r="W75" s="836"/>
      <c r="X75" s="836"/>
      <c r="Y75" s="837"/>
      <c r="Z75" s="837"/>
      <c r="AA75" s="837"/>
      <c r="AB75" s="837"/>
      <c r="AC75" s="837"/>
      <c r="AD75" s="837"/>
      <c r="AE75" s="837"/>
      <c r="AF75" s="837"/>
      <c r="AG75" s="837"/>
      <c r="AH75" s="837"/>
      <c r="AI75" s="837"/>
    </row>
    <row r="76" spans="1:35" ht="18.75" customHeight="1">
      <c r="A76" s="844"/>
      <c r="B76" s="847"/>
      <c r="C76" s="837" t="s">
        <v>88</v>
      </c>
      <c r="D76" s="833">
        <f t="shared" si="28"/>
        <v>805</v>
      </c>
      <c r="E76" s="844">
        <v>11</v>
      </c>
      <c r="F76" s="844">
        <v>72</v>
      </c>
      <c r="G76" s="844">
        <v>103</v>
      </c>
      <c r="H76" s="844">
        <v>92</v>
      </c>
      <c r="I76" s="844">
        <v>116</v>
      </c>
      <c r="J76" s="844">
        <v>53</v>
      </c>
      <c r="K76" s="844">
        <v>77</v>
      </c>
      <c r="L76" s="844">
        <v>43</v>
      </c>
      <c r="M76" s="844">
        <v>44</v>
      </c>
      <c r="N76" s="844">
        <v>44</v>
      </c>
      <c r="O76" s="844">
        <v>22</v>
      </c>
      <c r="P76" s="844">
        <v>29</v>
      </c>
      <c r="Q76" s="844">
        <v>17</v>
      </c>
      <c r="R76" s="844">
        <v>23</v>
      </c>
      <c r="S76" s="844">
        <v>28</v>
      </c>
      <c r="T76" s="844">
        <v>15</v>
      </c>
      <c r="U76" s="844">
        <v>10</v>
      </c>
      <c r="V76" s="845">
        <v>6</v>
      </c>
      <c r="W76" s="843"/>
      <c r="X76" s="836"/>
      <c r="Y76" s="837"/>
      <c r="Z76" s="837"/>
      <c r="AA76" s="837"/>
      <c r="AB76" s="837"/>
      <c r="AC76" s="837"/>
      <c r="AD76" s="837"/>
      <c r="AE76" s="837"/>
      <c r="AF76" s="837"/>
      <c r="AG76" s="837"/>
      <c r="AH76" s="837"/>
      <c r="AI76" s="837"/>
    </row>
    <row r="77" spans="1:35" ht="18.75" customHeight="1">
      <c r="A77" s="844"/>
      <c r="B77" s="847"/>
      <c r="C77" s="837" t="s">
        <v>89</v>
      </c>
      <c r="D77" s="833">
        <f t="shared" si="28"/>
        <v>790</v>
      </c>
      <c r="E77" s="844">
        <v>29</v>
      </c>
      <c r="F77" s="844">
        <v>62</v>
      </c>
      <c r="G77" s="844">
        <v>66</v>
      </c>
      <c r="H77" s="844">
        <v>117</v>
      </c>
      <c r="I77" s="844">
        <v>90</v>
      </c>
      <c r="J77" s="844">
        <v>69</v>
      </c>
      <c r="K77" s="844">
        <v>63</v>
      </c>
      <c r="L77" s="844">
        <v>43</v>
      </c>
      <c r="M77" s="844">
        <v>52</v>
      </c>
      <c r="N77" s="844">
        <v>40</v>
      </c>
      <c r="O77" s="844">
        <v>31</v>
      </c>
      <c r="P77" s="844">
        <v>24</v>
      </c>
      <c r="Q77" s="844">
        <v>17</v>
      </c>
      <c r="R77" s="844">
        <v>23</v>
      </c>
      <c r="S77" s="844">
        <v>21</v>
      </c>
      <c r="T77" s="844">
        <v>14</v>
      </c>
      <c r="U77" s="844">
        <v>11</v>
      </c>
      <c r="V77" s="845">
        <v>18</v>
      </c>
      <c r="W77" s="843"/>
      <c r="X77" s="836"/>
      <c r="Y77" s="837"/>
      <c r="Z77" s="837"/>
      <c r="AA77" s="837"/>
      <c r="AB77" s="837"/>
      <c r="AC77" s="837"/>
      <c r="AD77" s="837"/>
      <c r="AE77" s="837"/>
      <c r="AF77" s="837"/>
      <c r="AG77" s="837"/>
      <c r="AH77" s="837"/>
      <c r="AI77" s="837"/>
    </row>
    <row r="78" spans="1:35" ht="18.75" customHeight="1">
      <c r="A78" s="846" t="s">
        <v>31</v>
      </c>
      <c r="B78" s="847" t="s">
        <v>712</v>
      </c>
      <c r="C78" s="837"/>
      <c r="D78" s="832">
        <f t="shared" si="28"/>
        <v>2695</v>
      </c>
      <c r="E78" s="846">
        <f t="shared" ref="E78:V78" si="32">SUM(E79:E80)</f>
        <v>103</v>
      </c>
      <c r="F78" s="846">
        <f t="shared" si="32"/>
        <v>238</v>
      </c>
      <c r="G78" s="846">
        <f t="shared" si="32"/>
        <v>225</v>
      </c>
      <c r="H78" s="846">
        <f t="shared" si="32"/>
        <v>346</v>
      </c>
      <c r="I78" s="846">
        <f t="shared" si="32"/>
        <v>272</v>
      </c>
      <c r="J78" s="846">
        <f t="shared" si="32"/>
        <v>229</v>
      </c>
      <c r="K78" s="846">
        <f t="shared" si="32"/>
        <v>233</v>
      </c>
      <c r="L78" s="846">
        <f t="shared" si="32"/>
        <v>199</v>
      </c>
      <c r="M78" s="846">
        <f t="shared" si="32"/>
        <v>174</v>
      </c>
      <c r="N78" s="846">
        <f t="shared" si="32"/>
        <v>130</v>
      </c>
      <c r="O78" s="846">
        <f t="shared" si="32"/>
        <v>115</v>
      </c>
      <c r="P78" s="846">
        <f t="shared" si="32"/>
        <v>85</v>
      </c>
      <c r="Q78" s="846">
        <f t="shared" si="32"/>
        <v>78</v>
      </c>
      <c r="R78" s="846">
        <f t="shared" si="32"/>
        <v>82</v>
      </c>
      <c r="S78" s="846">
        <f t="shared" si="32"/>
        <v>60</v>
      </c>
      <c r="T78" s="846">
        <f t="shared" si="32"/>
        <v>55</v>
      </c>
      <c r="U78" s="846">
        <f t="shared" si="32"/>
        <v>29</v>
      </c>
      <c r="V78" s="850">
        <f t="shared" si="32"/>
        <v>42</v>
      </c>
      <c r="W78" s="836"/>
      <c r="X78" s="836"/>
      <c r="Y78" s="837"/>
      <c r="Z78" s="837"/>
      <c r="AA78" s="837"/>
      <c r="AB78" s="837"/>
      <c r="AC78" s="837"/>
      <c r="AD78" s="837"/>
      <c r="AE78" s="837"/>
      <c r="AF78" s="837"/>
      <c r="AG78" s="837"/>
      <c r="AH78" s="837"/>
      <c r="AI78" s="837"/>
    </row>
    <row r="79" spans="1:35" ht="18.75" customHeight="1">
      <c r="A79" s="844"/>
      <c r="B79" s="847"/>
      <c r="C79" s="837" t="s">
        <v>88</v>
      </c>
      <c r="D79" s="833">
        <f t="shared" si="28"/>
        <v>1273</v>
      </c>
      <c r="E79" s="873">
        <v>51</v>
      </c>
      <c r="F79" s="873">
        <v>116</v>
      </c>
      <c r="G79" s="873">
        <v>108</v>
      </c>
      <c r="H79" s="873">
        <v>175</v>
      </c>
      <c r="I79" s="873">
        <v>150</v>
      </c>
      <c r="J79" s="844">
        <v>103</v>
      </c>
      <c r="K79" s="844">
        <v>125</v>
      </c>
      <c r="L79" s="844">
        <v>85</v>
      </c>
      <c r="M79" s="844">
        <v>83</v>
      </c>
      <c r="N79" s="844">
        <v>56</v>
      </c>
      <c r="O79" s="844">
        <v>45</v>
      </c>
      <c r="P79" s="844">
        <v>35</v>
      </c>
      <c r="Q79" s="844">
        <v>29</v>
      </c>
      <c r="R79" s="844">
        <v>38</v>
      </c>
      <c r="S79" s="844">
        <v>19</v>
      </c>
      <c r="T79" s="844">
        <v>26</v>
      </c>
      <c r="U79" s="844">
        <v>12</v>
      </c>
      <c r="V79" s="845">
        <v>17</v>
      </c>
      <c r="W79" s="836"/>
      <c r="X79" s="836"/>
      <c r="Y79" s="837"/>
      <c r="Z79" s="837"/>
      <c r="AA79" s="837"/>
      <c r="AB79" s="837"/>
      <c r="AC79" s="837"/>
      <c r="AD79" s="837"/>
      <c r="AE79" s="837"/>
      <c r="AF79" s="837"/>
      <c r="AG79" s="837"/>
      <c r="AH79" s="837"/>
      <c r="AI79" s="837"/>
    </row>
    <row r="80" spans="1:35" ht="18.75" customHeight="1">
      <c r="A80" s="844"/>
      <c r="B80" s="847"/>
      <c r="C80" s="837" t="s">
        <v>89</v>
      </c>
      <c r="D80" s="833">
        <f t="shared" si="28"/>
        <v>1422</v>
      </c>
      <c r="E80" s="873">
        <v>52</v>
      </c>
      <c r="F80" s="873">
        <v>122</v>
      </c>
      <c r="G80" s="873">
        <v>117</v>
      </c>
      <c r="H80" s="873">
        <v>171</v>
      </c>
      <c r="I80" s="873">
        <v>122</v>
      </c>
      <c r="J80" s="844">
        <v>126</v>
      </c>
      <c r="K80" s="844">
        <v>108</v>
      </c>
      <c r="L80" s="844">
        <v>114</v>
      </c>
      <c r="M80" s="844">
        <v>91</v>
      </c>
      <c r="N80" s="844">
        <v>74</v>
      </c>
      <c r="O80" s="844">
        <v>70</v>
      </c>
      <c r="P80" s="844">
        <v>50</v>
      </c>
      <c r="Q80" s="844">
        <v>49</v>
      </c>
      <c r="R80" s="844">
        <v>44</v>
      </c>
      <c r="S80" s="844">
        <v>41</v>
      </c>
      <c r="T80" s="844">
        <v>29</v>
      </c>
      <c r="U80" s="844">
        <v>17</v>
      </c>
      <c r="V80" s="845">
        <v>25</v>
      </c>
      <c r="W80" s="836"/>
      <c r="X80" s="836"/>
      <c r="Y80" s="837"/>
      <c r="Z80" s="837"/>
      <c r="AA80" s="837"/>
      <c r="AB80" s="837"/>
      <c r="AC80" s="837"/>
      <c r="AD80" s="837"/>
      <c r="AE80" s="837"/>
      <c r="AF80" s="837"/>
      <c r="AG80" s="837"/>
      <c r="AH80" s="837"/>
      <c r="AI80" s="837"/>
    </row>
    <row r="81" spans="1:35" ht="18.75" customHeight="1">
      <c r="A81" s="846" t="s">
        <v>33</v>
      </c>
      <c r="B81" s="847" t="s">
        <v>713</v>
      </c>
      <c r="C81" s="837"/>
      <c r="D81" s="832">
        <f t="shared" si="28"/>
        <v>5790</v>
      </c>
      <c r="E81" s="874">
        <f t="shared" ref="E81:V81" si="33">SUM(E82:E83)</f>
        <v>156</v>
      </c>
      <c r="F81" s="874">
        <f t="shared" si="33"/>
        <v>532</v>
      </c>
      <c r="G81" s="874">
        <f t="shared" si="33"/>
        <v>688</v>
      </c>
      <c r="H81" s="874">
        <f t="shared" si="33"/>
        <v>797</v>
      </c>
      <c r="I81" s="874">
        <f t="shared" si="33"/>
        <v>610</v>
      </c>
      <c r="J81" s="846">
        <f t="shared" si="33"/>
        <v>478</v>
      </c>
      <c r="K81" s="846">
        <f t="shared" si="33"/>
        <v>517</v>
      </c>
      <c r="L81" s="846">
        <f t="shared" si="33"/>
        <v>425</v>
      </c>
      <c r="M81" s="846">
        <f t="shared" si="33"/>
        <v>356</v>
      </c>
      <c r="N81" s="846">
        <f t="shared" si="33"/>
        <v>248</v>
      </c>
      <c r="O81" s="874">
        <f t="shared" si="33"/>
        <v>226</v>
      </c>
      <c r="P81" s="846">
        <f t="shared" si="33"/>
        <v>178</v>
      </c>
      <c r="Q81" s="846">
        <f t="shared" si="33"/>
        <v>139</v>
      </c>
      <c r="R81" s="846">
        <f t="shared" si="33"/>
        <v>150</v>
      </c>
      <c r="S81" s="846">
        <f t="shared" si="33"/>
        <v>97</v>
      </c>
      <c r="T81" s="846">
        <f t="shared" si="33"/>
        <v>89</v>
      </c>
      <c r="U81" s="846">
        <f t="shared" si="33"/>
        <v>45</v>
      </c>
      <c r="V81" s="850">
        <f t="shared" si="33"/>
        <v>59</v>
      </c>
      <c r="W81" s="836"/>
      <c r="X81" s="836"/>
      <c r="Y81" s="837"/>
      <c r="Z81" s="837"/>
      <c r="AA81" s="837"/>
      <c r="AB81" s="837"/>
      <c r="AC81" s="837"/>
      <c r="AD81" s="837"/>
      <c r="AE81" s="837"/>
      <c r="AF81" s="837"/>
      <c r="AG81" s="837"/>
      <c r="AH81" s="837"/>
      <c r="AI81" s="837"/>
    </row>
    <row r="82" spans="1:35" ht="18.75" customHeight="1">
      <c r="A82" s="844"/>
      <c r="B82" s="847"/>
      <c r="C82" s="837" t="s">
        <v>809</v>
      </c>
      <c r="D82" s="839">
        <f t="shared" si="28"/>
        <v>2988</v>
      </c>
      <c r="E82" s="873">
        <v>49</v>
      </c>
      <c r="F82" s="873">
        <v>287</v>
      </c>
      <c r="G82" s="873">
        <v>438</v>
      </c>
      <c r="H82" s="873">
        <v>414</v>
      </c>
      <c r="I82" s="873">
        <v>372</v>
      </c>
      <c r="J82" s="844">
        <v>242</v>
      </c>
      <c r="K82" s="844">
        <v>260</v>
      </c>
      <c r="L82" s="844">
        <v>207</v>
      </c>
      <c r="M82" s="844">
        <v>172</v>
      </c>
      <c r="N82" s="844">
        <v>119</v>
      </c>
      <c r="O82" s="873">
        <v>102</v>
      </c>
      <c r="P82" s="844">
        <v>83</v>
      </c>
      <c r="Q82" s="844">
        <v>56</v>
      </c>
      <c r="R82" s="844">
        <v>64</v>
      </c>
      <c r="S82" s="844">
        <v>44</v>
      </c>
      <c r="T82" s="844">
        <v>34</v>
      </c>
      <c r="U82" s="844">
        <v>24</v>
      </c>
      <c r="V82" s="845">
        <v>21</v>
      </c>
      <c r="W82" s="836"/>
      <c r="X82" s="836"/>
      <c r="Y82" s="837"/>
      <c r="Z82" s="837"/>
      <c r="AA82" s="837"/>
      <c r="AB82" s="837"/>
      <c r="AC82" s="837"/>
      <c r="AD82" s="837"/>
      <c r="AE82" s="837"/>
      <c r="AF82" s="837"/>
      <c r="AG82" s="837"/>
      <c r="AH82" s="837"/>
      <c r="AI82" s="837"/>
    </row>
    <row r="83" spans="1:35" ht="18.75" customHeight="1">
      <c r="A83" s="844"/>
      <c r="B83" s="847"/>
      <c r="C83" s="837" t="s">
        <v>810</v>
      </c>
      <c r="D83" s="839">
        <f t="shared" si="28"/>
        <v>2802</v>
      </c>
      <c r="E83" s="873">
        <v>107</v>
      </c>
      <c r="F83" s="873">
        <v>245</v>
      </c>
      <c r="G83" s="873">
        <v>250</v>
      </c>
      <c r="H83" s="873">
        <v>383</v>
      </c>
      <c r="I83" s="873">
        <v>238</v>
      </c>
      <c r="J83" s="844">
        <v>236</v>
      </c>
      <c r="K83" s="844">
        <v>257</v>
      </c>
      <c r="L83" s="844">
        <v>218</v>
      </c>
      <c r="M83" s="844">
        <v>184</v>
      </c>
      <c r="N83" s="844">
        <v>129</v>
      </c>
      <c r="O83" s="873">
        <v>124</v>
      </c>
      <c r="P83" s="844">
        <v>95</v>
      </c>
      <c r="Q83" s="844">
        <v>83</v>
      </c>
      <c r="R83" s="844">
        <v>86</v>
      </c>
      <c r="S83" s="844">
        <v>53</v>
      </c>
      <c r="T83" s="844">
        <v>55</v>
      </c>
      <c r="U83" s="844">
        <v>21</v>
      </c>
      <c r="V83" s="845">
        <v>38</v>
      </c>
      <c r="W83" s="836"/>
      <c r="X83" s="836"/>
      <c r="Y83" s="837"/>
      <c r="Z83" s="837"/>
      <c r="AA83" s="837"/>
      <c r="AB83" s="837"/>
      <c r="AC83" s="837"/>
      <c r="AD83" s="837"/>
      <c r="AE83" s="837"/>
      <c r="AF83" s="837"/>
      <c r="AG83" s="837"/>
      <c r="AH83" s="837"/>
      <c r="AI83" s="837"/>
    </row>
    <row r="84" spans="1:35" ht="18.75" customHeight="1">
      <c r="A84" s="846" t="s">
        <v>35</v>
      </c>
      <c r="B84" s="847" t="s">
        <v>714</v>
      </c>
      <c r="C84" s="837"/>
      <c r="D84" s="832">
        <f t="shared" si="28"/>
        <v>4204</v>
      </c>
      <c r="E84" s="874">
        <f t="shared" ref="E84:V84" si="34">SUM(E85:E86)</f>
        <v>117</v>
      </c>
      <c r="F84" s="874">
        <f t="shared" si="34"/>
        <v>342</v>
      </c>
      <c r="G84" s="874">
        <f t="shared" si="34"/>
        <v>1329</v>
      </c>
      <c r="H84" s="874">
        <f t="shared" si="34"/>
        <v>314</v>
      </c>
      <c r="I84" s="874">
        <f t="shared" si="34"/>
        <v>706</v>
      </c>
      <c r="J84" s="846">
        <f t="shared" si="34"/>
        <v>216</v>
      </c>
      <c r="K84" s="846">
        <f t="shared" si="34"/>
        <v>250</v>
      </c>
      <c r="L84" s="846">
        <f t="shared" si="34"/>
        <v>186</v>
      </c>
      <c r="M84" s="846">
        <f t="shared" si="34"/>
        <v>206</v>
      </c>
      <c r="N84" s="846">
        <f t="shared" si="34"/>
        <v>109</v>
      </c>
      <c r="O84" s="846">
        <f t="shared" si="34"/>
        <v>95</v>
      </c>
      <c r="P84" s="846">
        <f t="shared" si="34"/>
        <v>79</v>
      </c>
      <c r="Q84" s="846">
        <f t="shared" si="34"/>
        <v>73</v>
      </c>
      <c r="R84" s="846">
        <f t="shared" si="34"/>
        <v>73</v>
      </c>
      <c r="S84" s="846">
        <f t="shared" si="34"/>
        <v>46</v>
      </c>
      <c r="T84" s="846">
        <f t="shared" si="34"/>
        <v>32</v>
      </c>
      <c r="U84" s="846">
        <f t="shared" si="34"/>
        <v>15</v>
      </c>
      <c r="V84" s="850">
        <f t="shared" si="34"/>
        <v>16</v>
      </c>
      <c r="W84" s="836"/>
      <c r="X84" s="836"/>
      <c r="Y84" s="837"/>
      <c r="Z84" s="837"/>
      <c r="AA84" s="837"/>
      <c r="AB84" s="837"/>
      <c r="AC84" s="837"/>
      <c r="AD84" s="837"/>
      <c r="AE84" s="837"/>
      <c r="AF84" s="837"/>
      <c r="AG84" s="837"/>
      <c r="AH84" s="837"/>
      <c r="AI84" s="837"/>
    </row>
    <row r="85" spans="1:35" ht="18.75" customHeight="1">
      <c r="A85" s="844"/>
      <c r="B85" s="847"/>
      <c r="C85" s="837" t="s">
        <v>809</v>
      </c>
      <c r="D85" s="833">
        <f t="shared" si="28"/>
        <v>1338</v>
      </c>
      <c r="E85" s="873">
        <v>48</v>
      </c>
      <c r="F85" s="873">
        <v>184</v>
      </c>
      <c r="G85" s="873">
        <v>195</v>
      </c>
      <c r="H85" s="875">
        <v>158</v>
      </c>
      <c r="I85" s="876">
        <v>155</v>
      </c>
      <c r="J85" s="844">
        <v>95</v>
      </c>
      <c r="K85" s="844">
        <v>103</v>
      </c>
      <c r="L85" s="844">
        <v>92</v>
      </c>
      <c r="M85" s="844">
        <v>70</v>
      </c>
      <c r="N85" s="844">
        <v>43</v>
      </c>
      <c r="O85" s="844">
        <v>40</v>
      </c>
      <c r="P85" s="844">
        <v>28</v>
      </c>
      <c r="Q85" s="844">
        <v>37</v>
      </c>
      <c r="R85" s="844">
        <v>33</v>
      </c>
      <c r="S85" s="844">
        <v>22</v>
      </c>
      <c r="T85" s="844">
        <v>19</v>
      </c>
      <c r="U85" s="844">
        <v>9</v>
      </c>
      <c r="V85" s="845">
        <v>7</v>
      </c>
      <c r="W85" s="836"/>
      <c r="X85" s="836"/>
      <c r="Y85" s="837"/>
      <c r="Z85" s="837"/>
      <c r="AA85" s="837"/>
      <c r="AB85" s="837"/>
      <c r="AC85" s="837"/>
      <c r="AD85" s="837"/>
      <c r="AE85" s="837"/>
      <c r="AF85" s="837"/>
      <c r="AG85" s="837"/>
      <c r="AH85" s="837"/>
      <c r="AI85" s="837"/>
    </row>
    <row r="86" spans="1:35" ht="18.75" customHeight="1">
      <c r="A86" s="844" t="s">
        <v>375</v>
      </c>
      <c r="B86" s="847"/>
      <c r="C86" s="837" t="s">
        <v>810</v>
      </c>
      <c r="D86" s="833">
        <f t="shared" si="28"/>
        <v>2866</v>
      </c>
      <c r="E86" s="873">
        <v>69</v>
      </c>
      <c r="F86" s="873">
        <v>158</v>
      </c>
      <c r="G86" s="873">
        <v>1134</v>
      </c>
      <c r="H86" s="875">
        <v>156</v>
      </c>
      <c r="I86" s="876">
        <v>551</v>
      </c>
      <c r="J86" s="844">
        <v>121</v>
      </c>
      <c r="K86" s="844">
        <v>147</v>
      </c>
      <c r="L86" s="844">
        <v>94</v>
      </c>
      <c r="M86" s="844">
        <v>136</v>
      </c>
      <c r="N86" s="844">
        <v>66</v>
      </c>
      <c r="O86" s="844">
        <v>55</v>
      </c>
      <c r="P86" s="844">
        <v>51</v>
      </c>
      <c r="Q86" s="844">
        <v>36</v>
      </c>
      <c r="R86" s="844">
        <v>40</v>
      </c>
      <c r="S86" s="844">
        <v>24</v>
      </c>
      <c r="T86" s="844">
        <v>13</v>
      </c>
      <c r="U86" s="844">
        <v>6</v>
      </c>
      <c r="V86" s="845">
        <v>9</v>
      </c>
      <c r="W86" s="836"/>
      <c r="X86" s="836"/>
      <c r="Y86" s="837"/>
      <c r="Z86" s="837"/>
      <c r="AA86" s="837"/>
      <c r="AB86" s="837"/>
      <c r="AC86" s="837"/>
      <c r="AD86" s="837"/>
      <c r="AE86" s="837"/>
      <c r="AF86" s="837"/>
      <c r="AG86" s="837"/>
      <c r="AH86" s="837"/>
      <c r="AI86" s="837"/>
    </row>
    <row r="87" spans="1:35" ht="18.75" customHeight="1">
      <c r="A87" s="846" t="s">
        <v>37</v>
      </c>
      <c r="B87" s="847" t="s">
        <v>715</v>
      </c>
      <c r="C87" s="837"/>
      <c r="D87" s="832">
        <f t="shared" si="28"/>
        <v>3871</v>
      </c>
      <c r="E87" s="874">
        <f t="shared" ref="E87:V87" si="35">SUM(E88:E89)</f>
        <v>113</v>
      </c>
      <c r="F87" s="874">
        <f t="shared" si="35"/>
        <v>386</v>
      </c>
      <c r="G87" s="874">
        <f t="shared" si="35"/>
        <v>460</v>
      </c>
      <c r="H87" s="1001">
        <f t="shared" si="35"/>
        <v>497</v>
      </c>
      <c r="I87" s="877">
        <f t="shared" si="35"/>
        <v>426</v>
      </c>
      <c r="J87" s="846">
        <f t="shared" si="35"/>
        <v>301</v>
      </c>
      <c r="K87" s="846">
        <f t="shared" si="35"/>
        <v>391</v>
      </c>
      <c r="L87" s="846">
        <f t="shared" si="35"/>
        <v>281</v>
      </c>
      <c r="M87" s="846">
        <f t="shared" si="35"/>
        <v>247</v>
      </c>
      <c r="N87" s="846">
        <f t="shared" si="35"/>
        <v>146</v>
      </c>
      <c r="O87" s="846">
        <f t="shared" si="35"/>
        <v>120</v>
      </c>
      <c r="P87" s="846">
        <f t="shared" si="35"/>
        <v>91</v>
      </c>
      <c r="Q87" s="846">
        <f t="shared" si="35"/>
        <v>85</v>
      </c>
      <c r="R87" s="846">
        <f t="shared" si="35"/>
        <v>113</v>
      </c>
      <c r="S87" s="846">
        <f t="shared" si="35"/>
        <v>73</v>
      </c>
      <c r="T87" s="846">
        <f t="shared" si="35"/>
        <v>69</v>
      </c>
      <c r="U87" s="846">
        <f t="shared" si="35"/>
        <v>30</v>
      </c>
      <c r="V87" s="850">
        <f t="shared" si="35"/>
        <v>42</v>
      </c>
      <c r="W87" s="836"/>
      <c r="X87" s="836"/>
      <c r="Y87" s="837"/>
      <c r="Z87" s="837"/>
      <c r="AA87" s="837"/>
      <c r="AB87" s="837"/>
      <c r="AC87" s="837"/>
      <c r="AD87" s="837"/>
      <c r="AE87" s="837"/>
      <c r="AF87" s="837"/>
      <c r="AG87" s="837"/>
      <c r="AH87" s="837"/>
      <c r="AI87" s="837"/>
    </row>
    <row r="88" spans="1:35" ht="18.75" customHeight="1">
      <c r="A88" s="844"/>
      <c r="B88" s="847"/>
      <c r="C88" s="837" t="s">
        <v>809</v>
      </c>
      <c r="D88" s="833">
        <f t="shared" si="28"/>
        <v>1934</v>
      </c>
      <c r="E88" s="873">
        <v>35</v>
      </c>
      <c r="F88" s="873">
        <v>216</v>
      </c>
      <c r="G88" s="873">
        <v>297</v>
      </c>
      <c r="H88" s="866">
        <v>234</v>
      </c>
      <c r="I88" s="876">
        <v>248</v>
      </c>
      <c r="J88" s="844">
        <v>126</v>
      </c>
      <c r="K88" s="844">
        <v>195</v>
      </c>
      <c r="L88" s="844">
        <v>138</v>
      </c>
      <c r="M88" s="844">
        <v>116</v>
      </c>
      <c r="N88" s="844">
        <v>65</v>
      </c>
      <c r="O88" s="844">
        <v>48</v>
      </c>
      <c r="P88" s="844">
        <v>31</v>
      </c>
      <c r="Q88" s="844">
        <v>41</v>
      </c>
      <c r="R88" s="844">
        <v>43</v>
      </c>
      <c r="S88" s="844">
        <v>35</v>
      </c>
      <c r="T88" s="844">
        <v>31</v>
      </c>
      <c r="U88" s="844">
        <v>14</v>
      </c>
      <c r="V88" s="845">
        <v>21</v>
      </c>
      <c r="W88" s="836"/>
      <c r="X88" s="836"/>
      <c r="Y88" s="837"/>
      <c r="Z88" s="837"/>
      <c r="AA88" s="837"/>
      <c r="AB88" s="837"/>
      <c r="AC88" s="837"/>
      <c r="AD88" s="837"/>
      <c r="AE88" s="837"/>
      <c r="AF88" s="837"/>
      <c r="AG88" s="837"/>
      <c r="AH88" s="837"/>
      <c r="AI88" s="837"/>
    </row>
    <row r="89" spans="1:35" ht="18.75" customHeight="1">
      <c r="A89" s="844"/>
      <c r="B89" s="847"/>
      <c r="C89" s="837" t="s">
        <v>810</v>
      </c>
      <c r="D89" s="833">
        <f t="shared" si="28"/>
        <v>1937</v>
      </c>
      <c r="E89" s="873">
        <v>78</v>
      </c>
      <c r="F89" s="873">
        <v>170</v>
      </c>
      <c r="G89" s="873">
        <v>163</v>
      </c>
      <c r="H89" s="866">
        <v>263</v>
      </c>
      <c r="I89" s="876">
        <v>178</v>
      </c>
      <c r="J89" s="844">
        <v>175</v>
      </c>
      <c r="K89" s="844">
        <v>196</v>
      </c>
      <c r="L89" s="844">
        <v>143</v>
      </c>
      <c r="M89" s="844">
        <v>131</v>
      </c>
      <c r="N89" s="844">
        <v>81</v>
      </c>
      <c r="O89" s="844">
        <v>72</v>
      </c>
      <c r="P89" s="844">
        <v>60</v>
      </c>
      <c r="Q89" s="844">
        <v>44</v>
      </c>
      <c r="R89" s="844">
        <v>70</v>
      </c>
      <c r="S89" s="844">
        <v>38</v>
      </c>
      <c r="T89" s="844">
        <v>38</v>
      </c>
      <c r="U89" s="844">
        <v>16</v>
      </c>
      <c r="V89" s="845">
        <v>21</v>
      </c>
      <c r="W89" s="836"/>
      <c r="X89" s="836"/>
      <c r="Y89" s="837"/>
      <c r="Z89" s="837"/>
      <c r="AA89" s="837"/>
      <c r="AB89" s="837"/>
      <c r="AC89" s="837"/>
      <c r="AD89" s="837"/>
      <c r="AE89" s="837"/>
      <c r="AF89" s="837"/>
      <c r="AG89" s="837"/>
      <c r="AH89" s="837"/>
      <c r="AI89" s="837"/>
    </row>
    <row r="90" spans="1:35" ht="18.75" customHeight="1">
      <c r="A90" s="846" t="s">
        <v>39</v>
      </c>
      <c r="B90" s="847" t="s">
        <v>716</v>
      </c>
      <c r="C90" s="837"/>
      <c r="D90" s="832">
        <f t="shared" si="28"/>
        <v>2646</v>
      </c>
      <c r="E90" s="874">
        <f t="shared" ref="E90:V90" si="36">SUM(E91:E92)</f>
        <v>72</v>
      </c>
      <c r="F90" s="874">
        <f t="shared" si="36"/>
        <v>245</v>
      </c>
      <c r="G90" s="874">
        <f t="shared" si="36"/>
        <v>299</v>
      </c>
      <c r="H90" s="1001">
        <f t="shared" si="36"/>
        <v>330</v>
      </c>
      <c r="I90" s="877">
        <f t="shared" si="36"/>
        <v>277</v>
      </c>
      <c r="J90" s="846">
        <f t="shared" si="36"/>
        <v>221</v>
      </c>
      <c r="K90" s="846">
        <f t="shared" si="36"/>
        <v>233</v>
      </c>
      <c r="L90" s="846">
        <f t="shared" si="36"/>
        <v>178</v>
      </c>
      <c r="M90" s="846">
        <f t="shared" si="36"/>
        <v>157</v>
      </c>
      <c r="N90" s="846">
        <f t="shared" si="36"/>
        <v>101</v>
      </c>
      <c r="O90" s="846">
        <f t="shared" si="36"/>
        <v>112</v>
      </c>
      <c r="P90" s="846">
        <f t="shared" si="36"/>
        <v>100</v>
      </c>
      <c r="Q90" s="846">
        <f t="shared" si="36"/>
        <v>68</v>
      </c>
      <c r="R90" s="846">
        <f t="shared" si="36"/>
        <v>83</v>
      </c>
      <c r="S90" s="846">
        <f t="shared" si="36"/>
        <v>59</v>
      </c>
      <c r="T90" s="846">
        <f t="shared" si="36"/>
        <v>50</v>
      </c>
      <c r="U90" s="846">
        <f t="shared" si="36"/>
        <v>28</v>
      </c>
      <c r="V90" s="850">
        <f t="shared" si="36"/>
        <v>33</v>
      </c>
      <c r="W90" s="836"/>
      <c r="X90" s="836"/>
      <c r="Y90" s="837"/>
      <c r="Z90" s="837"/>
      <c r="AA90" s="837"/>
      <c r="AB90" s="837"/>
      <c r="AC90" s="837"/>
      <c r="AD90" s="837"/>
      <c r="AE90" s="837"/>
      <c r="AF90" s="837"/>
      <c r="AG90" s="837"/>
      <c r="AH90" s="837"/>
      <c r="AI90" s="837"/>
    </row>
    <row r="91" spans="1:35" ht="18.75" customHeight="1">
      <c r="A91" s="844"/>
      <c r="B91" s="847"/>
      <c r="C91" s="837" t="s">
        <v>809</v>
      </c>
      <c r="D91" s="833">
        <f t="shared" si="28"/>
        <v>1359</v>
      </c>
      <c r="E91" s="875">
        <v>31</v>
      </c>
      <c r="F91" s="878">
        <v>141</v>
      </c>
      <c r="G91" s="876">
        <v>188</v>
      </c>
      <c r="H91" s="875">
        <v>175</v>
      </c>
      <c r="I91" s="876">
        <v>155</v>
      </c>
      <c r="J91" s="844">
        <v>100</v>
      </c>
      <c r="K91" s="844">
        <v>130</v>
      </c>
      <c r="L91" s="844">
        <v>75</v>
      </c>
      <c r="M91" s="844">
        <v>90</v>
      </c>
      <c r="N91" s="844">
        <v>42</v>
      </c>
      <c r="O91" s="844">
        <v>44</v>
      </c>
      <c r="P91" s="844">
        <v>46</v>
      </c>
      <c r="Q91" s="844">
        <v>27</v>
      </c>
      <c r="R91" s="844">
        <v>38</v>
      </c>
      <c r="S91" s="844">
        <v>28</v>
      </c>
      <c r="T91" s="844">
        <v>20</v>
      </c>
      <c r="U91" s="844">
        <v>13</v>
      </c>
      <c r="V91" s="845">
        <v>16</v>
      </c>
      <c r="W91" s="836"/>
      <c r="X91" s="836"/>
      <c r="Y91" s="837"/>
      <c r="Z91" s="837"/>
      <c r="AA91" s="837"/>
      <c r="AB91" s="837"/>
      <c r="AC91" s="837"/>
      <c r="AD91" s="837"/>
      <c r="AE91" s="837"/>
      <c r="AF91" s="837"/>
      <c r="AG91" s="837"/>
      <c r="AH91" s="837"/>
      <c r="AI91" s="837"/>
    </row>
    <row r="92" spans="1:35" ht="18.75" customHeight="1">
      <c r="A92" s="844"/>
      <c r="B92" s="847"/>
      <c r="C92" s="837" t="s">
        <v>810</v>
      </c>
      <c r="D92" s="833">
        <f t="shared" si="28"/>
        <v>1287</v>
      </c>
      <c r="E92" s="837">
        <v>41</v>
      </c>
      <c r="F92" s="871">
        <v>104</v>
      </c>
      <c r="G92" s="876">
        <v>111</v>
      </c>
      <c r="H92" s="873">
        <v>155</v>
      </c>
      <c r="I92" s="873">
        <v>122</v>
      </c>
      <c r="J92" s="844">
        <v>121</v>
      </c>
      <c r="K92" s="844">
        <v>103</v>
      </c>
      <c r="L92" s="844">
        <v>103</v>
      </c>
      <c r="M92" s="844">
        <v>67</v>
      </c>
      <c r="N92" s="844">
        <v>59</v>
      </c>
      <c r="O92" s="844">
        <v>68</v>
      </c>
      <c r="P92" s="844">
        <v>54</v>
      </c>
      <c r="Q92" s="844">
        <v>41</v>
      </c>
      <c r="R92" s="844">
        <v>45</v>
      </c>
      <c r="S92" s="844">
        <v>31</v>
      </c>
      <c r="T92" s="844">
        <v>30</v>
      </c>
      <c r="U92" s="844">
        <v>15</v>
      </c>
      <c r="V92" s="845">
        <v>17</v>
      </c>
      <c r="W92" s="836"/>
      <c r="X92" s="836"/>
      <c r="Y92" s="837"/>
      <c r="Z92" s="837"/>
      <c r="AA92" s="837"/>
      <c r="AB92" s="837"/>
      <c r="AC92" s="837"/>
      <c r="AD92" s="837"/>
      <c r="AE92" s="837"/>
      <c r="AF92" s="837"/>
      <c r="AG92" s="837"/>
      <c r="AH92" s="837"/>
      <c r="AI92" s="837"/>
    </row>
    <row r="93" spans="1:35" ht="18.75" customHeight="1">
      <c r="A93" s="846" t="s">
        <v>46</v>
      </c>
      <c r="B93" s="847" t="s">
        <v>406</v>
      </c>
      <c r="C93" s="837"/>
      <c r="D93" s="832">
        <f t="shared" si="28"/>
        <v>3142</v>
      </c>
      <c r="E93" s="848">
        <f t="shared" ref="E93:V93" si="37">SUM(E94:E95)</f>
        <v>96</v>
      </c>
      <c r="F93" s="831">
        <f t="shared" si="37"/>
        <v>318</v>
      </c>
      <c r="G93" s="877">
        <f t="shared" si="37"/>
        <v>359</v>
      </c>
      <c r="H93" s="874">
        <f t="shared" si="37"/>
        <v>391</v>
      </c>
      <c r="I93" s="874">
        <f t="shared" si="37"/>
        <v>358</v>
      </c>
      <c r="J93" s="846">
        <f t="shared" si="37"/>
        <v>285</v>
      </c>
      <c r="K93" s="846">
        <f t="shared" si="37"/>
        <v>301</v>
      </c>
      <c r="L93" s="846">
        <f t="shared" si="37"/>
        <v>244</v>
      </c>
      <c r="M93" s="846">
        <f t="shared" si="37"/>
        <v>189</v>
      </c>
      <c r="N93" s="846">
        <f t="shared" si="37"/>
        <v>130</v>
      </c>
      <c r="O93" s="846">
        <f t="shared" si="37"/>
        <v>99</v>
      </c>
      <c r="P93" s="846">
        <f t="shared" si="37"/>
        <v>89</v>
      </c>
      <c r="Q93" s="846">
        <f t="shared" si="37"/>
        <v>71</v>
      </c>
      <c r="R93" s="846">
        <f t="shared" si="37"/>
        <v>63</v>
      </c>
      <c r="S93" s="846">
        <f t="shared" si="37"/>
        <v>48</v>
      </c>
      <c r="T93" s="846">
        <f t="shared" si="37"/>
        <v>48</v>
      </c>
      <c r="U93" s="846">
        <f t="shared" si="37"/>
        <v>21</v>
      </c>
      <c r="V93" s="850">
        <f t="shared" si="37"/>
        <v>32</v>
      </c>
      <c r="W93" s="836"/>
      <c r="X93" s="836"/>
      <c r="Y93" s="837"/>
      <c r="Z93" s="837"/>
      <c r="AA93" s="837"/>
      <c r="AB93" s="837"/>
      <c r="AC93" s="837"/>
      <c r="AD93" s="837"/>
      <c r="AE93" s="837"/>
      <c r="AF93" s="837"/>
      <c r="AG93" s="837"/>
      <c r="AH93" s="837"/>
      <c r="AI93" s="837"/>
    </row>
    <row r="94" spans="1:35" ht="18.75" customHeight="1">
      <c r="A94" s="844"/>
      <c r="B94" s="847"/>
      <c r="C94" s="837" t="s">
        <v>809</v>
      </c>
      <c r="D94" s="833">
        <f t="shared" si="28"/>
        <v>1589</v>
      </c>
      <c r="E94" s="837">
        <v>42</v>
      </c>
      <c r="F94" s="871">
        <v>180</v>
      </c>
      <c r="G94" s="879">
        <v>225</v>
      </c>
      <c r="H94" s="880">
        <v>209</v>
      </c>
      <c r="I94" s="880">
        <v>204</v>
      </c>
      <c r="J94" s="869">
        <v>135</v>
      </c>
      <c r="K94" s="869">
        <v>138</v>
      </c>
      <c r="L94" s="869">
        <v>115</v>
      </c>
      <c r="M94" s="869">
        <v>84</v>
      </c>
      <c r="N94" s="869">
        <v>54</v>
      </c>
      <c r="O94" s="869">
        <v>44</v>
      </c>
      <c r="P94" s="869">
        <v>39</v>
      </c>
      <c r="Q94" s="869">
        <v>36</v>
      </c>
      <c r="R94" s="869">
        <v>23</v>
      </c>
      <c r="S94" s="869">
        <v>25</v>
      </c>
      <c r="T94" s="869">
        <v>17</v>
      </c>
      <c r="U94" s="869">
        <v>10</v>
      </c>
      <c r="V94" s="870">
        <v>9</v>
      </c>
      <c r="W94" s="836"/>
      <c r="X94" s="836"/>
      <c r="Y94" s="837"/>
      <c r="Z94" s="837"/>
      <c r="AA94" s="837"/>
      <c r="AB94" s="837"/>
      <c r="AC94" s="837"/>
      <c r="AD94" s="837"/>
      <c r="AE94" s="837"/>
      <c r="AF94" s="837"/>
      <c r="AG94" s="837"/>
      <c r="AH94" s="837"/>
      <c r="AI94" s="837"/>
    </row>
    <row r="95" spans="1:35" ht="18.75" customHeight="1">
      <c r="A95" s="844"/>
      <c r="B95" s="847"/>
      <c r="C95" s="837" t="s">
        <v>810</v>
      </c>
      <c r="D95" s="833">
        <f t="shared" si="28"/>
        <v>1553</v>
      </c>
      <c r="E95" s="837">
        <v>54</v>
      </c>
      <c r="F95" s="871">
        <v>138</v>
      </c>
      <c r="G95" s="868">
        <v>134</v>
      </c>
      <c r="H95" s="868">
        <v>182</v>
      </c>
      <c r="I95" s="868">
        <v>154</v>
      </c>
      <c r="J95" s="868">
        <v>150</v>
      </c>
      <c r="K95" s="868">
        <v>163</v>
      </c>
      <c r="L95" s="868">
        <v>129</v>
      </c>
      <c r="M95" s="868">
        <v>105</v>
      </c>
      <c r="N95" s="868">
        <v>76</v>
      </c>
      <c r="O95" s="868">
        <v>55</v>
      </c>
      <c r="P95" s="868">
        <v>50</v>
      </c>
      <c r="Q95" s="868">
        <v>35</v>
      </c>
      <c r="R95" s="868">
        <v>40</v>
      </c>
      <c r="S95" s="868">
        <v>23</v>
      </c>
      <c r="T95" s="868">
        <v>31</v>
      </c>
      <c r="U95" s="868">
        <v>11</v>
      </c>
      <c r="V95" s="885">
        <v>23</v>
      </c>
      <c r="W95" s="836"/>
      <c r="X95" s="836"/>
      <c r="Y95" s="837"/>
      <c r="Z95" s="837"/>
      <c r="AA95" s="837"/>
      <c r="AB95" s="837"/>
      <c r="AC95" s="837"/>
      <c r="AD95" s="837"/>
      <c r="AE95" s="837"/>
      <c r="AF95" s="837"/>
      <c r="AG95" s="837"/>
      <c r="AH95" s="837"/>
      <c r="AI95" s="837"/>
    </row>
    <row r="96" spans="1:35" ht="18.75" customHeight="1">
      <c r="A96" s="846" t="s">
        <v>48</v>
      </c>
      <c r="B96" s="847" t="s">
        <v>717</v>
      </c>
      <c r="C96" s="837"/>
      <c r="D96" s="832">
        <f t="shared" si="28"/>
        <v>3652</v>
      </c>
      <c r="E96" s="848">
        <f t="shared" ref="E96:V96" si="38">SUM(E97:E98)</f>
        <v>102</v>
      </c>
      <c r="F96" s="831">
        <f t="shared" si="38"/>
        <v>359</v>
      </c>
      <c r="G96" s="858">
        <f t="shared" si="38"/>
        <v>426</v>
      </c>
      <c r="H96" s="846">
        <f t="shared" si="38"/>
        <v>455</v>
      </c>
      <c r="I96" s="846">
        <f t="shared" si="38"/>
        <v>431</v>
      </c>
      <c r="J96" s="846">
        <f t="shared" si="38"/>
        <v>310</v>
      </c>
      <c r="K96" s="846">
        <f t="shared" si="38"/>
        <v>399</v>
      </c>
      <c r="L96" s="846">
        <f t="shared" si="38"/>
        <v>252</v>
      </c>
      <c r="M96" s="846">
        <f t="shared" si="38"/>
        <v>249</v>
      </c>
      <c r="N96" s="846">
        <f t="shared" si="38"/>
        <v>149</v>
      </c>
      <c r="O96" s="846">
        <f t="shared" si="38"/>
        <v>130</v>
      </c>
      <c r="P96" s="846">
        <f t="shared" si="38"/>
        <v>102</v>
      </c>
      <c r="Q96" s="846">
        <f t="shared" si="38"/>
        <v>76</v>
      </c>
      <c r="R96" s="846">
        <f t="shared" si="38"/>
        <v>80</v>
      </c>
      <c r="S96" s="846">
        <f t="shared" si="38"/>
        <v>45</v>
      </c>
      <c r="T96" s="846">
        <f t="shared" si="38"/>
        <v>37</v>
      </c>
      <c r="U96" s="846">
        <f t="shared" si="38"/>
        <v>22</v>
      </c>
      <c r="V96" s="850">
        <f t="shared" si="38"/>
        <v>28</v>
      </c>
      <c r="W96" s="836"/>
      <c r="X96" s="836"/>
      <c r="Y96" s="837"/>
      <c r="Z96" s="837"/>
      <c r="AA96" s="837"/>
      <c r="AB96" s="837"/>
      <c r="AC96" s="837"/>
      <c r="AD96" s="837"/>
      <c r="AE96" s="837"/>
      <c r="AF96" s="837"/>
      <c r="AG96" s="837"/>
      <c r="AH96" s="837"/>
      <c r="AI96" s="837"/>
    </row>
    <row r="97" spans="1:35" ht="18.75" customHeight="1">
      <c r="A97" s="844"/>
      <c r="B97" s="847"/>
      <c r="C97" s="837" t="s">
        <v>809</v>
      </c>
      <c r="D97" s="833">
        <f t="shared" si="28"/>
        <v>1822</v>
      </c>
      <c r="E97" s="837">
        <v>41</v>
      </c>
      <c r="F97" s="871">
        <v>197</v>
      </c>
      <c r="G97" s="856">
        <v>261</v>
      </c>
      <c r="H97" s="844">
        <v>237</v>
      </c>
      <c r="I97" s="844">
        <v>230</v>
      </c>
      <c r="J97" s="844">
        <v>149</v>
      </c>
      <c r="K97" s="844">
        <v>200</v>
      </c>
      <c r="L97" s="844">
        <v>113</v>
      </c>
      <c r="M97" s="844">
        <v>119</v>
      </c>
      <c r="N97" s="844">
        <v>45</v>
      </c>
      <c r="O97" s="844">
        <v>51</v>
      </c>
      <c r="P97" s="844">
        <v>51</v>
      </c>
      <c r="Q97" s="844">
        <v>29</v>
      </c>
      <c r="R97" s="844">
        <v>41</v>
      </c>
      <c r="S97" s="844">
        <v>19</v>
      </c>
      <c r="T97" s="844">
        <v>15</v>
      </c>
      <c r="U97" s="844">
        <v>9</v>
      </c>
      <c r="V97" s="845">
        <v>15</v>
      </c>
      <c r="W97" s="836"/>
      <c r="X97" s="836"/>
      <c r="Y97" s="837"/>
      <c r="Z97" s="837"/>
      <c r="AA97" s="837"/>
      <c r="AB97" s="837"/>
      <c r="AC97" s="837"/>
      <c r="AD97" s="837"/>
      <c r="AE97" s="837"/>
      <c r="AF97" s="837"/>
      <c r="AG97" s="837"/>
      <c r="AH97" s="837"/>
      <c r="AI97" s="837"/>
    </row>
    <row r="98" spans="1:35" ht="18.75" customHeight="1">
      <c r="A98" s="844"/>
      <c r="B98" s="847"/>
      <c r="C98" s="837" t="s">
        <v>89</v>
      </c>
      <c r="D98" s="833">
        <f t="shared" si="28"/>
        <v>1830</v>
      </c>
      <c r="E98" s="837">
        <v>61</v>
      </c>
      <c r="F98" s="871">
        <v>162</v>
      </c>
      <c r="G98" s="856">
        <v>165</v>
      </c>
      <c r="H98" s="844">
        <v>218</v>
      </c>
      <c r="I98" s="844">
        <v>201</v>
      </c>
      <c r="J98" s="844">
        <v>161</v>
      </c>
      <c r="K98" s="844">
        <v>199</v>
      </c>
      <c r="L98" s="844">
        <v>139</v>
      </c>
      <c r="M98" s="844">
        <v>130</v>
      </c>
      <c r="N98" s="844">
        <v>104</v>
      </c>
      <c r="O98" s="844">
        <v>79</v>
      </c>
      <c r="P98" s="844">
        <v>51</v>
      </c>
      <c r="Q98" s="844">
        <v>47</v>
      </c>
      <c r="R98" s="844">
        <v>39</v>
      </c>
      <c r="S98" s="844">
        <v>26</v>
      </c>
      <c r="T98" s="844">
        <v>22</v>
      </c>
      <c r="U98" s="844">
        <v>13</v>
      </c>
      <c r="V98" s="845">
        <v>13</v>
      </c>
      <c r="W98" s="836"/>
      <c r="X98" s="836"/>
      <c r="Y98" s="837"/>
      <c r="Z98" s="837"/>
      <c r="AA98" s="837"/>
      <c r="AB98" s="837"/>
      <c r="AC98" s="837"/>
      <c r="AD98" s="837"/>
      <c r="AE98" s="837"/>
      <c r="AF98" s="837"/>
      <c r="AG98" s="837"/>
      <c r="AH98" s="837"/>
      <c r="AI98" s="837"/>
    </row>
    <row r="99" spans="1:35" ht="18.75" customHeight="1">
      <c r="A99" s="846" t="s">
        <v>75</v>
      </c>
      <c r="B99" s="847" t="s">
        <v>718</v>
      </c>
      <c r="C99" s="837"/>
      <c r="D99" s="832">
        <f t="shared" si="28"/>
        <v>2241</v>
      </c>
      <c r="E99" s="848">
        <f t="shared" ref="E99:V99" si="39">SUM(E100:E101)</f>
        <v>66</v>
      </c>
      <c r="F99" s="831">
        <f t="shared" si="39"/>
        <v>214</v>
      </c>
      <c r="G99" s="863">
        <f t="shared" si="39"/>
        <v>258</v>
      </c>
      <c r="H99" s="864">
        <f t="shared" si="39"/>
        <v>300</v>
      </c>
      <c r="I99" s="864">
        <f t="shared" si="39"/>
        <v>254</v>
      </c>
      <c r="J99" s="864">
        <f t="shared" si="39"/>
        <v>188</v>
      </c>
      <c r="K99" s="864">
        <f t="shared" si="39"/>
        <v>188</v>
      </c>
      <c r="L99" s="864">
        <f t="shared" si="39"/>
        <v>141</v>
      </c>
      <c r="M99" s="864">
        <f t="shared" si="39"/>
        <v>142</v>
      </c>
      <c r="N99" s="864">
        <f t="shared" si="39"/>
        <v>91</v>
      </c>
      <c r="O99" s="864">
        <f t="shared" si="39"/>
        <v>86</v>
      </c>
      <c r="P99" s="864">
        <f t="shared" si="39"/>
        <v>73</v>
      </c>
      <c r="Q99" s="864">
        <f t="shared" si="39"/>
        <v>58</v>
      </c>
      <c r="R99" s="864">
        <f t="shared" si="39"/>
        <v>56</v>
      </c>
      <c r="S99" s="864">
        <f t="shared" si="39"/>
        <v>39</v>
      </c>
      <c r="T99" s="864">
        <f t="shared" si="39"/>
        <v>40</v>
      </c>
      <c r="U99" s="864">
        <f t="shared" si="39"/>
        <v>23</v>
      </c>
      <c r="V99" s="865">
        <f t="shared" si="39"/>
        <v>24</v>
      </c>
      <c r="W99" s="836"/>
      <c r="X99" s="836"/>
      <c r="Y99" s="837"/>
      <c r="Z99" s="837"/>
      <c r="AA99" s="837"/>
      <c r="AB99" s="837"/>
      <c r="AC99" s="837"/>
      <c r="AD99" s="837"/>
      <c r="AE99" s="837"/>
      <c r="AF99" s="837"/>
      <c r="AG99" s="837"/>
      <c r="AH99" s="837"/>
      <c r="AI99" s="837"/>
    </row>
    <row r="100" spans="1:35" ht="18.75" customHeight="1">
      <c r="A100" s="844"/>
      <c r="B100" s="847"/>
      <c r="C100" s="837" t="s">
        <v>88</v>
      </c>
      <c r="D100" s="833">
        <f t="shared" si="28"/>
        <v>1072</v>
      </c>
      <c r="E100" s="837">
        <v>23</v>
      </c>
      <c r="F100" s="871">
        <v>116</v>
      </c>
      <c r="G100" s="868">
        <v>160</v>
      </c>
      <c r="H100" s="869">
        <v>146</v>
      </c>
      <c r="I100" s="869">
        <v>144</v>
      </c>
      <c r="J100" s="869">
        <v>84</v>
      </c>
      <c r="K100" s="869">
        <v>84</v>
      </c>
      <c r="L100" s="869">
        <v>57</v>
      </c>
      <c r="M100" s="869">
        <v>61</v>
      </c>
      <c r="N100" s="869">
        <v>30</v>
      </c>
      <c r="O100" s="869">
        <v>36</v>
      </c>
      <c r="P100" s="869">
        <v>25</v>
      </c>
      <c r="Q100" s="869">
        <v>26</v>
      </c>
      <c r="R100" s="869">
        <v>24</v>
      </c>
      <c r="S100" s="869">
        <v>20</v>
      </c>
      <c r="T100" s="869">
        <v>15</v>
      </c>
      <c r="U100" s="869">
        <v>10</v>
      </c>
      <c r="V100" s="870">
        <v>11</v>
      </c>
      <c r="W100" s="843"/>
      <c r="X100" s="836"/>
      <c r="Y100" s="837"/>
      <c r="Z100" s="837"/>
      <c r="AA100" s="837"/>
      <c r="AB100" s="837"/>
      <c r="AC100" s="837"/>
      <c r="AD100" s="837"/>
      <c r="AE100" s="837"/>
      <c r="AF100" s="837"/>
      <c r="AG100" s="837"/>
      <c r="AH100" s="837"/>
      <c r="AI100" s="837"/>
    </row>
    <row r="101" spans="1:35" ht="18.75" customHeight="1">
      <c r="A101" s="844" t="s">
        <v>375</v>
      </c>
      <c r="B101" s="847"/>
      <c r="C101" s="837" t="s">
        <v>89</v>
      </c>
      <c r="D101" s="833">
        <f t="shared" si="28"/>
        <v>1169</v>
      </c>
      <c r="E101" s="837">
        <v>43</v>
      </c>
      <c r="F101" s="871">
        <v>98</v>
      </c>
      <c r="G101" s="868">
        <v>98</v>
      </c>
      <c r="H101" s="868">
        <v>154</v>
      </c>
      <c r="I101" s="868">
        <v>110</v>
      </c>
      <c r="J101" s="868">
        <v>104</v>
      </c>
      <c r="K101" s="868">
        <v>104</v>
      </c>
      <c r="L101" s="868">
        <v>84</v>
      </c>
      <c r="M101" s="868">
        <v>81</v>
      </c>
      <c r="N101" s="868">
        <v>61</v>
      </c>
      <c r="O101" s="868">
        <v>50</v>
      </c>
      <c r="P101" s="868">
        <v>48</v>
      </c>
      <c r="Q101" s="868">
        <v>32</v>
      </c>
      <c r="R101" s="868">
        <v>32</v>
      </c>
      <c r="S101" s="868">
        <v>19</v>
      </c>
      <c r="T101" s="868">
        <v>25</v>
      </c>
      <c r="U101" s="868">
        <v>13</v>
      </c>
      <c r="V101" s="885">
        <v>13</v>
      </c>
      <c r="W101" s="843"/>
      <c r="X101" s="836"/>
      <c r="Y101" s="837"/>
      <c r="Z101" s="837"/>
      <c r="AA101" s="837"/>
      <c r="AB101" s="837"/>
      <c r="AC101" s="837"/>
      <c r="AD101" s="837"/>
      <c r="AE101" s="837"/>
      <c r="AF101" s="837"/>
      <c r="AG101" s="837"/>
      <c r="AH101" s="837"/>
      <c r="AI101" s="837"/>
    </row>
    <row r="102" spans="1:35" ht="18.75" customHeight="1">
      <c r="A102" s="846" t="s">
        <v>300</v>
      </c>
      <c r="B102" s="847" t="s">
        <v>719</v>
      </c>
      <c r="C102" s="837"/>
      <c r="D102" s="832">
        <f t="shared" si="28"/>
        <v>2860</v>
      </c>
      <c r="E102" s="848">
        <f t="shared" ref="E102:V102" si="40">SUM(E103:E104)</f>
        <v>65</v>
      </c>
      <c r="F102" s="831">
        <f t="shared" si="40"/>
        <v>271</v>
      </c>
      <c r="G102" s="858">
        <f t="shared" si="40"/>
        <v>360</v>
      </c>
      <c r="H102" s="846">
        <f t="shared" si="40"/>
        <v>368</v>
      </c>
      <c r="I102" s="846">
        <f t="shared" si="40"/>
        <v>329</v>
      </c>
      <c r="J102" s="846">
        <f t="shared" si="40"/>
        <v>208</v>
      </c>
      <c r="K102" s="846">
        <f t="shared" si="40"/>
        <v>248</v>
      </c>
      <c r="L102" s="846">
        <f t="shared" si="40"/>
        <v>220</v>
      </c>
      <c r="M102" s="846">
        <f t="shared" si="40"/>
        <v>163</v>
      </c>
      <c r="N102" s="846">
        <f t="shared" si="40"/>
        <v>125</v>
      </c>
      <c r="O102" s="846">
        <f t="shared" si="40"/>
        <v>93</v>
      </c>
      <c r="P102" s="846">
        <f t="shared" si="40"/>
        <v>105</v>
      </c>
      <c r="Q102" s="846">
        <f t="shared" si="40"/>
        <v>79</v>
      </c>
      <c r="R102" s="846">
        <f t="shared" si="40"/>
        <v>73</v>
      </c>
      <c r="S102" s="846">
        <f t="shared" si="40"/>
        <v>59</v>
      </c>
      <c r="T102" s="846">
        <f t="shared" si="40"/>
        <v>38</v>
      </c>
      <c r="U102" s="846">
        <f t="shared" si="40"/>
        <v>22</v>
      </c>
      <c r="V102" s="850">
        <f t="shared" si="40"/>
        <v>34</v>
      </c>
      <c r="W102" s="836"/>
      <c r="X102" s="836"/>
      <c r="Y102" s="837"/>
      <c r="Z102" s="837"/>
      <c r="AA102" s="837"/>
      <c r="AB102" s="837"/>
      <c r="AC102" s="837"/>
      <c r="AD102" s="837"/>
      <c r="AE102" s="837"/>
      <c r="AF102" s="837"/>
      <c r="AG102" s="837"/>
      <c r="AH102" s="837"/>
      <c r="AI102" s="837"/>
    </row>
    <row r="103" spans="1:35" ht="18.75" customHeight="1">
      <c r="A103" s="836"/>
      <c r="B103" s="831"/>
      <c r="C103" s="837" t="s">
        <v>88</v>
      </c>
      <c r="D103" s="833">
        <f t="shared" si="28"/>
        <v>1460</v>
      </c>
      <c r="E103" s="875">
        <v>16</v>
      </c>
      <c r="F103" s="878">
        <v>152</v>
      </c>
      <c r="G103" s="856">
        <v>237</v>
      </c>
      <c r="H103" s="844">
        <v>185</v>
      </c>
      <c r="I103" s="844">
        <v>194</v>
      </c>
      <c r="J103" s="844">
        <v>87</v>
      </c>
      <c r="K103" s="844">
        <v>127</v>
      </c>
      <c r="L103" s="844">
        <v>107</v>
      </c>
      <c r="M103" s="844">
        <v>65</v>
      </c>
      <c r="N103" s="844">
        <v>54</v>
      </c>
      <c r="O103" s="844">
        <v>31</v>
      </c>
      <c r="P103" s="844">
        <v>43</v>
      </c>
      <c r="Q103" s="844">
        <v>45</v>
      </c>
      <c r="R103" s="844">
        <v>36</v>
      </c>
      <c r="S103" s="844">
        <v>30</v>
      </c>
      <c r="T103" s="844">
        <v>23</v>
      </c>
      <c r="U103" s="844">
        <v>13</v>
      </c>
      <c r="V103" s="845">
        <v>15</v>
      </c>
      <c r="W103" s="836"/>
      <c r="X103" s="836"/>
      <c r="Y103" s="837"/>
      <c r="Z103" s="837"/>
      <c r="AA103" s="837"/>
      <c r="AB103" s="837"/>
      <c r="AC103" s="837"/>
      <c r="AD103" s="837"/>
      <c r="AE103" s="837"/>
      <c r="AF103" s="837"/>
      <c r="AG103" s="837"/>
      <c r="AH103" s="837"/>
      <c r="AI103" s="837"/>
    </row>
    <row r="104" spans="1:35" ht="18.75" customHeight="1">
      <c r="A104" s="836"/>
      <c r="B104" s="831"/>
      <c r="C104" s="837" t="s">
        <v>89</v>
      </c>
      <c r="D104" s="833">
        <f t="shared" si="28"/>
        <v>1400</v>
      </c>
      <c r="E104" s="875">
        <v>49</v>
      </c>
      <c r="F104" s="878">
        <v>119</v>
      </c>
      <c r="G104" s="856">
        <v>123</v>
      </c>
      <c r="H104" s="844">
        <v>183</v>
      </c>
      <c r="I104" s="844">
        <v>135</v>
      </c>
      <c r="J104" s="844">
        <v>121</v>
      </c>
      <c r="K104" s="844">
        <v>121</v>
      </c>
      <c r="L104" s="844">
        <v>113</v>
      </c>
      <c r="M104" s="844">
        <v>98</v>
      </c>
      <c r="N104" s="844">
        <v>71</v>
      </c>
      <c r="O104" s="844">
        <v>62</v>
      </c>
      <c r="P104" s="844">
        <v>62</v>
      </c>
      <c r="Q104" s="844">
        <v>34</v>
      </c>
      <c r="R104" s="844">
        <v>37</v>
      </c>
      <c r="S104" s="844">
        <v>29</v>
      </c>
      <c r="T104" s="844">
        <v>15</v>
      </c>
      <c r="U104" s="844">
        <v>9</v>
      </c>
      <c r="V104" s="845">
        <v>19</v>
      </c>
      <c r="W104" s="836"/>
      <c r="X104" s="836"/>
      <c r="Y104" s="837"/>
      <c r="Z104" s="837"/>
      <c r="AA104" s="837"/>
      <c r="AB104" s="837"/>
      <c r="AC104" s="837"/>
      <c r="AD104" s="837"/>
      <c r="AE104" s="837"/>
      <c r="AF104" s="837"/>
      <c r="AG104" s="837"/>
      <c r="AH104" s="837"/>
      <c r="AI104" s="837"/>
    </row>
    <row r="105" spans="1:35" ht="18.75" customHeight="1">
      <c r="A105" s="850">
        <v>13</v>
      </c>
      <c r="B105" s="831" t="s">
        <v>720</v>
      </c>
      <c r="C105" s="837"/>
      <c r="D105" s="832">
        <f t="shared" si="28"/>
        <v>2552</v>
      </c>
      <c r="E105" s="881">
        <f t="shared" ref="E105:V105" si="41">SUM(E106:E107)</f>
        <v>61</v>
      </c>
      <c r="F105" s="882">
        <f t="shared" si="41"/>
        <v>234</v>
      </c>
      <c r="G105" s="863">
        <f t="shared" si="41"/>
        <v>291</v>
      </c>
      <c r="H105" s="864">
        <f t="shared" si="41"/>
        <v>303</v>
      </c>
      <c r="I105" s="864">
        <f t="shared" si="41"/>
        <v>291</v>
      </c>
      <c r="J105" s="864">
        <f t="shared" si="41"/>
        <v>200</v>
      </c>
      <c r="K105" s="864">
        <f t="shared" si="41"/>
        <v>244</v>
      </c>
      <c r="L105" s="864">
        <f t="shared" si="41"/>
        <v>192</v>
      </c>
      <c r="M105" s="864">
        <f t="shared" si="41"/>
        <v>152</v>
      </c>
      <c r="N105" s="864">
        <f t="shared" si="41"/>
        <v>119</v>
      </c>
      <c r="O105" s="864">
        <f t="shared" si="41"/>
        <v>93</v>
      </c>
      <c r="P105" s="864">
        <f t="shared" si="41"/>
        <v>83</v>
      </c>
      <c r="Q105" s="864">
        <f t="shared" si="41"/>
        <v>69</v>
      </c>
      <c r="R105" s="864">
        <f t="shared" si="41"/>
        <v>61</v>
      </c>
      <c r="S105" s="864">
        <f t="shared" si="41"/>
        <v>47</v>
      </c>
      <c r="T105" s="864">
        <f t="shared" si="41"/>
        <v>50</v>
      </c>
      <c r="U105" s="864">
        <f t="shared" si="41"/>
        <v>32</v>
      </c>
      <c r="V105" s="865">
        <f t="shared" si="41"/>
        <v>30</v>
      </c>
      <c r="W105" s="836"/>
      <c r="X105" s="836"/>
      <c r="Y105" s="837"/>
      <c r="Z105" s="837"/>
      <c r="AA105" s="837"/>
      <c r="AB105" s="837"/>
      <c r="AC105" s="837"/>
      <c r="AD105" s="837"/>
      <c r="AE105" s="837"/>
      <c r="AF105" s="837"/>
      <c r="AG105" s="837"/>
      <c r="AH105" s="837"/>
      <c r="AI105" s="837"/>
    </row>
    <row r="106" spans="1:35" ht="18.75" customHeight="1">
      <c r="A106" s="845"/>
      <c r="B106" s="831"/>
      <c r="C106" s="837" t="s">
        <v>88</v>
      </c>
      <c r="D106" s="833">
        <f t="shared" si="28"/>
        <v>1272</v>
      </c>
      <c r="E106" s="866">
        <v>18</v>
      </c>
      <c r="F106" s="867">
        <v>127</v>
      </c>
      <c r="G106" s="868">
        <v>182</v>
      </c>
      <c r="H106" s="869">
        <v>146</v>
      </c>
      <c r="I106" s="869">
        <v>170</v>
      </c>
      <c r="J106" s="869">
        <v>91</v>
      </c>
      <c r="K106" s="869">
        <v>114</v>
      </c>
      <c r="L106" s="869">
        <v>95</v>
      </c>
      <c r="M106" s="869">
        <v>64</v>
      </c>
      <c r="N106" s="869">
        <v>53</v>
      </c>
      <c r="O106" s="869">
        <v>39</v>
      </c>
      <c r="P106" s="869">
        <v>41</v>
      </c>
      <c r="Q106" s="869">
        <v>29</v>
      </c>
      <c r="R106" s="869">
        <v>29</v>
      </c>
      <c r="S106" s="869">
        <v>21</v>
      </c>
      <c r="T106" s="869">
        <v>24</v>
      </c>
      <c r="U106" s="869">
        <v>15</v>
      </c>
      <c r="V106" s="870">
        <v>14</v>
      </c>
      <c r="W106" s="836"/>
      <c r="X106" s="836"/>
      <c r="Y106" s="837"/>
      <c r="Z106" s="837"/>
      <c r="AA106" s="837"/>
      <c r="AB106" s="837"/>
      <c r="AC106" s="837"/>
      <c r="AD106" s="837"/>
      <c r="AE106" s="837"/>
      <c r="AF106" s="837"/>
      <c r="AG106" s="837"/>
      <c r="AH106" s="837"/>
      <c r="AI106" s="837"/>
    </row>
    <row r="107" spans="1:35" ht="18.75" customHeight="1">
      <c r="A107" s="845"/>
      <c r="B107" s="831"/>
      <c r="C107" s="837" t="s">
        <v>89</v>
      </c>
      <c r="D107" s="833">
        <f t="shared" si="28"/>
        <v>1280</v>
      </c>
      <c r="E107" s="837">
        <v>43</v>
      </c>
      <c r="F107" s="871">
        <v>107</v>
      </c>
      <c r="G107" s="868">
        <v>109</v>
      </c>
      <c r="H107" s="868">
        <v>157</v>
      </c>
      <c r="I107" s="868">
        <v>121</v>
      </c>
      <c r="J107" s="868">
        <v>109</v>
      </c>
      <c r="K107" s="868">
        <v>130</v>
      </c>
      <c r="L107" s="868">
        <v>97</v>
      </c>
      <c r="M107" s="868">
        <v>88</v>
      </c>
      <c r="N107" s="868">
        <v>66</v>
      </c>
      <c r="O107" s="868">
        <v>54</v>
      </c>
      <c r="P107" s="868">
        <v>42</v>
      </c>
      <c r="Q107" s="868">
        <v>40</v>
      </c>
      <c r="R107" s="868">
        <v>32</v>
      </c>
      <c r="S107" s="868">
        <v>26</v>
      </c>
      <c r="T107" s="868">
        <v>26</v>
      </c>
      <c r="U107" s="868">
        <v>17</v>
      </c>
      <c r="V107" s="885">
        <v>16</v>
      </c>
      <c r="W107" s="836"/>
      <c r="X107" s="836"/>
      <c r="Y107" s="837"/>
      <c r="Z107" s="837"/>
      <c r="AA107" s="837"/>
      <c r="AB107" s="837"/>
      <c r="AC107" s="837"/>
      <c r="AD107" s="837"/>
      <c r="AE107" s="837"/>
      <c r="AF107" s="837"/>
      <c r="AG107" s="837"/>
      <c r="AH107" s="837"/>
      <c r="AI107" s="837"/>
    </row>
    <row r="108" spans="1:35" ht="18.75" customHeight="1">
      <c r="A108" s="850">
        <v>14</v>
      </c>
      <c r="B108" s="831" t="s">
        <v>721</v>
      </c>
      <c r="C108" s="837"/>
      <c r="D108" s="832">
        <f t="shared" si="28"/>
        <v>1217</v>
      </c>
      <c r="E108" s="861">
        <f t="shared" ref="E108:V108" si="42">SUM(E109:E110)</f>
        <v>37</v>
      </c>
      <c r="F108" s="862">
        <f t="shared" si="42"/>
        <v>122</v>
      </c>
      <c r="G108" s="863">
        <f t="shared" si="42"/>
        <v>139</v>
      </c>
      <c r="H108" s="864">
        <f t="shared" si="42"/>
        <v>153</v>
      </c>
      <c r="I108" s="864">
        <f t="shared" si="42"/>
        <v>140</v>
      </c>
      <c r="J108" s="864">
        <f t="shared" si="42"/>
        <v>110</v>
      </c>
      <c r="K108" s="864">
        <f t="shared" si="42"/>
        <v>117</v>
      </c>
      <c r="L108" s="864">
        <f t="shared" si="42"/>
        <v>94</v>
      </c>
      <c r="M108" s="864">
        <f t="shared" si="42"/>
        <v>74</v>
      </c>
      <c r="N108" s="864">
        <f t="shared" si="42"/>
        <v>50</v>
      </c>
      <c r="O108" s="864">
        <f t="shared" si="42"/>
        <v>38</v>
      </c>
      <c r="P108" s="864">
        <f t="shared" si="42"/>
        <v>34</v>
      </c>
      <c r="Q108" s="864">
        <f t="shared" si="42"/>
        <v>28</v>
      </c>
      <c r="R108" s="864">
        <f t="shared" si="42"/>
        <v>25</v>
      </c>
      <c r="S108" s="864">
        <f t="shared" si="42"/>
        <v>18</v>
      </c>
      <c r="T108" s="864">
        <f t="shared" si="42"/>
        <v>18</v>
      </c>
      <c r="U108" s="864">
        <f t="shared" si="42"/>
        <v>8</v>
      </c>
      <c r="V108" s="865">
        <f t="shared" si="42"/>
        <v>12</v>
      </c>
      <c r="W108" s="836"/>
      <c r="X108" s="836"/>
      <c r="Y108" s="837"/>
      <c r="Z108" s="837"/>
      <c r="AA108" s="837"/>
      <c r="AB108" s="837"/>
      <c r="AC108" s="837"/>
      <c r="AD108" s="837"/>
      <c r="AE108" s="837"/>
      <c r="AF108" s="837"/>
      <c r="AG108" s="837"/>
      <c r="AH108" s="837"/>
      <c r="AI108" s="837"/>
    </row>
    <row r="109" spans="1:35" ht="18.75" customHeight="1">
      <c r="A109" s="845"/>
      <c r="B109" s="831"/>
      <c r="C109" s="837" t="s">
        <v>88</v>
      </c>
      <c r="D109" s="833">
        <f t="shared" si="28"/>
        <v>629</v>
      </c>
      <c r="E109" s="837">
        <v>17</v>
      </c>
      <c r="F109" s="871">
        <v>70</v>
      </c>
      <c r="G109" s="868">
        <v>88</v>
      </c>
      <c r="H109" s="869">
        <v>84</v>
      </c>
      <c r="I109" s="869">
        <v>81</v>
      </c>
      <c r="J109" s="869">
        <v>53</v>
      </c>
      <c r="K109" s="869">
        <v>55</v>
      </c>
      <c r="L109" s="869">
        <v>45</v>
      </c>
      <c r="M109" s="869">
        <v>34</v>
      </c>
      <c r="N109" s="869">
        <v>21</v>
      </c>
      <c r="O109" s="869">
        <v>18</v>
      </c>
      <c r="P109" s="869">
        <v>15</v>
      </c>
      <c r="Q109" s="869">
        <v>15</v>
      </c>
      <c r="R109" s="869">
        <v>9</v>
      </c>
      <c r="S109" s="869">
        <v>10</v>
      </c>
      <c r="T109" s="869">
        <v>7</v>
      </c>
      <c r="U109" s="869">
        <v>4</v>
      </c>
      <c r="V109" s="870">
        <v>3</v>
      </c>
      <c r="W109" s="836"/>
      <c r="X109" s="836"/>
      <c r="Y109" s="836"/>
      <c r="Z109" s="836"/>
      <c r="AA109" s="836"/>
      <c r="AB109" s="836"/>
      <c r="AC109" s="836"/>
      <c r="AD109" s="837"/>
      <c r="AE109" s="837"/>
      <c r="AF109" s="837"/>
      <c r="AG109" s="837"/>
      <c r="AH109" s="837"/>
      <c r="AI109" s="837"/>
    </row>
    <row r="110" spans="1:35" ht="18.75" customHeight="1">
      <c r="A110" s="845"/>
      <c r="B110" s="831"/>
      <c r="C110" s="837" t="s">
        <v>89</v>
      </c>
      <c r="D110" s="833">
        <f t="shared" si="28"/>
        <v>588</v>
      </c>
      <c r="E110" s="837">
        <v>20</v>
      </c>
      <c r="F110" s="871">
        <v>52</v>
      </c>
      <c r="G110" s="868">
        <v>51</v>
      </c>
      <c r="H110" s="868">
        <v>69</v>
      </c>
      <c r="I110" s="868">
        <v>59</v>
      </c>
      <c r="J110" s="868">
        <v>57</v>
      </c>
      <c r="K110" s="868">
        <v>62</v>
      </c>
      <c r="L110" s="868">
        <v>49</v>
      </c>
      <c r="M110" s="868">
        <v>40</v>
      </c>
      <c r="N110" s="868">
        <v>29</v>
      </c>
      <c r="O110" s="868">
        <v>20</v>
      </c>
      <c r="P110" s="868">
        <v>19</v>
      </c>
      <c r="Q110" s="868">
        <v>13</v>
      </c>
      <c r="R110" s="868">
        <v>16</v>
      </c>
      <c r="S110" s="868">
        <v>8</v>
      </c>
      <c r="T110" s="868">
        <v>11</v>
      </c>
      <c r="U110" s="868">
        <v>4</v>
      </c>
      <c r="V110" s="885">
        <v>9</v>
      </c>
      <c r="W110" s="836"/>
      <c r="X110" s="836"/>
      <c r="Y110" s="837"/>
      <c r="Z110" s="837"/>
      <c r="AA110" s="837"/>
      <c r="AB110" s="837"/>
      <c r="AC110" s="837"/>
      <c r="AD110" s="837"/>
      <c r="AE110" s="837"/>
      <c r="AF110" s="837"/>
      <c r="AG110" s="837"/>
      <c r="AH110" s="837"/>
      <c r="AI110" s="837"/>
    </row>
    <row r="111" spans="1:35" ht="18.75" customHeight="1">
      <c r="A111" s="850">
        <v>15</v>
      </c>
      <c r="B111" s="831" t="s">
        <v>722</v>
      </c>
      <c r="C111" s="837"/>
      <c r="D111" s="832">
        <f t="shared" si="28"/>
        <v>1980</v>
      </c>
      <c r="E111" s="861">
        <f t="shared" ref="E111:V111" si="43">SUM(E112:E113)</f>
        <v>44</v>
      </c>
      <c r="F111" s="862">
        <f t="shared" si="43"/>
        <v>182</v>
      </c>
      <c r="G111" s="863">
        <f>SUM(G112:G113)</f>
        <v>233</v>
      </c>
      <c r="H111" s="864">
        <f t="shared" si="43"/>
        <v>235</v>
      </c>
      <c r="I111" s="864">
        <f t="shared" si="43"/>
        <v>224</v>
      </c>
      <c r="J111" s="864">
        <f t="shared" si="43"/>
        <v>166</v>
      </c>
      <c r="K111" s="864">
        <f t="shared" si="43"/>
        <v>200</v>
      </c>
      <c r="L111" s="864">
        <f t="shared" si="43"/>
        <v>139</v>
      </c>
      <c r="M111" s="864">
        <f t="shared" si="43"/>
        <v>117</v>
      </c>
      <c r="N111" s="864">
        <f t="shared" si="43"/>
        <v>85</v>
      </c>
      <c r="O111" s="864">
        <f t="shared" si="43"/>
        <v>64</v>
      </c>
      <c r="P111" s="864">
        <f t="shared" si="43"/>
        <v>61</v>
      </c>
      <c r="Q111" s="864">
        <f t="shared" si="43"/>
        <v>53</v>
      </c>
      <c r="R111" s="864">
        <f t="shared" si="43"/>
        <v>50</v>
      </c>
      <c r="S111" s="864">
        <f t="shared" si="43"/>
        <v>37</v>
      </c>
      <c r="T111" s="864">
        <f t="shared" si="43"/>
        <v>33</v>
      </c>
      <c r="U111" s="864">
        <f t="shared" si="43"/>
        <v>25</v>
      </c>
      <c r="V111" s="865">
        <f t="shared" si="43"/>
        <v>32</v>
      </c>
      <c r="W111" s="836"/>
      <c r="X111" s="836"/>
      <c r="Y111" s="837"/>
      <c r="Z111" s="837"/>
      <c r="AA111" s="837"/>
      <c r="AB111" s="837"/>
      <c r="AC111" s="837"/>
      <c r="AD111" s="837"/>
      <c r="AE111" s="837"/>
      <c r="AF111" s="837"/>
      <c r="AG111" s="837"/>
      <c r="AH111" s="837"/>
      <c r="AI111" s="837"/>
    </row>
    <row r="112" spans="1:35" ht="18.75" customHeight="1">
      <c r="A112" s="845"/>
      <c r="B112" s="831"/>
      <c r="C112" s="837" t="s">
        <v>88</v>
      </c>
      <c r="D112" s="833">
        <f t="shared" si="28"/>
        <v>1012</v>
      </c>
      <c r="E112" s="837">
        <v>18</v>
      </c>
      <c r="F112" s="871">
        <v>104</v>
      </c>
      <c r="G112" s="868">
        <v>148</v>
      </c>
      <c r="H112" s="869">
        <v>130</v>
      </c>
      <c r="I112" s="869">
        <v>120</v>
      </c>
      <c r="J112" s="869">
        <v>79</v>
      </c>
      <c r="K112" s="869">
        <v>99</v>
      </c>
      <c r="L112" s="869">
        <v>59</v>
      </c>
      <c r="M112" s="869">
        <v>57</v>
      </c>
      <c r="N112" s="869">
        <v>34</v>
      </c>
      <c r="O112" s="869">
        <v>19</v>
      </c>
      <c r="P112" s="869">
        <v>29</v>
      </c>
      <c r="Q112" s="869">
        <v>24</v>
      </c>
      <c r="R112" s="869">
        <v>28</v>
      </c>
      <c r="S112" s="869">
        <v>18</v>
      </c>
      <c r="T112" s="869">
        <v>19</v>
      </c>
      <c r="U112" s="869">
        <v>11</v>
      </c>
      <c r="V112" s="870">
        <v>16</v>
      </c>
      <c r="W112" s="836"/>
      <c r="X112" s="836"/>
      <c r="Y112" s="837"/>
      <c r="Z112" s="837"/>
      <c r="AA112" s="837"/>
      <c r="AB112" s="837"/>
      <c r="AC112" s="837"/>
      <c r="AD112" s="837"/>
      <c r="AE112" s="837"/>
      <c r="AF112" s="837"/>
      <c r="AG112" s="837"/>
      <c r="AH112" s="837"/>
      <c r="AI112" s="837"/>
    </row>
    <row r="113" spans="1:35" ht="18.75" customHeight="1">
      <c r="A113" s="845"/>
      <c r="B113" s="831"/>
      <c r="C113" s="837" t="s">
        <v>89</v>
      </c>
      <c r="D113" s="833">
        <f t="shared" si="28"/>
        <v>968</v>
      </c>
      <c r="E113" s="837">
        <v>26</v>
      </c>
      <c r="F113" s="871">
        <v>78</v>
      </c>
      <c r="G113" s="868">
        <v>85</v>
      </c>
      <c r="H113" s="868">
        <v>105</v>
      </c>
      <c r="I113" s="868">
        <v>104</v>
      </c>
      <c r="J113" s="868">
        <v>87</v>
      </c>
      <c r="K113" s="868">
        <v>101</v>
      </c>
      <c r="L113" s="868">
        <v>80</v>
      </c>
      <c r="M113" s="868">
        <v>60</v>
      </c>
      <c r="N113" s="868">
        <v>51</v>
      </c>
      <c r="O113" s="868">
        <v>45</v>
      </c>
      <c r="P113" s="868">
        <v>32</v>
      </c>
      <c r="Q113" s="868">
        <v>29</v>
      </c>
      <c r="R113" s="868">
        <v>22</v>
      </c>
      <c r="S113" s="868">
        <v>19</v>
      </c>
      <c r="T113" s="868">
        <v>14</v>
      </c>
      <c r="U113" s="868">
        <v>14</v>
      </c>
      <c r="V113" s="885">
        <v>16</v>
      </c>
      <c r="W113" s="836"/>
      <c r="X113" s="836"/>
      <c r="Y113" s="837"/>
      <c r="Z113" s="837"/>
      <c r="AA113" s="837"/>
      <c r="AB113" s="837"/>
      <c r="AC113" s="837"/>
      <c r="AD113" s="837"/>
      <c r="AE113" s="837"/>
      <c r="AF113" s="837"/>
      <c r="AG113" s="837"/>
      <c r="AH113" s="837"/>
      <c r="AI113" s="837"/>
    </row>
    <row r="114" spans="1:35" ht="18.75" customHeight="1">
      <c r="A114" s="850">
        <v>16</v>
      </c>
      <c r="B114" s="831" t="s">
        <v>723</v>
      </c>
      <c r="C114" s="837"/>
      <c r="D114" s="832">
        <f t="shared" si="28"/>
        <v>2158</v>
      </c>
      <c r="E114" s="861">
        <f>SUM(E115:E116)</f>
        <v>62</v>
      </c>
      <c r="F114" s="862">
        <f>SUM(F115:F116)</f>
        <v>204</v>
      </c>
      <c r="G114" s="863">
        <f>SUM(G115:G116)</f>
        <v>249</v>
      </c>
      <c r="H114" s="863">
        <f t="shared" ref="H114:V114" si="44">SUM(H115:H116)</f>
        <v>289</v>
      </c>
      <c r="I114" s="863">
        <f t="shared" si="44"/>
        <v>247</v>
      </c>
      <c r="J114" s="863">
        <f t="shared" si="44"/>
        <v>181</v>
      </c>
      <c r="K114" s="863">
        <f t="shared" si="44"/>
        <v>182</v>
      </c>
      <c r="L114" s="863">
        <f t="shared" si="44"/>
        <v>137</v>
      </c>
      <c r="M114" s="863">
        <f t="shared" si="44"/>
        <v>138</v>
      </c>
      <c r="N114" s="863">
        <f t="shared" si="44"/>
        <v>87</v>
      </c>
      <c r="O114" s="863">
        <f t="shared" si="44"/>
        <v>82</v>
      </c>
      <c r="P114" s="863">
        <f t="shared" si="44"/>
        <v>71</v>
      </c>
      <c r="Q114" s="863">
        <f t="shared" si="44"/>
        <v>55</v>
      </c>
      <c r="R114" s="863">
        <f t="shared" si="44"/>
        <v>53</v>
      </c>
      <c r="S114" s="863">
        <f t="shared" si="44"/>
        <v>39</v>
      </c>
      <c r="T114" s="863">
        <f t="shared" si="44"/>
        <v>37</v>
      </c>
      <c r="U114" s="863">
        <f t="shared" si="44"/>
        <v>23</v>
      </c>
      <c r="V114" s="883">
        <f t="shared" si="44"/>
        <v>22</v>
      </c>
      <c r="W114" s="836"/>
      <c r="X114" s="836"/>
      <c r="Y114" s="837"/>
      <c r="Z114" s="837"/>
      <c r="AA114" s="837"/>
      <c r="AB114" s="837"/>
      <c r="AC114" s="837"/>
      <c r="AD114" s="837"/>
      <c r="AE114" s="837"/>
      <c r="AF114" s="837"/>
      <c r="AG114" s="837"/>
      <c r="AH114" s="837"/>
      <c r="AI114" s="837"/>
    </row>
    <row r="115" spans="1:35" ht="18.75" customHeight="1">
      <c r="A115" s="836"/>
      <c r="B115" s="831"/>
      <c r="C115" s="837" t="s">
        <v>88</v>
      </c>
      <c r="D115" s="833">
        <f t="shared" si="28"/>
        <v>1057</v>
      </c>
      <c r="E115" s="837">
        <v>23</v>
      </c>
      <c r="F115" s="884">
        <v>113</v>
      </c>
      <c r="G115" s="868">
        <v>156</v>
      </c>
      <c r="H115" s="869">
        <v>145</v>
      </c>
      <c r="I115" s="869">
        <v>143</v>
      </c>
      <c r="J115" s="869">
        <v>83</v>
      </c>
      <c r="K115" s="869">
        <v>84</v>
      </c>
      <c r="L115" s="869">
        <v>57</v>
      </c>
      <c r="M115" s="869">
        <v>61</v>
      </c>
      <c r="N115" s="869">
        <v>30</v>
      </c>
      <c r="O115" s="869">
        <v>35</v>
      </c>
      <c r="P115" s="869">
        <v>25</v>
      </c>
      <c r="Q115" s="869">
        <v>25</v>
      </c>
      <c r="R115" s="869">
        <v>23</v>
      </c>
      <c r="S115" s="869">
        <v>20</v>
      </c>
      <c r="T115" s="869">
        <v>14</v>
      </c>
      <c r="U115" s="869">
        <v>10</v>
      </c>
      <c r="V115" s="870">
        <v>10</v>
      </c>
      <c r="W115" s="836"/>
      <c r="X115" s="836"/>
      <c r="Y115" s="837"/>
      <c r="Z115" s="837"/>
      <c r="AA115" s="837"/>
      <c r="AB115" s="837"/>
      <c r="AC115" s="837"/>
      <c r="AD115" s="837"/>
      <c r="AE115" s="837"/>
      <c r="AF115" s="837"/>
      <c r="AG115" s="837"/>
      <c r="AH115" s="837"/>
      <c r="AI115" s="837"/>
    </row>
    <row r="116" spans="1:35" ht="18.75" customHeight="1">
      <c r="A116" s="836"/>
      <c r="B116" s="831"/>
      <c r="C116" s="837" t="s">
        <v>89</v>
      </c>
      <c r="D116" s="833">
        <f t="shared" si="28"/>
        <v>1101</v>
      </c>
      <c r="E116" s="837">
        <v>39</v>
      </c>
      <c r="F116" s="884">
        <v>91</v>
      </c>
      <c r="G116" s="868">
        <v>93</v>
      </c>
      <c r="H116" s="868">
        <v>144</v>
      </c>
      <c r="I116" s="868">
        <v>104</v>
      </c>
      <c r="J116" s="868">
        <v>98</v>
      </c>
      <c r="K116" s="868">
        <v>98</v>
      </c>
      <c r="L116" s="868">
        <v>80</v>
      </c>
      <c r="M116" s="868">
        <v>77</v>
      </c>
      <c r="N116" s="868">
        <v>57</v>
      </c>
      <c r="O116" s="868">
        <v>47</v>
      </c>
      <c r="P116" s="868">
        <v>46</v>
      </c>
      <c r="Q116" s="868">
        <v>30</v>
      </c>
      <c r="R116" s="868">
        <v>30</v>
      </c>
      <c r="S116" s="868">
        <v>19</v>
      </c>
      <c r="T116" s="868">
        <v>23</v>
      </c>
      <c r="U116" s="868">
        <v>13</v>
      </c>
      <c r="V116" s="885">
        <v>12</v>
      </c>
      <c r="W116" s="836"/>
      <c r="X116" s="836"/>
      <c r="Y116" s="837"/>
      <c r="Z116" s="837"/>
      <c r="AA116" s="837"/>
      <c r="AB116" s="837"/>
      <c r="AC116" s="837"/>
      <c r="AD116" s="837"/>
      <c r="AE116" s="837"/>
      <c r="AF116" s="837"/>
      <c r="AG116" s="837"/>
      <c r="AH116" s="837"/>
      <c r="AI116" s="837"/>
    </row>
    <row r="117" spans="1:35" ht="21" customHeight="1">
      <c r="A117" s="1574" t="s">
        <v>31</v>
      </c>
      <c r="B117" s="1543" t="s">
        <v>724</v>
      </c>
      <c r="C117" s="1575"/>
      <c r="D117" s="1545">
        <f t="shared" ref="D117:D134" si="45">SUM(E117:V117)</f>
        <v>22308</v>
      </c>
      <c r="E117" s="1547">
        <f>SUM(E120+E123+E126+E129+E132)</f>
        <v>802</v>
      </c>
      <c r="F117" s="1547">
        <f t="shared" ref="F117:V119" si="46">SUM(F120+F123+F126+F129+F132)</f>
        <v>2939</v>
      </c>
      <c r="G117" s="1547">
        <f t="shared" si="46"/>
        <v>3147</v>
      </c>
      <c r="H117" s="1547">
        <f t="shared" si="46"/>
        <v>2667</v>
      </c>
      <c r="I117" s="1547">
        <f t="shared" si="46"/>
        <v>2290</v>
      </c>
      <c r="J117" s="1547">
        <f t="shared" si="46"/>
        <v>2152</v>
      </c>
      <c r="K117" s="1547">
        <f t="shared" si="46"/>
        <v>1813</v>
      </c>
      <c r="L117" s="1547">
        <f t="shared" si="46"/>
        <v>1625</v>
      </c>
      <c r="M117" s="1547">
        <f t="shared" si="46"/>
        <v>1269</v>
      </c>
      <c r="N117" s="1547">
        <f t="shared" si="46"/>
        <v>781</v>
      </c>
      <c r="O117" s="1547">
        <f t="shared" si="46"/>
        <v>606</v>
      </c>
      <c r="P117" s="1547">
        <f t="shared" si="46"/>
        <v>513</v>
      </c>
      <c r="Q117" s="1547">
        <f t="shared" si="46"/>
        <v>459</v>
      </c>
      <c r="R117" s="1547">
        <f t="shared" si="46"/>
        <v>365</v>
      </c>
      <c r="S117" s="1547">
        <f t="shared" si="46"/>
        <v>336</v>
      </c>
      <c r="T117" s="1547">
        <f t="shared" si="46"/>
        <v>205</v>
      </c>
      <c r="U117" s="1565">
        <f t="shared" si="46"/>
        <v>140</v>
      </c>
      <c r="V117" s="1547">
        <f t="shared" si="46"/>
        <v>199</v>
      </c>
      <c r="W117" s="836"/>
      <c r="X117" s="836"/>
      <c r="Y117" s="837"/>
      <c r="Z117" s="837"/>
      <c r="AA117" s="837"/>
      <c r="AB117" s="837"/>
      <c r="AC117" s="837"/>
      <c r="AD117" s="837"/>
      <c r="AE117" s="837"/>
      <c r="AF117" s="837"/>
      <c r="AG117" s="837"/>
      <c r="AH117" s="837"/>
      <c r="AI117" s="837"/>
    </row>
    <row r="118" spans="1:35" ht="18.75" customHeight="1">
      <c r="A118" s="1548"/>
      <c r="B118" s="835"/>
      <c r="C118" s="838" t="s">
        <v>88</v>
      </c>
      <c r="D118" s="833">
        <f t="shared" si="45"/>
        <v>10041</v>
      </c>
      <c r="E118" s="841">
        <f t="shared" ref="E118:T119" si="47">SUM(E121+E124+E127+E130+E133)</f>
        <v>423</v>
      </c>
      <c r="F118" s="841">
        <f>SUM(F121+F124+F127+F130+F133)</f>
        <v>1505</v>
      </c>
      <c r="G118" s="841">
        <f t="shared" si="47"/>
        <v>1514</v>
      </c>
      <c r="H118" s="841">
        <f t="shared" si="47"/>
        <v>1182</v>
      </c>
      <c r="I118" s="841">
        <f t="shared" si="47"/>
        <v>923</v>
      </c>
      <c r="J118" s="841">
        <f t="shared" si="47"/>
        <v>934</v>
      </c>
      <c r="K118" s="841">
        <f t="shared" si="47"/>
        <v>780</v>
      </c>
      <c r="L118" s="841">
        <f t="shared" si="47"/>
        <v>779</v>
      </c>
      <c r="M118" s="841">
        <f t="shared" si="47"/>
        <v>564</v>
      </c>
      <c r="N118" s="841">
        <f t="shared" si="47"/>
        <v>328</v>
      </c>
      <c r="O118" s="841">
        <f t="shared" si="47"/>
        <v>242</v>
      </c>
      <c r="P118" s="841">
        <f t="shared" si="47"/>
        <v>204</v>
      </c>
      <c r="Q118" s="841">
        <f t="shared" si="47"/>
        <v>190</v>
      </c>
      <c r="R118" s="841">
        <f t="shared" si="47"/>
        <v>130</v>
      </c>
      <c r="S118" s="841">
        <f t="shared" si="47"/>
        <v>136</v>
      </c>
      <c r="T118" s="841">
        <f t="shared" si="47"/>
        <v>51</v>
      </c>
      <c r="U118" s="886">
        <f t="shared" si="46"/>
        <v>68</v>
      </c>
      <c r="V118" s="841">
        <f t="shared" si="46"/>
        <v>88</v>
      </c>
      <c r="W118" s="836"/>
      <c r="X118" s="836"/>
      <c r="Y118" s="837"/>
      <c r="Z118" s="837"/>
      <c r="AA118" s="837"/>
      <c r="AB118" s="837"/>
      <c r="AC118" s="837"/>
      <c r="AD118" s="837"/>
      <c r="AE118" s="837"/>
      <c r="AF118" s="837"/>
      <c r="AG118" s="837"/>
      <c r="AH118" s="837"/>
      <c r="AI118" s="837"/>
    </row>
    <row r="119" spans="1:35" ht="18.75" customHeight="1">
      <c r="A119" s="1576"/>
      <c r="B119" s="1577"/>
      <c r="C119" s="1550" t="s">
        <v>89</v>
      </c>
      <c r="D119" s="1551">
        <f t="shared" si="45"/>
        <v>12267</v>
      </c>
      <c r="E119" s="1553">
        <f t="shared" si="47"/>
        <v>379</v>
      </c>
      <c r="F119" s="1553">
        <f t="shared" si="46"/>
        <v>1434</v>
      </c>
      <c r="G119" s="1553">
        <f t="shared" si="46"/>
        <v>1633</v>
      </c>
      <c r="H119" s="1553">
        <f t="shared" si="46"/>
        <v>1485</v>
      </c>
      <c r="I119" s="1553">
        <f t="shared" si="46"/>
        <v>1367</v>
      </c>
      <c r="J119" s="1553">
        <f>SUM(J122+J125+J128+J131+J134)</f>
        <v>1218</v>
      </c>
      <c r="K119" s="1553">
        <f t="shared" si="46"/>
        <v>1033</v>
      </c>
      <c r="L119" s="1553">
        <f t="shared" si="46"/>
        <v>846</v>
      </c>
      <c r="M119" s="1553">
        <f t="shared" si="46"/>
        <v>705</v>
      </c>
      <c r="N119" s="1553">
        <f t="shared" si="46"/>
        <v>453</v>
      </c>
      <c r="O119" s="1553">
        <f>SUM(O122+O125+O128+O131+O134)</f>
        <v>364</v>
      </c>
      <c r="P119" s="1553">
        <f t="shared" si="46"/>
        <v>309</v>
      </c>
      <c r="Q119" s="1553">
        <f t="shared" si="46"/>
        <v>269</v>
      </c>
      <c r="R119" s="1553">
        <f t="shared" si="46"/>
        <v>235</v>
      </c>
      <c r="S119" s="1553">
        <f t="shared" si="46"/>
        <v>200</v>
      </c>
      <c r="T119" s="1553">
        <f t="shared" si="46"/>
        <v>154</v>
      </c>
      <c r="U119" s="1568">
        <f t="shared" si="46"/>
        <v>72</v>
      </c>
      <c r="V119" s="1553">
        <f t="shared" si="46"/>
        <v>111</v>
      </c>
      <c r="W119" s="836"/>
      <c r="X119" s="836"/>
      <c r="Y119" s="837"/>
      <c r="Z119" s="837"/>
      <c r="AA119" s="837"/>
      <c r="AB119" s="837"/>
      <c r="AC119" s="837"/>
      <c r="AD119" s="837"/>
      <c r="AE119" s="837"/>
      <c r="AF119" s="837"/>
      <c r="AG119" s="837"/>
      <c r="AH119" s="837"/>
      <c r="AI119" s="837"/>
    </row>
    <row r="120" spans="1:35" ht="18.75" customHeight="1">
      <c r="A120" s="846" t="s">
        <v>25</v>
      </c>
      <c r="B120" s="847" t="s">
        <v>725</v>
      </c>
      <c r="C120" s="837"/>
      <c r="D120" s="832">
        <f t="shared" si="45"/>
        <v>6002</v>
      </c>
      <c r="E120" s="846">
        <f t="shared" ref="E120:V120" si="48">SUM(E121:E122)</f>
        <v>209</v>
      </c>
      <c r="F120" s="846">
        <f t="shared" si="48"/>
        <v>774</v>
      </c>
      <c r="G120" s="846">
        <f t="shared" si="48"/>
        <v>837</v>
      </c>
      <c r="H120" s="846">
        <f t="shared" si="48"/>
        <v>717</v>
      </c>
      <c r="I120" s="846">
        <f t="shared" si="48"/>
        <v>631</v>
      </c>
      <c r="J120" s="846">
        <f t="shared" si="48"/>
        <v>626</v>
      </c>
      <c r="K120" s="846">
        <f t="shared" si="48"/>
        <v>421</v>
      </c>
      <c r="L120" s="846">
        <f t="shared" si="48"/>
        <v>459</v>
      </c>
      <c r="M120" s="846">
        <f t="shared" si="48"/>
        <v>313</v>
      </c>
      <c r="N120" s="846">
        <f t="shared" si="48"/>
        <v>247</v>
      </c>
      <c r="O120" s="846">
        <f t="shared" si="48"/>
        <v>149</v>
      </c>
      <c r="P120" s="846">
        <f t="shared" si="48"/>
        <v>163</v>
      </c>
      <c r="Q120" s="846">
        <f t="shared" si="48"/>
        <v>95</v>
      </c>
      <c r="R120" s="846">
        <f t="shared" si="48"/>
        <v>102</v>
      </c>
      <c r="S120" s="846">
        <f t="shared" si="48"/>
        <v>94</v>
      </c>
      <c r="T120" s="846">
        <f t="shared" si="48"/>
        <v>59</v>
      </c>
      <c r="U120" s="850">
        <f t="shared" si="48"/>
        <v>44</v>
      </c>
      <c r="V120" s="872">
        <f t="shared" si="48"/>
        <v>62</v>
      </c>
      <c r="W120" s="836"/>
      <c r="X120" s="836"/>
      <c r="Y120" s="837"/>
      <c r="Z120" s="837"/>
      <c r="AA120" s="837"/>
      <c r="AB120" s="837"/>
      <c r="AC120" s="837"/>
      <c r="AD120" s="837"/>
      <c r="AE120" s="837"/>
      <c r="AF120" s="837"/>
      <c r="AG120" s="837"/>
      <c r="AH120" s="837"/>
      <c r="AI120" s="837"/>
    </row>
    <row r="121" spans="1:35" ht="18.75" customHeight="1">
      <c r="A121" s="844"/>
      <c r="B121" s="847"/>
      <c r="C121" s="837" t="s">
        <v>88</v>
      </c>
      <c r="D121" s="833">
        <f t="shared" si="45"/>
        <v>2727</v>
      </c>
      <c r="E121" s="844">
        <v>106</v>
      </c>
      <c r="F121" s="844">
        <v>401</v>
      </c>
      <c r="G121" s="844">
        <v>425</v>
      </c>
      <c r="H121" s="844">
        <v>326</v>
      </c>
      <c r="I121" s="844">
        <v>244</v>
      </c>
      <c r="J121" s="844">
        <v>293</v>
      </c>
      <c r="K121" s="844">
        <v>170</v>
      </c>
      <c r="L121" s="844">
        <v>221</v>
      </c>
      <c r="M121" s="844">
        <v>137</v>
      </c>
      <c r="N121" s="844">
        <v>98</v>
      </c>
      <c r="O121" s="844">
        <v>70</v>
      </c>
      <c r="P121" s="844">
        <v>63</v>
      </c>
      <c r="Q121" s="844">
        <v>46</v>
      </c>
      <c r="R121" s="844">
        <v>35</v>
      </c>
      <c r="S121" s="844">
        <v>44</v>
      </c>
      <c r="T121" s="844">
        <v>13</v>
      </c>
      <c r="U121" s="844">
        <v>19</v>
      </c>
      <c r="V121" s="845">
        <v>16</v>
      </c>
      <c r="W121" s="836"/>
      <c r="X121" s="836"/>
      <c r="Y121" s="837"/>
      <c r="Z121" s="837"/>
      <c r="AA121" s="837"/>
      <c r="AB121" s="837"/>
      <c r="AC121" s="837"/>
      <c r="AD121" s="837"/>
      <c r="AE121" s="837"/>
      <c r="AF121" s="837"/>
      <c r="AG121" s="837"/>
      <c r="AH121" s="837"/>
      <c r="AI121" s="837"/>
    </row>
    <row r="122" spans="1:35" ht="18.75" customHeight="1">
      <c r="A122" s="844"/>
      <c r="B122" s="847"/>
      <c r="C122" s="837" t="s">
        <v>89</v>
      </c>
      <c r="D122" s="833">
        <f t="shared" si="45"/>
        <v>3275</v>
      </c>
      <c r="E122" s="844">
        <v>103</v>
      </c>
      <c r="F122" s="844">
        <v>373</v>
      </c>
      <c r="G122" s="844">
        <v>412</v>
      </c>
      <c r="H122" s="844">
        <v>391</v>
      </c>
      <c r="I122" s="844">
        <v>387</v>
      </c>
      <c r="J122" s="844">
        <v>333</v>
      </c>
      <c r="K122" s="844">
        <v>251</v>
      </c>
      <c r="L122" s="844">
        <v>238</v>
      </c>
      <c r="M122" s="844">
        <v>176</v>
      </c>
      <c r="N122" s="844">
        <v>149</v>
      </c>
      <c r="O122" s="844">
        <v>79</v>
      </c>
      <c r="P122" s="844">
        <v>100</v>
      </c>
      <c r="Q122" s="844">
        <v>49</v>
      </c>
      <c r="R122" s="844">
        <v>67</v>
      </c>
      <c r="S122" s="844">
        <v>50</v>
      </c>
      <c r="T122" s="844">
        <v>46</v>
      </c>
      <c r="U122" s="844">
        <v>25</v>
      </c>
      <c r="V122" s="845">
        <v>46</v>
      </c>
      <c r="W122" s="836"/>
      <c r="X122" s="836"/>
      <c r="Y122" s="837"/>
      <c r="Z122" s="837"/>
      <c r="AA122" s="837"/>
      <c r="AB122" s="837"/>
      <c r="AC122" s="837"/>
      <c r="AD122" s="837"/>
      <c r="AE122" s="837"/>
      <c r="AF122" s="837"/>
      <c r="AG122" s="837"/>
      <c r="AH122" s="837"/>
      <c r="AI122" s="837"/>
    </row>
    <row r="123" spans="1:35" ht="18.75" customHeight="1">
      <c r="A123" s="846" t="s">
        <v>27</v>
      </c>
      <c r="B123" s="847" t="s">
        <v>726</v>
      </c>
      <c r="C123" s="837"/>
      <c r="D123" s="832">
        <f t="shared" si="45"/>
        <v>6331</v>
      </c>
      <c r="E123" s="846">
        <f t="shared" ref="E123:V123" si="49">SUM(E124:E125)</f>
        <v>228</v>
      </c>
      <c r="F123" s="846">
        <f t="shared" si="49"/>
        <v>839</v>
      </c>
      <c r="G123" s="846">
        <f t="shared" si="49"/>
        <v>907</v>
      </c>
      <c r="H123" s="846">
        <f t="shared" si="49"/>
        <v>773</v>
      </c>
      <c r="I123" s="846">
        <f t="shared" si="49"/>
        <v>630</v>
      </c>
      <c r="J123" s="846">
        <f t="shared" si="49"/>
        <v>576</v>
      </c>
      <c r="K123" s="846">
        <f t="shared" si="49"/>
        <v>524</v>
      </c>
      <c r="L123" s="846">
        <f t="shared" si="49"/>
        <v>472</v>
      </c>
      <c r="M123" s="846">
        <f t="shared" si="49"/>
        <v>379</v>
      </c>
      <c r="N123" s="846">
        <f t="shared" si="49"/>
        <v>201</v>
      </c>
      <c r="O123" s="846">
        <f t="shared" si="49"/>
        <v>177</v>
      </c>
      <c r="P123" s="846">
        <f t="shared" si="49"/>
        <v>133</v>
      </c>
      <c r="Q123" s="846">
        <f t="shared" si="49"/>
        <v>174</v>
      </c>
      <c r="R123" s="846">
        <f t="shared" si="49"/>
        <v>97</v>
      </c>
      <c r="S123" s="846">
        <f t="shared" si="49"/>
        <v>89</v>
      </c>
      <c r="T123" s="846">
        <f t="shared" si="49"/>
        <v>60</v>
      </c>
      <c r="U123" s="846">
        <f t="shared" si="49"/>
        <v>29</v>
      </c>
      <c r="V123" s="850">
        <f t="shared" si="49"/>
        <v>43</v>
      </c>
      <c r="W123" s="836"/>
      <c r="X123" s="836"/>
      <c r="Y123" s="837"/>
      <c r="Z123" s="837"/>
      <c r="AA123" s="837"/>
      <c r="AB123" s="837"/>
      <c r="AC123" s="837"/>
      <c r="AD123" s="837"/>
      <c r="AE123" s="837"/>
      <c r="AF123" s="837"/>
      <c r="AG123" s="837"/>
      <c r="AH123" s="837"/>
      <c r="AI123" s="837"/>
    </row>
    <row r="124" spans="1:35" ht="18.75" customHeight="1">
      <c r="A124" s="844"/>
      <c r="B124" s="847"/>
      <c r="C124" s="837" t="s">
        <v>88</v>
      </c>
      <c r="D124" s="833">
        <f t="shared" si="45"/>
        <v>2899</v>
      </c>
      <c r="E124" s="844">
        <v>134</v>
      </c>
      <c r="F124" s="844">
        <v>445</v>
      </c>
      <c r="G124" s="844">
        <v>427</v>
      </c>
      <c r="H124" s="844">
        <v>350</v>
      </c>
      <c r="I124" s="844">
        <v>262</v>
      </c>
      <c r="J124" s="844">
        <v>249</v>
      </c>
      <c r="K124" s="844">
        <v>241</v>
      </c>
      <c r="L124" s="844">
        <v>231</v>
      </c>
      <c r="M124" s="844">
        <v>170</v>
      </c>
      <c r="N124" s="844">
        <v>87</v>
      </c>
      <c r="O124" s="844">
        <v>67</v>
      </c>
      <c r="P124" s="844">
        <v>52</v>
      </c>
      <c r="Q124" s="844">
        <v>66</v>
      </c>
      <c r="R124" s="844">
        <v>36</v>
      </c>
      <c r="S124" s="844">
        <v>39</v>
      </c>
      <c r="T124" s="844">
        <v>14</v>
      </c>
      <c r="U124" s="844">
        <v>14</v>
      </c>
      <c r="V124" s="845">
        <v>15</v>
      </c>
      <c r="W124" s="836"/>
      <c r="X124" s="836"/>
      <c r="Y124" s="837"/>
      <c r="Z124" s="837"/>
      <c r="AA124" s="837"/>
      <c r="AB124" s="837"/>
      <c r="AC124" s="837"/>
      <c r="AD124" s="837"/>
      <c r="AE124" s="837"/>
      <c r="AF124" s="837"/>
      <c r="AG124" s="837"/>
      <c r="AH124" s="837"/>
      <c r="AI124" s="837"/>
    </row>
    <row r="125" spans="1:35" ht="18.75" customHeight="1">
      <c r="A125" s="844"/>
      <c r="B125" s="847"/>
      <c r="C125" s="837" t="s">
        <v>89</v>
      </c>
      <c r="D125" s="833">
        <f t="shared" si="45"/>
        <v>3432</v>
      </c>
      <c r="E125" s="844">
        <v>94</v>
      </c>
      <c r="F125" s="844">
        <v>394</v>
      </c>
      <c r="G125" s="844">
        <v>480</v>
      </c>
      <c r="H125" s="844">
        <v>423</v>
      </c>
      <c r="I125" s="844">
        <v>368</v>
      </c>
      <c r="J125" s="844">
        <v>327</v>
      </c>
      <c r="K125" s="844">
        <v>283</v>
      </c>
      <c r="L125" s="844">
        <v>241</v>
      </c>
      <c r="M125" s="844">
        <v>209</v>
      </c>
      <c r="N125" s="844">
        <v>114</v>
      </c>
      <c r="O125" s="844">
        <v>110</v>
      </c>
      <c r="P125" s="844">
        <v>81</v>
      </c>
      <c r="Q125" s="844">
        <v>108</v>
      </c>
      <c r="R125" s="844">
        <v>61</v>
      </c>
      <c r="S125" s="844">
        <v>50</v>
      </c>
      <c r="T125" s="844">
        <v>46</v>
      </c>
      <c r="U125" s="844">
        <v>15</v>
      </c>
      <c r="V125" s="845">
        <v>28</v>
      </c>
      <c r="W125" s="836"/>
      <c r="X125" s="836"/>
      <c r="Y125" s="837"/>
      <c r="Z125" s="837"/>
      <c r="AA125" s="837"/>
      <c r="AB125" s="837"/>
      <c r="AC125" s="837"/>
      <c r="AD125" s="837"/>
      <c r="AE125" s="837"/>
      <c r="AF125" s="837"/>
      <c r="AG125" s="837"/>
      <c r="AH125" s="837"/>
      <c r="AI125" s="837"/>
    </row>
    <row r="126" spans="1:35" ht="18.75" customHeight="1">
      <c r="A126" s="846" t="s">
        <v>29</v>
      </c>
      <c r="B126" s="847" t="s">
        <v>727</v>
      </c>
      <c r="C126" s="837"/>
      <c r="D126" s="832">
        <f t="shared" si="45"/>
        <v>2078</v>
      </c>
      <c r="E126" s="846">
        <f t="shared" ref="E126:V126" si="50">SUM(E127:E128)</f>
        <v>86</v>
      </c>
      <c r="F126" s="846">
        <f t="shared" si="50"/>
        <v>298</v>
      </c>
      <c r="G126" s="846">
        <f t="shared" si="50"/>
        <v>311</v>
      </c>
      <c r="H126" s="846">
        <f t="shared" si="50"/>
        <v>271</v>
      </c>
      <c r="I126" s="846">
        <f t="shared" si="50"/>
        <v>227</v>
      </c>
      <c r="J126" s="846">
        <f t="shared" si="50"/>
        <v>176</v>
      </c>
      <c r="K126" s="846">
        <f t="shared" si="50"/>
        <v>178</v>
      </c>
      <c r="L126" s="846">
        <f t="shared" si="50"/>
        <v>130</v>
      </c>
      <c r="M126" s="846">
        <f t="shared" si="50"/>
        <v>112</v>
      </c>
      <c r="N126" s="846">
        <f t="shared" si="50"/>
        <v>57</v>
      </c>
      <c r="O126" s="846">
        <f t="shared" si="50"/>
        <v>45</v>
      </c>
      <c r="P126" s="846">
        <f t="shared" si="50"/>
        <v>35</v>
      </c>
      <c r="Q126" s="846">
        <f t="shared" si="50"/>
        <v>29</v>
      </c>
      <c r="R126" s="846">
        <f t="shared" si="50"/>
        <v>37</v>
      </c>
      <c r="S126" s="846">
        <f t="shared" si="50"/>
        <v>38</v>
      </c>
      <c r="T126" s="846">
        <f t="shared" si="50"/>
        <v>15</v>
      </c>
      <c r="U126" s="846">
        <f t="shared" si="50"/>
        <v>13</v>
      </c>
      <c r="V126" s="850">
        <f t="shared" si="50"/>
        <v>20</v>
      </c>
      <c r="W126" s="836"/>
      <c r="X126" s="836"/>
      <c r="Y126" s="837"/>
      <c r="Z126" s="837"/>
      <c r="AA126" s="837"/>
      <c r="AB126" s="837"/>
      <c r="AC126" s="837"/>
      <c r="AD126" s="837"/>
      <c r="AE126" s="837"/>
      <c r="AF126" s="837"/>
      <c r="AG126" s="837"/>
      <c r="AH126" s="837"/>
      <c r="AI126" s="837"/>
    </row>
    <row r="127" spans="1:35" ht="18.75" customHeight="1">
      <c r="A127" s="844"/>
      <c r="B127" s="847"/>
      <c r="C127" s="837" t="s">
        <v>88</v>
      </c>
      <c r="D127" s="833">
        <f t="shared" si="45"/>
        <v>917</v>
      </c>
      <c r="E127" s="844">
        <v>43</v>
      </c>
      <c r="F127" s="844">
        <v>144</v>
      </c>
      <c r="G127" s="844">
        <v>141</v>
      </c>
      <c r="H127" s="844">
        <v>116</v>
      </c>
      <c r="I127" s="844">
        <v>95</v>
      </c>
      <c r="J127" s="844">
        <v>75</v>
      </c>
      <c r="K127" s="844">
        <v>70</v>
      </c>
      <c r="L127" s="844">
        <v>68</v>
      </c>
      <c r="M127" s="844">
        <v>48</v>
      </c>
      <c r="N127" s="844">
        <v>30</v>
      </c>
      <c r="O127" s="844">
        <v>15</v>
      </c>
      <c r="P127" s="844">
        <v>14</v>
      </c>
      <c r="Q127" s="844">
        <v>6</v>
      </c>
      <c r="R127" s="844">
        <v>18</v>
      </c>
      <c r="S127" s="844">
        <v>7</v>
      </c>
      <c r="T127" s="844">
        <v>7</v>
      </c>
      <c r="U127" s="844">
        <v>4</v>
      </c>
      <c r="V127" s="845">
        <v>16</v>
      </c>
      <c r="W127" s="836"/>
      <c r="X127" s="836"/>
      <c r="Y127" s="837"/>
      <c r="Z127" s="837"/>
      <c r="AA127" s="837"/>
      <c r="AB127" s="837"/>
      <c r="AC127" s="837"/>
      <c r="AD127" s="837"/>
      <c r="AE127" s="837"/>
      <c r="AF127" s="837"/>
      <c r="AG127" s="837"/>
      <c r="AH127" s="837"/>
      <c r="AI127" s="837"/>
    </row>
    <row r="128" spans="1:35" ht="18.75" customHeight="1">
      <c r="A128" s="844"/>
      <c r="B128" s="847"/>
      <c r="C128" s="837" t="s">
        <v>89</v>
      </c>
      <c r="D128" s="833">
        <f t="shared" si="45"/>
        <v>1161</v>
      </c>
      <c r="E128" s="844">
        <v>43</v>
      </c>
      <c r="F128" s="844">
        <v>154</v>
      </c>
      <c r="G128" s="844">
        <v>170</v>
      </c>
      <c r="H128" s="844">
        <v>155</v>
      </c>
      <c r="I128" s="844">
        <v>132</v>
      </c>
      <c r="J128" s="844">
        <v>101</v>
      </c>
      <c r="K128" s="844">
        <v>108</v>
      </c>
      <c r="L128" s="844">
        <v>62</v>
      </c>
      <c r="M128" s="844">
        <v>64</v>
      </c>
      <c r="N128" s="844">
        <v>27</v>
      </c>
      <c r="O128" s="844">
        <v>30</v>
      </c>
      <c r="P128" s="844">
        <v>21</v>
      </c>
      <c r="Q128" s="844">
        <v>23</v>
      </c>
      <c r="R128" s="844">
        <v>19</v>
      </c>
      <c r="S128" s="844">
        <v>31</v>
      </c>
      <c r="T128" s="844">
        <v>8</v>
      </c>
      <c r="U128" s="844">
        <v>9</v>
      </c>
      <c r="V128" s="845">
        <v>4</v>
      </c>
      <c r="W128" s="836"/>
      <c r="X128" s="836"/>
      <c r="Y128" s="837"/>
      <c r="Z128" s="837"/>
      <c r="AA128" s="837"/>
      <c r="AB128" s="837"/>
      <c r="AC128" s="837"/>
      <c r="AD128" s="837"/>
      <c r="AE128" s="837"/>
      <c r="AF128" s="837"/>
      <c r="AG128" s="837"/>
      <c r="AH128" s="837"/>
      <c r="AI128" s="837"/>
    </row>
    <row r="129" spans="1:35" ht="18.75" customHeight="1">
      <c r="A129" s="846" t="s">
        <v>31</v>
      </c>
      <c r="B129" s="847" t="s">
        <v>728</v>
      </c>
      <c r="C129" s="837"/>
      <c r="D129" s="832">
        <f t="shared" si="45"/>
        <v>3780</v>
      </c>
      <c r="E129" s="846">
        <f t="shared" ref="E129:V129" si="51">SUM(E130:E131)</f>
        <v>136</v>
      </c>
      <c r="F129" s="846">
        <f t="shared" si="51"/>
        <v>490</v>
      </c>
      <c r="G129" s="846">
        <f t="shared" si="51"/>
        <v>513</v>
      </c>
      <c r="H129" s="846">
        <f t="shared" si="51"/>
        <v>434</v>
      </c>
      <c r="I129" s="846">
        <f t="shared" si="51"/>
        <v>390</v>
      </c>
      <c r="J129" s="846">
        <f t="shared" si="51"/>
        <v>367</v>
      </c>
      <c r="K129" s="846">
        <f t="shared" si="51"/>
        <v>312</v>
      </c>
      <c r="L129" s="846">
        <f t="shared" si="51"/>
        <v>275</v>
      </c>
      <c r="M129" s="846">
        <f t="shared" si="51"/>
        <v>217</v>
      </c>
      <c r="N129" s="846">
        <f t="shared" si="51"/>
        <v>150</v>
      </c>
      <c r="O129" s="846">
        <f t="shared" si="51"/>
        <v>111</v>
      </c>
      <c r="P129" s="846">
        <f t="shared" si="51"/>
        <v>91</v>
      </c>
      <c r="Q129" s="846">
        <f t="shared" si="51"/>
        <v>74</v>
      </c>
      <c r="R129" s="846">
        <f t="shared" si="51"/>
        <v>52</v>
      </c>
      <c r="S129" s="846">
        <f t="shared" si="51"/>
        <v>63</v>
      </c>
      <c r="T129" s="846">
        <f t="shared" si="51"/>
        <v>38</v>
      </c>
      <c r="U129" s="846">
        <f t="shared" si="51"/>
        <v>29</v>
      </c>
      <c r="V129" s="850">
        <f t="shared" si="51"/>
        <v>38</v>
      </c>
      <c r="W129" s="836"/>
      <c r="X129" s="836"/>
      <c r="Y129" s="837"/>
      <c r="Z129" s="837"/>
      <c r="AA129" s="837"/>
      <c r="AB129" s="837"/>
      <c r="AC129" s="837"/>
      <c r="AD129" s="837"/>
      <c r="AE129" s="837"/>
      <c r="AF129" s="837"/>
      <c r="AG129" s="837"/>
      <c r="AH129" s="837"/>
      <c r="AI129" s="837"/>
    </row>
    <row r="130" spans="1:35" ht="18.75" customHeight="1">
      <c r="A130" s="844"/>
      <c r="B130" s="847"/>
      <c r="C130" s="837" t="s">
        <v>88</v>
      </c>
      <c r="D130" s="833">
        <f t="shared" si="45"/>
        <v>1715</v>
      </c>
      <c r="E130" s="844">
        <v>63</v>
      </c>
      <c r="F130" s="844">
        <v>246</v>
      </c>
      <c r="G130" s="844">
        <v>256</v>
      </c>
      <c r="H130" s="844">
        <v>186</v>
      </c>
      <c r="I130" s="844">
        <v>159</v>
      </c>
      <c r="J130" s="844">
        <v>155</v>
      </c>
      <c r="K130" s="844">
        <v>147</v>
      </c>
      <c r="L130" s="844">
        <v>138</v>
      </c>
      <c r="M130" s="844">
        <v>94</v>
      </c>
      <c r="N130" s="844">
        <v>65</v>
      </c>
      <c r="O130" s="844">
        <v>44</v>
      </c>
      <c r="P130" s="844">
        <v>37</v>
      </c>
      <c r="Q130" s="844">
        <v>36</v>
      </c>
      <c r="R130" s="844">
        <v>18</v>
      </c>
      <c r="S130" s="844">
        <v>27</v>
      </c>
      <c r="T130" s="844">
        <v>10</v>
      </c>
      <c r="U130" s="844">
        <v>18</v>
      </c>
      <c r="V130" s="845">
        <v>16</v>
      </c>
      <c r="W130" s="836"/>
      <c r="X130" s="836"/>
      <c r="Y130" s="837"/>
      <c r="Z130" s="837"/>
      <c r="AA130" s="837"/>
      <c r="AB130" s="837"/>
      <c r="AC130" s="837"/>
      <c r="AD130" s="837"/>
      <c r="AE130" s="837"/>
      <c r="AF130" s="837"/>
      <c r="AG130" s="837"/>
      <c r="AH130" s="837"/>
      <c r="AI130" s="837"/>
    </row>
    <row r="131" spans="1:35" ht="18.75" customHeight="1">
      <c r="A131" s="844"/>
      <c r="B131" s="847"/>
      <c r="C131" s="837" t="s">
        <v>89</v>
      </c>
      <c r="D131" s="833">
        <f t="shared" si="45"/>
        <v>2065</v>
      </c>
      <c r="E131" s="844">
        <v>73</v>
      </c>
      <c r="F131" s="844">
        <v>244</v>
      </c>
      <c r="G131" s="844">
        <v>257</v>
      </c>
      <c r="H131" s="844">
        <v>248</v>
      </c>
      <c r="I131" s="844">
        <v>231</v>
      </c>
      <c r="J131" s="844">
        <v>212</v>
      </c>
      <c r="K131" s="844">
        <v>165</v>
      </c>
      <c r="L131" s="844">
        <v>137</v>
      </c>
      <c r="M131" s="844">
        <v>123</v>
      </c>
      <c r="N131" s="844">
        <v>85</v>
      </c>
      <c r="O131" s="844">
        <v>67</v>
      </c>
      <c r="P131" s="844">
        <v>54</v>
      </c>
      <c r="Q131" s="844">
        <v>38</v>
      </c>
      <c r="R131" s="844">
        <v>34</v>
      </c>
      <c r="S131" s="844">
        <v>36</v>
      </c>
      <c r="T131" s="844">
        <v>28</v>
      </c>
      <c r="U131" s="844">
        <v>11</v>
      </c>
      <c r="V131" s="845">
        <v>22</v>
      </c>
      <c r="W131" s="836"/>
      <c r="X131" s="836"/>
      <c r="Y131" s="837"/>
      <c r="Z131" s="837"/>
      <c r="AA131" s="837"/>
      <c r="AB131" s="837"/>
      <c r="AC131" s="837"/>
      <c r="AD131" s="837"/>
      <c r="AE131" s="837"/>
      <c r="AF131" s="837"/>
      <c r="AG131" s="837"/>
      <c r="AH131" s="837"/>
      <c r="AI131" s="837"/>
    </row>
    <row r="132" spans="1:35" ht="18.75" customHeight="1">
      <c r="A132" s="846" t="s">
        <v>33</v>
      </c>
      <c r="B132" s="847" t="s">
        <v>729</v>
      </c>
      <c r="C132" s="837"/>
      <c r="D132" s="832">
        <f t="shared" si="45"/>
        <v>4117</v>
      </c>
      <c r="E132" s="846">
        <f t="shared" ref="E132:V132" si="52">SUM(E133:E134)</f>
        <v>143</v>
      </c>
      <c r="F132" s="846">
        <f t="shared" si="52"/>
        <v>538</v>
      </c>
      <c r="G132" s="846">
        <f t="shared" si="52"/>
        <v>579</v>
      </c>
      <c r="H132" s="846">
        <f t="shared" si="52"/>
        <v>472</v>
      </c>
      <c r="I132" s="846">
        <f t="shared" si="52"/>
        <v>412</v>
      </c>
      <c r="J132" s="846">
        <f t="shared" si="52"/>
        <v>407</v>
      </c>
      <c r="K132" s="846">
        <f t="shared" si="52"/>
        <v>378</v>
      </c>
      <c r="L132" s="846">
        <f t="shared" si="52"/>
        <v>289</v>
      </c>
      <c r="M132" s="846">
        <f t="shared" si="52"/>
        <v>248</v>
      </c>
      <c r="N132" s="846">
        <f t="shared" si="52"/>
        <v>126</v>
      </c>
      <c r="O132" s="846">
        <f t="shared" si="52"/>
        <v>124</v>
      </c>
      <c r="P132" s="846">
        <f t="shared" si="52"/>
        <v>91</v>
      </c>
      <c r="Q132" s="846">
        <f t="shared" si="52"/>
        <v>87</v>
      </c>
      <c r="R132" s="846">
        <f t="shared" si="52"/>
        <v>77</v>
      </c>
      <c r="S132" s="846">
        <f t="shared" si="52"/>
        <v>52</v>
      </c>
      <c r="T132" s="846">
        <f t="shared" si="52"/>
        <v>33</v>
      </c>
      <c r="U132" s="846">
        <f t="shared" si="52"/>
        <v>25</v>
      </c>
      <c r="V132" s="850">
        <f t="shared" si="52"/>
        <v>36</v>
      </c>
      <c r="W132" s="836"/>
      <c r="X132" s="836"/>
      <c r="Y132" s="837"/>
      <c r="Z132" s="837"/>
      <c r="AA132" s="837"/>
      <c r="AB132" s="837"/>
      <c r="AC132" s="837"/>
      <c r="AD132" s="837"/>
      <c r="AE132" s="837"/>
      <c r="AF132" s="837"/>
      <c r="AG132" s="837"/>
      <c r="AH132" s="837"/>
      <c r="AI132" s="837"/>
    </row>
    <row r="133" spans="1:35" ht="18.75" customHeight="1">
      <c r="A133" s="844"/>
      <c r="B133" s="847"/>
      <c r="C133" s="837" t="s">
        <v>88</v>
      </c>
      <c r="D133" s="833">
        <f t="shared" si="45"/>
        <v>1783</v>
      </c>
      <c r="E133" s="844">
        <v>77</v>
      </c>
      <c r="F133" s="844">
        <v>269</v>
      </c>
      <c r="G133" s="844">
        <v>265</v>
      </c>
      <c r="H133" s="844">
        <v>204</v>
      </c>
      <c r="I133" s="844">
        <v>163</v>
      </c>
      <c r="J133" s="844">
        <v>162</v>
      </c>
      <c r="K133" s="844">
        <v>152</v>
      </c>
      <c r="L133" s="844">
        <v>121</v>
      </c>
      <c r="M133" s="844">
        <v>115</v>
      </c>
      <c r="N133" s="844">
        <v>48</v>
      </c>
      <c r="O133" s="844">
        <v>46</v>
      </c>
      <c r="P133" s="844">
        <v>38</v>
      </c>
      <c r="Q133" s="844">
        <v>36</v>
      </c>
      <c r="R133" s="844">
        <v>23</v>
      </c>
      <c r="S133" s="844">
        <v>19</v>
      </c>
      <c r="T133" s="844">
        <v>7</v>
      </c>
      <c r="U133" s="844">
        <v>13</v>
      </c>
      <c r="V133" s="845">
        <v>25</v>
      </c>
      <c r="W133" s="836"/>
      <c r="X133" s="836"/>
      <c r="Y133" s="837"/>
      <c r="Z133" s="837"/>
      <c r="AA133" s="837"/>
      <c r="AB133" s="837"/>
      <c r="AC133" s="837"/>
      <c r="AD133" s="837"/>
      <c r="AE133" s="837"/>
      <c r="AF133" s="837"/>
      <c r="AG133" s="837"/>
      <c r="AH133" s="837"/>
      <c r="AI133" s="837"/>
    </row>
    <row r="134" spans="1:35" ht="18.75" customHeight="1">
      <c r="A134" s="845"/>
      <c r="B134" s="831"/>
      <c r="C134" s="837" t="s">
        <v>89</v>
      </c>
      <c r="D134" s="833">
        <f t="shared" si="45"/>
        <v>2334</v>
      </c>
      <c r="E134" s="844">
        <v>66</v>
      </c>
      <c r="F134" s="844">
        <v>269</v>
      </c>
      <c r="G134" s="844">
        <v>314</v>
      </c>
      <c r="H134" s="844">
        <v>268</v>
      </c>
      <c r="I134" s="844">
        <v>249</v>
      </c>
      <c r="J134" s="844">
        <v>245</v>
      </c>
      <c r="K134" s="844">
        <v>226</v>
      </c>
      <c r="L134" s="844">
        <v>168</v>
      </c>
      <c r="M134" s="844">
        <v>133</v>
      </c>
      <c r="N134" s="844">
        <v>78</v>
      </c>
      <c r="O134" s="844">
        <v>78</v>
      </c>
      <c r="P134" s="844">
        <v>53</v>
      </c>
      <c r="Q134" s="844">
        <v>51</v>
      </c>
      <c r="R134" s="844">
        <v>54</v>
      </c>
      <c r="S134" s="844">
        <v>33</v>
      </c>
      <c r="T134" s="844">
        <v>26</v>
      </c>
      <c r="U134" s="845">
        <v>12</v>
      </c>
      <c r="V134" s="911">
        <v>11</v>
      </c>
      <c r="W134" s="836"/>
      <c r="X134" s="836"/>
      <c r="Y134" s="837"/>
      <c r="Z134" s="837"/>
      <c r="AA134" s="837"/>
      <c r="AB134" s="837"/>
      <c r="AC134" s="837"/>
      <c r="AD134" s="837"/>
      <c r="AE134" s="837"/>
      <c r="AF134" s="837"/>
      <c r="AG134" s="837"/>
      <c r="AH134" s="837"/>
      <c r="AI134" s="837"/>
    </row>
    <row r="135" spans="1:35" ht="18.75" customHeight="1">
      <c r="A135" s="1529" t="s">
        <v>33</v>
      </c>
      <c r="B135" s="1512" t="s">
        <v>730</v>
      </c>
      <c r="C135" s="1578"/>
      <c r="D135" s="1545">
        <f t="shared" ref="D135:D170" si="53">SUM(E135:V135)</f>
        <v>20102</v>
      </c>
      <c r="E135" s="1579">
        <f t="shared" ref="E135:V135" si="54">SUM(E138+E141+E144+E147+E150+E153+E156+E159+E162+E165+E168)</f>
        <v>631</v>
      </c>
      <c r="F135" s="1579">
        <f t="shared" si="54"/>
        <v>2248</v>
      </c>
      <c r="G135" s="1579">
        <f t="shared" si="54"/>
        <v>2488</v>
      </c>
      <c r="H135" s="1579">
        <f t="shared" si="54"/>
        <v>2365</v>
      </c>
      <c r="I135" s="1579">
        <f t="shared" si="54"/>
        <v>2186</v>
      </c>
      <c r="J135" s="1579">
        <f t="shared" si="54"/>
        <v>2013</v>
      </c>
      <c r="K135" s="1579">
        <f t="shared" si="54"/>
        <v>1638</v>
      </c>
      <c r="L135" s="1579">
        <f t="shared" si="54"/>
        <v>1591</v>
      </c>
      <c r="M135" s="1579">
        <f t="shared" si="54"/>
        <v>1045</v>
      </c>
      <c r="N135" s="1579">
        <f t="shared" si="54"/>
        <v>828</v>
      </c>
      <c r="O135" s="1579">
        <f t="shared" si="54"/>
        <v>597</v>
      </c>
      <c r="P135" s="1579">
        <f t="shared" si="54"/>
        <v>517</v>
      </c>
      <c r="Q135" s="1579">
        <f t="shared" si="54"/>
        <v>426</v>
      </c>
      <c r="R135" s="1579">
        <f t="shared" si="54"/>
        <v>421</v>
      </c>
      <c r="S135" s="1579">
        <f t="shared" si="54"/>
        <v>351</v>
      </c>
      <c r="T135" s="1579">
        <f t="shared" si="54"/>
        <v>309</v>
      </c>
      <c r="U135" s="1580">
        <f t="shared" si="54"/>
        <v>221</v>
      </c>
      <c r="V135" s="1579">
        <f t="shared" si="54"/>
        <v>227</v>
      </c>
      <c r="W135" s="836"/>
      <c r="X135" s="836"/>
      <c r="Y135" s="837"/>
      <c r="Z135" s="837"/>
      <c r="AA135" s="837"/>
      <c r="AB135" s="837"/>
      <c r="AC135" s="837"/>
      <c r="AD135" s="837"/>
      <c r="AE135" s="837"/>
      <c r="AF135" s="837"/>
      <c r="AG135" s="837"/>
      <c r="AH135" s="837"/>
      <c r="AI135" s="837"/>
    </row>
    <row r="136" spans="1:35" ht="18.75" customHeight="1">
      <c r="A136" s="1518"/>
      <c r="B136" s="757"/>
      <c r="C136" s="739" t="s">
        <v>587</v>
      </c>
      <c r="D136" s="833">
        <f t="shared" si="53"/>
        <v>10258</v>
      </c>
      <c r="E136" s="887">
        <f t="shared" ref="E136:V136" si="55">SUM(E139+E142+E145+E148+E151+E154+E157+E160+E163+E166+E169)</f>
        <v>319</v>
      </c>
      <c r="F136" s="887">
        <f t="shared" si="55"/>
        <v>1129</v>
      </c>
      <c r="G136" s="888">
        <f t="shared" si="55"/>
        <v>1247</v>
      </c>
      <c r="H136" s="888">
        <f t="shared" si="55"/>
        <v>1185</v>
      </c>
      <c r="I136" s="888">
        <f t="shared" si="55"/>
        <v>1066</v>
      </c>
      <c r="J136" s="888">
        <f t="shared" si="55"/>
        <v>1093</v>
      </c>
      <c r="K136" s="888">
        <f t="shared" si="55"/>
        <v>878</v>
      </c>
      <c r="L136" s="888">
        <f t="shared" si="55"/>
        <v>894</v>
      </c>
      <c r="M136" s="888">
        <f t="shared" si="55"/>
        <v>560</v>
      </c>
      <c r="N136" s="888">
        <f t="shared" si="55"/>
        <v>415</v>
      </c>
      <c r="O136" s="888">
        <f t="shared" si="55"/>
        <v>288</v>
      </c>
      <c r="P136" s="888">
        <f t="shared" si="55"/>
        <v>253</v>
      </c>
      <c r="Q136" s="888">
        <f t="shared" si="55"/>
        <v>204</v>
      </c>
      <c r="R136" s="888">
        <f t="shared" si="55"/>
        <v>198</v>
      </c>
      <c r="S136" s="888">
        <f t="shared" si="55"/>
        <v>134</v>
      </c>
      <c r="T136" s="888">
        <f t="shared" si="55"/>
        <v>159</v>
      </c>
      <c r="U136" s="910">
        <f t="shared" si="55"/>
        <v>114</v>
      </c>
      <c r="V136" s="888">
        <f t="shared" si="55"/>
        <v>122</v>
      </c>
      <c r="W136" s="836"/>
      <c r="X136" s="836"/>
      <c r="Y136" s="837"/>
      <c r="Z136" s="837"/>
      <c r="AA136" s="837"/>
      <c r="AB136" s="837"/>
      <c r="AC136" s="837"/>
      <c r="AD136" s="837"/>
      <c r="AE136" s="837"/>
      <c r="AF136" s="837"/>
      <c r="AG136" s="837"/>
      <c r="AH136" s="837"/>
      <c r="AI136" s="837"/>
    </row>
    <row r="137" spans="1:35" ht="18.75" customHeight="1">
      <c r="A137" s="1519"/>
      <c r="B137" s="1516"/>
      <c r="C137" s="1514" t="s">
        <v>588</v>
      </c>
      <c r="D137" s="1551">
        <f t="shared" si="53"/>
        <v>9844</v>
      </c>
      <c r="E137" s="1581">
        <f t="shared" ref="E137:V137" si="56">SUM(E140+E143+E146+E149+E152+E155+E158+E161+E164+E167+E170)</f>
        <v>312</v>
      </c>
      <c r="F137" s="1581">
        <f t="shared" si="56"/>
        <v>1119</v>
      </c>
      <c r="G137" s="1582">
        <f t="shared" si="56"/>
        <v>1241</v>
      </c>
      <c r="H137" s="1582">
        <f t="shared" si="56"/>
        <v>1180</v>
      </c>
      <c r="I137" s="1582">
        <f t="shared" si="56"/>
        <v>1120</v>
      </c>
      <c r="J137" s="1582">
        <f t="shared" si="56"/>
        <v>920</v>
      </c>
      <c r="K137" s="1582">
        <f t="shared" si="56"/>
        <v>760</v>
      </c>
      <c r="L137" s="1582">
        <f t="shared" si="56"/>
        <v>697</v>
      </c>
      <c r="M137" s="1582">
        <f t="shared" si="56"/>
        <v>485</v>
      </c>
      <c r="N137" s="1582">
        <f t="shared" si="56"/>
        <v>413</v>
      </c>
      <c r="O137" s="1582">
        <f t="shared" si="56"/>
        <v>309</v>
      </c>
      <c r="P137" s="1582">
        <f t="shared" si="56"/>
        <v>264</v>
      </c>
      <c r="Q137" s="1582">
        <f t="shared" si="56"/>
        <v>222</v>
      </c>
      <c r="R137" s="1582">
        <f t="shared" si="56"/>
        <v>223</v>
      </c>
      <c r="S137" s="1582">
        <f t="shared" si="56"/>
        <v>217</v>
      </c>
      <c r="T137" s="1582">
        <f t="shared" si="56"/>
        <v>150</v>
      </c>
      <c r="U137" s="1583">
        <f t="shared" si="56"/>
        <v>107</v>
      </c>
      <c r="V137" s="1582">
        <f t="shared" si="56"/>
        <v>105</v>
      </c>
      <c r="W137" s="836"/>
      <c r="X137" s="836"/>
      <c r="Y137" s="837"/>
      <c r="Z137" s="837"/>
      <c r="AA137" s="837"/>
      <c r="AB137" s="837"/>
      <c r="AC137" s="837"/>
      <c r="AD137" s="837"/>
      <c r="AE137" s="837"/>
      <c r="AF137" s="837"/>
      <c r="AG137" s="837"/>
      <c r="AH137" s="837"/>
      <c r="AI137" s="837"/>
    </row>
    <row r="138" spans="1:35" ht="18.75" customHeight="1">
      <c r="A138" s="744" t="s">
        <v>25</v>
      </c>
      <c r="B138" s="889" t="s">
        <v>731</v>
      </c>
      <c r="C138" s="751"/>
      <c r="D138" s="832">
        <f t="shared" si="53"/>
        <v>1406</v>
      </c>
      <c r="E138" s="846">
        <f t="shared" ref="E138:V138" si="57">SUM(E139:E140)</f>
        <v>49</v>
      </c>
      <c r="F138" s="846">
        <f t="shared" si="57"/>
        <v>156</v>
      </c>
      <c r="G138" s="864">
        <f t="shared" si="57"/>
        <v>165</v>
      </c>
      <c r="H138" s="864">
        <f t="shared" si="57"/>
        <v>171</v>
      </c>
      <c r="I138" s="864">
        <f t="shared" si="57"/>
        <v>148</v>
      </c>
      <c r="J138" s="864">
        <f t="shared" si="57"/>
        <v>157</v>
      </c>
      <c r="K138" s="864">
        <f t="shared" si="57"/>
        <v>100</v>
      </c>
      <c r="L138" s="864">
        <f t="shared" si="57"/>
        <v>124</v>
      </c>
      <c r="M138" s="864">
        <f t="shared" si="57"/>
        <v>73</v>
      </c>
      <c r="N138" s="864">
        <f t="shared" si="57"/>
        <v>63</v>
      </c>
      <c r="O138" s="864">
        <f t="shared" si="57"/>
        <v>47</v>
      </c>
      <c r="P138" s="864">
        <f t="shared" si="57"/>
        <v>34</v>
      </c>
      <c r="Q138" s="864">
        <f t="shared" si="57"/>
        <v>29</v>
      </c>
      <c r="R138" s="864">
        <f t="shared" si="57"/>
        <v>27</v>
      </c>
      <c r="S138" s="864">
        <f t="shared" si="57"/>
        <v>22</v>
      </c>
      <c r="T138" s="864">
        <f t="shared" si="57"/>
        <v>21</v>
      </c>
      <c r="U138" s="865">
        <f t="shared" si="57"/>
        <v>10</v>
      </c>
      <c r="V138" s="883">
        <f t="shared" si="57"/>
        <v>10</v>
      </c>
      <c r="W138" s="836"/>
      <c r="X138" s="836"/>
      <c r="Y138" s="837"/>
      <c r="Z138" s="837"/>
      <c r="AA138" s="837"/>
      <c r="AB138" s="837"/>
      <c r="AC138" s="837"/>
      <c r="AD138" s="837"/>
      <c r="AE138" s="837"/>
      <c r="AF138" s="837"/>
      <c r="AG138" s="837"/>
      <c r="AH138" s="837"/>
      <c r="AI138" s="837"/>
    </row>
    <row r="139" spans="1:35" ht="18.75" customHeight="1">
      <c r="A139" s="750"/>
      <c r="B139" s="745"/>
      <c r="C139" s="742" t="s">
        <v>587</v>
      </c>
      <c r="D139" s="833">
        <f t="shared" si="53"/>
        <v>703</v>
      </c>
      <c r="E139" s="844">
        <v>28</v>
      </c>
      <c r="F139" s="844">
        <v>77</v>
      </c>
      <c r="G139" s="880">
        <v>76</v>
      </c>
      <c r="H139" s="869">
        <v>88</v>
      </c>
      <c r="I139" s="869">
        <v>66</v>
      </c>
      <c r="J139" s="869">
        <v>86</v>
      </c>
      <c r="K139" s="869">
        <v>56</v>
      </c>
      <c r="L139" s="869">
        <v>72</v>
      </c>
      <c r="M139" s="869">
        <v>36</v>
      </c>
      <c r="N139" s="869">
        <v>32</v>
      </c>
      <c r="O139" s="869">
        <v>22</v>
      </c>
      <c r="P139" s="869">
        <v>14</v>
      </c>
      <c r="Q139" s="869">
        <v>12</v>
      </c>
      <c r="R139" s="869">
        <v>10</v>
      </c>
      <c r="S139" s="869">
        <v>8</v>
      </c>
      <c r="T139" s="869">
        <v>10</v>
      </c>
      <c r="U139" s="870">
        <v>5</v>
      </c>
      <c r="V139" s="885">
        <v>5</v>
      </c>
      <c r="W139" s="843"/>
      <c r="X139" s="836"/>
      <c r="Y139" s="837"/>
      <c r="Z139" s="837"/>
      <c r="AA139" s="837"/>
      <c r="AB139" s="837"/>
      <c r="AC139" s="837"/>
      <c r="AD139" s="837"/>
      <c r="AE139" s="837"/>
      <c r="AF139" s="837"/>
      <c r="AG139" s="837"/>
      <c r="AH139" s="837"/>
      <c r="AI139" s="837"/>
    </row>
    <row r="140" spans="1:35" ht="18.75" customHeight="1">
      <c r="A140" s="750"/>
      <c r="B140" s="745"/>
      <c r="C140" s="742" t="s">
        <v>588</v>
      </c>
      <c r="D140" s="833">
        <f t="shared" si="53"/>
        <v>703</v>
      </c>
      <c r="E140" s="844">
        <v>21</v>
      </c>
      <c r="F140" s="844">
        <v>79</v>
      </c>
      <c r="G140" s="869">
        <v>89</v>
      </c>
      <c r="H140" s="869">
        <v>83</v>
      </c>
      <c r="I140" s="869">
        <v>82</v>
      </c>
      <c r="J140" s="869">
        <v>71</v>
      </c>
      <c r="K140" s="869">
        <v>44</v>
      </c>
      <c r="L140" s="869">
        <v>52</v>
      </c>
      <c r="M140" s="869">
        <v>37</v>
      </c>
      <c r="N140" s="869">
        <v>31</v>
      </c>
      <c r="O140" s="869">
        <v>25</v>
      </c>
      <c r="P140" s="869">
        <v>20</v>
      </c>
      <c r="Q140" s="869">
        <v>17</v>
      </c>
      <c r="R140" s="869">
        <v>17</v>
      </c>
      <c r="S140" s="869">
        <v>14</v>
      </c>
      <c r="T140" s="869">
        <v>11</v>
      </c>
      <c r="U140" s="869">
        <v>5</v>
      </c>
      <c r="V140" s="870">
        <v>5</v>
      </c>
      <c r="W140" s="843"/>
      <c r="X140" s="825"/>
    </row>
    <row r="141" spans="1:35" ht="18.75" customHeight="1">
      <c r="A141" s="744" t="s">
        <v>27</v>
      </c>
      <c r="B141" s="889" t="s">
        <v>732</v>
      </c>
      <c r="C141" s="751"/>
      <c r="D141" s="832">
        <f t="shared" si="53"/>
        <v>2281</v>
      </c>
      <c r="E141" s="846">
        <f>SUM(E142:E143)</f>
        <v>77</v>
      </c>
      <c r="F141" s="846">
        <f t="shared" ref="F141:V141" si="58">SUM(F142:F143)</f>
        <v>282</v>
      </c>
      <c r="G141" s="864">
        <f t="shared" si="58"/>
        <v>308</v>
      </c>
      <c r="H141" s="864">
        <f t="shared" si="58"/>
        <v>275</v>
      </c>
      <c r="I141" s="864">
        <f t="shared" si="58"/>
        <v>252</v>
      </c>
      <c r="J141" s="864">
        <f t="shared" si="58"/>
        <v>215</v>
      </c>
      <c r="K141" s="864">
        <f t="shared" si="58"/>
        <v>197</v>
      </c>
      <c r="L141" s="864">
        <f t="shared" si="58"/>
        <v>176</v>
      </c>
      <c r="M141" s="864">
        <f t="shared" si="58"/>
        <v>128</v>
      </c>
      <c r="N141" s="864">
        <f t="shared" si="58"/>
        <v>86</v>
      </c>
      <c r="O141" s="864">
        <f t="shared" si="58"/>
        <v>60</v>
      </c>
      <c r="P141" s="864">
        <f t="shared" si="58"/>
        <v>46</v>
      </c>
      <c r="Q141" s="864">
        <f t="shared" si="58"/>
        <v>41</v>
      </c>
      <c r="R141" s="864">
        <f t="shared" si="58"/>
        <v>38</v>
      </c>
      <c r="S141" s="864">
        <f t="shared" si="58"/>
        <v>34</v>
      </c>
      <c r="T141" s="864">
        <f t="shared" si="58"/>
        <v>29</v>
      </c>
      <c r="U141" s="864">
        <f t="shared" si="58"/>
        <v>19</v>
      </c>
      <c r="V141" s="865">
        <f t="shared" si="58"/>
        <v>18</v>
      </c>
      <c r="W141" s="825"/>
      <c r="X141" s="825"/>
    </row>
    <row r="142" spans="1:35" ht="18.75" customHeight="1">
      <c r="A142" s="750"/>
      <c r="B142" s="745"/>
      <c r="C142" s="742" t="s">
        <v>587</v>
      </c>
      <c r="D142" s="833">
        <f t="shared" si="53"/>
        <v>1154</v>
      </c>
      <c r="E142" s="873">
        <v>40</v>
      </c>
      <c r="F142" s="844">
        <v>144</v>
      </c>
      <c r="G142" s="869">
        <v>162</v>
      </c>
      <c r="H142" s="869">
        <v>148</v>
      </c>
      <c r="I142" s="869">
        <v>122</v>
      </c>
      <c r="J142" s="869">
        <v>108</v>
      </c>
      <c r="K142" s="869">
        <v>102</v>
      </c>
      <c r="L142" s="869">
        <v>94</v>
      </c>
      <c r="M142" s="869">
        <v>66</v>
      </c>
      <c r="N142" s="869">
        <v>41</v>
      </c>
      <c r="O142" s="869">
        <v>22</v>
      </c>
      <c r="P142" s="869">
        <v>20</v>
      </c>
      <c r="Q142" s="869">
        <v>19</v>
      </c>
      <c r="R142" s="869">
        <v>19</v>
      </c>
      <c r="S142" s="869">
        <v>13</v>
      </c>
      <c r="T142" s="869">
        <v>15</v>
      </c>
      <c r="U142" s="869">
        <v>10</v>
      </c>
      <c r="V142" s="870">
        <v>9</v>
      </c>
      <c r="W142" s="825"/>
      <c r="X142" s="825"/>
    </row>
    <row r="143" spans="1:35" ht="18.75" customHeight="1">
      <c r="A143" s="750"/>
      <c r="B143" s="745"/>
      <c r="C143" s="742" t="s">
        <v>588</v>
      </c>
      <c r="D143" s="833">
        <f t="shared" si="53"/>
        <v>1127</v>
      </c>
      <c r="E143" s="844">
        <v>37</v>
      </c>
      <c r="F143" s="844">
        <v>138</v>
      </c>
      <c r="G143" s="869">
        <v>146</v>
      </c>
      <c r="H143" s="869">
        <v>127</v>
      </c>
      <c r="I143" s="869">
        <v>130</v>
      </c>
      <c r="J143" s="869">
        <v>107</v>
      </c>
      <c r="K143" s="869">
        <v>95</v>
      </c>
      <c r="L143" s="869">
        <v>82</v>
      </c>
      <c r="M143" s="869">
        <v>62</v>
      </c>
      <c r="N143" s="869">
        <v>45</v>
      </c>
      <c r="O143" s="869">
        <v>38</v>
      </c>
      <c r="P143" s="869">
        <v>26</v>
      </c>
      <c r="Q143" s="869">
        <v>22</v>
      </c>
      <c r="R143" s="869">
        <v>19</v>
      </c>
      <c r="S143" s="869">
        <v>21</v>
      </c>
      <c r="T143" s="869">
        <v>14</v>
      </c>
      <c r="U143" s="869">
        <v>9</v>
      </c>
      <c r="V143" s="870">
        <v>9</v>
      </c>
      <c r="W143" s="825"/>
      <c r="X143" s="825"/>
    </row>
    <row r="144" spans="1:35" ht="18.75" customHeight="1">
      <c r="A144" s="744" t="s">
        <v>29</v>
      </c>
      <c r="B144" s="889" t="s">
        <v>733</v>
      </c>
      <c r="C144" s="751"/>
      <c r="D144" s="832">
        <f t="shared" si="53"/>
        <v>1042</v>
      </c>
      <c r="E144" s="846">
        <f t="shared" ref="E144:V144" si="59">SUM(E145:E146)</f>
        <v>32</v>
      </c>
      <c r="F144" s="846">
        <f t="shared" si="59"/>
        <v>103</v>
      </c>
      <c r="G144" s="846">
        <f t="shared" si="59"/>
        <v>117</v>
      </c>
      <c r="H144" s="846">
        <f t="shared" si="59"/>
        <v>128</v>
      </c>
      <c r="I144" s="846">
        <f t="shared" si="59"/>
        <v>101</v>
      </c>
      <c r="J144" s="846">
        <f t="shared" si="59"/>
        <v>116</v>
      </c>
      <c r="K144" s="846">
        <f t="shared" si="59"/>
        <v>90</v>
      </c>
      <c r="L144" s="846">
        <f t="shared" si="59"/>
        <v>86</v>
      </c>
      <c r="M144" s="846">
        <f t="shared" si="59"/>
        <v>52</v>
      </c>
      <c r="N144" s="846">
        <f t="shared" si="59"/>
        <v>42</v>
      </c>
      <c r="O144" s="846">
        <f t="shared" si="59"/>
        <v>26</v>
      </c>
      <c r="P144" s="846">
        <f t="shared" si="59"/>
        <v>32</v>
      </c>
      <c r="Q144" s="846">
        <f t="shared" si="59"/>
        <v>23</v>
      </c>
      <c r="R144" s="846">
        <f t="shared" si="59"/>
        <v>24</v>
      </c>
      <c r="S144" s="846">
        <f t="shared" si="59"/>
        <v>25</v>
      </c>
      <c r="T144" s="846">
        <f t="shared" si="59"/>
        <v>16</v>
      </c>
      <c r="U144" s="846">
        <f t="shared" si="59"/>
        <v>11</v>
      </c>
      <c r="V144" s="850">
        <f t="shared" si="59"/>
        <v>18</v>
      </c>
      <c r="W144" s="825"/>
      <c r="X144" s="825"/>
    </row>
    <row r="145" spans="1:24" ht="18.75" customHeight="1">
      <c r="A145" s="750"/>
      <c r="B145" s="745"/>
      <c r="C145" s="742" t="s">
        <v>587</v>
      </c>
      <c r="D145" s="833">
        <f t="shared" si="53"/>
        <v>538</v>
      </c>
      <c r="E145" s="844">
        <v>15</v>
      </c>
      <c r="F145" s="844">
        <v>54</v>
      </c>
      <c r="G145" s="844">
        <v>58</v>
      </c>
      <c r="H145" s="844">
        <v>53</v>
      </c>
      <c r="I145" s="844">
        <v>52</v>
      </c>
      <c r="J145" s="844">
        <v>76</v>
      </c>
      <c r="K145" s="844">
        <v>50</v>
      </c>
      <c r="L145" s="844">
        <v>52</v>
      </c>
      <c r="M145" s="844">
        <v>29</v>
      </c>
      <c r="N145" s="844">
        <v>21</v>
      </c>
      <c r="O145" s="844">
        <v>13</v>
      </c>
      <c r="P145" s="844">
        <v>15</v>
      </c>
      <c r="Q145" s="844">
        <v>9</v>
      </c>
      <c r="R145" s="844">
        <v>10</v>
      </c>
      <c r="S145" s="844">
        <v>9</v>
      </c>
      <c r="T145" s="844">
        <v>8</v>
      </c>
      <c r="U145" s="844">
        <v>4</v>
      </c>
      <c r="V145" s="845">
        <v>10</v>
      </c>
      <c r="W145" s="825"/>
      <c r="X145" s="825"/>
    </row>
    <row r="146" spans="1:24" ht="18.75" customHeight="1">
      <c r="A146" s="750"/>
      <c r="B146" s="745"/>
      <c r="C146" s="742" t="s">
        <v>588</v>
      </c>
      <c r="D146" s="833">
        <f t="shared" si="53"/>
        <v>504</v>
      </c>
      <c r="E146" s="844">
        <v>17</v>
      </c>
      <c r="F146" s="844">
        <v>49</v>
      </c>
      <c r="G146" s="844">
        <v>59</v>
      </c>
      <c r="H146" s="844">
        <v>75</v>
      </c>
      <c r="I146" s="844">
        <v>49</v>
      </c>
      <c r="J146" s="844">
        <v>40</v>
      </c>
      <c r="K146" s="844">
        <v>40</v>
      </c>
      <c r="L146" s="844">
        <v>34</v>
      </c>
      <c r="M146" s="844">
        <v>23</v>
      </c>
      <c r="N146" s="844">
        <v>21</v>
      </c>
      <c r="O146" s="844">
        <v>13</v>
      </c>
      <c r="P146" s="844">
        <v>17</v>
      </c>
      <c r="Q146" s="844">
        <v>14</v>
      </c>
      <c r="R146" s="844">
        <v>14</v>
      </c>
      <c r="S146" s="844">
        <v>16</v>
      </c>
      <c r="T146" s="844">
        <v>8</v>
      </c>
      <c r="U146" s="844">
        <v>7</v>
      </c>
      <c r="V146" s="845">
        <v>8</v>
      </c>
      <c r="W146" s="825"/>
      <c r="X146" s="825"/>
    </row>
    <row r="147" spans="1:24" ht="18.75" customHeight="1">
      <c r="A147" s="744" t="s">
        <v>31</v>
      </c>
      <c r="B147" s="889" t="s">
        <v>734</v>
      </c>
      <c r="C147" s="751"/>
      <c r="D147" s="832">
        <f t="shared" si="53"/>
        <v>3419</v>
      </c>
      <c r="E147" s="846">
        <f t="shared" ref="E147:V147" si="60">SUM(E148:E149)</f>
        <v>97</v>
      </c>
      <c r="F147" s="846">
        <f t="shared" si="60"/>
        <v>360</v>
      </c>
      <c r="G147" s="846">
        <f t="shared" si="60"/>
        <v>422</v>
      </c>
      <c r="H147" s="846">
        <f t="shared" si="60"/>
        <v>420</v>
      </c>
      <c r="I147" s="846">
        <f t="shared" si="60"/>
        <v>417</v>
      </c>
      <c r="J147" s="846">
        <f t="shared" si="60"/>
        <v>310</v>
      </c>
      <c r="K147" s="846">
        <f t="shared" si="60"/>
        <v>278</v>
      </c>
      <c r="L147" s="846">
        <f t="shared" si="60"/>
        <v>243</v>
      </c>
      <c r="M147" s="846">
        <f t="shared" si="60"/>
        <v>171</v>
      </c>
      <c r="N147" s="846">
        <f t="shared" si="60"/>
        <v>128</v>
      </c>
      <c r="O147" s="846">
        <f t="shared" si="60"/>
        <v>101</v>
      </c>
      <c r="P147" s="846">
        <f t="shared" si="60"/>
        <v>77</v>
      </c>
      <c r="Q147" s="846">
        <f t="shared" si="60"/>
        <v>85</v>
      </c>
      <c r="R147" s="846">
        <f t="shared" si="60"/>
        <v>78</v>
      </c>
      <c r="S147" s="846">
        <f t="shared" si="60"/>
        <v>66</v>
      </c>
      <c r="T147" s="846">
        <f t="shared" si="60"/>
        <v>71</v>
      </c>
      <c r="U147" s="846">
        <f t="shared" si="60"/>
        <v>51</v>
      </c>
      <c r="V147" s="850">
        <f t="shared" si="60"/>
        <v>44</v>
      </c>
      <c r="W147" s="825"/>
      <c r="X147" s="825"/>
    </row>
    <row r="148" spans="1:24" ht="18.75" customHeight="1">
      <c r="A148" s="750"/>
      <c r="B148" s="745"/>
      <c r="C148" s="742" t="s">
        <v>587</v>
      </c>
      <c r="D148" s="833">
        <f t="shared" si="53"/>
        <v>1749</v>
      </c>
      <c r="E148" s="873">
        <v>53</v>
      </c>
      <c r="F148" s="844">
        <v>188</v>
      </c>
      <c r="G148" s="844">
        <v>215</v>
      </c>
      <c r="H148" s="844">
        <v>218</v>
      </c>
      <c r="I148" s="844">
        <v>205</v>
      </c>
      <c r="J148" s="844">
        <v>164</v>
      </c>
      <c r="K148" s="844">
        <v>147</v>
      </c>
      <c r="L148" s="844">
        <v>132</v>
      </c>
      <c r="M148" s="844">
        <v>93</v>
      </c>
      <c r="N148" s="844">
        <v>65</v>
      </c>
      <c r="O148" s="844">
        <v>46</v>
      </c>
      <c r="P148" s="844">
        <v>35</v>
      </c>
      <c r="Q148" s="844">
        <v>39</v>
      </c>
      <c r="R148" s="844">
        <v>45</v>
      </c>
      <c r="S148" s="844">
        <v>23</v>
      </c>
      <c r="T148" s="844">
        <v>32</v>
      </c>
      <c r="U148" s="844">
        <v>25</v>
      </c>
      <c r="V148" s="845">
        <v>24</v>
      </c>
      <c r="W148" s="825"/>
      <c r="X148" s="825"/>
    </row>
    <row r="149" spans="1:24" ht="18.75" customHeight="1">
      <c r="A149" s="750"/>
      <c r="B149" s="745"/>
      <c r="C149" s="742" t="s">
        <v>588</v>
      </c>
      <c r="D149" s="833">
        <f t="shared" si="53"/>
        <v>1670</v>
      </c>
      <c r="E149" s="844">
        <v>44</v>
      </c>
      <c r="F149" s="844">
        <v>172</v>
      </c>
      <c r="G149" s="844">
        <v>207</v>
      </c>
      <c r="H149" s="844">
        <v>202</v>
      </c>
      <c r="I149" s="844">
        <v>212</v>
      </c>
      <c r="J149" s="844">
        <v>146</v>
      </c>
      <c r="K149" s="844">
        <v>131</v>
      </c>
      <c r="L149" s="844">
        <v>111</v>
      </c>
      <c r="M149" s="844">
        <v>78</v>
      </c>
      <c r="N149" s="844">
        <v>63</v>
      </c>
      <c r="O149" s="844">
        <v>55</v>
      </c>
      <c r="P149" s="844">
        <v>42</v>
      </c>
      <c r="Q149" s="844">
        <v>46</v>
      </c>
      <c r="R149" s="844">
        <v>33</v>
      </c>
      <c r="S149" s="844">
        <v>43</v>
      </c>
      <c r="T149" s="844">
        <v>39</v>
      </c>
      <c r="U149" s="844">
        <v>26</v>
      </c>
      <c r="V149" s="845">
        <v>20</v>
      </c>
      <c r="W149" s="825"/>
      <c r="X149" s="825"/>
    </row>
    <row r="150" spans="1:24" ht="18.75" customHeight="1">
      <c r="A150" s="744" t="s">
        <v>33</v>
      </c>
      <c r="B150" s="889" t="s">
        <v>735</v>
      </c>
      <c r="C150" s="751"/>
      <c r="D150" s="832">
        <f t="shared" si="53"/>
        <v>1189</v>
      </c>
      <c r="E150" s="846">
        <f t="shared" ref="E150:V150" si="61">SUM(E151:E152)</f>
        <v>32</v>
      </c>
      <c r="F150" s="846">
        <f t="shared" si="61"/>
        <v>117</v>
      </c>
      <c r="G150" s="846">
        <f t="shared" si="61"/>
        <v>136</v>
      </c>
      <c r="H150" s="846">
        <f t="shared" si="61"/>
        <v>136</v>
      </c>
      <c r="I150" s="846">
        <f t="shared" si="61"/>
        <v>137</v>
      </c>
      <c r="J150" s="846">
        <f t="shared" si="61"/>
        <v>111</v>
      </c>
      <c r="K150" s="846">
        <f t="shared" si="61"/>
        <v>92</v>
      </c>
      <c r="L150" s="846">
        <f t="shared" si="61"/>
        <v>96</v>
      </c>
      <c r="M150" s="846">
        <f t="shared" si="61"/>
        <v>49</v>
      </c>
      <c r="N150" s="846">
        <f t="shared" si="61"/>
        <v>49</v>
      </c>
      <c r="O150" s="846">
        <f t="shared" si="61"/>
        <v>33</v>
      </c>
      <c r="P150" s="846">
        <f t="shared" si="61"/>
        <v>44</v>
      </c>
      <c r="Q150" s="846">
        <f t="shared" si="61"/>
        <v>37</v>
      </c>
      <c r="R150" s="846">
        <f t="shared" si="61"/>
        <v>26</v>
      </c>
      <c r="S150" s="846">
        <f t="shared" si="61"/>
        <v>27</v>
      </c>
      <c r="T150" s="846">
        <f t="shared" si="61"/>
        <v>19</v>
      </c>
      <c r="U150" s="846">
        <f t="shared" si="61"/>
        <v>22</v>
      </c>
      <c r="V150" s="850">
        <f t="shared" si="61"/>
        <v>26</v>
      </c>
      <c r="W150" s="825"/>
      <c r="X150" s="825"/>
    </row>
    <row r="151" spans="1:24" ht="18.75" customHeight="1">
      <c r="A151" s="750"/>
      <c r="B151" s="745"/>
      <c r="C151" s="742" t="s">
        <v>587</v>
      </c>
      <c r="D151" s="833">
        <f t="shared" si="53"/>
        <v>647</v>
      </c>
      <c r="E151" s="844">
        <v>16</v>
      </c>
      <c r="F151" s="844">
        <v>60</v>
      </c>
      <c r="G151" s="844">
        <v>65</v>
      </c>
      <c r="H151" s="844">
        <v>60</v>
      </c>
      <c r="I151" s="844">
        <v>73</v>
      </c>
      <c r="J151" s="844">
        <v>63</v>
      </c>
      <c r="K151" s="844">
        <v>57</v>
      </c>
      <c r="L151" s="844">
        <v>61</v>
      </c>
      <c r="M151" s="844">
        <v>32</v>
      </c>
      <c r="N151" s="844">
        <v>29</v>
      </c>
      <c r="O151" s="844">
        <v>22</v>
      </c>
      <c r="P151" s="844">
        <v>27</v>
      </c>
      <c r="Q151" s="844">
        <v>25</v>
      </c>
      <c r="R151" s="844">
        <v>13</v>
      </c>
      <c r="S151" s="844">
        <v>10</v>
      </c>
      <c r="T151" s="844">
        <v>9</v>
      </c>
      <c r="U151" s="844">
        <v>11</v>
      </c>
      <c r="V151" s="845">
        <v>14</v>
      </c>
      <c r="W151" s="825"/>
      <c r="X151" s="825"/>
    </row>
    <row r="152" spans="1:24" ht="18.75" customHeight="1">
      <c r="A152" s="750"/>
      <c r="B152" s="745"/>
      <c r="C152" s="742" t="s">
        <v>588</v>
      </c>
      <c r="D152" s="833">
        <f t="shared" si="53"/>
        <v>542</v>
      </c>
      <c r="E152" s="844">
        <v>16</v>
      </c>
      <c r="F152" s="844">
        <v>57</v>
      </c>
      <c r="G152" s="844">
        <v>71</v>
      </c>
      <c r="H152" s="844">
        <v>76</v>
      </c>
      <c r="I152" s="844">
        <v>64</v>
      </c>
      <c r="J152" s="844">
        <v>48</v>
      </c>
      <c r="K152" s="844">
        <v>35</v>
      </c>
      <c r="L152" s="844">
        <v>35</v>
      </c>
      <c r="M152" s="844">
        <v>17</v>
      </c>
      <c r="N152" s="844">
        <v>20</v>
      </c>
      <c r="O152" s="844">
        <v>11</v>
      </c>
      <c r="P152" s="844">
        <v>17</v>
      </c>
      <c r="Q152" s="844">
        <v>12</v>
      </c>
      <c r="R152" s="844">
        <v>13</v>
      </c>
      <c r="S152" s="844">
        <v>17</v>
      </c>
      <c r="T152" s="844">
        <v>10</v>
      </c>
      <c r="U152" s="844">
        <v>11</v>
      </c>
      <c r="V152" s="845">
        <v>12</v>
      </c>
      <c r="W152" s="825"/>
      <c r="X152" s="825"/>
    </row>
    <row r="153" spans="1:24" ht="18.75" customHeight="1">
      <c r="A153" s="744" t="s">
        <v>35</v>
      </c>
      <c r="B153" s="889" t="s">
        <v>736</v>
      </c>
      <c r="C153" s="751"/>
      <c r="D153" s="832">
        <f t="shared" si="53"/>
        <v>1588</v>
      </c>
      <c r="E153" s="846">
        <f t="shared" ref="E153:V153" si="62">SUM(E154:E155)</f>
        <v>41</v>
      </c>
      <c r="F153" s="846">
        <f t="shared" si="62"/>
        <v>157</v>
      </c>
      <c r="G153" s="846">
        <f t="shared" si="62"/>
        <v>188</v>
      </c>
      <c r="H153" s="846">
        <f t="shared" si="62"/>
        <v>179</v>
      </c>
      <c r="I153" s="846">
        <f t="shared" si="62"/>
        <v>160</v>
      </c>
      <c r="J153" s="846">
        <f t="shared" si="62"/>
        <v>160</v>
      </c>
      <c r="K153" s="846">
        <f t="shared" si="62"/>
        <v>163</v>
      </c>
      <c r="L153" s="846">
        <f t="shared" si="62"/>
        <v>109</v>
      </c>
      <c r="M153" s="846">
        <f t="shared" si="62"/>
        <v>95</v>
      </c>
      <c r="N153" s="846">
        <f t="shared" si="62"/>
        <v>64</v>
      </c>
      <c r="O153" s="846">
        <f t="shared" si="62"/>
        <v>61</v>
      </c>
      <c r="P153" s="846">
        <f t="shared" si="62"/>
        <v>44</v>
      </c>
      <c r="Q153" s="846">
        <f t="shared" si="62"/>
        <v>31</v>
      </c>
      <c r="R153" s="846">
        <f t="shared" si="62"/>
        <v>39</v>
      </c>
      <c r="S153" s="846">
        <f t="shared" si="62"/>
        <v>31</v>
      </c>
      <c r="T153" s="846">
        <f t="shared" si="62"/>
        <v>30</v>
      </c>
      <c r="U153" s="846">
        <f t="shared" si="62"/>
        <v>17</v>
      </c>
      <c r="V153" s="850">
        <f t="shared" si="62"/>
        <v>19</v>
      </c>
      <c r="W153" s="825"/>
      <c r="X153" s="825"/>
    </row>
    <row r="154" spans="1:24" ht="18.75" customHeight="1">
      <c r="A154" s="750"/>
      <c r="B154" s="745"/>
      <c r="C154" s="742" t="s">
        <v>587</v>
      </c>
      <c r="D154" s="833">
        <f t="shared" si="53"/>
        <v>836</v>
      </c>
      <c r="E154" s="844">
        <v>19</v>
      </c>
      <c r="F154" s="844">
        <v>78</v>
      </c>
      <c r="G154" s="844">
        <v>90</v>
      </c>
      <c r="H154" s="844">
        <v>77</v>
      </c>
      <c r="I154" s="844">
        <v>83</v>
      </c>
      <c r="J154" s="844">
        <v>92</v>
      </c>
      <c r="K154" s="844">
        <v>78</v>
      </c>
      <c r="L154" s="844">
        <v>68</v>
      </c>
      <c r="M154" s="844">
        <v>61</v>
      </c>
      <c r="N154" s="844">
        <v>36</v>
      </c>
      <c r="O154" s="844">
        <v>38</v>
      </c>
      <c r="P154" s="844">
        <v>28</v>
      </c>
      <c r="Q154" s="844">
        <v>18</v>
      </c>
      <c r="R154" s="844">
        <v>19</v>
      </c>
      <c r="S154" s="844">
        <v>14</v>
      </c>
      <c r="T154" s="844">
        <v>18</v>
      </c>
      <c r="U154" s="844">
        <v>7</v>
      </c>
      <c r="V154" s="845">
        <v>12</v>
      </c>
      <c r="W154" s="825"/>
      <c r="X154" s="825"/>
    </row>
    <row r="155" spans="1:24" ht="18.75" customHeight="1">
      <c r="A155" s="750"/>
      <c r="B155" s="745"/>
      <c r="C155" s="742" t="s">
        <v>588</v>
      </c>
      <c r="D155" s="833">
        <f t="shared" si="53"/>
        <v>752</v>
      </c>
      <c r="E155" s="844">
        <v>22</v>
      </c>
      <c r="F155" s="844">
        <v>79</v>
      </c>
      <c r="G155" s="844">
        <v>98</v>
      </c>
      <c r="H155" s="844">
        <v>102</v>
      </c>
      <c r="I155" s="844">
        <v>77</v>
      </c>
      <c r="J155" s="844">
        <v>68</v>
      </c>
      <c r="K155" s="844">
        <v>85</v>
      </c>
      <c r="L155" s="844">
        <v>41</v>
      </c>
      <c r="M155" s="844">
        <v>34</v>
      </c>
      <c r="N155" s="844">
        <v>28</v>
      </c>
      <c r="O155" s="844">
        <v>23</v>
      </c>
      <c r="P155" s="844">
        <v>16</v>
      </c>
      <c r="Q155" s="844">
        <v>13</v>
      </c>
      <c r="R155" s="844">
        <v>20</v>
      </c>
      <c r="S155" s="844">
        <v>17</v>
      </c>
      <c r="T155" s="844">
        <v>12</v>
      </c>
      <c r="U155" s="844">
        <v>10</v>
      </c>
      <c r="V155" s="845">
        <v>7</v>
      </c>
      <c r="W155" s="825"/>
      <c r="X155" s="825"/>
    </row>
    <row r="156" spans="1:24" ht="18.75" customHeight="1">
      <c r="A156" s="744" t="s">
        <v>37</v>
      </c>
      <c r="B156" s="889" t="s">
        <v>737</v>
      </c>
      <c r="C156" s="751"/>
      <c r="D156" s="832">
        <f t="shared" si="53"/>
        <v>923</v>
      </c>
      <c r="E156" s="846">
        <f t="shared" ref="E156:V156" si="63">SUM(E157:E158)</f>
        <v>18</v>
      </c>
      <c r="F156" s="846">
        <f t="shared" si="63"/>
        <v>85</v>
      </c>
      <c r="G156" s="846">
        <f t="shared" si="63"/>
        <v>106</v>
      </c>
      <c r="H156" s="846">
        <f t="shared" si="63"/>
        <v>85</v>
      </c>
      <c r="I156" s="846">
        <f t="shared" si="63"/>
        <v>86</v>
      </c>
      <c r="J156" s="846">
        <f t="shared" si="63"/>
        <v>88</v>
      </c>
      <c r="K156" s="846">
        <f t="shared" si="63"/>
        <v>104</v>
      </c>
      <c r="L156" s="846">
        <f t="shared" si="63"/>
        <v>90</v>
      </c>
      <c r="M156" s="846">
        <f t="shared" si="63"/>
        <v>51</v>
      </c>
      <c r="N156" s="846">
        <f t="shared" si="63"/>
        <v>47</v>
      </c>
      <c r="O156" s="846">
        <f t="shared" si="63"/>
        <v>24</v>
      </c>
      <c r="P156" s="846">
        <f t="shared" si="63"/>
        <v>24</v>
      </c>
      <c r="Q156" s="846">
        <f t="shared" si="63"/>
        <v>19</v>
      </c>
      <c r="R156" s="846">
        <f t="shared" si="63"/>
        <v>21</v>
      </c>
      <c r="S156" s="846">
        <f t="shared" si="63"/>
        <v>15</v>
      </c>
      <c r="T156" s="846">
        <f t="shared" si="63"/>
        <v>19</v>
      </c>
      <c r="U156" s="846">
        <f t="shared" si="63"/>
        <v>15</v>
      </c>
      <c r="V156" s="850">
        <f t="shared" si="63"/>
        <v>26</v>
      </c>
      <c r="W156" s="825"/>
      <c r="X156" s="825"/>
    </row>
    <row r="157" spans="1:24" ht="18.75" customHeight="1">
      <c r="A157" s="750"/>
      <c r="B157" s="745"/>
      <c r="C157" s="742" t="s">
        <v>587</v>
      </c>
      <c r="D157" s="833">
        <f t="shared" si="53"/>
        <v>504</v>
      </c>
      <c r="E157" s="844">
        <v>2</v>
      </c>
      <c r="F157" s="844">
        <v>41</v>
      </c>
      <c r="G157" s="844">
        <v>64</v>
      </c>
      <c r="H157" s="844">
        <v>37</v>
      </c>
      <c r="I157" s="844">
        <v>37</v>
      </c>
      <c r="J157" s="844">
        <v>65</v>
      </c>
      <c r="K157" s="844">
        <v>52</v>
      </c>
      <c r="L157" s="844">
        <v>62</v>
      </c>
      <c r="M157" s="844">
        <v>26</v>
      </c>
      <c r="N157" s="844">
        <v>27</v>
      </c>
      <c r="O157" s="844">
        <v>14</v>
      </c>
      <c r="P157" s="844">
        <v>13</v>
      </c>
      <c r="Q157" s="844">
        <v>11</v>
      </c>
      <c r="R157" s="844">
        <v>9</v>
      </c>
      <c r="S157" s="844">
        <v>8</v>
      </c>
      <c r="T157" s="844">
        <v>12</v>
      </c>
      <c r="U157" s="844">
        <v>10</v>
      </c>
      <c r="V157" s="845">
        <v>14</v>
      </c>
      <c r="W157" s="825"/>
      <c r="X157" s="825"/>
    </row>
    <row r="158" spans="1:24" ht="18.75" customHeight="1">
      <c r="A158" s="750"/>
      <c r="B158" s="745"/>
      <c r="C158" s="742" t="s">
        <v>588</v>
      </c>
      <c r="D158" s="833">
        <f t="shared" si="53"/>
        <v>419</v>
      </c>
      <c r="E158" s="844">
        <v>16</v>
      </c>
      <c r="F158" s="844">
        <v>44</v>
      </c>
      <c r="G158" s="844">
        <v>42</v>
      </c>
      <c r="H158" s="844">
        <v>48</v>
      </c>
      <c r="I158" s="844">
        <v>49</v>
      </c>
      <c r="J158" s="844">
        <v>23</v>
      </c>
      <c r="K158" s="844">
        <v>52</v>
      </c>
      <c r="L158" s="844">
        <v>28</v>
      </c>
      <c r="M158" s="844">
        <v>25</v>
      </c>
      <c r="N158" s="844">
        <v>20</v>
      </c>
      <c r="O158" s="844">
        <v>10</v>
      </c>
      <c r="P158" s="844">
        <v>11</v>
      </c>
      <c r="Q158" s="844">
        <v>8</v>
      </c>
      <c r="R158" s="844">
        <v>12</v>
      </c>
      <c r="S158" s="844">
        <v>7</v>
      </c>
      <c r="T158" s="844">
        <v>7</v>
      </c>
      <c r="U158" s="844">
        <v>5</v>
      </c>
      <c r="V158" s="845">
        <v>12</v>
      </c>
      <c r="W158" s="825"/>
      <c r="X158" s="825"/>
    </row>
    <row r="159" spans="1:24" ht="18.75" customHeight="1">
      <c r="A159" s="744" t="s">
        <v>39</v>
      </c>
      <c r="B159" s="889" t="s">
        <v>538</v>
      </c>
      <c r="C159" s="751"/>
      <c r="D159" s="832">
        <f t="shared" si="53"/>
        <v>2465</v>
      </c>
      <c r="E159" s="846">
        <f t="shared" ref="E159:V159" si="64">SUM(E160:E161)</f>
        <v>91</v>
      </c>
      <c r="F159" s="846">
        <f t="shared" si="64"/>
        <v>305</v>
      </c>
      <c r="G159" s="846">
        <f t="shared" si="64"/>
        <v>326</v>
      </c>
      <c r="H159" s="846">
        <f t="shared" si="64"/>
        <v>313</v>
      </c>
      <c r="I159" s="846">
        <f t="shared" si="64"/>
        <v>233</v>
      </c>
      <c r="J159" s="846">
        <f t="shared" si="64"/>
        <v>245</v>
      </c>
      <c r="K159" s="846">
        <f t="shared" si="64"/>
        <v>177</v>
      </c>
      <c r="L159" s="846">
        <f t="shared" si="64"/>
        <v>212</v>
      </c>
      <c r="M159" s="846">
        <f t="shared" si="64"/>
        <v>122</v>
      </c>
      <c r="N159" s="846">
        <f t="shared" si="64"/>
        <v>110</v>
      </c>
      <c r="O159" s="846">
        <f t="shared" si="64"/>
        <v>62</v>
      </c>
      <c r="P159" s="846">
        <f t="shared" si="64"/>
        <v>70</v>
      </c>
      <c r="Q159" s="846">
        <f t="shared" si="64"/>
        <v>42</v>
      </c>
      <c r="R159" s="846">
        <f t="shared" si="64"/>
        <v>53</v>
      </c>
      <c r="S159" s="846">
        <f t="shared" si="64"/>
        <v>42</v>
      </c>
      <c r="T159" s="846">
        <f t="shared" si="64"/>
        <v>28</v>
      </c>
      <c r="U159" s="846">
        <f t="shared" si="64"/>
        <v>20</v>
      </c>
      <c r="V159" s="850">
        <f t="shared" si="64"/>
        <v>14</v>
      </c>
      <c r="W159" s="825"/>
      <c r="X159" s="825"/>
    </row>
    <row r="160" spans="1:24" ht="18.75" customHeight="1">
      <c r="A160" s="750"/>
      <c r="B160" s="745"/>
      <c r="C160" s="742" t="s">
        <v>587</v>
      </c>
      <c r="D160" s="833">
        <f t="shared" si="53"/>
        <v>1175</v>
      </c>
      <c r="E160" s="873">
        <v>50</v>
      </c>
      <c r="F160" s="844">
        <v>150</v>
      </c>
      <c r="G160" s="844">
        <v>158</v>
      </c>
      <c r="H160" s="844">
        <v>170</v>
      </c>
      <c r="I160" s="844">
        <v>106</v>
      </c>
      <c r="J160" s="844">
        <v>104</v>
      </c>
      <c r="K160" s="844">
        <v>89</v>
      </c>
      <c r="L160" s="844">
        <v>89</v>
      </c>
      <c r="M160" s="844">
        <v>65</v>
      </c>
      <c r="N160" s="844">
        <v>48</v>
      </c>
      <c r="O160" s="844">
        <v>26</v>
      </c>
      <c r="P160" s="844">
        <v>25</v>
      </c>
      <c r="Q160" s="844">
        <v>20</v>
      </c>
      <c r="R160" s="844">
        <v>26</v>
      </c>
      <c r="S160" s="844">
        <v>16</v>
      </c>
      <c r="T160" s="844">
        <v>17</v>
      </c>
      <c r="U160" s="844">
        <v>8</v>
      </c>
      <c r="V160" s="845">
        <v>8</v>
      </c>
      <c r="W160" s="825"/>
      <c r="X160" s="825"/>
    </row>
    <row r="161" spans="1:24" ht="18.75" customHeight="1">
      <c r="A161" s="750"/>
      <c r="B161" s="745"/>
      <c r="C161" s="742" t="s">
        <v>588</v>
      </c>
      <c r="D161" s="833">
        <f t="shared" si="53"/>
        <v>1290</v>
      </c>
      <c r="E161" s="873">
        <v>41</v>
      </c>
      <c r="F161" s="844">
        <v>155</v>
      </c>
      <c r="G161" s="844">
        <v>168</v>
      </c>
      <c r="H161" s="844">
        <v>143</v>
      </c>
      <c r="I161" s="844">
        <v>127</v>
      </c>
      <c r="J161" s="844">
        <v>141</v>
      </c>
      <c r="K161" s="844">
        <v>88</v>
      </c>
      <c r="L161" s="844">
        <v>123</v>
      </c>
      <c r="M161" s="844">
        <v>57</v>
      </c>
      <c r="N161" s="844">
        <v>62</v>
      </c>
      <c r="O161" s="844">
        <v>36</v>
      </c>
      <c r="P161" s="844">
        <v>45</v>
      </c>
      <c r="Q161" s="844">
        <v>22</v>
      </c>
      <c r="R161" s="844">
        <v>27</v>
      </c>
      <c r="S161" s="844">
        <v>26</v>
      </c>
      <c r="T161" s="844">
        <v>11</v>
      </c>
      <c r="U161" s="844">
        <v>12</v>
      </c>
      <c r="V161" s="845">
        <v>6</v>
      </c>
      <c r="W161" s="825"/>
      <c r="X161" s="825"/>
    </row>
    <row r="162" spans="1:24" ht="18.75" customHeight="1">
      <c r="A162" s="744" t="s">
        <v>46</v>
      </c>
      <c r="B162" s="889" t="s">
        <v>738</v>
      </c>
      <c r="C162" s="751"/>
      <c r="D162" s="832">
        <f t="shared" si="53"/>
        <v>1667</v>
      </c>
      <c r="E162" s="874">
        <f t="shared" ref="E162:V162" si="65">SUM(E163:E164)</f>
        <v>59</v>
      </c>
      <c r="F162" s="846">
        <f t="shared" si="65"/>
        <v>193</v>
      </c>
      <c r="G162" s="846">
        <f t="shared" si="65"/>
        <v>196</v>
      </c>
      <c r="H162" s="846">
        <f t="shared" si="65"/>
        <v>193</v>
      </c>
      <c r="I162" s="846">
        <f t="shared" si="65"/>
        <v>206</v>
      </c>
      <c r="J162" s="846">
        <f t="shared" si="65"/>
        <v>181</v>
      </c>
      <c r="K162" s="846">
        <f t="shared" si="65"/>
        <v>113</v>
      </c>
      <c r="L162" s="846">
        <f t="shared" si="65"/>
        <v>136</v>
      </c>
      <c r="M162" s="846">
        <f t="shared" si="65"/>
        <v>74</v>
      </c>
      <c r="N162" s="846">
        <f t="shared" si="65"/>
        <v>67</v>
      </c>
      <c r="O162" s="846">
        <f t="shared" si="65"/>
        <v>51</v>
      </c>
      <c r="P162" s="846">
        <f t="shared" si="65"/>
        <v>36</v>
      </c>
      <c r="Q162" s="846">
        <f t="shared" si="65"/>
        <v>31</v>
      </c>
      <c r="R162" s="846">
        <f t="shared" si="65"/>
        <v>31</v>
      </c>
      <c r="S162" s="846">
        <f t="shared" si="65"/>
        <v>27</v>
      </c>
      <c r="T162" s="846">
        <f t="shared" si="65"/>
        <v>28</v>
      </c>
      <c r="U162" s="846">
        <f t="shared" si="65"/>
        <v>27</v>
      </c>
      <c r="V162" s="850">
        <f t="shared" si="65"/>
        <v>18</v>
      </c>
      <c r="W162" s="825"/>
      <c r="X162" s="825"/>
    </row>
    <row r="163" spans="1:24" ht="18.75" customHeight="1">
      <c r="A163" s="750"/>
      <c r="B163" s="745"/>
      <c r="C163" s="742" t="s">
        <v>587</v>
      </c>
      <c r="D163" s="833">
        <f t="shared" si="53"/>
        <v>837</v>
      </c>
      <c r="E163" s="873">
        <v>23</v>
      </c>
      <c r="F163" s="844">
        <v>84</v>
      </c>
      <c r="G163" s="844">
        <v>90</v>
      </c>
      <c r="H163" s="844">
        <v>86</v>
      </c>
      <c r="I163" s="844">
        <v>106</v>
      </c>
      <c r="J163" s="844">
        <v>111</v>
      </c>
      <c r="K163" s="844">
        <v>66</v>
      </c>
      <c r="L163" s="844">
        <v>81</v>
      </c>
      <c r="M163" s="844">
        <v>43</v>
      </c>
      <c r="N163" s="844">
        <v>36</v>
      </c>
      <c r="O163" s="844">
        <v>21</v>
      </c>
      <c r="P163" s="844">
        <v>19</v>
      </c>
      <c r="Q163" s="844">
        <v>11</v>
      </c>
      <c r="R163" s="844">
        <v>9</v>
      </c>
      <c r="S163" s="844">
        <v>9</v>
      </c>
      <c r="T163" s="844">
        <v>13</v>
      </c>
      <c r="U163" s="844">
        <v>18</v>
      </c>
      <c r="V163" s="845">
        <v>11</v>
      </c>
      <c r="W163" s="825"/>
      <c r="X163" s="825"/>
    </row>
    <row r="164" spans="1:24" ht="18.75" customHeight="1">
      <c r="A164" s="750"/>
      <c r="B164" s="745"/>
      <c r="C164" s="742" t="s">
        <v>588</v>
      </c>
      <c r="D164" s="833">
        <f t="shared" si="53"/>
        <v>830</v>
      </c>
      <c r="E164" s="873">
        <v>36</v>
      </c>
      <c r="F164" s="844">
        <v>109</v>
      </c>
      <c r="G164" s="844">
        <v>106</v>
      </c>
      <c r="H164" s="844">
        <v>107</v>
      </c>
      <c r="I164" s="844">
        <v>100</v>
      </c>
      <c r="J164" s="844">
        <v>70</v>
      </c>
      <c r="K164" s="844">
        <v>47</v>
      </c>
      <c r="L164" s="844">
        <v>55</v>
      </c>
      <c r="M164" s="844">
        <v>31</v>
      </c>
      <c r="N164" s="844">
        <v>31</v>
      </c>
      <c r="O164" s="844">
        <v>30</v>
      </c>
      <c r="P164" s="844">
        <v>17</v>
      </c>
      <c r="Q164" s="844">
        <v>20</v>
      </c>
      <c r="R164" s="844">
        <v>22</v>
      </c>
      <c r="S164" s="844">
        <v>18</v>
      </c>
      <c r="T164" s="844">
        <v>15</v>
      </c>
      <c r="U164" s="844">
        <v>9</v>
      </c>
      <c r="V164" s="845">
        <v>7</v>
      </c>
      <c r="W164" s="825"/>
      <c r="X164" s="825"/>
    </row>
    <row r="165" spans="1:24" ht="18.75" customHeight="1">
      <c r="A165" s="744" t="s">
        <v>48</v>
      </c>
      <c r="B165" s="889" t="s">
        <v>739</v>
      </c>
      <c r="C165" s="751"/>
      <c r="D165" s="832">
        <f t="shared" si="53"/>
        <v>2559</v>
      </c>
      <c r="E165" s="874">
        <f t="shared" ref="E165:V165" si="66">SUM(E166:E167)</f>
        <v>83</v>
      </c>
      <c r="F165" s="846">
        <f t="shared" si="66"/>
        <v>316</v>
      </c>
      <c r="G165" s="864">
        <f t="shared" si="66"/>
        <v>339</v>
      </c>
      <c r="H165" s="864">
        <f t="shared" si="66"/>
        <v>280</v>
      </c>
      <c r="I165" s="864">
        <f t="shared" si="66"/>
        <v>273</v>
      </c>
      <c r="J165" s="864">
        <f t="shared" si="66"/>
        <v>260</v>
      </c>
      <c r="K165" s="864">
        <f t="shared" si="66"/>
        <v>222</v>
      </c>
      <c r="L165" s="864">
        <f t="shared" si="66"/>
        <v>194</v>
      </c>
      <c r="M165" s="864">
        <f t="shared" si="66"/>
        <v>141</v>
      </c>
      <c r="N165" s="864">
        <f t="shared" si="66"/>
        <v>97</v>
      </c>
      <c r="O165" s="864">
        <f t="shared" si="66"/>
        <v>82</v>
      </c>
      <c r="P165" s="864">
        <f t="shared" si="66"/>
        <v>66</v>
      </c>
      <c r="Q165" s="864">
        <f t="shared" si="66"/>
        <v>54</v>
      </c>
      <c r="R165" s="864">
        <f t="shared" si="66"/>
        <v>48</v>
      </c>
      <c r="S165" s="864">
        <f t="shared" si="66"/>
        <v>35</v>
      </c>
      <c r="T165" s="864">
        <f t="shared" si="66"/>
        <v>29</v>
      </c>
      <c r="U165" s="864">
        <f t="shared" si="66"/>
        <v>19</v>
      </c>
      <c r="V165" s="865">
        <f t="shared" si="66"/>
        <v>21</v>
      </c>
      <c r="W165" s="825"/>
      <c r="X165" s="825"/>
    </row>
    <row r="166" spans="1:24" ht="18.75" customHeight="1">
      <c r="A166" s="750"/>
      <c r="B166" s="745"/>
      <c r="C166" s="742" t="s">
        <v>587</v>
      </c>
      <c r="D166" s="833">
        <f t="shared" si="53"/>
        <v>1354</v>
      </c>
      <c r="E166" s="873">
        <v>45</v>
      </c>
      <c r="F166" s="844">
        <v>168</v>
      </c>
      <c r="G166" s="880">
        <v>184</v>
      </c>
      <c r="H166" s="869">
        <v>155</v>
      </c>
      <c r="I166" s="869">
        <v>136</v>
      </c>
      <c r="J166" s="869">
        <v>135</v>
      </c>
      <c r="K166" s="869">
        <v>126</v>
      </c>
      <c r="L166" s="869">
        <v>114</v>
      </c>
      <c r="M166" s="869">
        <v>72</v>
      </c>
      <c r="N166" s="869">
        <v>44</v>
      </c>
      <c r="O166" s="869">
        <v>37</v>
      </c>
      <c r="P166" s="869">
        <v>36</v>
      </c>
      <c r="Q166" s="869">
        <v>28</v>
      </c>
      <c r="R166" s="869">
        <v>24</v>
      </c>
      <c r="S166" s="869">
        <v>12</v>
      </c>
      <c r="T166" s="869">
        <v>16</v>
      </c>
      <c r="U166" s="869">
        <v>12</v>
      </c>
      <c r="V166" s="870">
        <v>10</v>
      </c>
      <c r="W166" s="825"/>
      <c r="X166" s="825"/>
    </row>
    <row r="167" spans="1:24" ht="18.75" customHeight="1">
      <c r="A167" s="750"/>
      <c r="B167" s="745"/>
      <c r="C167" s="742" t="s">
        <v>588</v>
      </c>
      <c r="D167" s="833">
        <f t="shared" si="53"/>
        <v>1205</v>
      </c>
      <c r="E167" s="844">
        <v>38</v>
      </c>
      <c r="F167" s="844">
        <v>148</v>
      </c>
      <c r="G167" s="869">
        <v>155</v>
      </c>
      <c r="H167" s="869">
        <v>125</v>
      </c>
      <c r="I167" s="869">
        <v>137</v>
      </c>
      <c r="J167" s="869">
        <v>125</v>
      </c>
      <c r="K167" s="869">
        <v>96</v>
      </c>
      <c r="L167" s="869">
        <v>80</v>
      </c>
      <c r="M167" s="869">
        <v>69</v>
      </c>
      <c r="N167" s="869">
        <v>53</v>
      </c>
      <c r="O167" s="869">
        <v>45</v>
      </c>
      <c r="P167" s="869">
        <v>30</v>
      </c>
      <c r="Q167" s="869">
        <v>26</v>
      </c>
      <c r="R167" s="869">
        <v>24</v>
      </c>
      <c r="S167" s="869">
        <v>23</v>
      </c>
      <c r="T167" s="869">
        <v>13</v>
      </c>
      <c r="U167" s="869">
        <v>7</v>
      </c>
      <c r="V167" s="870">
        <v>11</v>
      </c>
      <c r="W167" s="825"/>
      <c r="X167" s="825"/>
    </row>
    <row r="168" spans="1:24" ht="18.75" customHeight="1">
      <c r="A168" s="744" t="s">
        <v>75</v>
      </c>
      <c r="B168" s="889" t="s">
        <v>740</v>
      </c>
      <c r="C168" s="751"/>
      <c r="D168" s="832">
        <f t="shared" si="53"/>
        <v>1563</v>
      </c>
      <c r="E168" s="846">
        <f t="shared" ref="E168:V168" si="67">SUM(E169:E170)</f>
        <v>52</v>
      </c>
      <c r="F168" s="846">
        <f t="shared" si="67"/>
        <v>174</v>
      </c>
      <c r="G168" s="864">
        <f t="shared" si="67"/>
        <v>185</v>
      </c>
      <c r="H168" s="864">
        <f t="shared" si="67"/>
        <v>185</v>
      </c>
      <c r="I168" s="864">
        <f t="shared" si="67"/>
        <v>173</v>
      </c>
      <c r="J168" s="864">
        <f t="shared" si="67"/>
        <v>170</v>
      </c>
      <c r="K168" s="864">
        <f t="shared" si="67"/>
        <v>102</v>
      </c>
      <c r="L168" s="864">
        <f t="shared" si="67"/>
        <v>125</v>
      </c>
      <c r="M168" s="864">
        <f t="shared" si="67"/>
        <v>89</v>
      </c>
      <c r="N168" s="864">
        <f t="shared" si="67"/>
        <v>75</v>
      </c>
      <c r="O168" s="864">
        <f t="shared" si="67"/>
        <v>50</v>
      </c>
      <c r="P168" s="864">
        <f t="shared" si="67"/>
        <v>44</v>
      </c>
      <c r="Q168" s="864">
        <f t="shared" si="67"/>
        <v>34</v>
      </c>
      <c r="R168" s="864">
        <f t="shared" si="67"/>
        <v>36</v>
      </c>
      <c r="S168" s="864">
        <f t="shared" si="67"/>
        <v>27</v>
      </c>
      <c r="T168" s="864">
        <f t="shared" si="67"/>
        <v>19</v>
      </c>
      <c r="U168" s="864">
        <f t="shared" si="67"/>
        <v>10</v>
      </c>
      <c r="V168" s="865">
        <f t="shared" si="67"/>
        <v>13</v>
      </c>
      <c r="W168" s="825"/>
      <c r="X168" s="825"/>
    </row>
    <row r="169" spans="1:24" ht="18.75" customHeight="1">
      <c r="A169" s="750"/>
      <c r="B169" s="745"/>
      <c r="C169" s="742" t="s">
        <v>587</v>
      </c>
      <c r="D169" s="833">
        <f t="shared" si="53"/>
        <v>761</v>
      </c>
      <c r="E169" s="844">
        <v>28</v>
      </c>
      <c r="F169" s="844">
        <v>85</v>
      </c>
      <c r="G169" s="869">
        <v>85</v>
      </c>
      <c r="H169" s="869">
        <v>93</v>
      </c>
      <c r="I169" s="869">
        <v>80</v>
      </c>
      <c r="J169" s="869">
        <v>89</v>
      </c>
      <c r="K169" s="869">
        <v>55</v>
      </c>
      <c r="L169" s="869">
        <v>69</v>
      </c>
      <c r="M169" s="869">
        <v>37</v>
      </c>
      <c r="N169" s="869">
        <v>36</v>
      </c>
      <c r="O169" s="869">
        <v>27</v>
      </c>
      <c r="P169" s="869">
        <v>21</v>
      </c>
      <c r="Q169" s="869">
        <v>12</v>
      </c>
      <c r="R169" s="869">
        <v>14</v>
      </c>
      <c r="S169" s="869">
        <v>12</v>
      </c>
      <c r="T169" s="869">
        <v>9</v>
      </c>
      <c r="U169" s="869">
        <v>4</v>
      </c>
      <c r="V169" s="870">
        <v>5</v>
      </c>
      <c r="W169" s="825"/>
      <c r="X169" s="825"/>
    </row>
    <row r="170" spans="1:24" ht="18.75" customHeight="1">
      <c r="A170" s="750"/>
      <c r="B170" s="745"/>
      <c r="C170" s="742" t="s">
        <v>588</v>
      </c>
      <c r="D170" s="833">
        <f t="shared" si="53"/>
        <v>802</v>
      </c>
      <c r="E170" s="844">
        <v>24</v>
      </c>
      <c r="F170" s="844">
        <v>89</v>
      </c>
      <c r="G170" s="869">
        <v>100</v>
      </c>
      <c r="H170" s="869">
        <v>92</v>
      </c>
      <c r="I170" s="869">
        <v>93</v>
      </c>
      <c r="J170" s="869">
        <v>81</v>
      </c>
      <c r="K170" s="869">
        <v>47</v>
      </c>
      <c r="L170" s="869">
        <v>56</v>
      </c>
      <c r="M170" s="869">
        <v>52</v>
      </c>
      <c r="N170" s="869">
        <v>39</v>
      </c>
      <c r="O170" s="869">
        <v>23</v>
      </c>
      <c r="P170" s="869">
        <v>23</v>
      </c>
      <c r="Q170" s="869">
        <v>22</v>
      </c>
      <c r="R170" s="869">
        <v>22</v>
      </c>
      <c r="S170" s="869">
        <v>15</v>
      </c>
      <c r="T170" s="869">
        <v>10</v>
      </c>
      <c r="U170" s="869">
        <v>6</v>
      </c>
      <c r="V170" s="870">
        <v>8</v>
      </c>
      <c r="W170" s="825"/>
      <c r="X170" s="825"/>
    </row>
    <row r="171" spans="1:24" ht="18.75" customHeight="1">
      <c r="A171" s="1564" t="s">
        <v>35</v>
      </c>
      <c r="B171" s="1543" t="s">
        <v>741</v>
      </c>
      <c r="C171" s="1544"/>
      <c r="D171" s="1584">
        <f t="shared" ref="D171:D176" si="68">SUM(E171:V171)</f>
        <v>28215</v>
      </c>
      <c r="E171" s="1547">
        <f t="shared" ref="E171:V171" si="69">SUM(E174+E189+E177+E180+E183+E186+E192)</f>
        <v>886</v>
      </c>
      <c r="F171" s="1547">
        <f t="shared" si="69"/>
        <v>3348</v>
      </c>
      <c r="G171" s="1547">
        <f t="shared" si="69"/>
        <v>3871</v>
      </c>
      <c r="H171" s="1547">
        <f t="shared" si="69"/>
        <v>3609</v>
      </c>
      <c r="I171" s="1547">
        <f t="shared" si="69"/>
        <v>3273</v>
      </c>
      <c r="J171" s="1547">
        <f t="shared" si="69"/>
        <v>3115</v>
      </c>
      <c r="K171" s="1547">
        <f t="shared" si="69"/>
        <v>2316</v>
      </c>
      <c r="L171" s="1547">
        <f t="shared" si="69"/>
        <v>2019</v>
      </c>
      <c r="M171" s="1547">
        <f t="shared" si="69"/>
        <v>1494</v>
      </c>
      <c r="N171" s="1547">
        <f t="shared" si="69"/>
        <v>927</v>
      </c>
      <c r="O171" s="1547">
        <f t="shared" si="69"/>
        <v>837</v>
      </c>
      <c r="P171" s="1547">
        <f t="shared" si="69"/>
        <v>583</v>
      </c>
      <c r="Q171" s="1547">
        <f t="shared" si="69"/>
        <v>509</v>
      </c>
      <c r="R171" s="1547">
        <f t="shared" si="69"/>
        <v>410</v>
      </c>
      <c r="S171" s="1547">
        <f t="shared" si="69"/>
        <v>373</v>
      </c>
      <c r="T171" s="1547">
        <f t="shared" si="69"/>
        <v>291</v>
      </c>
      <c r="U171" s="1565">
        <f t="shared" si="69"/>
        <v>169</v>
      </c>
      <c r="V171" s="1547">
        <f t="shared" si="69"/>
        <v>185</v>
      </c>
      <c r="W171" s="825"/>
      <c r="X171" s="825"/>
    </row>
    <row r="172" spans="1:24" ht="18.75" customHeight="1">
      <c r="A172" s="1548"/>
      <c r="B172" s="835"/>
      <c r="C172" s="851" t="s">
        <v>742</v>
      </c>
      <c r="D172" s="833">
        <f t="shared" si="68"/>
        <v>13886</v>
      </c>
      <c r="E172" s="841">
        <f t="shared" ref="E172:V172" si="70">SUM(E175+E190+E178+E181+E184+E187+E193)</f>
        <v>467</v>
      </c>
      <c r="F172" s="841">
        <f t="shared" si="70"/>
        <v>1709</v>
      </c>
      <c r="G172" s="841">
        <f t="shared" si="70"/>
        <v>1967</v>
      </c>
      <c r="H172" s="841">
        <f t="shared" si="70"/>
        <v>1880</v>
      </c>
      <c r="I172" s="841">
        <f t="shared" si="70"/>
        <v>1671</v>
      </c>
      <c r="J172" s="841">
        <f t="shared" si="70"/>
        <v>1631</v>
      </c>
      <c r="K172" s="841">
        <f t="shared" si="70"/>
        <v>1113</v>
      </c>
      <c r="L172" s="841">
        <f t="shared" si="70"/>
        <v>979</v>
      </c>
      <c r="M172" s="841">
        <f t="shared" si="70"/>
        <v>661</v>
      </c>
      <c r="N172" s="841">
        <f t="shared" si="70"/>
        <v>380</v>
      </c>
      <c r="O172" s="841">
        <f t="shared" si="70"/>
        <v>335</v>
      </c>
      <c r="P172" s="841">
        <f t="shared" si="70"/>
        <v>233</v>
      </c>
      <c r="Q172" s="841">
        <f t="shared" si="70"/>
        <v>195</v>
      </c>
      <c r="R172" s="841">
        <f t="shared" si="70"/>
        <v>168</v>
      </c>
      <c r="S172" s="841">
        <f t="shared" si="70"/>
        <v>163</v>
      </c>
      <c r="T172" s="841">
        <f t="shared" si="70"/>
        <v>144</v>
      </c>
      <c r="U172" s="841">
        <f t="shared" si="70"/>
        <v>94</v>
      </c>
      <c r="V172" s="841">
        <f t="shared" si="70"/>
        <v>96</v>
      </c>
      <c r="W172" s="825"/>
      <c r="X172" s="825"/>
    </row>
    <row r="173" spans="1:24" ht="18.75" customHeight="1">
      <c r="A173" s="1566"/>
      <c r="B173" s="1549"/>
      <c r="C173" s="1567" t="s">
        <v>743</v>
      </c>
      <c r="D173" s="1551">
        <f t="shared" si="68"/>
        <v>14329</v>
      </c>
      <c r="E173" s="1553">
        <f t="shared" ref="E173:V173" si="71">SUM(E176+E191+E179+E182+E185+E188+E194)</f>
        <v>419</v>
      </c>
      <c r="F173" s="1553">
        <f t="shared" si="71"/>
        <v>1639</v>
      </c>
      <c r="G173" s="1553">
        <f t="shared" si="71"/>
        <v>1904</v>
      </c>
      <c r="H173" s="1553">
        <f t="shared" si="71"/>
        <v>1729</v>
      </c>
      <c r="I173" s="1553">
        <f t="shared" si="71"/>
        <v>1602</v>
      </c>
      <c r="J173" s="1553">
        <f t="shared" si="71"/>
        <v>1484</v>
      </c>
      <c r="K173" s="1553">
        <f t="shared" si="71"/>
        <v>1203</v>
      </c>
      <c r="L173" s="1553">
        <f t="shared" si="71"/>
        <v>1040</v>
      </c>
      <c r="M173" s="1553">
        <f t="shared" si="71"/>
        <v>833</v>
      </c>
      <c r="N173" s="1553">
        <f t="shared" si="71"/>
        <v>547</v>
      </c>
      <c r="O173" s="1553">
        <f t="shared" si="71"/>
        <v>502</v>
      </c>
      <c r="P173" s="1553">
        <f t="shared" si="71"/>
        <v>350</v>
      </c>
      <c r="Q173" s="1553">
        <f t="shared" si="71"/>
        <v>314</v>
      </c>
      <c r="R173" s="1553">
        <f t="shared" si="71"/>
        <v>242</v>
      </c>
      <c r="S173" s="1553">
        <f t="shared" si="71"/>
        <v>210</v>
      </c>
      <c r="T173" s="1553">
        <f t="shared" si="71"/>
        <v>147</v>
      </c>
      <c r="U173" s="1553">
        <f t="shared" si="71"/>
        <v>75</v>
      </c>
      <c r="V173" s="1553">
        <f t="shared" si="71"/>
        <v>89</v>
      </c>
      <c r="W173" s="825"/>
      <c r="X173" s="825"/>
    </row>
    <row r="174" spans="1:24" ht="18.75" customHeight="1">
      <c r="A174" s="857" t="s">
        <v>25</v>
      </c>
      <c r="B174" s="913" t="s">
        <v>744</v>
      </c>
      <c r="C174" s="830"/>
      <c r="D174" s="832">
        <f t="shared" si="68"/>
        <v>5321</v>
      </c>
      <c r="E174" s="890">
        <f t="shared" ref="E174:V174" si="72">SUM(E175:E176)</f>
        <v>156</v>
      </c>
      <c r="F174" s="890">
        <f t="shared" si="72"/>
        <v>598</v>
      </c>
      <c r="G174" s="846">
        <f t="shared" si="72"/>
        <v>697</v>
      </c>
      <c r="H174" s="846">
        <f t="shared" si="72"/>
        <v>660</v>
      </c>
      <c r="I174" s="846">
        <f t="shared" si="72"/>
        <v>647</v>
      </c>
      <c r="J174" s="846">
        <f t="shared" si="72"/>
        <v>611</v>
      </c>
      <c r="K174" s="846">
        <f t="shared" si="72"/>
        <v>445</v>
      </c>
      <c r="L174" s="846">
        <f t="shared" si="72"/>
        <v>405</v>
      </c>
      <c r="M174" s="846">
        <f t="shared" si="72"/>
        <v>256</v>
      </c>
      <c r="N174" s="846">
        <f t="shared" si="72"/>
        <v>172</v>
      </c>
      <c r="O174" s="846">
        <f t="shared" si="72"/>
        <v>148</v>
      </c>
      <c r="P174" s="846">
        <f t="shared" si="72"/>
        <v>112</v>
      </c>
      <c r="Q174" s="846">
        <f t="shared" si="72"/>
        <v>92</v>
      </c>
      <c r="R174" s="846">
        <f t="shared" si="72"/>
        <v>101</v>
      </c>
      <c r="S174" s="846">
        <f t="shared" si="72"/>
        <v>67</v>
      </c>
      <c r="T174" s="846">
        <f t="shared" si="72"/>
        <v>79</v>
      </c>
      <c r="U174" s="850">
        <f t="shared" si="72"/>
        <v>29</v>
      </c>
      <c r="V174" s="872">
        <f t="shared" si="72"/>
        <v>46</v>
      </c>
      <c r="W174" s="825"/>
      <c r="X174" s="825"/>
    </row>
    <row r="175" spans="1:24" ht="18.75" customHeight="1">
      <c r="A175" s="844"/>
      <c r="B175" s="891"/>
      <c r="C175" s="830" t="s">
        <v>745</v>
      </c>
      <c r="D175" s="833">
        <f t="shared" si="68"/>
        <v>2692</v>
      </c>
      <c r="E175" s="844">
        <v>73</v>
      </c>
      <c r="F175" s="844">
        <v>286</v>
      </c>
      <c r="G175" s="844">
        <v>348</v>
      </c>
      <c r="H175" s="844">
        <v>339</v>
      </c>
      <c r="I175" s="844">
        <v>330</v>
      </c>
      <c r="J175" s="844">
        <v>357</v>
      </c>
      <c r="K175" s="844">
        <v>215</v>
      </c>
      <c r="L175" s="844">
        <v>228</v>
      </c>
      <c r="M175" s="844">
        <v>111</v>
      </c>
      <c r="N175" s="844">
        <v>88</v>
      </c>
      <c r="O175" s="844">
        <v>64</v>
      </c>
      <c r="P175" s="844">
        <v>57</v>
      </c>
      <c r="Q175" s="844">
        <v>31</v>
      </c>
      <c r="R175" s="844">
        <v>47</v>
      </c>
      <c r="S175" s="844">
        <v>32</v>
      </c>
      <c r="T175" s="844">
        <v>43</v>
      </c>
      <c r="U175" s="844">
        <v>17</v>
      </c>
      <c r="V175" s="845">
        <v>26</v>
      </c>
      <c r="W175" s="825"/>
      <c r="X175" s="825"/>
    </row>
    <row r="176" spans="1:24" ht="18.75" customHeight="1">
      <c r="A176" s="844"/>
      <c r="B176" s="891"/>
      <c r="C176" s="830" t="s">
        <v>746</v>
      </c>
      <c r="D176" s="830">
        <f t="shared" si="68"/>
        <v>2629</v>
      </c>
      <c r="E176" s="844">
        <v>83</v>
      </c>
      <c r="F176" s="844">
        <v>312</v>
      </c>
      <c r="G176" s="844">
        <v>349</v>
      </c>
      <c r="H176" s="844">
        <v>321</v>
      </c>
      <c r="I176" s="844">
        <v>317</v>
      </c>
      <c r="J176" s="844">
        <v>254</v>
      </c>
      <c r="K176" s="844">
        <v>230</v>
      </c>
      <c r="L176" s="844">
        <v>177</v>
      </c>
      <c r="M176" s="844">
        <v>145</v>
      </c>
      <c r="N176" s="844">
        <v>84</v>
      </c>
      <c r="O176" s="844">
        <v>84</v>
      </c>
      <c r="P176" s="844">
        <v>55</v>
      </c>
      <c r="Q176" s="844">
        <v>61</v>
      </c>
      <c r="R176" s="844">
        <v>54</v>
      </c>
      <c r="S176" s="844">
        <v>35</v>
      </c>
      <c r="T176" s="844">
        <v>36</v>
      </c>
      <c r="U176" s="844">
        <v>12</v>
      </c>
      <c r="V176" s="845">
        <v>20</v>
      </c>
      <c r="W176" s="825"/>
      <c r="X176" s="825"/>
    </row>
    <row r="177" spans="1:24" ht="18.75" customHeight="1">
      <c r="A177" s="857" t="s">
        <v>31</v>
      </c>
      <c r="B177" s="847" t="s">
        <v>749</v>
      </c>
      <c r="C177" s="836"/>
      <c r="D177" s="832">
        <f t="shared" ref="D177:D188" si="73">SUM(E177:V177)</f>
        <v>4728</v>
      </c>
      <c r="E177" s="890">
        <f t="shared" ref="E177:V177" si="74">SUM(E178:E179)</f>
        <v>158</v>
      </c>
      <c r="F177" s="890">
        <f t="shared" si="74"/>
        <v>595</v>
      </c>
      <c r="G177" s="846">
        <f t="shared" si="74"/>
        <v>686</v>
      </c>
      <c r="H177" s="846">
        <f t="shared" si="74"/>
        <v>635</v>
      </c>
      <c r="I177" s="846">
        <f t="shared" si="74"/>
        <v>544</v>
      </c>
      <c r="J177" s="846">
        <f t="shared" si="74"/>
        <v>500</v>
      </c>
      <c r="K177" s="846">
        <f t="shared" si="74"/>
        <v>357</v>
      </c>
      <c r="L177" s="846">
        <f t="shared" si="74"/>
        <v>301</v>
      </c>
      <c r="M177" s="846">
        <f t="shared" si="74"/>
        <v>248</v>
      </c>
      <c r="N177" s="846">
        <f t="shared" si="74"/>
        <v>145</v>
      </c>
      <c r="O177" s="846">
        <f t="shared" si="74"/>
        <v>129</v>
      </c>
      <c r="P177" s="846">
        <f t="shared" si="74"/>
        <v>98</v>
      </c>
      <c r="Q177" s="846">
        <f t="shared" si="74"/>
        <v>88</v>
      </c>
      <c r="R177" s="846">
        <f t="shared" si="74"/>
        <v>72</v>
      </c>
      <c r="S177" s="846">
        <f t="shared" si="74"/>
        <v>72</v>
      </c>
      <c r="T177" s="846">
        <f t="shared" si="74"/>
        <v>40</v>
      </c>
      <c r="U177" s="846">
        <f t="shared" si="74"/>
        <v>31</v>
      </c>
      <c r="V177" s="850">
        <f t="shared" si="74"/>
        <v>29</v>
      </c>
      <c r="W177" s="825"/>
      <c r="X177" s="825"/>
    </row>
    <row r="178" spans="1:24" ht="18.75" customHeight="1">
      <c r="A178" s="844"/>
      <c r="B178" s="836"/>
      <c r="C178" s="836" t="s">
        <v>742</v>
      </c>
      <c r="D178" s="833">
        <f t="shared" si="73"/>
        <v>2199</v>
      </c>
      <c r="E178" s="844">
        <v>97</v>
      </c>
      <c r="F178" s="844">
        <v>314</v>
      </c>
      <c r="G178" s="844">
        <v>337</v>
      </c>
      <c r="H178" s="844">
        <v>336</v>
      </c>
      <c r="I178" s="844">
        <v>238</v>
      </c>
      <c r="J178" s="844">
        <v>231</v>
      </c>
      <c r="K178" s="844">
        <v>149</v>
      </c>
      <c r="L178" s="844">
        <v>121</v>
      </c>
      <c r="M178" s="844">
        <v>97</v>
      </c>
      <c r="N178" s="844">
        <v>52</v>
      </c>
      <c r="O178" s="844">
        <v>58</v>
      </c>
      <c r="P178" s="844">
        <v>37</v>
      </c>
      <c r="Q178" s="844">
        <v>33</v>
      </c>
      <c r="R178" s="844">
        <v>28</v>
      </c>
      <c r="S178" s="844">
        <v>22</v>
      </c>
      <c r="T178" s="844">
        <v>19</v>
      </c>
      <c r="U178" s="844">
        <v>16</v>
      </c>
      <c r="V178" s="845">
        <v>14</v>
      </c>
      <c r="W178" s="825"/>
      <c r="X178" s="825"/>
    </row>
    <row r="179" spans="1:24" ht="18.75" customHeight="1">
      <c r="A179" s="844"/>
      <c r="B179" s="836"/>
      <c r="C179" s="836" t="s">
        <v>748</v>
      </c>
      <c r="D179" s="833">
        <f t="shared" si="73"/>
        <v>2529</v>
      </c>
      <c r="E179" s="844">
        <v>61</v>
      </c>
      <c r="F179" s="844">
        <v>281</v>
      </c>
      <c r="G179" s="844">
        <v>349</v>
      </c>
      <c r="H179" s="844">
        <v>299</v>
      </c>
      <c r="I179" s="844">
        <v>306</v>
      </c>
      <c r="J179" s="844">
        <v>269</v>
      </c>
      <c r="K179" s="844">
        <v>208</v>
      </c>
      <c r="L179" s="844">
        <v>180</v>
      </c>
      <c r="M179" s="844">
        <v>151</v>
      </c>
      <c r="N179" s="844">
        <v>93</v>
      </c>
      <c r="O179" s="844">
        <v>71</v>
      </c>
      <c r="P179" s="844">
        <v>61</v>
      </c>
      <c r="Q179" s="844">
        <v>55</v>
      </c>
      <c r="R179" s="844">
        <v>44</v>
      </c>
      <c r="S179" s="844">
        <v>50</v>
      </c>
      <c r="T179" s="844">
        <v>21</v>
      </c>
      <c r="U179" s="844">
        <v>15</v>
      </c>
      <c r="V179" s="845">
        <v>15</v>
      </c>
      <c r="W179" s="825"/>
      <c r="X179" s="825"/>
    </row>
    <row r="180" spans="1:24" ht="18.75" customHeight="1">
      <c r="A180" s="857" t="s">
        <v>33</v>
      </c>
      <c r="B180" s="847" t="s">
        <v>750</v>
      </c>
      <c r="C180" s="836"/>
      <c r="D180" s="892">
        <f t="shared" si="73"/>
        <v>5819</v>
      </c>
      <c r="E180" s="890">
        <f t="shared" ref="E180:V180" si="75">SUM(E181:E182)</f>
        <v>177</v>
      </c>
      <c r="F180" s="890">
        <f t="shared" si="75"/>
        <v>676</v>
      </c>
      <c r="G180" s="864">
        <f t="shared" si="75"/>
        <v>782</v>
      </c>
      <c r="H180" s="864">
        <f t="shared" si="75"/>
        <v>726</v>
      </c>
      <c r="I180" s="864">
        <f t="shared" si="75"/>
        <v>688</v>
      </c>
      <c r="J180" s="864">
        <f t="shared" si="75"/>
        <v>653</v>
      </c>
      <c r="K180" s="864">
        <f t="shared" si="75"/>
        <v>505</v>
      </c>
      <c r="L180" s="864">
        <f t="shared" si="75"/>
        <v>419</v>
      </c>
      <c r="M180" s="864">
        <f t="shared" si="75"/>
        <v>309</v>
      </c>
      <c r="N180" s="864">
        <f t="shared" si="75"/>
        <v>191</v>
      </c>
      <c r="O180" s="864">
        <f t="shared" si="75"/>
        <v>172</v>
      </c>
      <c r="P180" s="864">
        <f t="shared" si="75"/>
        <v>121</v>
      </c>
      <c r="Q180" s="864">
        <f t="shared" si="75"/>
        <v>95</v>
      </c>
      <c r="R180" s="864">
        <f t="shared" si="75"/>
        <v>74</v>
      </c>
      <c r="S180" s="864">
        <f t="shared" si="75"/>
        <v>71</v>
      </c>
      <c r="T180" s="864">
        <f t="shared" si="75"/>
        <v>65</v>
      </c>
      <c r="U180" s="864">
        <f t="shared" si="75"/>
        <v>42</v>
      </c>
      <c r="V180" s="865">
        <f t="shared" si="75"/>
        <v>53</v>
      </c>
      <c r="W180" s="825"/>
      <c r="X180" s="825"/>
    </row>
    <row r="181" spans="1:24" ht="18.75" customHeight="1">
      <c r="A181" s="844"/>
      <c r="B181" s="836"/>
      <c r="C181" s="836" t="s">
        <v>742</v>
      </c>
      <c r="D181" s="833">
        <f t="shared" si="73"/>
        <v>2985</v>
      </c>
      <c r="E181" s="844">
        <v>94</v>
      </c>
      <c r="F181" s="844">
        <v>354</v>
      </c>
      <c r="G181" s="869">
        <v>412</v>
      </c>
      <c r="H181" s="869">
        <v>394</v>
      </c>
      <c r="I181" s="869">
        <v>372</v>
      </c>
      <c r="J181" s="869">
        <v>349</v>
      </c>
      <c r="K181" s="869">
        <v>274</v>
      </c>
      <c r="L181" s="869">
        <v>190</v>
      </c>
      <c r="M181" s="869">
        <v>160</v>
      </c>
      <c r="N181" s="869">
        <v>76</v>
      </c>
      <c r="O181" s="869">
        <v>76</v>
      </c>
      <c r="P181" s="869">
        <v>51</v>
      </c>
      <c r="Q181" s="869">
        <v>37</v>
      </c>
      <c r="R181" s="869">
        <v>28</v>
      </c>
      <c r="S181" s="869">
        <v>35</v>
      </c>
      <c r="T181" s="869">
        <v>31</v>
      </c>
      <c r="U181" s="869">
        <v>25</v>
      </c>
      <c r="V181" s="870">
        <v>27</v>
      </c>
      <c r="W181" s="825"/>
      <c r="X181" s="825"/>
    </row>
    <row r="182" spans="1:24" ht="18.75" customHeight="1">
      <c r="A182" s="844"/>
      <c r="B182" s="836"/>
      <c r="C182" s="836" t="s">
        <v>743</v>
      </c>
      <c r="D182" s="833">
        <f t="shared" si="73"/>
        <v>2834</v>
      </c>
      <c r="E182" s="844">
        <v>83</v>
      </c>
      <c r="F182" s="844">
        <v>322</v>
      </c>
      <c r="G182" s="869">
        <v>370</v>
      </c>
      <c r="H182" s="869">
        <v>332</v>
      </c>
      <c r="I182" s="869">
        <v>316</v>
      </c>
      <c r="J182" s="869">
        <v>304</v>
      </c>
      <c r="K182" s="869">
        <v>231</v>
      </c>
      <c r="L182" s="869">
        <v>229</v>
      </c>
      <c r="M182" s="869">
        <v>149</v>
      </c>
      <c r="N182" s="869">
        <v>115</v>
      </c>
      <c r="O182" s="869">
        <v>96</v>
      </c>
      <c r="P182" s="869">
        <v>70</v>
      </c>
      <c r="Q182" s="869">
        <v>58</v>
      </c>
      <c r="R182" s="869">
        <v>46</v>
      </c>
      <c r="S182" s="869">
        <v>36</v>
      </c>
      <c r="T182" s="869">
        <v>34</v>
      </c>
      <c r="U182" s="869">
        <v>17</v>
      </c>
      <c r="V182" s="870">
        <v>26</v>
      </c>
      <c r="W182" s="825"/>
      <c r="X182" s="825"/>
    </row>
    <row r="183" spans="1:24" ht="18.75" customHeight="1">
      <c r="A183" s="857" t="s">
        <v>35</v>
      </c>
      <c r="B183" s="847" t="s">
        <v>751</v>
      </c>
      <c r="C183" s="836"/>
      <c r="D183" s="832">
        <f t="shared" si="73"/>
        <v>5147</v>
      </c>
      <c r="E183" s="890">
        <f t="shared" ref="E183:V183" si="76">SUM(E184:E185)</f>
        <v>183</v>
      </c>
      <c r="F183" s="890">
        <f t="shared" si="76"/>
        <v>641</v>
      </c>
      <c r="G183" s="846">
        <f t="shared" si="76"/>
        <v>719</v>
      </c>
      <c r="H183" s="846">
        <f t="shared" si="76"/>
        <v>697</v>
      </c>
      <c r="I183" s="846">
        <f t="shared" si="76"/>
        <v>587</v>
      </c>
      <c r="J183" s="846">
        <f t="shared" si="76"/>
        <v>554</v>
      </c>
      <c r="K183" s="846">
        <f t="shared" si="76"/>
        <v>363</v>
      </c>
      <c r="L183" s="846">
        <f t="shared" si="76"/>
        <v>383</v>
      </c>
      <c r="M183" s="846">
        <f t="shared" si="76"/>
        <v>269</v>
      </c>
      <c r="N183" s="846">
        <f t="shared" si="76"/>
        <v>163</v>
      </c>
      <c r="O183" s="846">
        <f t="shared" si="76"/>
        <v>151</v>
      </c>
      <c r="P183" s="846">
        <f t="shared" si="76"/>
        <v>109</v>
      </c>
      <c r="Q183" s="846">
        <f t="shared" si="76"/>
        <v>90</v>
      </c>
      <c r="R183" s="846">
        <f t="shared" si="76"/>
        <v>74</v>
      </c>
      <c r="S183" s="846">
        <f t="shared" si="76"/>
        <v>76</v>
      </c>
      <c r="T183" s="846">
        <f t="shared" si="76"/>
        <v>40</v>
      </c>
      <c r="U183" s="846">
        <f t="shared" si="76"/>
        <v>33</v>
      </c>
      <c r="V183" s="850">
        <f t="shared" si="76"/>
        <v>15</v>
      </c>
      <c r="W183" s="825"/>
      <c r="X183" s="825"/>
    </row>
    <row r="184" spans="1:24" ht="18.75" customHeight="1">
      <c r="A184" s="844"/>
      <c r="B184" s="836"/>
      <c r="C184" s="836" t="s">
        <v>752</v>
      </c>
      <c r="D184" s="833">
        <f t="shared" si="73"/>
        <v>2512</v>
      </c>
      <c r="E184" s="844">
        <v>92</v>
      </c>
      <c r="F184" s="844">
        <v>327</v>
      </c>
      <c r="G184" s="844">
        <v>374</v>
      </c>
      <c r="H184" s="844">
        <v>363</v>
      </c>
      <c r="I184" s="844">
        <v>312</v>
      </c>
      <c r="J184" s="844">
        <v>293</v>
      </c>
      <c r="K184" s="844">
        <v>158</v>
      </c>
      <c r="L184" s="844">
        <v>197</v>
      </c>
      <c r="M184" s="844">
        <v>109</v>
      </c>
      <c r="N184" s="844">
        <v>62</v>
      </c>
      <c r="O184" s="844">
        <v>49</v>
      </c>
      <c r="P184" s="844">
        <v>33</v>
      </c>
      <c r="Q184" s="844">
        <v>34</v>
      </c>
      <c r="R184" s="844">
        <v>30</v>
      </c>
      <c r="S184" s="844">
        <v>30</v>
      </c>
      <c r="T184" s="844">
        <v>22</v>
      </c>
      <c r="U184" s="844">
        <v>18</v>
      </c>
      <c r="V184" s="845">
        <v>9</v>
      </c>
      <c r="W184" s="825"/>
      <c r="X184" s="825"/>
    </row>
    <row r="185" spans="1:24" ht="18.75" customHeight="1">
      <c r="A185" s="844"/>
      <c r="B185" s="836"/>
      <c r="C185" s="836" t="s">
        <v>748</v>
      </c>
      <c r="D185" s="833">
        <f t="shared" si="73"/>
        <v>2635</v>
      </c>
      <c r="E185" s="844">
        <v>91</v>
      </c>
      <c r="F185" s="844">
        <v>314</v>
      </c>
      <c r="G185" s="844">
        <v>345</v>
      </c>
      <c r="H185" s="844">
        <v>334</v>
      </c>
      <c r="I185" s="844">
        <v>275</v>
      </c>
      <c r="J185" s="844">
        <v>261</v>
      </c>
      <c r="K185" s="844">
        <v>205</v>
      </c>
      <c r="L185" s="844">
        <v>186</v>
      </c>
      <c r="M185" s="844">
        <v>160</v>
      </c>
      <c r="N185" s="844">
        <v>101</v>
      </c>
      <c r="O185" s="844">
        <v>102</v>
      </c>
      <c r="P185" s="844">
        <v>76</v>
      </c>
      <c r="Q185" s="844">
        <v>56</v>
      </c>
      <c r="R185" s="844">
        <v>44</v>
      </c>
      <c r="S185" s="844">
        <v>46</v>
      </c>
      <c r="T185" s="844">
        <v>18</v>
      </c>
      <c r="U185" s="844">
        <v>15</v>
      </c>
      <c r="V185" s="845">
        <v>6</v>
      </c>
      <c r="W185" s="825"/>
      <c r="X185" s="825"/>
    </row>
    <row r="186" spans="1:24" ht="18.75" customHeight="1">
      <c r="A186" s="857" t="s">
        <v>37</v>
      </c>
      <c r="B186" s="847" t="s">
        <v>753</v>
      </c>
      <c r="C186" s="836"/>
      <c r="D186" s="892">
        <f t="shared" si="73"/>
        <v>2745</v>
      </c>
      <c r="E186" s="890">
        <f t="shared" ref="E186:V186" si="77">SUM(E187:E188)</f>
        <v>80</v>
      </c>
      <c r="F186" s="890">
        <f t="shared" si="77"/>
        <v>321</v>
      </c>
      <c r="G186" s="864">
        <f t="shared" si="77"/>
        <v>380</v>
      </c>
      <c r="H186" s="864">
        <f t="shared" si="77"/>
        <v>340</v>
      </c>
      <c r="I186" s="864">
        <f t="shared" si="77"/>
        <v>298</v>
      </c>
      <c r="J186" s="864">
        <f t="shared" si="77"/>
        <v>303</v>
      </c>
      <c r="K186" s="864">
        <f t="shared" si="77"/>
        <v>250</v>
      </c>
      <c r="L186" s="864">
        <f t="shared" si="77"/>
        <v>193</v>
      </c>
      <c r="M186" s="864">
        <f t="shared" si="77"/>
        <v>162</v>
      </c>
      <c r="N186" s="864">
        <f t="shared" si="77"/>
        <v>102</v>
      </c>
      <c r="O186" s="864">
        <f t="shared" si="77"/>
        <v>95</v>
      </c>
      <c r="P186" s="864">
        <f t="shared" si="77"/>
        <v>53</v>
      </c>
      <c r="Q186" s="864">
        <f t="shared" si="77"/>
        <v>60</v>
      </c>
      <c r="R186" s="864">
        <f t="shared" si="77"/>
        <v>33</v>
      </c>
      <c r="S186" s="864">
        <f t="shared" si="77"/>
        <v>33</v>
      </c>
      <c r="T186" s="864">
        <f t="shared" si="77"/>
        <v>23</v>
      </c>
      <c r="U186" s="864">
        <f t="shared" si="77"/>
        <v>10</v>
      </c>
      <c r="V186" s="865">
        <f t="shared" si="77"/>
        <v>9</v>
      </c>
      <c r="W186" s="825"/>
      <c r="X186" s="825"/>
    </row>
    <row r="187" spans="1:24" ht="18.75" customHeight="1">
      <c r="A187" s="844"/>
      <c r="B187" s="836"/>
      <c r="C187" s="836" t="s">
        <v>754</v>
      </c>
      <c r="D187" s="833">
        <f t="shared" si="73"/>
        <v>1293</v>
      </c>
      <c r="E187" s="844">
        <v>42</v>
      </c>
      <c r="F187" s="844">
        <v>163</v>
      </c>
      <c r="G187" s="869">
        <v>186</v>
      </c>
      <c r="H187" s="869">
        <v>164</v>
      </c>
      <c r="I187" s="869">
        <v>151</v>
      </c>
      <c r="J187" s="869">
        <v>147</v>
      </c>
      <c r="K187" s="869">
        <v>116</v>
      </c>
      <c r="L187" s="869">
        <v>93</v>
      </c>
      <c r="M187" s="869">
        <v>67</v>
      </c>
      <c r="N187" s="869">
        <v>40</v>
      </c>
      <c r="O187" s="869">
        <v>33</v>
      </c>
      <c r="P187" s="869">
        <v>19</v>
      </c>
      <c r="Q187" s="869">
        <v>26</v>
      </c>
      <c r="R187" s="869">
        <v>13</v>
      </c>
      <c r="S187" s="869">
        <v>17</v>
      </c>
      <c r="T187" s="869">
        <v>9</v>
      </c>
      <c r="U187" s="869">
        <v>5</v>
      </c>
      <c r="V187" s="870">
        <v>2</v>
      </c>
      <c r="W187" s="825"/>
      <c r="X187" s="825"/>
    </row>
    <row r="188" spans="1:24" ht="18.75" customHeight="1">
      <c r="A188" s="844"/>
      <c r="B188" s="891"/>
      <c r="C188" s="836" t="s">
        <v>748</v>
      </c>
      <c r="D188" s="833">
        <f t="shared" si="73"/>
        <v>1452</v>
      </c>
      <c r="E188" s="844">
        <v>38</v>
      </c>
      <c r="F188" s="844">
        <v>158</v>
      </c>
      <c r="G188" s="869">
        <v>194</v>
      </c>
      <c r="H188" s="869">
        <v>176</v>
      </c>
      <c r="I188" s="869">
        <v>147</v>
      </c>
      <c r="J188" s="869">
        <v>156</v>
      </c>
      <c r="K188" s="869">
        <v>134</v>
      </c>
      <c r="L188" s="869">
        <v>100</v>
      </c>
      <c r="M188" s="869">
        <v>95</v>
      </c>
      <c r="N188" s="869">
        <v>62</v>
      </c>
      <c r="O188" s="869">
        <v>62</v>
      </c>
      <c r="P188" s="869">
        <v>34</v>
      </c>
      <c r="Q188" s="869">
        <v>34</v>
      </c>
      <c r="R188" s="869">
        <v>20</v>
      </c>
      <c r="S188" s="869">
        <v>16</v>
      </c>
      <c r="T188" s="869">
        <v>14</v>
      </c>
      <c r="U188" s="869">
        <v>5</v>
      </c>
      <c r="V188" s="870">
        <v>7</v>
      </c>
      <c r="W188" s="825"/>
      <c r="X188" s="825"/>
    </row>
    <row r="189" spans="1:24" ht="18.75" customHeight="1">
      <c r="A189" s="1627" t="s">
        <v>48</v>
      </c>
      <c r="B189" s="1780" t="s">
        <v>747</v>
      </c>
      <c r="C189" s="1781"/>
      <c r="D189" s="892">
        <f t="shared" ref="D189:D194" si="78">SUM(E189:V189)</f>
        <v>2396</v>
      </c>
      <c r="E189" s="890">
        <f t="shared" ref="E189:V189" si="79">SUM(E190:E191)</f>
        <v>72</v>
      </c>
      <c r="F189" s="890">
        <f t="shared" si="79"/>
        <v>280</v>
      </c>
      <c r="G189" s="864">
        <f t="shared" si="79"/>
        <v>325</v>
      </c>
      <c r="H189" s="864">
        <f t="shared" si="79"/>
        <v>296</v>
      </c>
      <c r="I189" s="864">
        <f t="shared" si="79"/>
        <v>284</v>
      </c>
      <c r="J189" s="864">
        <f t="shared" si="79"/>
        <v>268</v>
      </c>
      <c r="K189" s="864">
        <f t="shared" si="79"/>
        <v>208</v>
      </c>
      <c r="L189" s="864">
        <f t="shared" si="79"/>
        <v>173</v>
      </c>
      <c r="M189" s="864">
        <f t="shared" si="79"/>
        <v>128</v>
      </c>
      <c r="N189" s="864">
        <f t="shared" si="79"/>
        <v>78</v>
      </c>
      <c r="O189" s="864">
        <f t="shared" si="79"/>
        <v>71</v>
      </c>
      <c r="P189" s="864">
        <f t="shared" si="79"/>
        <v>49</v>
      </c>
      <c r="Q189" s="864">
        <f t="shared" si="79"/>
        <v>39</v>
      </c>
      <c r="R189" s="864">
        <f t="shared" si="79"/>
        <v>31</v>
      </c>
      <c r="S189" s="864">
        <f t="shared" si="79"/>
        <v>29</v>
      </c>
      <c r="T189" s="864">
        <f t="shared" si="79"/>
        <v>27</v>
      </c>
      <c r="U189" s="864">
        <f t="shared" si="79"/>
        <v>16</v>
      </c>
      <c r="V189" s="865">
        <f t="shared" si="79"/>
        <v>22</v>
      </c>
      <c r="W189" s="825"/>
      <c r="X189" s="825"/>
    </row>
    <row r="190" spans="1:24" ht="18.75" customHeight="1">
      <c r="A190" s="844"/>
      <c r="B190" s="893"/>
      <c r="C190" s="894" t="s">
        <v>742</v>
      </c>
      <c r="D190" s="833">
        <f t="shared" si="78"/>
        <v>1205</v>
      </c>
      <c r="E190" s="844">
        <v>38</v>
      </c>
      <c r="F190" s="844">
        <v>144</v>
      </c>
      <c r="G190" s="869">
        <v>169</v>
      </c>
      <c r="H190" s="869">
        <v>158</v>
      </c>
      <c r="I190" s="869">
        <v>150</v>
      </c>
      <c r="J190" s="869">
        <v>141</v>
      </c>
      <c r="K190" s="869">
        <v>110</v>
      </c>
      <c r="L190" s="869">
        <v>77</v>
      </c>
      <c r="M190" s="869">
        <v>65</v>
      </c>
      <c r="N190" s="869">
        <v>30</v>
      </c>
      <c r="O190" s="869">
        <v>30</v>
      </c>
      <c r="P190" s="869">
        <v>20</v>
      </c>
      <c r="Q190" s="869">
        <v>14</v>
      </c>
      <c r="R190" s="869">
        <v>12</v>
      </c>
      <c r="S190" s="869">
        <v>14</v>
      </c>
      <c r="T190" s="869">
        <v>13</v>
      </c>
      <c r="U190" s="869">
        <v>9</v>
      </c>
      <c r="V190" s="870">
        <v>11</v>
      </c>
      <c r="W190" s="825"/>
      <c r="X190" s="825"/>
    </row>
    <row r="191" spans="1:24" ht="18.75" customHeight="1">
      <c r="A191" s="844"/>
      <c r="B191" s="895"/>
      <c r="C191" s="894" t="s">
        <v>748</v>
      </c>
      <c r="D191" s="833">
        <f t="shared" si="78"/>
        <v>1191</v>
      </c>
      <c r="E191" s="844">
        <v>34</v>
      </c>
      <c r="F191" s="844">
        <v>136</v>
      </c>
      <c r="G191" s="869">
        <v>156</v>
      </c>
      <c r="H191" s="869">
        <v>138</v>
      </c>
      <c r="I191" s="869">
        <v>134</v>
      </c>
      <c r="J191" s="869">
        <v>127</v>
      </c>
      <c r="K191" s="869">
        <v>98</v>
      </c>
      <c r="L191" s="869">
        <v>96</v>
      </c>
      <c r="M191" s="869">
        <v>63</v>
      </c>
      <c r="N191" s="869">
        <v>48</v>
      </c>
      <c r="O191" s="869">
        <v>41</v>
      </c>
      <c r="P191" s="869">
        <v>29</v>
      </c>
      <c r="Q191" s="869">
        <v>25</v>
      </c>
      <c r="R191" s="869">
        <v>19</v>
      </c>
      <c r="S191" s="869">
        <v>15</v>
      </c>
      <c r="T191" s="869">
        <v>14</v>
      </c>
      <c r="U191" s="869">
        <v>7</v>
      </c>
      <c r="V191" s="870">
        <v>11</v>
      </c>
      <c r="W191" s="825"/>
      <c r="X191" s="825"/>
    </row>
    <row r="192" spans="1:24" ht="18.75" customHeight="1">
      <c r="A192" s="896" t="s">
        <v>75</v>
      </c>
      <c r="B192" s="914" t="s">
        <v>755</v>
      </c>
      <c r="C192" s="837"/>
      <c r="D192" s="892">
        <f t="shared" si="78"/>
        <v>2059</v>
      </c>
      <c r="E192" s="890">
        <f>SUM(E193:E194)</f>
        <v>60</v>
      </c>
      <c r="F192" s="890">
        <f t="shared" ref="F192:V192" si="80">SUM(F193:F194)</f>
        <v>237</v>
      </c>
      <c r="G192" s="846">
        <f t="shared" si="80"/>
        <v>282</v>
      </c>
      <c r="H192" s="846">
        <f t="shared" si="80"/>
        <v>255</v>
      </c>
      <c r="I192" s="846">
        <f t="shared" si="80"/>
        <v>225</v>
      </c>
      <c r="J192" s="846">
        <f t="shared" si="80"/>
        <v>226</v>
      </c>
      <c r="K192" s="846">
        <f t="shared" si="80"/>
        <v>188</v>
      </c>
      <c r="L192" s="846">
        <f t="shared" si="80"/>
        <v>145</v>
      </c>
      <c r="M192" s="846">
        <f t="shared" si="80"/>
        <v>122</v>
      </c>
      <c r="N192" s="846">
        <f t="shared" si="80"/>
        <v>76</v>
      </c>
      <c r="O192" s="846">
        <f t="shared" si="80"/>
        <v>71</v>
      </c>
      <c r="P192" s="846">
        <f t="shared" si="80"/>
        <v>41</v>
      </c>
      <c r="Q192" s="846">
        <f t="shared" si="80"/>
        <v>45</v>
      </c>
      <c r="R192" s="846">
        <f t="shared" si="80"/>
        <v>25</v>
      </c>
      <c r="S192" s="846">
        <f t="shared" si="80"/>
        <v>25</v>
      </c>
      <c r="T192" s="846">
        <f t="shared" si="80"/>
        <v>17</v>
      </c>
      <c r="U192" s="846">
        <f t="shared" si="80"/>
        <v>8</v>
      </c>
      <c r="V192" s="850">
        <f t="shared" si="80"/>
        <v>11</v>
      </c>
      <c r="W192" s="825"/>
      <c r="X192" s="825"/>
    </row>
    <row r="193" spans="1:24" ht="18.75" customHeight="1">
      <c r="A193" s="836"/>
      <c r="B193" s="831"/>
      <c r="C193" s="837" t="s">
        <v>752</v>
      </c>
      <c r="D193" s="833">
        <f t="shared" si="78"/>
        <v>1000</v>
      </c>
      <c r="E193" s="897">
        <v>31</v>
      </c>
      <c r="F193" s="897">
        <v>121</v>
      </c>
      <c r="G193" s="869">
        <v>141</v>
      </c>
      <c r="H193" s="869">
        <v>126</v>
      </c>
      <c r="I193" s="869">
        <v>118</v>
      </c>
      <c r="J193" s="869">
        <v>113</v>
      </c>
      <c r="K193" s="869">
        <v>91</v>
      </c>
      <c r="L193" s="869">
        <v>73</v>
      </c>
      <c r="M193" s="869">
        <v>52</v>
      </c>
      <c r="N193" s="869">
        <v>32</v>
      </c>
      <c r="O193" s="869">
        <v>25</v>
      </c>
      <c r="P193" s="869">
        <v>16</v>
      </c>
      <c r="Q193" s="869">
        <v>20</v>
      </c>
      <c r="R193" s="869">
        <v>10</v>
      </c>
      <c r="S193" s="869">
        <v>13</v>
      </c>
      <c r="T193" s="869">
        <v>7</v>
      </c>
      <c r="U193" s="869">
        <v>4</v>
      </c>
      <c r="V193" s="870">
        <v>7</v>
      </c>
      <c r="W193" s="825"/>
      <c r="X193" s="825"/>
    </row>
    <row r="194" spans="1:24" ht="18.75" customHeight="1">
      <c r="A194" s="836"/>
      <c r="B194" s="831"/>
      <c r="C194" s="837" t="s">
        <v>748</v>
      </c>
      <c r="D194" s="833">
        <f t="shared" si="78"/>
        <v>1059</v>
      </c>
      <c r="E194" s="844">
        <v>29</v>
      </c>
      <c r="F194" s="844">
        <v>116</v>
      </c>
      <c r="G194" s="869">
        <v>141</v>
      </c>
      <c r="H194" s="869">
        <v>129</v>
      </c>
      <c r="I194" s="869">
        <v>107</v>
      </c>
      <c r="J194" s="869">
        <v>113</v>
      </c>
      <c r="K194" s="869">
        <v>97</v>
      </c>
      <c r="L194" s="869">
        <v>72</v>
      </c>
      <c r="M194" s="869">
        <v>70</v>
      </c>
      <c r="N194" s="869">
        <v>44</v>
      </c>
      <c r="O194" s="869">
        <v>46</v>
      </c>
      <c r="P194" s="869">
        <v>25</v>
      </c>
      <c r="Q194" s="869">
        <v>25</v>
      </c>
      <c r="R194" s="869">
        <v>15</v>
      </c>
      <c r="S194" s="869">
        <v>12</v>
      </c>
      <c r="T194" s="869">
        <v>10</v>
      </c>
      <c r="U194" s="869">
        <v>4</v>
      </c>
      <c r="V194" s="870">
        <v>4</v>
      </c>
      <c r="W194" s="870"/>
      <c r="X194" s="825"/>
    </row>
    <row r="195" spans="1:24" ht="18.75" customHeight="1">
      <c r="A195" s="1569" t="s">
        <v>37</v>
      </c>
      <c r="B195" s="1790" t="s">
        <v>756</v>
      </c>
      <c r="C195" s="1791"/>
      <c r="D195" s="1545">
        <f t="shared" ref="D195:D212" si="81">SUM(E195:V195)</f>
        <v>24528</v>
      </c>
      <c r="E195" s="1556">
        <f t="shared" ref="E195:V195" si="82">SUM(E198+E201+E210+E204+E207)</f>
        <v>743</v>
      </c>
      <c r="F195" s="1556">
        <f t="shared" si="82"/>
        <v>2897</v>
      </c>
      <c r="G195" s="1556">
        <f t="shared" si="82"/>
        <v>3399</v>
      </c>
      <c r="H195" s="1556">
        <f t="shared" si="82"/>
        <v>3139</v>
      </c>
      <c r="I195" s="1556">
        <f t="shared" si="82"/>
        <v>2968</v>
      </c>
      <c r="J195" s="1556">
        <f t="shared" si="82"/>
        <v>2584</v>
      </c>
      <c r="K195" s="1556">
        <f t="shared" si="82"/>
        <v>2035</v>
      </c>
      <c r="L195" s="1556">
        <f t="shared" si="82"/>
        <v>1818</v>
      </c>
      <c r="M195" s="1556">
        <f t="shared" si="82"/>
        <v>1229</v>
      </c>
      <c r="N195" s="1556">
        <f t="shared" si="82"/>
        <v>830</v>
      </c>
      <c r="O195" s="1556">
        <f t="shared" si="82"/>
        <v>704</v>
      </c>
      <c r="P195" s="1556">
        <f t="shared" si="82"/>
        <v>483</v>
      </c>
      <c r="Q195" s="1556">
        <f t="shared" si="82"/>
        <v>422</v>
      </c>
      <c r="R195" s="1556">
        <f t="shared" si="82"/>
        <v>368</v>
      </c>
      <c r="S195" s="1556">
        <f t="shared" si="82"/>
        <v>294</v>
      </c>
      <c r="T195" s="1556">
        <f t="shared" si="82"/>
        <v>256</v>
      </c>
      <c r="U195" s="1556">
        <f t="shared" si="82"/>
        <v>148</v>
      </c>
      <c r="V195" s="1556">
        <f t="shared" si="82"/>
        <v>211</v>
      </c>
      <c r="W195" s="825"/>
      <c r="X195" s="825"/>
    </row>
    <row r="196" spans="1:24" ht="18.75" customHeight="1">
      <c r="A196" s="1628" t="s">
        <v>883</v>
      </c>
      <c r="B196" s="845"/>
      <c r="C196" s="1563" t="s">
        <v>752</v>
      </c>
      <c r="D196" s="833">
        <f t="shared" si="81"/>
        <v>12334</v>
      </c>
      <c r="E196" s="844">
        <f t="shared" ref="E196:V196" si="83">SUM(E199+E202+E211+E205+E208)</f>
        <v>398</v>
      </c>
      <c r="F196" s="844">
        <f t="shared" si="83"/>
        <v>1508</v>
      </c>
      <c r="G196" s="869">
        <f t="shared" si="83"/>
        <v>1745</v>
      </c>
      <c r="H196" s="844">
        <f t="shared" si="83"/>
        <v>1648</v>
      </c>
      <c r="I196" s="844">
        <f t="shared" si="83"/>
        <v>1614</v>
      </c>
      <c r="J196" s="844">
        <f t="shared" si="83"/>
        <v>1374</v>
      </c>
      <c r="K196" s="844">
        <f t="shared" si="83"/>
        <v>1025</v>
      </c>
      <c r="L196" s="844">
        <f t="shared" si="83"/>
        <v>861</v>
      </c>
      <c r="M196" s="844">
        <f t="shared" si="83"/>
        <v>578</v>
      </c>
      <c r="N196" s="844">
        <f t="shared" si="83"/>
        <v>342</v>
      </c>
      <c r="O196" s="844">
        <f t="shared" si="83"/>
        <v>292</v>
      </c>
      <c r="P196" s="844">
        <f t="shared" si="83"/>
        <v>183</v>
      </c>
      <c r="Q196" s="844">
        <f t="shared" si="83"/>
        <v>177</v>
      </c>
      <c r="R196" s="844">
        <f t="shared" si="83"/>
        <v>157</v>
      </c>
      <c r="S196" s="844">
        <f t="shared" si="83"/>
        <v>150</v>
      </c>
      <c r="T196" s="844">
        <f t="shared" si="83"/>
        <v>113</v>
      </c>
      <c r="U196" s="844">
        <f t="shared" si="83"/>
        <v>80</v>
      </c>
      <c r="V196" s="844">
        <f t="shared" si="83"/>
        <v>89</v>
      </c>
      <c r="W196" s="825"/>
      <c r="X196" s="825"/>
    </row>
    <row r="197" spans="1:24" ht="18.75" customHeight="1">
      <c r="A197" s="1557"/>
      <c r="B197" s="1558"/>
      <c r="C197" s="1585" t="s">
        <v>743</v>
      </c>
      <c r="D197" s="1551">
        <f t="shared" si="81"/>
        <v>12194</v>
      </c>
      <c r="E197" s="1560">
        <f t="shared" ref="E197:V197" si="84">SUM(E200+E203+E212+E206+E209)</f>
        <v>345</v>
      </c>
      <c r="F197" s="1560">
        <f t="shared" si="84"/>
        <v>1389</v>
      </c>
      <c r="G197" s="1560">
        <f t="shared" si="84"/>
        <v>1654</v>
      </c>
      <c r="H197" s="1560">
        <f t="shared" si="84"/>
        <v>1491</v>
      </c>
      <c r="I197" s="1560">
        <f t="shared" si="84"/>
        <v>1354</v>
      </c>
      <c r="J197" s="1560">
        <f t="shared" si="84"/>
        <v>1210</v>
      </c>
      <c r="K197" s="1560">
        <f t="shared" si="84"/>
        <v>1010</v>
      </c>
      <c r="L197" s="1560">
        <f t="shared" si="84"/>
        <v>957</v>
      </c>
      <c r="M197" s="1560">
        <f t="shared" si="84"/>
        <v>651</v>
      </c>
      <c r="N197" s="1560">
        <f t="shared" si="84"/>
        <v>488</v>
      </c>
      <c r="O197" s="1560">
        <f t="shared" si="84"/>
        <v>412</v>
      </c>
      <c r="P197" s="1560">
        <f t="shared" si="84"/>
        <v>300</v>
      </c>
      <c r="Q197" s="1560">
        <f t="shared" si="84"/>
        <v>245</v>
      </c>
      <c r="R197" s="1560">
        <f t="shared" si="84"/>
        <v>211</v>
      </c>
      <c r="S197" s="1560">
        <f t="shared" si="84"/>
        <v>144</v>
      </c>
      <c r="T197" s="1560">
        <f t="shared" si="84"/>
        <v>143</v>
      </c>
      <c r="U197" s="1560">
        <f t="shared" si="84"/>
        <v>68</v>
      </c>
      <c r="V197" s="1560">
        <f t="shared" si="84"/>
        <v>122</v>
      </c>
      <c r="W197" s="825"/>
      <c r="X197" s="825"/>
    </row>
    <row r="198" spans="1:24" ht="18.75" customHeight="1">
      <c r="A198" s="857" t="s">
        <v>25</v>
      </c>
      <c r="B198" s="831" t="s">
        <v>757</v>
      </c>
      <c r="C198" s="830"/>
      <c r="D198" s="832">
        <f t="shared" si="81"/>
        <v>4551</v>
      </c>
      <c r="E198" s="846">
        <f t="shared" ref="E198:V198" si="85">SUM(E199:E200)</f>
        <v>104</v>
      </c>
      <c r="F198" s="846">
        <f t="shared" si="85"/>
        <v>455</v>
      </c>
      <c r="G198" s="846">
        <f t="shared" si="85"/>
        <v>562</v>
      </c>
      <c r="H198" s="846">
        <f t="shared" si="85"/>
        <v>518</v>
      </c>
      <c r="I198" s="846">
        <f t="shared" si="85"/>
        <v>572</v>
      </c>
      <c r="J198" s="846">
        <f t="shared" si="85"/>
        <v>482</v>
      </c>
      <c r="K198" s="846">
        <f t="shared" si="85"/>
        <v>408</v>
      </c>
      <c r="L198" s="846">
        <f t="shared" si="85"/>
        <v>334</v>
      </c>
      <c r="M198" s="846">
        <f t="shared" si="85"/>
        <v>252</v>
      </c>
      <c r="N198" s="846">
        <f t="shared" si="85"/>
        <v>165</v>
      </c>
      <c r="O198" s="846">
        <f t="shared" si="85"/>
        <v>161</v>
      </c>
      <c r="P198" s="846">
        <f t="shared" si="85"/>
        <v>102</v>
      </c>
      <c r="Q198" s="846">
        <f t="shared" si="85"/>
        <v>98</v>
      </c>
      <c r="R198" s="846">
        <f t="shared" si="85"/>
        <v>87</v>
      </c>
      <c r="S198" s="846">
        <f t="shared" si="85"/>
        <v>56</v>
      </c>
      <c r="T198" s="846">
        <f t="shared" si="85"/>
        <v>91</v>
      </c>
      <c r="U198" s="846">
        <f t="shared" si="85"/>
        <v>37</v>
      </c>
      <c r="V198" s="850">
        <f t="shared" si="85"/>
        <v>67</v>
      </c>
      <c r="W198" s="825"/>
      <c r="X198" s="825"/>
    </row>
    <row r="199" spans="1:24" ht="18.75" customHeight="1">
      <c r="A199" s="844"/>
      <c r="B199" s="831"/>
      <c r="C199" s="830" t="s">
        <v>742</v>
      </c>
      <c r="D199" s="833">
        <f t="shared" si="81"/>
        <v>2327</v>
      </c>
      <c r="E199" s="844">
        <v>46</v>
      </c>
      <c r="F199" s="844">
        <v>236</v>
      </c>
      <c r="G199" s="844">
        <v>305</v>
      </c>
      <c r="H199" s="844">
        <v>268</v>
      </c>
      <c r="I199" s="844">
        <v>339</v>
      </c>
      <c r="J199" s="844">
        <v>251</v>
      </c>
      <c r="K199" s="844">
        <v>220</v>
      </c>
      <c r="L199" s="844">
        <v>155</v>
      </c>
      <c r="M199" s="844">
        <v>125</v>
      </c>
      <c r="N199" s="844">
        <v>72</v>
      </c>
      <c r="O199" s="844">
        <v>65</v>
      </c>
      <c r="P199" s="844">
        <v>46</v>
      </c>
      <c r="Q199" s="844">
        <v>41</v>
      </c>
      <c r="R199" s="844">
        <v>35</v>
      </c>
      <c r="S199" s="844">
        <v>32</v>
      </c>
      <c r="T199" s="844">
        <v>34</v>
      </c>
      <c r="U199" s="844">
        <v>23</v>
      </c>
      <c r="V199" s="845">
        <v>34</v>
      </c>
      <c r="W199" s="825"/>
      <c r="X199" s="825"/>
    </row>
    <row r="200" spans="1:24" ht="18.75" customHeight="1">
      <c r="A200" s="844"/>
      <c r="B200" s="831"/>
      <c r="C200" s="830" t="s">
        <v>743</v>
      </c>
      <c r="D200" s="833">
        <f t="shared" si="81"/>
        <v>2224</v>
      </c>
      <c r="E200" s="844">
        <v>58</v>
      </c>
      <c r="F200" s="844">
        <v>219</v>
      </c>
      <c r="G200" s="844">
        <v>257</v>
      </c>
      <c r="H200" s="844">
        <v>250</v>
      </c>
      <c r="I200" s="844">
        <v>233</v>
      </c>
      <c r="J200" s="844">
        <v>231</v>
      </c>
      <c r="K200" s="844">
        <v>188</v>
      </c>
      <c r="L200" s="844">
        <v>179</v>
      </c>
      <c r="M200" s="844">
        <v>127</v>
      </c>
      <c r="N200" s="844">
        <v>93</v>
      </c>
      <c r="O200" s="844">
        <v>96</v>
      </c>
      <c r="P200" s="844">
        <v>56</v>
      </c>
      <c r="Q200" s="844">
        <v>57</v>
      </c>
      <c r="R200" s="844">
        <v>52</v>
      </c>
      <c r="S200" s="844">
        <v>24</v>
      </c>
      <c r="T200" s="844">
        <v>57</v>
      </c>
      <c r="U200" s="844">
        <v>14</v>
      </c>
      <c r="V200" s="845">
        <v>33</v>
      </c>
      <c r="W200" s="825"/>
      <c r="X200" s="825"/>
    </row>
    <row r="201" spans="1:24" ht="18.75" customHeight="1">
      <c r="A201" s="857" t="s">
        <v>27</v>
      </c>
      <c r="B201" s="831" t="s">
        <v>758</v>
      </c>
      <c r="C201" s="830"/>
      <c r="D201" s="832">
        <f t="shared" si="81"/>
        <v>6149</v>
      </c>
      <c r="E201" s="846">
        <f t="shared" ref="E201:V201" si="86">SUM(E202:E203)</f>
        <v>190</v>
      </c>
      <c r="F201" s="846">
        <f t="shared" si="86"/>
        <v>758</v>
      </c>
      <c r="G201" s="846">
        <f t="shared" si="86"/>
        <v>888</v>
      </c>
      <c r="H201" s="846">
        <f t="shared" si="86"/>
        <v>787</v>
      </c>
      <c r="I201" s="846">
        <f t="shared" si="86"/>
        <v>729</v>
      </c>
      <c r="J201" s="846">
        <f t="shared" si="86"/>
        <v>637</v>
      </c>
      <c r="K201" s="846">
        <f t="shared" si="86"/>
        <v>507</v>
      </c>
      <c r="L201" s="846">
        <f t="shared" si="86"/>
        <v>480</v>
      </c>
      <c r="M201" s="846">
        <f t="shared" si="86"/>
        <v>281</v>
      </c>
      <c r="N201" s="846">
        <f t="shared" si="86"/>
        <v>214</v>
      </c>
      <c r="O201" s="846">
        <f t="shared" si="86"/>
        <v>153</v>
      </c>
      <c r="P201" s="846">
        <f t="shared" si="86"/>
        <v>111</v>
      </c>
      <c r="Q201" s="846">
        <f t="shared" si="86"/>
        <v>107</v>
      </c>
      <c r="R201" s="846">
        <f t="shared" si="86"/>
        <v>82</v>
      </c>
      <c r="S201" s="846">
        <f t="shared" si="86"/>
        <v>70</v>
      </c>
      <c r="T201" s="846">
        <f t="shared" si="86"/>
        <v>60</v>
      </c>
      <c r="U201" s="846">
        <f t="shared" si="86"/>
        <v>36</v>
      </c>
      <c r="V201" s="850">
        <f t="shared" si="86"/>
        <v>59</v>
      </c>
      <c r="W201" s="825"/>
      <c r="X201" s="825"/>
    </row>
    <row r="202" spans="1:24" ht="18.75" customHeight="1">
      <c r="A202" s="844"/>
      <c r="B202" s="831"/>
      <c r="C202" s="830" t="s">
        <v>742</v>
      </c>
      <c r="D202" s="833">
        <f t="shared" si="81"/>
        <v>3075</v>
      </c>
      <c r="E202" s="844">
        <v>106</v>
      </c>
      <c r="F202" s="844">
        <v>385</v>
      </c>
      <c r="G202" s="844">
        <v>436</v>
      </c>
      <c r="H202" s="844">
        <v>414</v>
      </c>
      <c r="I202" s="844">
        <v>379</v>
      </c>
      <c r="J202" s="844">
        <v>327</v>
      </c>
      <c r="K202" s="844">
        <v>249</v>
      </c>
      <c r="L202" s="844">
        <v>240</v>
      </c>
      <c r="M202" s="844">
        <v>139</v>
      </c>
      <c r="N202" s="844">
        <v>96</v>
      </c>
      <c r="O202" s="844">
        <v>67</v>
      </c>
      <c r="P202" s="844">
        <v>36</v>
      </c>
      <c r="Q202" s="844">
        <v>42</v>
      </c>
      <c r="R202" s="844">
        <v>49</v>
      </c>
      <c r="S202" s="844">
        <v>39</v>
      </c>
      <c r="T202" s="844">
        <v>27</v>
      </c>
      <c r="U202" s="844">
        <v>20</v>
      </c>
      <c r="V202" s="845">
        <v>24</v>
      </c>
      <c r="W202" s="825"/>
      <c r="X202" s="825"/>
    </row>
    <row r="203" spans="1:24" ht="18.75" customHeight="1">
      <c r="A203" s="844"/>
      <c r="B203" s="831"/>
      <c r="C203" s="830" t="s">
        <v>746</v>
      </c>
      <c r="D203" s="833">
        <f t="shared" si="81"/>
        <v>3074</v>
      </c>
      <c r="E203" s="844">
        <v>84</v>
      </c>
      <c r="F203" s="844">
        <v>373</v>
      </c>
      <c r="G203" s="844">
        <v>452</v>
      </c>
      <c r="H203" s="844">
        <v>373</v>
      </c>
      <c r="I203" s="844">
        <v>350</v>
      </c>
      <c r="J203" s="844">
        <v>310</v>
      </c>
      <c r="K203" s="844">
        <v>258</v>
      </c>
      <c r="L203" s="844">
        <v>240</v>
      </c>
      <c r="M203" s="844">
        <v>142</v>
      </c>
      <c r="N203" s="844">
        <v>118</v>
      </c>
      <c r="O203" s="844">
        <v>86</v>
      </c>
      <c r="P203" s="844">
        <v>75</v>
      </c>
      <c r="Q203" s="844">
        <v>65</v>
      </c>
      <c r="R203" s="844">
        <v>33</v>
      </c>
      <c r="S203" s="844">
        <v>31</v>
      </c>
      <c r="T203" s="844">
        <v>33</v>
      </c>
      <c r="U203" s="844">
        <v>16</v>
      </c>
      <c r="V203" s="845">
        <v>35</v>
      </c>
      <c r="W203" s="825"/>
      <c r="X203" s="825"/>
    </row>
    <row r="204" spans="1:24" ht="18.75" customHeight="1">
      <c r="A204" s="857" t="s">
        <v>33</v>
      </c>
      <c r="B204" s="831" t="s">
        <v>760</v>
      </c>
      <c r="C204" s="830"/>
      <c r="D204" s="832">
        <f t="shared" ref="D204:D209" si="87">SUM(E204:V204)</f>
        <v>5753</v>
      </c>
      <c r="E204" s="846">
        <f t="shared" ref="E204:V204" si="88">SUM(E205:E206)</f>
        <v>184</v>
      </c>
      <c r="F204" s="846">
        <f t="shared" si="88"/>
        <v>713</v>
      </c>
      <c r="G204" s="846">
        <f t="shared" si="88"/>
        <v>831</v>
      </c>
      <c r="H204" s="846">
        <f t="shared" si="88"/>
        <v>765</v>
      </c>
      <c r="I204" s="846">
        <f t="shared" si="88"/>
        <v>725</v>
      </c>
      <c r="J204" s="846">
        <f t="shared" si="88"/>
        <v>594</v>
      </c>
      <c r="K204" s="846">
        <f t="shared" si="88"/>
        <v>485</v>
      </c>
      <c r="L204" s="846">
        <f t="shared" si="88"/>
        <v>401</v>
      </c>
      <c r="M204" s="846">
        <f t="shared" si="88"/>
        <v>301</v>
      </c>
      <c r="N204" s="846">
        <f t="shared" si="88"/>
        <v>183</v>
      </c>
      <c r="O204" s="846">
        <f t="shared" si="88"/>
        <v>164</v>
      </c>
      <c r="P204" s="846">
        <f t="shared" si="88"/>
        <v>84</v>
      </c>
      <c r="Q204" s="846">
        <f t="shared" si="88"/>
        <v>77</v>
      </c>
      <c r="R204" s="846">
        <f t="shared" si="88"/>
        <v>72</v>
      </c>
      <c r="S204" s="846">
        <f t="shared" si="88"/>
        <v>69</v>
      </c>
      <c r="T204" s="846">
        <f t="shared" si="88"/>
        <v>43</v>
      </c>
      <c r="U204" s="846">
        <f t="shared" si="88"/>
        <v>31</v>
      </c>
      <c r="V204" s="850">
        <f t="shared" si="88"/>
        <v>31</v>
      </c>
      <c r="W204" s="825"/>
      <c r="X204" s="825"/>
    </row>
    <row r="205" spans="1:24" ht="18.75" customHeight="1">
      <c r="A205" s="830"/>
      <c r="B205" s="831"/>
      <c r="C205" s="830" t="s">
        <v>742</v>
      </c>
      <c r="D205" s="833">
        <f t="shared" si="87"/>
        <v>2863</v>
      </c>
      <c r="E205" s="844">
        <v>105</v>
      </c>
      <c r="F205" s="844">
        <v>379</v>
      </c>
      <c r="G205" s="844">
        <v>417</v>
      </c>
      <c r="H205" s="844">
        <v>393</v>
      </c>
      <c r="I205" s="844">
        <v>399</v>
      </c>
      <c r="J205" s="844">
        <v>300</v>
      </c>
      <c r="K205" s="844">
        <v>249</v>
      </c>
      <c r="L205" s="844">
        <v>181</v>
      </c>
      <c r="M205" s="844">
        <v>138</v>
      </c>
      <c r="N205" s="844">
        <v>70</v>
      </c>
      <c r="O205" s="844">
        <v>61</v>
      </c>
      <c r="P205" s="844">
        <v>29</v>
      </c>
      <c r="Q205" s="844">
        <v>41</v>
      </c>
      <c r="R205" s="844">
        <v>27</v>
      </c>
      <c r="S205" s="844">
        <v>34</v>
      </c>
      <c r="T205" s="844">
        <v>19</v>
      </c>
      <c r="U205" s="844">
        <v>11</v>
      </c>
      <c r="V205" s="845">
        <v>10</v>
      </c>
      <c r="W205" s="825"/>
      <c r="X205" s="825"/>
    </row>
    <row r="206" spans="1:24" ht="18.75" customHeight="1">
      <c r="A206" s="836"/>
      <c r="B206" s="831"/>
      <c r="C206" s="830" t="s">
        <v>746</v>
      </c>
      <c r="D206" s="833">
        <f t="shared" si="87"/>
        <v>2890</v>
      </c>
      <c r="E206" s="844">
        <v>79</v>
      </c>
      <c r="F206" s="844">
        <v>334</v>
      </c>
      <c r="G206" s="844">
        <v>414</v>
      </c>
      <c r="H206" s="844">
        <v>372</v>
      </c>
      <c r="I206" s="844">
        <v>326</v>
      </c>
      <c r="J206" s="844">
        <v>294</v>
      </c>
      <c r="K206" s="844">
        <v>236</v>
      </c>
      <c r="L206" s="844">
        <v>220</v>
      </c>
      <c r="M206" s="844">
        <v>163</v>
      </c>
      <c r="N206" s="844">
        <v>113</v>
      </c>
      <c r="O206" s="844">
        <v>103</v>
      </c>
      <c r="P206" s="844">
        <v>55</v>
      </c>
      <c r="Q206" s="844">
        <v>36</v>
      </c>
      <c r="R206" s="844">
        <v>45</v>
      </c>
      <c r="S206" s="844">
        <v>35</v>
      </c>
      <c r="T206" s="844">
        <v>24</v>
      </c>
      <c r="U206" s="844">
        <v>20</v>
      </c>
      <c r="V206" s="845">
        <v>21</v>
      </c>
      <c r="W206" s="825"/>
      <c r="X206" s="825"/>
    </row>
    <row r="207" spans="1:24" ht="18.75" customHeight="1">
      <c r="A207" s="857" t="s">
        <v>35</v>
      </c>
      <c r="B207" s="831" t="s">
        <v>761</v>
      </c>
      <c r="C207" s="830"/>
      <c r="D207" s="832">
        <f t="shared" si="87"/>
        <v>5148</v>
      </c>
      <c r="E207" s="846">
        <f t="shared" ref="E207:V207" si="89">SUM(E208:E209)</f>
        <v>169</v>
      </c>
      <c r="F207" s="846">
        <f t="shared" si="89"/>
        <v>617</v>
      </c>
      <c r="G207" s="846">
        <f t="shared" si="89"/>
        <v>711</v>
      </c>
      <c r="H207" s="846">
        <f t="shared" si="89"/>
        <v>683</v>
      </c>
      <c r="I207" s="846">
        <f t="shared" si="89"/>
        <v>602</v>
      </c>
      <c r="J207" s="846">
        <f t="shared" si="89"/>
        <v>557</v>
      </c>
      <c r="K207" s="846">
        <f t="shared" si="89"/>
        <v>405</v>
      </c>
      <c r="L207" s="846">
        <f t="shared" si="89"/>
        <v>385</v>
      </c>
      <c r="M207" s="846">
        <f t="shared" si="89"/>
        <v>252</v>
      </c>
      <c r="N207" s="846">
        <f t="shared" si="89"/>
        <v>170</v>
      </c>
      <c r="O207" s="846">
        <f t="shared" si="89"/>
        <v>144</v>
      </c>
      <c r="P207" s="846">
        <f t="shared" si="89"/>
        <v>118</v>
      </c>
      <c r="Q207" s="846">
        <f t="shared" si="89"/>
        <v>89</v>
      </c>
      <c r="R207" s="846">
        <f t="shared" si="89"/>
        <v>81</v>
      </c>
      <c r="S207" s="846">
        <f t="shared" si="89"/>
        <v>63</v>
      </c>
      <c r="T207" s="846">
        <f t="shared" si="89"/>
        <v>39</v>
      </c>
      <c r="U207" s="846">
        <f t="shared" si="89"/>
        <v>28</v>
      </c>
      <c r="V207" s="850">
        <f t="shared" si="89"/>
        <v>35</v>
      </c>
      <c r="W207" s="825"/>
      <c r="X207" s="825"/>
    </row>
    <row r="208" spans="1:24" ht="18.75" customHeight="1">
      <c r="A208" s="844"/>
      <c r="B208" s="831"/>
      <c r="C208" s="830" t="s">
        <v>742</v>
      </c>
      <c r="D208" s="833">
        <f t="shared" si="87"/>
        <v>2628</v>
      </c>
      <c r="E208" s="844">
        <v>91</v>
      </c>
      <c r="F208" s="844">
        <v>326</v>
      </c>
      <c r="G208" s="869">
        <v>377</v>
      </c>
      <c r="H208" s="869">
        <v>371</v>
      </c>
      <c r="I208" s="869">
        <v>322</v>
      </c>
      <c r="J208" s="869">
        <v>321</v>
      </c>
      <c r="K208" s="869">
        <v>199</v>
      </c>
      <c r="L208" s="869">
        <v>185</v>
      </c>
      <c r="M208" s="869">
        <v>114</v>
      </c>
      <c r="N208" s="869">
        <v>67</v>
      </c>
      <c r="O208" s="869">
        <v>64</v>
      </c>
      <c r="P208" s="869">
        <v>46</v>
      </c>
      <c r="Q208" s="869">
        <v>34</v>
      </c>
      <c r="R208" s="869">
        <v>30</v>
      </c>
      <c r="S208" s="869">
        <v>29</v>
      </c>
      <c r="T208" s="869">
        <v>21</v>
      </c>
      <c r="U208" s="869">
        <v>17</v>
      </c>
      <c r="V208" s="870">
        <v>14</v>
      </c>
      <c r="W208" s="825"/>
      <c r="X208" s="825"/>
    </row>
    <row r="209" spans="1:24" ht="18.75" customHeight="1">
      <c r="A209" s="844"/>
      <c r="B209" s="831"/>
      <c r="C209" s="830" t="s">
        <v>743</v>
      </c>
      <c r="D209" s="833">
        <f t="shared" si="87"/>
        <v>2520</v>
      </c>
      <c r="E209" s="830">
        <v>78</v>
      </c>
      <c r="F209" s="830">
        <v>291</v>
      </c>
      <c r="G209" s="869">
        <v>334</v>
      </c>
      <c r="H209" s="869">
        <v>312</v>
      </c>
      <c r="I209" s="869">
        <v>280</v>
      </c>
      <c r="J209" s="869">
        <v>236</v>
      </c>
      <c r="K209" s="869">
        <v>206</v>
      </c>
      <c r="L209" s="869">
        <v>200</v>
      </c>
      <c r="M209" s="869">
        <v>138</v>
      </c>
      <c r="N209" s="869">
        <v>103</v>
      </c>
      <c r="O209" s="869">
        <v>80</v>
      </c>
      <c r="P209" s="869">
        <v>72</v>
      </c>
      <c r="Q209" s="869">
        <v>55</v>
      </c>
      <c r="R209" s="869">
        <v>51</v>
      </c>
      <c r="S209" s="869">
        <v>34</v>
      </c>
      <c r="T209" s="869">
        <v>18</v>
      </c>
      <c r="U209" s="869">
        <v>11</v>
      </c>
      <c r="V209" s="870">
        <v>21</v>
      </c>
      <c r="W209" s="825"/>
      <c r="X209" s="825"/>
    </row>
    <row r="210" spans="1:24" ht="18.75" customHeight="1">
      <c r="A210" s="857" t="s">
        <v>39</v>
      </c>
      <c r="B210" s="831" t="s">
        <v>759</v>
      </c>
      <c r="C210" s="830"/>
      <c r="D210" s="832">
        <f t="shared" si="81"/>
        <v>2927</v>
      </c>
      <c r="E210" s="846">
        <f t="shared" ref="E210:V210" si="90">SUM(E211:E212)</f>
        <v>96</v>
      </c>
      <c r="F210" s="846">
        <f t="shared" si="90"/>
        <v>354</v>
      </c>
      <c r="G210" s="846">
        <f t="shared" si="90"/>
        <v>407</v>
      </c>
      <c r="H210" s="846">
        <f t="shared" si="90"/>
        <v>386</v>
      </c>
      <c r="I210" s="846">
        <f t="shared" si="90"/>
        <v>340</v>
      </c>
      <c r="J210" s="846">
        <f t="shared" si="90"/>
        <v>314</v>
      </c>
      <c r="K210" s="846">
        <f t="shared" si="90"/>
        <v>230</v>
      </c>
      <c r="L210" s="846">
        <f t="shared" si="90"/>
        <v>218</v>
      </c>
      <c r="M210" s="846">
        <f t="shared" si="90"/>
        <v>143</v>
      </c>
      <c r="N210" s="846">
        <f t="shared" si="90"/>
        <v>98</v>
      </c>
      <c r="O210" s="846">
        <f t="shared" si="90"/>
        <v>82</v>
      </c>
      <c r="P210" s="846">
        <f t="shared" si="90"/>
        <v>68</v>
      </c>
      <c r="Q210" s="846">
        <f t="shared" si="90"/>
        <v>51</v>
      </c>
      <c r="R210" s="846">
        <f t="shared" si="90"/>
        <v>46</v>
      </c>
      <c r="S210" s="846">
        <f t="shared" si="90"/>
        <v>36</v>
      </c>
      <c r="T210" s="846">
        <f t="shared" si="90"/>
        <v>23</v>
      </c>
      <c r="U210" s="846">
        <f t="shared" si="90"/>
        <v>16</v>
      </c>
      <c r="V210" s="850">
        <f t="shared" si="90"/>
        <v>19</v>
      </c>
      <c r="W210" s="825"/>
      <c r="X210" s="825"/>
    </row>
    <row r="211" spans="1:24" ht="18.75" customHeight="1">
      <c r="A211" s="844"/>
      <c r="B211" s="831"/>
      <c r="C211" s="830" t="s">
        <v>742</v>
      </c>
      <c r="D211" s="833">
        <f t="shared" si="81"/>
        <v>1441</v>
      </c>
      <c r="E211" s="844">
        <v>50</v>
      </c>
      <c r="F211" s="844">
        <v>182</v>
      </c>
      <c r="G211" s="869">
        <v>210</v>
      </c>
      <c r="H211" s="869">
        <v>202</v>
      </c>
      <c r="I211" s="869">
        <v>175</v>
      </c>
      <c r="J211" s="869">
        <v>175</v>
      </c>
      <c r="K211" s="869">
        <v>108</v>
      </c>
      <c r="L211" s="869">
        <v>100</v>
      </c>
      <c r="M211" s="869">
        <v>62</v>
      </c>
      <c r="N211" s="869">
        <v>37</v>
      </c>
      <c r="O211" s="869">
        <v>35</v>
      </c>
      <c r="P211" s="869">
        <v>26</v>
      </c>
      <c r="Q211" s="869">
        <v>19</v>
      </c>
      <c r="R211" s="869">
        <v>16</v>
      </c>
      <c r="S211" s="869">
        <v>16</v>
      </c>
      <c r="T211" s="869">
        <v>12</v>
      </c>
      <c r="U211" s="869">
        <v>9</v>
      </c>
      <c r="V211" s="870">
        <v>7</v>
      </c>
      <c r="W211" s="825"/>
      <c r="X211" s="825"/>
    </row>
    <row r="212" spans="1:24" ht="18.75" customHeight="1">
      <c r="A212" s="844"/>
      <c r="B212" s="831"/>
      <c r="C212" s="830" t="s">
        <v>743</v>
      </c>
      <c r="D212" s="833">
        <f t="shared" si="81"/>
        <v>1486</v>
      </c>
      <c r="E212" s="844">
        <v>46</v>
      </c>
      <c r="F212" s="844">
        <v>172</v>
      </c>
      <c r="G212" s="869">
        <v>197</v>
      </c>
      <c r="H212" s="869">
        <v>184</v>
      </c>
      <c r="I212" s="869">
        <v>165</v>
      </c>
      <c r="J212" s="869">
        <v>139</v>
      </c>
      <c r="K212" s="869">
        <v>122</v>
      </c>
      <c r="L212" s="869">
        <v>118</v>
      </c>
      <c r="M212" s="869">
        <v>81</v>
      </c>
      <c r="N212" s="869">
        <v>61</v>
      </c>
      <c r="O212" s="869">
        <v>47</v>
      </c>
      <c r="P212" s="869">
        <v>42</v>
      </c>
      <c r="Q212" s="869">
        <v>32</v>
      </c>
      <c r="R212" s="869">
        <v>30</v>
      </c>
      <c r="S212" s="869">
        <v>20</v>
      </c>
      <c r="T212" s="869">
        <v>11</v>
      </c>
      <c r="U212" s="869">
        <v>7</v>
      </c>
      <c r="V212" s="870">
        <v>12</v>
      </c>
      <c r="W212" s="825"/>
      <c r="X212" s="825"/>
    </row>
    <row r="213" spans="1:24" ht="18.75" customHeight="1">
      <c r="A213" s="1593" t="s">
        <v>39</v>
      </c>
      <c r="B213" s="1586" t="s">
        <v>762</v>
      </c>
      <c r="C213" s="1587"/>
      <c r="D213" s="1545">
        <f>SUM(E213:V213)</f>
        <v>27643</v>
      </c>
      <c r="E213" s="1545">
        <f t="shared" ref="E213:G215" si="91">SUM(E217+E220+E223+E226+E229)</f>
        <v>908</v>
      </c>
      <c r="F213" s="1545">
        <f t="shared" si="91"/>
        <v>3385</v>
      </c>
      <c r="G213" s="1545">
        <f t="shared" si="91"/>
        <v>3893</v>
      </c>
      <c r="H213" s="1545">
        <f t="shared" ref="H213:V213" si="92">SUM(H217+H220+H223+H226+H229)</f>
        <v>3643</v>
      </c>
      <c r="I213" s="1545">
        <f t="shared" si="92"/>
        <v>3253</v>
      </c>
      <c r="J213" s="1545">
        <f t="shared" si="92"/>
        <v>3082</v>
      </c>
      <c r="K213" s="1545">
        <f t="shared" si="92"/>
        <v>2369</v>
      </c>
      <c r="L213" s="1545">
        <f t="shared" si="92"/>
        <v>2022</v>
      </c>
      <c r="M213" s="1545">
        <f t="shared" si="92"/>
        <v>1436</v>
      </c>
      <c r="N213" s="1545">
        <f t="shared" si="92"/>
        <v>914</v>
      </c>
      <c r="O213" s="1545">
        <f t="shared" si="92"/>
        <v>652</v>
      </c>
      <c r="P213" s="1545">
        <f t="shared" si="92"/>
        <v>587</v>
      </c>
      <c r="Q213" s="1545">
        <f t="shared" si="92"/>
        <v>368</v>
      </c>
      <c r="R213" s="1545">
        <f t="shared" si="92"/>
        <v>394</v>
      </c>
      <c r="S213" s="1545">
        <f t="shared" si="92"/>
        <v>301</v>
      </c>
      <c r="T213" s="1545">
        <f t="shared" si="92"/>
        <v>205</v>
      </c>
      <c r="U213" s="1545">
        <f t="shared" si="92"/>
        <v>119</v>
      </c>
      <c r="V213" s="1545">
        <f t="shared" si="92"/>
        <v>112</v>
      </c>
      <c r="W213" s="825"/>
      <c r="X213" s="825"/>
    </row>
    <row r="214" spans="1:24" ht="18.75" customHeight="1">
      <c r="A214" s="871"/>
      <c r="B214" s="831"/>
      <c r="C214" s="836" t="s">
        <v>745</v>
      </c>
      <c r="D214" s="833">
        <f>SUM(E214:V214)</f>
        <v>13932</v>
      </c>
      <c r="E214" s="833">
        <f t="shared" si="91"/>
        <v>485</v>
      </c>
      <c r="F214" s="833">
        <f t="shared" si="91"/>
        <v>1709</v>
      </c>
      <c r="G214" s="833">
        <f t="shared" si="91"/>
        <v>1953</v>
      </c>
      <c r="H214" s="833">
        <f t="shared" ref="H214:V214" si="93">SUM(H218+H221+H224+H227+H230)</f>
        <v>1934</v>
      </c>
      <c r="I214" s="833">
        <f t="shared" si="93"/>
        <v>1661</v>
      </c>
      <c r="J214" s="833">
        <f t="shared" si="93"/>
        <v>1617</v>
      </c>
      <c r="K214" s="833">
        <f t="shared" si="93"/>
        <v>1195</v>
      </c>
      <c r="L214" s="833">
        <f t="shared" si="93"/>
        <v>993</v>
      </c>
      <c r="M214" s="833">
        <f t="shared" si="93"/>
        <v>689</v>
      </c>
      <c r="N214" s="833">
        <f t="shared" si="93"/>
        <v>367</v>
      </c>
      <c r="O214" s="833">
        <f t="shared" si="93"/>
        <v>312</v>
      </c>
      <c r="P214" s="833">
        <f t="shared" si="93"/>
        <v>248</v>
      </c>
      <c r="Q214" s="833">
        <f t="shared" si="93"/>
        <v>165</v>
      </c>
      <c r="R214" s="833">
        <f t="shared" si="93"/>
        <v>197</v>
      </c>
      <c r="S214" s="833">
        <f t="shared" si="93"/>
        <v>166</v>
      </c>
      <c r="T214" s="833">
        <f t="shared" si="93"/>
        <v>102</v>
      </c>
      <c r="U214" s="833">
        <f t="shared" si="93"/>
        <v>69</v>
      </c>
      <c r="V214" s="833">
        <f t="shared" si="93"/>
        <v>70</v>
      </c>
      <c r="W214" s="825"/>
      <c r="X214" s="825"/>
    </row>
    <row r="215" spans="1:24" ht="18.75" customHeight="1">
      <c r="A215" s="1588"/>
      <c r="B215" s="1589"/>
      <c r="C215" s="1573" t="s">
        <v>746</v>
      </c>
      <c r="D215" s="1551">
        <f>SUM(E215:V215)</f>
        <v>13711</v>
      </c>
      <c r="E215" s="1590">
        <f t="shared" si="91"/>
        <v>423</v>
      </c>
      <c r="F215" s="1591">
        <f t="shared" si="91"/>
        <v>1676</v>
      </c>
      <c r="G215" s="1551">
        <f t="shared" si="91"/>
        <v>1940</v>
      </c>
      <c r="H215" s="1551">
        <f t="shared" ref="H215:V215" si="94">SUM(H219+H222+H225+H228+H231)</f>
        <v>1709</v>
      </c>
      <c r="I215" s="1551">
        <f t="shared" si="94"/>
        <v>1592</v>
      </c>
      <c r="J215" s="1551">
        <f t="shared" si="94"/>
        <v>1465</v>
      </c>
      <c r="K215" s="1551">
        <f t="shared" si="94"/>
        <v>1174</v>
      </c>
      <c r="L215" s="1551">
        <f t="shared" si="94"/>
        <v>1029</v>
      </c>
      <c r="M215" s="1551">
        <f t="shared" si="94"/>
        <v>747</v>
      </c>
      <c r="N215" s="1551">
        <f t="shared" si="94"/>
        <v>547</v>
      </c>
      <c r="O215" s="1551">
        <f t="shared" si="94"/>
        <v>340</v>
      </c>
      <c r="P215" s="1551">
        <f t="shared" si="94"/>
        <v>339</v>
      </c>
      <c r="Q215" s="1551">
        <f t="shared" si="94"/>
        <v>203</v>
      </c>
      <c r="R215" s="1551">
        <f t="shared" si="94"/>
        <v>197</v>
      </c>
      <c r="S215" s="1551">
        <f t="shared" si="94"/>
        <v>135</v>
      </c>
      <c r="T215" s="1551">
        <f t="shared" si="94"/>
        <v>103</v>
      </c>
      <c r="U215" s="1551">
        <f t="shared" si="94"/>
        <v>50</v>
      </c>
      <c r="V215" s="1551">
        <f t="shared" si="94"/>
        <v>42</v>
      </c>
      <c r="W215" s="825"/>
      <c r="X215" s="825"/>
    </row>
    <row r="216" spans="1:24" ht="18.75" customHeight="1">
      <c r="A216" s="847"/>
      <c r="B216" s="831"/>
      <c r="C216" s="830"/>
      <c r="D216" s="832"/>
      <c r="E216" s="833"/>
      <c r="F216" s="834"/>
      <c r="G216" s="833"/>
      <c r="H216" s="833"/>
      <c r="I216" s="833"/>
      <c r="J216" s="833"/>
      <c r="K216" s="833"/>
      <c r="L216" s="833"/>
      <c r="M216" s="833"/>
      <c r="N216" s="833"/>
      <c r="O216" s="833"/>
      <c r="P216" s="833"/>
      <c r="Q216" s="833"/>
      <c r="R216" s="833"/>
      <c r="S216" s="833"/>
      <c r="T216" s="833"/>
      <c r="U216" s="833"/>
      <c r="V216" s="834"/>
      <c r="W216" s="825"/>
      <c r="X216" s="825"/>
    </row>
    <row r="217" spans="1:24" ht="18.75" customHeight="1">
      <c r="A217" s="850" t="s">
        <v>25</v>
      </c>
      <c r="B217" s="1003" t="s">
        <v>763</v>
      </c>
      <c r="C217" s="830"/>
      <c r="D217" s="892">
        <f t="shared" ref="D217:D231" si="95">SUM(E217:V217)</f>
        <v>2835</v>
      </c>
      <c r="E217" s="831">
        <f t="shared" ref="E217:V217" si="96">SUM(E218:E219)</f>
        <v>95</v>
      </c>
      <c r="F217" s="831">
        <f t="shared" si="96"/>
        <v>342</v>
      </c>
      <c r="G217" s="858">
        <f t="shared" si="96"/>
        <v>396</v>
      </c>
      <c r="H217" s="846">
        <f t="shared" si="96"/>
        <v>387</v>
      </c>
      <c r="I217" s="846">
        <f t="shared" si="96"/>
        <v>324</v>
      </c>
      <c r="J217" s="846">
        <f t="shared" si="96"/>
        <v>318</v>
      </c>
      <c r="K217" s="846">
        <f t="shared" si="96"/>
        <v>229</v>
      </c>
      <c r="L217" s="846">
        <f t="shared" si="96"/>
        <v>205</v>
      </c>
      <c r="M217" s="846">
        <f t="shared" si="96"/>
        <v>151</v>
      </c>
      <c r="N217" s="846">
        <f t="shared" si="96"/>
        <v>95</v>
      </c>
      <c r="O217" s="846">
        <f t="shared" si="96"/>
        <v>70</v>
      </c>
      <c r="P217" s="846">
        <f t="shared" si="96"/>
        <v>59</v>
      </c>
      <c r="Q217" s="846">
        <f t="shared" si="96"/>
        <v>38</v>
      </c>
      <c r="R217" s="846">
        <f t="shared" si="96"/>
        <v>44</v>
      </c>
      <c r="S217" s="846">
        <f t="shared" si="96"/>
        <v>29</v>
      </c>
      <c r="T217" s="846">
        <f t="shared" si="96"/>
        <v>24</v>
      </c>
      <c r="U217" s="850">
        <f t="shared" si="96"/>
        <v>15</v>
      </c>
      <c r="V217" s="872">
        <f t="shared" si="96"/>
        <v>14</v>
      </c>
      <c r="W217" s="825"/>
      <c r="X217" s="825"/>
    </row>
    <row r="218" spans="1:24" ht="18.75" customHeight="1">
      <c r="A218" s="850"/>
      <c r="B218" s="831"/>
      <c r="C218" s="830" t="s">
        <v>745</v>
      </c>
      <c r="D218" s="833">
        <f t="shared" si="95"/>
        <v>1445</v>
      </c>
      <c r="E218" s="871">
        <v>52</v>
      </c>
      <c r="F218" s="871">
        <v>172</v>
      </c>
      <c r="G218" s="868">
        <v>201</v>
      </c>
      <c r="H218" s="869">
        <v>214</v>
      </c>
      <c r="I218" s="869">
        <v>161</v>
      </c>
      <c r="J218" s="869">
        <v>180</v>
      </c>
      <c r="K218" s="869">
        <v>106</v>
      </c>
      <c r="L218" s="869">
        <v>106</v>
      </c>
      <c r="M218" s="869">
        <v>74</v>
      </c>
      <c r="N218" s="869">
        <v>37</v>
      </c>
      <c r="O218" s="869">
        <v>34</v>
      </c>
      <c r="P218" s="869">
        <v>24</v>
      </c>
      <c r="Q218" s="869">
        <v>16</v>
      </c>
      <c r="R218" s="869">
        <v>21</v>
      </c>
      <c r="S218" s="869">
        <v>14</v>
      </c>
      <c r="T218" s="869">
        <v>13</v>
      </c>
      <c r="U218" s="870">
        <v>9</v>
      </c>
      <c r="V218" s="885">
        <v>11</v>
      </c>
      <c r="W218" s="825"/>
      <c r="X218" s="825"/>
    </row>
    <row r="219" spans="1:24" ht="18.75" customHeight="1">
      <c r="A219" s="850"/>
      <c r="B219" s="831"/>
      <c r="C219" s="830" t="s">
        <v>746</v>
      </c>
      <c r="D219" s="833">
        <f t="shared" si="95"/>
        <v>1390</v>
      </c>
      <c r="E219" s="871">
        <v>43</v>
      </c>
      <c r="F219" s="871">
        <v>170</v>
      </c>
      <c r="G219" s="868">
        <v>195</v>
      </c>
      <c r="H219" s="868">
        <v>173</v>
      </c>
      <c r="I219" s="868">
        <v>163</v>
      </c>
      <c r="J219" s="868">
        <v>138</v>
      </c>
      <c r="K219" s="868">
        <v>123</v>
      </c>
      <c r="L219" s="868">
        <v>99</v>
      </c>
      <c r="M219" s="868">
        <v>77</v>
      </c>
      <c r="N219" s="868">
        <v>58</v>
      </c>
      <c r="O219" s="868">
        <v>36</v>
      </c>
      <c r="P219" s="868">
        <v>35</v>
      </c>
      <c r="Q219" s="868">
        <v>22</v>
      </c>
      <c r="R219" s="868">
        <v>23</v>
      </c>
      <c r="S219" s="868">
        <v>15</v>
      </c>
      <c r="T219" s="868">
        <v>11</v>
      </c>
      <c r="U219" s="868">
        <v>6</v>
      </c>
      <c r="V219" s="885">
        <v>3</v>
      </c>
      <c r="W219" s="825"/>
      <c r="X219" s="825"/>
    </row>
    <row r="220" spans="1:24" ht="18.75" customHeight="1">
      <c r="A220" s="850" t="s">
        <v>27</v>
      </c>
      <c r="B220" s="1003" t="s">
        <v>764</v>
      </c>
      <c r="C220" s="830"/>
      <c r="D220" s="832">
        <f t="shared" si="95"/>
        <v>7159</v>
      </c>
      <c r="E220" s="831">
        <f t="shared" ref="E220:V220" si="97">SUM(E221:E222)</f>
        <v>247</v>
      </c>
      <c r="F220" s="831">
        <f t="shared" si="97"/>
        <v>912</v>
      </c>
      <c r="G220" s="858">
        <f t="shared" si="97"/>
        <v>1004</v>
      </c>
      <c r="H220" s="846">
        <f t="shared" si="97"/>
        <v>903</v>
      </c>
      <c r="I220" s="846">
        <f t="shared" si="97"/>
        <v>847</v>
      </c>
      <c r="J220" s="846">
        <f t="shared" si="97"/>
        <v>798</v>
      </c>
      <c r="K220" s="846">
        <f t="shared" si="97"/>
        <v>621</v>
      </c>
      <c r="L220" s="846">
        <f t="shared" si="97"/>
        <v>558</v>
      </c>
      <c r="M220" s="846">
        <f t="shared" si="97"/>
        <v>357</v>
      </c>
      <c r="N220" s="846">
        <f t="shared" si="97"/>
        <v>230</v>
      </c>
      <c r="O220" s="846">
        <f t="shared" si="97"/>
        <v>149</v>
      </c>
      <c r="P220" s="846">
        <f t="shared" si="97"/>
        <v>141</v>
      </c>
      <c r="Q220" s="846">
        <f t="shared" si="97"/>
        <v>111</v>
      </c>
      <c r="R220" s="846">
        <f t="shared" si="97"/>
        <v>90</v>
      </c>
      <c r="S220" s="846">
        <f t="shared" si="97"/>
        <v>99</v>
      </c>
      <c r="T220" s="846">
        <f t="shared" si="97"/>
        <v>43</v>
      </c>
      <c r="U220" s="846">
        <f t="shared" si="97"/>
        <v>32</v>
      </c>
      <c r="V220" s="850">
        <f t="shared" si="97"/>
        <v>17</v>
      </c>
      <c r="W220" s="825"/>
      <c r="X220" s="825"/>
    </row>
    <row r="221" spans="1:24" ht="18.75" customHeight="1">
      <c r="A221" s="850"/>
      <c r="B221" s="831"/>
      <c r="C221" s="830" t="s">
        <v>745</v>
      </c>
      <c r="D221" s="833">
        <f t="shared" si="95"/>
        <v>3601</v>
      </c>
      <c r="E221" s="871">
        <v>140</v>
      </c>
      <c r="F221" s="871">
        <v>474</v>
      </c>
      <c r="G221" s="856">
        <v>496</v>
      </c>
      <c r="H221" s="844">
        <v>470</v>
      </c>
      <c r="I221" s="844">
        <v>435</v>
      </c>
      <c r="J221" s="844">
        <v>392</v>
      </c>
      <c r="K221" s="844">
        <v>322</v>
      </c>
      <c r="L221" s="844">
        <v>262</v>
      </c>
      <c r="M221" s="844">
        <v>161</v>
      </c>
      <c r="N221" s="844">
        <v>100</v>
      </c>
      <c r="O221" s="844">
        <v>73</v>
      </c>
      <c r="P221" s="844">
        <v>63</v>
      </c>
      <c r="Q221" s="844">
        <v>55</v>
      </c>
      <c r="R221" s="844">
        <v>47</v>
      </c>
      <c r="S221" s="844">
        <v>62</v>
      </c>
      <c r="T221" s="844">
        <v>23</v>
      </c>
      <c r="U221" s="844">
        <v>20</v>
      </c>
      <c r="V221" s="845">
        <v>6</v>
      </c>
      <c r="W221" s="825"/>
      <c r="X221" s="825"/>
    </row>
    <row r="222" spans="1:24" ht="18.75" customHeight="1">
      <c r="A222" s="850"/>
      <c r="B222" s="831"/>
      <c r="C222" s="830" t="s">
        <v>746</v>
      </c>
      <c r="D222" s="833">
        <f t="shared" si="95"/>
        <v>3558</v>
      </c>
      <c r="E222" s="871">
        <v>107</v>
      </c>
      <c r="F222" s="871">
        <v>438</v>
      </c>
      <c r="G222" s="856">
        <v>508</v>
      </c>
      <c r="H222" s="873">
        <v>433</v>
      </c>
      <c r="I222" s="873">
        <v>412</v>
      </c>
      <c r="J222" s="844">
        <v>406</v>
      </c>
      <c r="K222" s="844">
        <v>299</v>
      </c>
      <c r="L222" s="844">
        <v>296</v>
      </c>
      <c r="M222" s="844">
        <v>196</v>
      </c>
      <c r="N222" s="844">
        <v>130</v>
      </c>
      <c r="O222" s="844">
        <v>76</v>
      </c>
      <c r="P222" s="844">
        <v>78</v>
      </c>
      <c r="Q222" s="844">
        <v>56</v>
      </c>
      <c r="R222" s="844">
        <v>43</v>
      </c>
      <c r="S222" s="844">
        <v>37</v>
      </c>
      <c r="T222" s="844">
        <v>20</v>
      </c>
      <c r="U222" s="844">
        <v>12</v>
      </c>
      <c r="V222" s="845">
        <v>11</v>
      </c>
      <c r="W222" s="825"/>
      <c r="X222" s="825"/>
    </row>
    <row r="223" spans="1:24" ht="18.75" customHeight="1">
      <c r="A223" s="850" t="s">
        <v>29</v>
      </c>
      <c r="B223" s="1003" t="s">
        <v>765</v>
      </c>
      <c r="C223" s="830"/>
      <c r="D223" s="892">
        <f t="shared" si="95"/>
        <v>5777</v>
      </c>
      <c r="E223" s="831">
        <f t="shared" ref="E223:V223" si="98">SUM(E224:E225)</f>
        <v>194</v>
      </c>
      <c r="F223" s="831">
        <f t="shared" si="98"/>
        <v>708</v>
      </c>
      <c r="G223" s="858">
        <f t="shared" si="98"/>
        <v>818</v>
      </c>
      <c r="H223" s="846">
        <f t="shared" si="98"/>
        <v>777</v>
      </c>
      <c r="I223" s="846">
        <f t="shared" si="98"/>
        <v>659</v>
      </c>
      <c r="J223" s="846">
        <f t="shared" si="98"/>
        <v>638</v>
      </c>
      <c r="K223" s="846">
        <f t="shared" si="98"/>
        <v>467</v>
      </c>
      <c r="L223" s="846">
        <f t="shared" si="98"/>
        <v>413</v>
      </c>
      <c r="M223" s="846">
        <f t="shared" si="98"/>
        <v>307</v>
      </c>
      <c r="N223" s="846">
        <f t="shared" si="98"/>
        <v>196</v>
      </c>
      <c r="O223" s="846">
        <f t="shared" si="98"/>
        <v>143</v>
      </c>
      <c r="P223" s="846">
        <f t="shared" si="98"/>
        <v>124</v>
      </c>
      <c r="Q223" s="846">
        <f t="shared" si="98"/>
        <v>78</v>
      </c>
      <c r="R223" s="846">
        <f t="shared" si="98"/>
        <v>90</v>
      </c>
      <c r="S223" s="846">
        <f t="shared" si="98"/>
        <v>59</v>
      </c>
      <c r="T223" s="846">
        <f t="shared" si="98"/>
        <v>48</v>
      </c>
      <c r="U223" s="846">
        <f t="shared" si="98"/>
        <v>30</v>
      </c>
      <c r="V223" s="850">
        <f t="shared" si="98"/>
        <v>28</v>
      </c>
      <c r="W223" s="825"/>
      <c r="X223" s="825"/>
    </row>
    <row r="224" spans="1:24" ht="18.75" customHeight="1">
      <c r="A224" s="850"/>
      <c r="B224" s="831"/>
      <c r="C224" s="830" t="s">
        <v>745</v>
      </c>
      <c r="D224" s="833">
        <f t="shared" si="95"/>
        <v>2764</v>
      </c>
      <c r="E224" s="871">
        <v>100</v>
      </c>
      <c r="F224" s="871">
        <v>341</v>
      </c>
      <c r="G224" s="868">
        <v>396</v>
      </c>
      <c r="H224" s="869">
        <v>403</v>
      </c>
      <c r="I224" s="869">
        <v>304</v>
      </c>
      <c r="J224" s="869">
        <v>339</v>
      </c>
      <c r="K224" s="869">
        <v>201</v>
      </c>
      <c r="L224" s="869">
        <v>199</v>
      </c>
      <c r="M224" s="869">
        <v>141</v>
      </c>
      <c r="N224" s="869">
        <v>70</v>
      </c>
      <c r="O224" s="869">
        <v>64</v>
      </c>
      <c r="P224" s="869">
        <v>46</v>
      </c>
      <c r="Q224" s="869">
        <v>30</v>
      </c>
      <c r="R224" s="869">
        <v>41</v>
      </c>
      <c r="S224" s="869">
        <v>27</v>
      </c>
      <c r="T224" s="869">
        <v>24</v>
      </c>
      <c r="U224" s="869">
        <v>16</v>
      </c>
      <c r="V224" s="870">
        <v>22</v>
      </c>
      <c r="W224" s="825"/>
    </row>
    <row r="225" spans="1:24" ht="18.75" customHeight="1">
      <c r="A225" s="850"/>
      <c r="B225" s="831"/>
      <c r="C225" s="830" t="s">
        <v>746</v>
      </c>
      <c r="D225" s="833">
        <f t="shared" si="95"/>
        <v>3013</v>
      </c>
      <c r="E225" s="871">
        <v>94</v>
      </c>
      <c r="F225" s="871">
        <v>367</v>
      </c>
      <c r="G225" s="868">
        <v>422</v>
      </c>
      <c r="H225" s="868">
        <v>374</v>
      </c>
      <c r="I225" s="868">
        <v>355</v>
      </c>
      <c r="J225" s="868">
        <v>299</v>
      </c>
      <c r="K225" s="868">
        <v>266</v>
      </c>
      <c r="L225" s="868">
        <v>214</v>
      </c>
      <c r="M225" s="868">
        <v>166</v>
      </c>
      <c r="N225" s="868">
        <v>126</v>
      </c>
      <c r="O225" s="868">
        <v>79</v>
      </c>
      <c r="P225" s="868">
        <v>78</v>
      </c>
      <c r="Q225" s="868">
        <v>48</v>
      </c>
      <c r="R225" s="868">
        <v>49</v>
      </c>
      <c r="S225" s="868">
        <v>32</v>
      </c>
      <c r="T225" s="868">
        <v>24</v>
      </c>
      <c r="U225" s="868">
        <v>14</v>
      </c>
      <c r="V225" s="885">
        <v>6</v>
      </c>
      <c r="W225" s="825"/>
    </row>
    <row r="226" spans="1:24" ht="18.75" customHeight="1">
      <c r="A226" s="850" t="s">
        <v>31</v>
      </c>
      <c r="B226" s="1003" t="s">
        <v>766</v>
      </c>
      <c r="C226" s="830"/>
      <c r="D226" s="832">
        <f t="shared" si="95"/>
        <v>7171</v>
      </c>
      <c r="E226" s="831">
        <f t="shared" ref="E226:V226" si="99">SUM(E227:E228)</f>
        <v>238</v>
      </c>
      <c r="F226" s="831">
        <f t="shared" si="99"/>
        <v>871</v>
      </c>
      <c r="G226" s="858">
        <f t="shared" si="99"/>
        <v>1005</v>
      </c>
      <c r="H226" s="846">
        <f t="shared" si="99"/>
        <v>971</v>
      </c>
      <c r="I226" s="846">
        <f t="shared" si="99"/>
        <v>867</v>
      </c>
      <c r="J226" s="846">
        <f t="shared" si="99"/>
        <v>805</v>
      </c>
      <c r="K226" s="846">
        <f t="shared" si="99"/>
        <v>599</v>
      </c>
      <c r="L226" s="846">
        <f t="shared" si="99"/>
        <v>511</v>
      </c>
      <c r="M226" s="846">
        <f t="shared" si="99"/>
        <v>348</v>
      </c>
      <c r="N226" s="846">
        <f t="shared" si="99"/>
        <v>242</v>
      </c>
      <c r="O226" s="846">
        <f t="shared" si="99"/>
        <v>184</v>
      </c>
      <c r="P226" s="846">
        <f t="shared" si="99"/>
        <v>149</v>
      </c>
      <c r="Q226" s="846">
        <f t="shared" si="99"/>
        <v>92</v>
      </c>
      <c r="R226" s="846">
        <f t="shared" si="99"/>
        <v>100</v>
      </c>
      <c r="S226" s="846">
        <f t="shared" si="99"/>
        <v>74</v>
      </c>
      <c r="T226" s="846">
        <f t="shared" si="99"/>
        <v>57</v>
      </c>
      <c r="U226" s="846">
        <f t="shared" si="99"/>
        <v>25</v>
      </c>
      <c r="V226" s="850">
        <f t="shared" si="99"/>
        <v>33</v>
      </c>
      <c r="W226" s="825"/>
      <c r="X226" s="825"/>
    </row>
    <row r="227" spans="1:24" ht="18.75" customHeight="1">
      <c r="A227" s="850"/>
      <c r="B227" s="831"/>
      <c r="C227" s="830" t="s">
        <v>745</v>
      </c>
      <c r="D227" s="833">
        <f t="shared" si="95"/>
        <v>3651</v>
      </c>
      <c r="E227" s="871">
        <v>120</v>
      </c>
      <c r="F227" s="871">
        <v>441</v>
      </c>
      <c r="G227" s="856">
        <v>522</v>
      </c>
      <c r="H227" s="844">
        <v>517</v>
      </c>
      <c r="I227" s="844">
        <v>444</v>
      </c>
      <c r="J227" s="844">
        <v>424</v>
      </c>
      <c r="K227" s="844">
        <v>311</v>
      </c>
      <c r="L227" s="844">
        <v>261</v>
      </c>
      <c r="M227" s="844">
        <v>173</v>
      </c>
      <c r="N227" s="844">
        <v>101</v>
      </c>
      <c r="O227" s="844">
        <v>86</v>
      </c>
      <c r="P227" s="844">
        <v>64</v>
      </c>
      <c r="Q227" s="844">
        <v>38</v>
      </c>
      <c r="R227" s="844">
        <v>49</v>
      </c>
      <c r="S227" s="844">
        <v>40</v>
      </c>
      <c r="T227" s="844">
        <v>28</v>
      </c>
      <c r="U227" s="844">
        <v>13</v>
      </c>
      <c r="V227" s="845">
        <v>19</v>
      </c>
      <c r="W227" s="825"/>
      <c r="X227" s="825"/>
    </row>
    <row r="228" spans="1:24" ht="18.75" customHeight="1">
      <c r="A228" s="850"/>
      <c r="B228" s="831"/>
      <c r="C228" s="830" t="s">
        <v>746</v>
      </c>
      <c r="D228" s="833">
        <f t="shared" si="95"/>
        <v>3520</v>
      </c>
      <c r="E228" s="871">
        <v>118</v>
      </c>
      <c r="F228" s="871">
        <v>430</v>
      </c>
      <c r="G228" s="856">
        <v>483</v>
      </c>
      <c r="H228" s="844">
        <v>454</v>
      </c>
      <c r="I228" s="844">
        <v>423</v>
      </c>
      <c r="J228" s="844">
        <v>381</v>
      </c>
      <c r="K228" s="844">
        <v>288</v>
      </c>
      <c r="L228" s="844">
        <v>250</v>
      </c>
      <c r="M228" s="844">
        <v>175</v>
      </c>
      <c r="N228" s="844">
        <v>141</v>
      </c>
      <c r="O228" s="844">
        <v>98</v>
      </c>
      <c r="P228" s="844">
        <v>85</v>
      </c>
      <c r="Q228" s="844">
        <v>54</v>
      </c>
      <c r="R228" s="844">
        <v>51</v>
      </c>
      <c r="S228" s="844">
        <v>34</v>
      </c>
      <c r="T228" s="844">
        <v>29</v>
      </c>
      <c r="U228" s="844">
        <v>12</v>
      </c>
      <c r="V228" s="845">
        <v>14</v>
      </c>
      <c r="W228" s="825"/>
      <c r="X228" s="825"/>
    </row>
    <row r="229" spans="1:24" ht="18.75" customHeight="1">
      <c r="A229" s="850" t="s">
        <v>33</v>
      </c>
      <c r="B229" s="1003" t="s">
        <v>767</v>
      </c>
      <c r="C229" s="830"/>
      <c r="D229" s="832">
        <f t="shared" si="95"/>
        <v>4701</v>
      </c>
      <c r="E229" s="831">
        <f t="shared" ref="E229:V229" si="100">SUM(E230:E231)</f>
        <v>134</v>
      </c>
      <c r="F229" s="831">
        <f t="shared" si="100"/>
        <v>552</v>
      </c>
      <c r="G229" s="858">
        <f t="shared" si="100"/>
        <v>670</v>
      </c>
      <c r="H229" s="846">
        <f t="shared" si="100"/>
        <v>605</v>
      </c>
      <c r="I229" s="846">
        <f t="shared" si="100"/>
        <v>556</v>
      </c>
      <c r="J229" s="846">
        <f t="shared" si="100"/>
        <v>523</v>
      </c>
      <c r="K229" s="846">
        <f t="shared" si="100"/>
        <v>453</v>
      </c>
      <c r="L229" s="846">
        <f t="shared" si="100"/>
        <v>335</v>
      </c>
      <c r="M229" s="846">
        <f t="shared" si="100"/>
        <v>273</v>
      </c>
      <c r="N229" s="846">
        <f t="shared" si="100"/>
        <v>151</v>
      </c>
      <c r="O229" s="846">
        <f t="shared" si="100"/>
        <v>106</v>
      </c>
      <c r="P229" s="846">
        <f t="shared" si="100"/>
        <v>114</v>
      </c>
      <c r="Q229" s="846">
        <f t="shared" si="100"/>
        <v>49</v>
      </c>
      <c r="R229" s="846">
        <f t="shared" si="100"/>
        <v>70</v>
      </c>
      <c r="S229" s="846">
        <f t="shared" si="100"/>
        <v>40</v>
      </c>
      <c r="T229" s="846">
        <f t="shared" si="100"/>
        <v>33</v>
      </c>
      <c r="U229" s="846">
        <f t="shared" si="100"/>
        <v>17</v>
      </c>
      <c r="V229" s="850">
        <f t="shared" si="100"/>
        <v>20</v>
      </c>
      <c r="W229" s="825"/>
      <c r="X229" s="825"/>
    </row>
    <row r="230" spans="1:24" ht="18.75" customHeight="1">
      <c r="A230" s="850"/>
      <c r="B230" s="831"/>
      <c r="C230" s="830" t="s">
        <v>742</v>
      </c>
      <c r="D230" s="833">
        <f t="shared" si="95"/>
        <v>2471</v>
      </c>
      <c r="E230" s="871">
        <v>73</v>
      </c>
      <c r="F230" s="871">
        <v>281</v>
      </c>
      <c r="G230" s="856">
        <v>338</v>
      </c>
      <c r="H230" s="844">
        <v>330</v>
      </c>
      <c r="I230" s="844">
        <v>317</v>
      </c>
      <c r="J230" s="844">
        <v>282</v>
      </c>
      <c r="K230" s="844">
        <v>255</v>
      </c>
      <c r="L230" s="844">
        <v>165</v>
      </c>
      <c r="M230" s="844">
        <v>140</v>
      </c>
      <c r="N230" s="844">
        <v>59</v>
      </c>
      <c r="O230" s="844">
        <v>55</v>
      </c>
      <c r="P230" s="844">
        <v>51</v>
      </c>
      <c r="Q230" s="844">
        <v>26</v>
      </c>
      <c r="R230" s="844">
        <v>39</v>
      </c>
      <c r="S230" s="844">
        <v>23</v>
      </c>
      <c r="T230" s="844">
        <v>14</v>
      </c>
      <c r="U230" s="844">
        <v>11</v>
      </c>
      <c r="V230" s="845">
        <v>12</v>
      </c>
      <c r="W230" s="825"/>
      <c r="X230" s="825"/>
    </row>
    <row r="231" spans="1:24" ht="18.75" customHeight="1">
      <c r="A231" s="847"/>
      <c r="B231" s="831"/>
      <c r="C231" s="830" t="s">
        <v>746</v>
      </c>
      <c r="D231" s="833">
        <f t="shared" si="95"/>
        <v>2230</v>
      </c>
      <c r="E231" s="871">
        <v>61</v>
      </c>
      <c r="F231" s="871">
        <v>271</v>
      </c>
      <c r="G231" s="856">
        <v>332</v>
      </c>
      <c r="H231" s="844">
        <v>275</v>
      </c>
      <c r="I231" s="844">
        <v>239</v>
      </c>
      <c r="J231" s="844">
        <v>241</v>
      </c>
      <c r="K231" s="844">
        <v>198</v>
      </c>
      <c r="L231" s="844">
        <v>170</v>
      </c>
      <c r="M231" s="844">
        <v>133</v>
      </c>
      <c r="N231" s="844">
        <v>92</v>
      </c>
      <c r="O231" s="844">
        <v>51</v>
      </c>
      <c r="P231" s="844">
        <v>63</v>
      </c>
      <c r="Q231" s="844">
        <v>23</v>
      </c>
      <c r="R231" s="844">
        <v>31</v>
      </c>
      <c r="S231" s="844">
        <v>17</v>
      </c>
      <c r="T231" s="844">
        <v>19</v>
      </c>
      <c r="U231" s="844">
        <v>6</v>
      </c>
      <c r="V231" s="845">
        <v>8</v>
      </c>
      <c r="W231" s="825"/>
      <c r="X231" s="825"/>
    </row>
    <row r="232" spans="1:24" ht="25.5" customHeight="1">
      <c r="A232" s="1592" t="s">
        <v>46</v>
      </c>
      <c r="B232" s="1594" t="s">
        <v>768</v>
      </c>
      <c r="C232" s="1595"/>
      <c r="D232" s="1545">
        <f>SUM(E232:V232)</f>
        <v>8940</v>
      </c>
      <c r="E232" s="1545">
        <f t="shared" ref="E232:V232" si="101">SUM(E235+E238+E241+E244+E247)</f>
        <v>286</v>
      </c>
      <c r="F232" s="1545">
        <f t="shared" si="101"/>
        <v>1119</v>
      </c>
      <c r="G232" s="1545">
        <f t="shared" si="101"/>
        <v>1297</v>
      </c>
      <c r="H232" s="1545">
        <f t="shared" si="101"/>
        <v>1160</v>
      </c>
      <c r="I232" s="1545">
        <f t="shared" si="101"/>
        <v>1063</v>
      </c>
      <c r="J232" s="1545">
        <f t="shared" si="101"/>
        <v>855</v>
      </c>
      <c r="K232" s="1545">
        <f t="shared" si="101"/>
        <v>747</v>
      </c>
      <c r="L232" s="1545">
        <f t="shared" si="101"/>
        <v>684</v>
      </c>
      <c r="M232" s="1545">
        <f t="shared" si="101"/>
        <v>451</v>
      </c>
      <c r="N232" s="1545">
        <f t="shared" si="101"/>
        <v>314</v>
      </c>
      <c r="O232" s="1545">
        <f t="shared" si="101"/>
        <v>262</v>
      </c>
      <c r="P232" s="1545">
        <f t="shared" si="101"/>
        <v>183</v>
      </c>
      <c r="Q232" s="1545">
        <f t="shared" si="101"/>
        <v>160</v>
      </c>
      <c r="R232" s="1545">
        <f t="shared" si="101"/>
        <v>135</v>
      </c>
      <c r="S232" s="1545">
        <f t="shared" si="101"/>
        <v>80</v>
      </c>
      <c r="T232" s="1545">
        <f t="shared" si="101"/>
        <v>61</v>
      </c>
      <c r="U232" s="1545">
        <f t="shared" si="101"/>
        <v>36</v>
      </c>
      <c r="V232" s="1545">
        <f t="shared" si="101"/>
        <v>47</v>
      </c>
      <c r="W232" s="825"/>
    </row>
    <row r="233" spans="1:24" ht="18.75" customHeight="1">
      <c r="A233" s="884"/>
      <c r="B233" s="831"/>
      <c r="C233" s="898" t="s">
        <v>769</v>
      </c>
      <c r="D233" s="833">
        <f>SUM(E233:V233)</f>
        <v>4412</v>
      </c>
      <c r="E233" s="833">
        <f t="shared" ref="E233:V233" si="102">SUM(E236+E239+E242+E245+E248)</f>
        <v>156</v>
      </c>
      <c r="F233" s="833">
        <f t="shared" si="102"/>
        <v>575</v>
      </c>
      <c r="G233" s="833">
        <f t="shared" si="102"/>
        <v>661</v>
      </c>
      <c r="H233" s="833">
        <f t="shared" si="102"/>
        <v>621</v>
      </c>
      <c r="I233" s="833">
        <f t="shared" si="102"/>
        <v>526</v>
      </c>
      <c r="J233" s="833">
        <f t="shared" si="102"/>
        <v>416</v>
      </c>
      <c r="K233" s="833">
        <f t="shared" si="102"/>
        <v>333</v>
      </c>
      <c r="L233" s="833">
        <f t="shared" si="102"/>
        <v>319</v>
      </c>
      <c r="M233" s="833">
        <f t="shared" si="102"/>
        <v>210</v>
      </c>
      <c r="N233" s="833">
        <f t="shared" si="102"/>
        <v>134</v>
      </c>
      <c r="O233" s="833">
        <f t="shared" si="102"/>
        <v>111</v>
      </c>
      <c r="P233" s="833">
        <f t="shared" si="102"/>
        <v>81</v>
      </c>
      <c r="Q233" s="833">
        <f t="shared" si="102"/>
        <v>75</v>
      </c>
      <c r="R233" s="833">
        <f t="shared" si="102"/>
        <v>71</v>
      </c>
      <c r="S233" s="833">
        <f t="shared" si="102"/>
        <v>42</v>
      </c>
      <c r="T233" s="833">
        <f t="shared" si="102"/>
        <v>34</v>
      </c>
      <c r="U233" s="833">
        <f t="shared" si="102"/>
        <v>18</v>
      </c>
      <c r="V233" s="833">
        <f t="shared" si="102"/>
        <v>29</v>
      </c>
      <c r="W233" s="825"/>
      <c r="X233" s="825"/>
    </row>
    <row r="234" spans="1:24" ht="18.75" customHeight="1">
      <c r="A234" s="1572"/>
      <c r="B234" s="1589"/>
      <c r="C234" s="1596" t="s">
        <v>770</v>
      </c>
      <c r="D234" s="1551">
        <f>SUM(E234:V234)</f>
        <v>4528</v>
      </c>
      <c r="E234" s="1551">
        <f t="shared" ref="E234:V234" si="103">SUM(E237+E240+E243+E246+E249)</f>
        <v>130</v>
      </c>
      <c r="F234" s="1551">
        <f t="shared" si="103"/>
        <v>544</v>
      </c>
      <c r="G234" s="1551">
        <f t="shared" si="103"/>
        <v>636</v>
      </c>
      <c r="H234" s="1551">
        <f t="shared" si="103"/>
        <v>539</v>
      </c>
      <c r="I234" s="1551">
        <f t="shared" si="103"/>
        <v>537</v>
      </c>
      <c r="J234" s="1551">
        <f t="shared" si="103"/>
        <v>439</v>
      </c>
      <c r="K234" s="1551">
        <f t="shared" si="103"/>
        <v>414</v>
      </c>
      <c r="L234" s="1551">
        <f t="shared" si="103"/>
        <v>365</v>
      </c>
      <c r="M234" s="1551">
        <f t="shared" si="103"/>
        <v>241</v>
      </c>
      <c r="N234" s="1551">
        <f t="shared" si="103"/>
        <v>180</v>
      </c>
      <c r="O234" s="1551">
        <f t="shared" si="103"/>
        <v>151</v>
      </c>
      <c r="P234" s="1551">
        <f t="shared" si="103"/>
        <v>102</v>
      </c>
      <c r="Q234" s="1551">
        <f t="shared" si="103"/>
        <v>85</v>
      </c>
      <c r="R234" s="1551">
        <f t="shared" si="103"/>
        <v>64</v>
      </c>
      <c r="S234" s="1551">
        <f t="shared" si="103"/>
        <v>38</v>
      </c>
      <c r="T234" s="1551">
        <f t="shared" si="103"/>
        <v>27</v>
      </c>
      <c r="U234" s="1551">
        <f t="shared" si="103"/>
        <v>18</v>
      </c>
      <c r="V234" s="1551">
        <f t="shared" si="103"/>
        <v>18</v>
      </c>
      <c r="W234" s="825"/>
    </row>
    <row r="235" spans="1:24" ht="18.75" customHeight="1">
      <c r="A235" s="857" t="s">
        <v>25</v>
      </c>
      <c r="B235" s="831" t="s">
        <v>771</v>
      </c>
      <c r="C235" s="830"/>
      <c r="D235" s="832">
        <f t="shared" ref="D235:D249" si="104">SUM(E235:V235)</f>
        <v>3681</v>
      </c>
      <c r="E235" s="1002">
        <f t="shared" ref="E235:V235" si="105">SUM(E236:E237)</f>
        <v>115</v>
      </c>
      <c r="F235" s="1002">
        <f t="shared" si="105"/>
        <v>454</v>
      </c>
      <c r="G235" s="846">
        <f t="shared" si="105"/>
        <v>541</v>
      </c>
      <c r="H235" s="846">
        <f t="shared" si="105"/>
        <v>497</v>
      </c>
      <c r="I235" s="846">
        <f t="shared" si="105"/>
        <v>430</v>
      </c>
      <c r="J235" s="846">
        <f t="shared" si="105"/>
        <v>359</v>
      </c>
      <c r="K235" s="846">
        <f t="shared" si="105"/>
        <v>296</v>
      </c>
      <c r="L235" s="846">
        <f t="shared" si="105"/>
        <v>290</v>
      </c>
      <c r="M235" s="846">
        <f t="shared" si="105"/>
        <v>187</v>
      </c>
      <c r="N235" s="846">
        <f t="shared" si="105"/>
        <v>129</v>
      </c>
      <c r="O235" s="846">
        <f t="shared" si="105"/>
        <v>107</v>
      </c>
      <c r="P235" s="846">
        <f t="shared" si="105"/>
        <v>67</v>
      </c>
      <c r="Q235" s="846">
        <f t="shared" si="105"/>
        <v>58</v>
      </c>
      <c r="R235" s="846">
        <f t="shared" si="105"/>
        <v>62</v>
      </c>
      <c r="S235" s="846">
        <f t="shared" si="105"/>
        <v>29</v>
      </c>
      <c r="T235" s="846">
        <f t="shared" si="105"/>
        <v>27</v>
      </c>
      <c r="U235" s="846">
        <f t="shared" si="105"/>
        <v>12</v>
      </c>
      <c r="V235" s="850">
        <f t="shared" si="105"/>
        <v>21</v>
      </c>
      <c r="W235" s="825"/>
      <c r="X235" s="825"/>
    </row>
    <row r="236" spans="1:24" ht="18.75" customHeight="1">
      <c r="A236" s="830"/>
      <c r="B236" s="831"/>
      <c r="C236" s="898" t="s">
        <v>769</v>
      </c>
      <c r="D236" s="833">
        <f t="shared" si="104"/>
        <v>1802</v>
      </c>
      <c r="E236" s="830">
        <v>60</v>
      </c>
      <c r="F236" s="830">
        <v>228</v>
      </c>
      <c r="G236" s="869">
        <v>273</v>
      </c>
      <c r="H236" s="869">
        <v>261</v>
      </c>
      <c r="I236" s="869">
        <v>208</v>
      </c>
      <c r="J236" s="869">
        <v>185</v>
      </c>
      <c r="K236" s="869">
        <v>129</v>
      </c>
      <c r="L236" s="869">
        <v>137</v>
      </c>
      <c r="M236" s="869">
        <v>84</v>
      </c>
      <c r="N236" s="869">
        <v>54</v>
      </c>
      <c r="O236" s="869">
        <v>45</v>
      </c>
      <c r="P236" s="869">
        <v>27</v>
      </c>
      <c r="Q236" s="869">
        <v>29</v>
      </c>
      <c r="R236" s="869">
        <v>29</v>
      </c>
      <c r="S236" s="869">
        <v>17</v>
      </c>
      <c r="T236" s="869">
        <v>15</v>
      </c>
      <c r="U236" s="869">
        <v>7</v>
      </c>
      <c r="V236" s="870">
        <v>14</v>
      </c>
      <c r="W236" s="825"/>
      <c r="X236" s="825"/>
    </row>
    <row r="237" spans="1:24" ht="18.75" customHeight="1">
      <c r="A237" s="830"/>
      <c r="B237" s="831"/>
      <c r="C237" s="898" t="s">
        <v>770</v>
      </c>
      <c r="D237" s="833">
        <f t="shared" si="104"/>
        <v>1879</v>
      </c>
      <c r="E237" s="830">
        <v>55</v>
      </c>
      <c r="F237" s="830">
        <v>226</v>
      </c>
      <c r="G237" s="869">
        <v>268</v>
      </c>
      <c r="H237" s="869">
        <v>236</v>
      </c>
      <c r="I237" s="869">
        <v>222</v>
      </c>
      <c r="J237" s="869">
        <v>174</v>
      </c>
      <c r="K237" s="869">
        <v>167</v>
      </c>
      <c r="L237" s="869">
        <v>153</v>
      </c>
      <c r="M237" s="869">
        <v>103</v>
      </c>
      <c r="N237" s="869">
        <v>75</v>
      </c>
      <c r="O237" s="869">
        <v>62</v>
      </c>
      <c r="P237" s="869">
        <v>40</v>
      </c>
      <c r="Q237" s="869">
        <v>29</v>
      </c>
      <c r="R237" s="869">
        <v>33</v>
      </c>
      <c r="S237" s="869">
        <v>12</v>
      </c>
      <c r="T237" s="869">
        <v>12</v>
      </c>
      <c r="U237" s="869">
        <v>5</v>
      </c>
      <c r="V237" s="870">
        <v>7</v>
      </c>
      <c r="W237" s="825"/>
      <c r="X237" s="825"/>
    </row>
    <row r="238" spans="1:24" ht="18.75" customHeight="1">
      <c r="A238" s="857" t="s">
        <v>27</v>
      </c>
      <c r="B238" s="831" t="s">
        <v>772</v>
      </c>
      <c r="C238" s="830"/>
      <c r="D238" s="832">
        <f t="shared" si="104"/>
        <v>1029</v>
      </c>
      <c r="E238" s="1002">
        <f t="shared" ref="E238:V238" si="106">SUM(E239:E240)</f>
        <v>32</v>
      </c>
      <c r="F238" s="1002">
        <f t="shared" si="106"/>
        <v>127</v>
      </c>
      <c r="G238" s="846">
        <f t="shared" si="106"/>
        <v>146</v>
      </c>
      <c r="H238" s="846">
        <f t="shared" si="106"/>
        <v>131</v>
      </c>
      <c r="I238" s="846">
        <f t="shared" si="106"/>
        <v>126</v>
      </c>
      <c r="J238" s="846">
        <f t="shared" si="106"/>
        <v>96</v>
      </c>
      <c r="K238" s="846">
        <f t="shared" si="106"/>
        <v>90</v>
      </c>
      <c r="L238" s="846">
        <f t="shared" si="106"/>
        <v>73</v>
      </c>
      <c r="M238" s="846">
        <f t="shared" si="106"/>
        <v>50</v>
      </c>
      <c r="N238" s="846">
        <f t="shared" si="106"/>
        <v>39</v>
      </c>
      <c r="O238" s="846">
        <f t="shared" si="106"/>
        <v>31</v>
      </c>
      <c r="P238" s="846">
        <f t="shared" si="106"/>
        <v>25</v>
      </c>
      <c r="Q238" s="846">
        <f t="shared" si="106"/>
        <v>22</v>
      </c>
      <c r="R238" s="846">
        <f t="shared" si="106"/>
        <v>15</v>
      </c>
      <c r="S238" s="846">
        <f t="shared" si="106"/>
        <v>11</v>
      </c>
      <c r="T238" s="846">
        <f t="shared" si="106"/>
        <v>6</v>
      </c>
      <c r="U238" s="846">
        <f t="shared" si="106"/>
        <v>5</v>
      </c>
      <c r="V238" s="850">
        <f t="shared" si="106"/>
        <v>4</v>
      </c>
      <c r="W238" s="825"/>
      <c r="X238" s="825"/>
    </row>
    <row r="239" spans="1:24" ht="18.75" customHeight="1">
      <c r="A239" s="830"/>
      <c r="B239" s="831"/>
      <c r="C239" s="898" t="s">
        <v>769</v>
      </c>
      <c r="D239" s="833">
        <f t="shared" si="104"/>
        <v>529</v>
      </c>
      <c r="E239" s="830">
        <v>18</v>
      </c>
      <c r="F239" s="830">
        <v>69</v>
      </c>
      <c r="G239" s="869">
        <v>79</v>
      </c>
      <c r="H239" s="869">
        <v>74</v>
      </c>
      <c r="I239" s="869">
        <v>64</v>
      </c>
      <c r="J239" s="869">
        <v>45</v>
      </c>
      <c r="K239" s="869">
        <v>41</v>
      </c>
      <c r="L239" s="869">
        <v>36</v>
      </c>
      <c r="M239" s="869">
        <v>25</v>
      </c>
      <c r="N239" s="869">
        <v>18</v>
      </c>
      <c r="O239" s="869">
        <v>14</v>
      </c>
      <c r="P239" s="869">
        <v>12</v>
      </c>
      <c r="Q239" s="869">
        <v>10</v>
      </c>
      <c r="R239" s="869">
        <v>10</v>
      </c>
      <c r="S239" s="869">
        <v>6</v>
      </c>
      <c r="T239" s="869">
        <v>4</v>
      </c>
      <c r="U239" s="869">
        <v>2</v>
      </c>
      <c r="V239" s="870">
        <v>2</v>
      </c>
      <c r="W239" s="825"/>
      <c r="X239" s="825"/>
    </row>
    <row r="240" spans="1:24" ht="18.75" customHeight="1">
      <c r="A240" s="830"/>
      <c r="B240" s="831"/>
      <c r="C240" s="898" t="s">
        <v>770</v>
      </c>
      <c r="D240" s="833">
        <f t="shared" si="104"/>
        <v>500</v>
      </c>
      <c r="E240" s="830">
        <v>14</v>
      </c>
      <c r="F240" s="830">
        <v>58</v>
      </c>
      <c r="G240" s="869">
        <v>67</v>
      </c>
      <c r="H240" s="869">
        <v>57</v>
      </c>
      <c r="I240" s="869">
        <v>62</v>
      </c>
      <c r="J240" s="869">
        <v>51</v>
      </c>
      <c r="K240" s="869">
        <v>49</v>
      </c>
      <c r="L240" s="869">
        <v>37</v>
      </c>
      <c r="M240" s="869">
        <v>25</v>
      </c>
      <c r="N240" s="869">
        <v>21</v>
      </c>
      <c r="O240" s="869">
        <v>17</v>
      </c>
      <c r="P240" s="869">
        <v>13</v>
      </c>
      <c r="Q240" s="869">
        <v>12</v>
      </c>
      <c r="R240" s="869">
        <v>5</v>
      </c>
      <c r="S240" s="869">
        <v>5</v>
      </c>
      <c r="T240" s="869">
        <v>2</v>
      </c>
      <c r="U240" s="869">
        <v>3</v>
      </c>
      <c r="V240" s="870">
        <v>2</v>
      </c>
      <c r="W240" s="825"/>
      <c r="X240" s="825"/>
    </row>
    <row r="241" spans="1:24" ht="18.75" customHeight="1">
      <c r="A241" s="857" t="s">
        <v>29</v>
      </c>
      <c r="B241" s="831" t="s">
        <v>773</v>
      </c>
      <c r="C241" s="830"/>
      <c r="D241" s="832">
        <f t="shared" si="104"/>
        <v>996</v>
      </c>
      <c r="E241" s="1002">
        <f t="shared" ref="E241:V241" si="107">SUM(E242:E243)</f>
        <v>40</v>
      </c>
      <c r="F241" s="1002">
        <f t="shared" si="107"/>
        <v>140</v>
      </c>
      <c r="G241" s="846">
        <f t="shared" si="107"/>
        <v>144</v>
      </c>
      <c r="H241" s="846">
        <f t="shared" si="107"/>
        <v>124</v>
      </c>
      <c r="I241" s="846">
        <f t="shared" si="107"/>
        <v>130</v>
      </c>
      <c r="J241" s="846">
        <f t="shared" si="107"/>
        <v>97</v>
      </c>
      <c r="K241" s="846">
        <f t="shared" si="107"/>
        <v>85</v>
      </c>
      <c r="L241" s="846">
        <f t="shared" si="107"/>
        <v>74</v>
      </c>
      <c r="M241" s="846">
        <f t="shared" si="107"/>
        <v>51</v>
      </c>
      <c r="N241" s="846">
        <f t="shared" si="107"/>
        <v>31</v>
      </c>
      <c r="O241" s="846">
        <f t="shared" si="107"/>
        <v>21</v>
      </c>
      <c r="P241" s="846">
        <f t="shared" si="107"/>
        <v>10</v>
      </c>
      <c r="Q241" s="846">
        <f t="shared" si="107"/>
        <v>16</v>
      </c>
      <c r="R241" s="846">
        <f t="shared" si="107"/>
        <v>8</v>
      </c>
      <c r="S241" s="846">
        <f t="shared" si="107"/>
        <v>8</v>
      </c>
      <c r="T241" s="846">
        <f t="shared" si="107"/>
        <v>5</v>
      </c>
      <c r="U241" s="846">
        <f t="shared" si="107"/>
        <v>6</v>
      </c>
      <c r="V241" s="850">
        <f t="shared" si="107"/>
        <v>6</v>
      </c>
      <c r="W241" s="825"/>
      <c r="X241" s="825"/>
    </row>
    <row r="242" spans="1:24" ht="18.75" customHeight="1">
      <c r="A242" s="830"/>
      <c r="B242" s="831"/>
      <c r="C242" s="898" t="s">
        <v>769</v>
      </c>
      <c r="D242" s="833">
        <f t="shared" si="104"/>
        <v>493</v>
      </c>
      <c r="E242" s="830">
        <v>25</v>
      </c>
      <c r="F242" s="830">
        <v>73</v>
      </c>
      <c r="G242" s="844">
        <v>68</v>
      </c>
      <c r="H242" s="844">
        <v>69</v>
      </c>
      <c r="I242" s="844">
        <v>70</v>
      </c>
      <c r="J242" s="844">
        <v>43</v>
      </c>
      <c r="K242" s="844">
        <v>42</v>
      </c>
      <c r="L242" s="844">
        <v>28</v>
      </c>
      <c r="M242" s="844">
        <v>24</v>
      </c>
      <c r="N242" s="844">
        <v>13</v>
      </c>
      <c r="O242" s="844">
        <v>9</v>
      </c>
      <c r="P242" s="844">
        <v>6</v>
      </c>
      <c r="Q242" s="844">
        <v>6</v>
      </c>
      <c r="R242" s="844">
        <v>5</v>
      </c>
      <c r="S242" s="844">
        <v>3</v>
      </c>
      <c r="T242" s="844">
        <v>3</v>
      </c>
      <c r="U242" s="844">
        <v>3</v>
      </c>
      <c r="V242" s="845">
        <v>3</v>
      </c>
      <c r="W242" s="825"/>
      <c r="X242" s="825"/>
    </row>
    <row r="243" spans="1:24" ht="18.75" customHeight="1">
      <c r="A243" s="830"/>
      <c r="B243" s="831"/>
      <c r="C243" s="898" t="s">
        <v>770</v>
      </c>
      <c r="D243" s="833">
        <f t="shared" si="104"/>
        <v>503</v>
      </c>
      <c r="E243" s="830">
        <v>15</v>
      </c>
      <c r="F243" s="830">
        <v>67</v>
      </c>
      <c r="G243" s="844">
        <v>76</v>
      </c>
      <c r="H243" s="844">
        <v>55</v>
      </c>
      <c r="I243" s="844">
        <v>60</v>
      </c>
      <c r="J243" s="844">
        <v>54</v>
      </c>
      <c r="K243" s="844">
        <v>43</v>
      </c>
      <c r="L243" s="844">
        <v>46</v>
      </c>
      <c r="M243" s="844">
        <v>27</v>
      </c>
      <c r="N243" s="844">
        <v>18</v>
      </c>
      <c r="O243" s="844">
        <v>12</v>
      </c>
      <c r="P243" s="844">
        <v>4</v>
      </c>
      <c r="Q243" s="844">
        <v>10</v>
      </c>
      <c r="R243" s="844">
        <v>3</v>
      </c>
      <c r="S243" s="844">
        <v>5</v>
      </c>
      <c r="T243" s="844">
        <v>2</v>
      </c>
      <c r="U243" s="844">
        <v>3</v>
      </c>
      <c r="V243" s="845">
        <v>3</v>
      </c>
      <c r="W243" s="825"/>
      <c r="X243" s="825"/>
    </row>
    <row r="244" spans="1:24" ht="18.75" customHeight="1">
      <c r="A244" s="857" t="s">
        <v>31</v>
      </c>
      <c r="B244" s="831" t="s">
        <v>774</v>
      </c>
      <c r="C244" s="830"/>
      <c r="D244" s="832">
        <f t="shared" si="104"/>
        <v>1352</v>
      </c>
      <c r="E244" s="1002">
        <f t="shared" ref="E244:V244" si="108">SUM(E245:E246)</f>
        <v>40</v>
      </c>
      <c r="F244" s="1002">
        <f t="shared" si="108"/>
        <v>164</v>
      </c>
      <c r="G244" s="846">
        <f t="shared" si="108"/>
        <v>197</v>
      </c>
      <c r="H244" s="846">
        <f t="shared" si="108"/>
        <v>171</v>
      </c>
      <c r="I244" s="846">
        <f t="shared" si="108"/>
        <v>147</v>
      </c>
      <c r="J244" s="846">
        <f t="shared" si="108"/>
        <v>127</v>
      </c>
      <c r="K244" s="846">
        <f t="shared" si="108"/>
        <v>112</v>
      </c>
      <c r="L244" s="846">
        <f t="shared" si="108"/>
        <v>114</v>
      </c>
      <c r="M244" s="846">
        <f t="shared" si="108"/>
        <v>71</v>
      </c>
      <c r="N244" s="846">
        <f t="shared" si="108"/>
        <v>44</v>
      </c>
      <c r="O244" s="846">
        <f t="shared" si="108"/>
        <v>45</v>
      </c>
      <c r="P244" s="846">
        <f t="shared" si="108"/>
        <v>37</v>
      </c>
      <c r="Q244" s="846">
        <f t="shared" si="108"/>
        <v>24</v>
      </c>
      <c r="R244" s="846">
        <f t="shared" si="108"/>
        <v>22</v>
      </c>
      <c r="S244" s="846">
        <f t="shared" si="108"/>
        <v>13</v>
      </c>
      <c r="T244" s="846">
        <f t="shared" si="108"/>
        <v>9</v>
      </c>
      <c r="U244" s="846">
        <f t="shared" si="108"/>
        <v>6</v>
      </c>
      <c r="V244" s="850">
        <f t="shared" si="108"/>
        <v>9</v>
      </c>
      <c r="W244" s="825"/>
      <c r="X244" s="825"/>
    </row>
    <row r="245" spans="1:24" ht="18.75" customHeight="1">
      <c r="A245" s="830"/>
      <c r="B245" s="831"/>
      <c r="C245" s="898" t="s">
        <v>769</v>
      </c>
      <c r="D245" s="833">
        <f t="shared" si="104"/>
        <v>666</v>
      </c>
      <c r="E245" s="830">
        <v>21</v>
      </c>
      <c r="F245" s="830">
        <v>83</v>
      </c>
      <c r="G245" s="869">
        <v>100</v>
      </c>
      <c r="H245" s="869">
        <v>90</v>
      </c>
      <c r="I245" s="869">
        <v>72</v>
      </c>
      <c r="J245" s="869">
        <v>65</v>
      </c>
      <c r="K245" s="869">
        <v>51</v>
      </c>
      <c r="L245" s="869">
        <v>56</v>
      </c>
      <c r="M245" s="869">
        <v>33</v>
      </c>
      <c r="N245" s="869">
        <v>19</v>
      </c>
      <c r="O245" s="869">
        <v>18</v>
      </c>
      <c r="P245" s="869">
        <v>16</v>
      </c>
      <c r="Q245" s="869">
        <v>13</v>
      </c>
      <c r="R245" s="869">
        <v>10</v>
      </c>
      <c r="S245" s="869">
        <v>6</v>
      </c>
      <c r="T245" s="869">
        <v>4</v>
      </c>
      <c r="U245" s="869">
        <v>3</v>
      </c>
      <c r="V245" s="870">
        <v>6</v>
      </c>
      <c r="W245" s="825"/>
      <c r="X245" s="825"/>
    </row>
    <row r="246" spans="1:24" ht="18.75" customHeight="1">
      <c r="A246" s="830"/>
      <c r="B246" s="831"/>
      <c r="C246" s="898" t="s">
        <v>770</v>
      </c>
      <c r="D246" s="833">
        <f t="shared" si="104"/>
        <v>686</v>
      </c>
      <c r="E246" s="830">
        <v>19</v>
      </c>
      <c r="F246" s="830">
        <v>81</v>
      </c>
      <c r="G246" s="869">
        <v>97</v>
      </c>
      <c r="H246" s="869">
        <v>81</v>
      </c>
      <c r="I246" s="869">
        <v>75</v>
      </c>
      <c r="J246" s="869">
        <v>62</v>
      </c>
      <c r="K246" s="869">
        <v>61</v>
      </c>
      <c r="L246" s="869">
        <v>58</v>
      </c>
      <c r="M246" s="869">
        <v>38</v>
      </c>
      <c r="N246" s="869">
        <v>25</v>
      </c>
      <c r="O246" s="869">
        <v>27</v>
      </c>
      <c r="P246" s="869">
        <v>21</v>
      </c>
      <c r="Q246" s="869">
        <v>11</v>
      </c>
      <c r="R246" s="869">
        <v>12</v>
      </c>
      <c r="S246" s="869">
        <v>7</v>
      </c>
      <c r="T246" s="869">
        <v>5</v>
      </c>
      <c r="U246" s="869">
        <v>3</v>
      </c>
      <c r="V246" s="870">
        <v>3</v>
      </c>
      <c r="W246" s="825"/>
      <c r="X246" s="825"/>
    </row>
    <row r="247" spans="1:24" ht="18.75" customHeight="1">
      <c r="A247" s="899" t="s">
        <v>33</v>
      </c>
      <c r="B247" s="831" t="s">
        <v>775</v>
      </c>
      <c r="C247" s="830"/>
      <c r="D247" s="832">
        <f t="shared" si="104"/>
        <v>1882</v>
      </c>
      <c r="E247" s="1002">
        <f t="shared" ref="E247:V247" si="109">SUM(E248:E249)</f>
        <v>59</v>
      </c>
      <c r="F247" s="1002">
        <f t="shared" si="109"/>
        <v>234</v>
      </c>
      <c r="G247" s="846">
        <f t="shared" si="109"/>
        <v>269</v>
      </c>
      <c r="H247" s="846">
        <f t="shared" si="109"/>
        <v>237</v>
      </c>
      <c r="I247" s="846">
        <f t="shared" si="109"/>
        <v>230</v>
      </c>
      <c r="J247" s="846">
        <f t="shared" si="109"/>
        <v>176</v>
      </c>
      <c r="K247" s="846">
        <f t="shared" si="109"/>
        <v>164</v>
      </c>
      <c r="L247" s="846">
        <f t="shared" si="109"/>
        <v>133</v>
      </c>
      <c r="M247" s="846">
        <f t="shared" si="109"/>
        <v>92</v>
      </c>
      <c r="N247" s="846">
        <f t="shared" si="109"/>
        <v>71</v>
      </c>
      <c r="O247" s="846">
        <f t="shared" si="109"/>
        <v>58</v>
      </c>
      <c r="P247" s="846">
        <f t="shared" si="109"/>
        <v>44</v>
      </c>
      <c r="Q247" s="846">
        <f t="shared" si="109"/>
        <v>40</v>
      </c>
      <c r="R247" s="846">
        <f t="shared" si="109"/>
        <v>28</v>
      </c>
      <c r="S247" s="846">
        <f t="shared" si="109"/>
        <v>19</v>
      </c>
      <c r="T247" s="846">
        <f t="shared" si="109"/>
        <v>14</v>
      </c>
      <c r="U247" s="846">
        <f t="shared" si="109"/>
        <v>7</v>
      </c>
      <c r="V247" s="850">
        <f t="shared" si="109"/>
        <v>7</v>
      </c>
      <c r="W247" s="825"/>
      <c r="X247" s="825"/>
    </row>
    <row r="248" spans="1:24" ht="18.75" customHeight="1">
      <c r="A248" s="830"/>
      <c r="B248" s="831"/>
      <c r="C248" s="898" t="s">
        <v>769</v>
      </c>
      <c r="D248" s="833">
        <f t="shared" si="104"/>
        <v>922</v>
      </c>
      <c r="E248" s="830">
        <v>32</v>
      </c>
      <c r="F248" s="830">
        <v>122</v>
      </c>
      <c r="G248" s="869">
        <v>141</v>
      </c>
      <c r="H248" s="869">
        <v>127</v>
      </c>
      <c r="I248" s="869">
        <v>112</v>
      </c>
      <c r="J248" s="869">
        <v>78</v>
      </c>
      <c r="K248" s="869">
        <v>70</v>
      </c>
      <c r="L248" s="869">
        <v>62</v>
      </c>
      <c r="M248" s="869">
        <v>44</v>
      </c>
      <c r="N248" s="869">
        <v>30</v>
      </c>
      <c r="O248" s="869">
        <v>25</v>
      </c>
      <c r="P248" s="869">
        <v>20</v>
      </c>
      <c r="Q248" s="869">
        <v>17</v>
      </c>
      <c r="R248" s="869">
        <v>17</v>
      </c>
      <c r="S248" s="869">
        <v>10</v>
      </c>
      <c r="T248" s="869">
        <v>8</v>
      </c>
      <c r="U248" s="869">
        <v>3</v>
      </c>
      <c r="V248" s="870">
        <v>4</v>
      </c>
      <c r="W248" s="900"/>
      <c r="X248" s="825"/>
    </row>
    <row r="249" spans="1:24" ht="18.75" customHeight="1">
      <c r="A249" s="830"/>
      <c r="B249" s="831"/>
      <c r="C249" s="898" t="s">
        <v>770</v>
      </c>
      <c r="D249" s="833">
        <f t="shared" si="104"/>
        <v>960</v>
      </c>
      <c r="E249" s="830">
        <v>27</v>
      </c>
      <c r="F249" s="830">
        <v>112</v>
      </c>
      <c r="G249" s="869">
        <v>128</v>
      </c>
      <c r="H249" s="869">
        <v>110</v>
      </c>
      <c r="I249" s="869">
        <v>118</v>
      </c>
      <c r="J249" s="869">
        <v>98</v>
      </c>
      <c r="K249" s="869">
        <v>94</v>
      </c>
      <c r="L249" s="869">
        <v>71</v>
      </c>
      <c r="M249" s="869">
        <v>48</v>
      </c>
      <c r="N249" s="869">
        <v>41</v>
      </c>
      <c r="O249" s="869">
        <v>33</v>
      </c>
      <c r="P249" s="869">
        <v>24</v>
      </c>
      <c r="Q249" s="869">
        <v>23</v>
      </c>
      <c r="R249" s="869">
        <v>11</v>
      </c>
      <c r="S249" s="869">
        <v>9</v>
      </c>
      <c r="T249" s="869">
        <v>6</v>
      </c>
      <c r="U249" s="869">
        <v>4</v>
      </c>
      <c r="V249" s="870">
        <v>3</v>
      </c>
      <c r="W249" s="900"/>
      <c r="X249" s="825"/>
    </row>
    <row r="250" spans="1:24" ht="18.75" customHeight="1" thickBot="1">
      <c r="A250" s="901"/>
      <c r="B250" s="831"/>
      <c r="C250" s="901"/>
      <c r="D250" s="902"/>
      <c r="E250" s="903"/>
      <c r="F250" s="903"/>
      <c r="G250" s="903"/>
      <c r="H250" s="903"/>
      <c r="I250" s="903"/>
      <c r="J250" s="903"/>
      <c r="K250" s="903"/>
      <c r="L250" s="903"/>
      <c r="M250" s="903"/>
      <c r="N250" s="903"/>
      <c r="O250" s="903"/>
      <c r="P250" s="903"/>
      <c r="Q250" s="903"/>
      <c r="R250" s="903"/>
      <c r="S250" s="903"/>
      <c r="T250" s="903"/>
      <c r="U250" s="904"/>
      <c r="V250" s="904"/>
      <c r="W250" s="825"/>
    </row>
    <row r="251" spans="1:24">
      <c r="A251" s="1792" t="s">
        <v>776</v>
      </c>
      <c r="B251" s="1792"/>
      <c r="C251" s="1792"/>
      <c r="D251" s="1792"/>
      <c r="E251" s="1792"/>
      <c r="W251" s="825"/>
    </row>
    <row r="252" spans="1:24">
      <c r="A252" s="1793" t="s">
        <v>777</v>
      </c>
      <c r="B252" s="1793"/>
      <c r="C252" s="1793"/>
      <c r="D252" s="1793"/>
      <c r="E252" s="1793"/>
      <c r="U252" s="1629" t="s">
        <v>906</v>
      </c>
      <c r="W252" s="825"/>
    </row>
    <row r="253" spans="1:24" ht="15.75" customHeight="1">
      <c r="A253" s="1750" t="s">
        <v>873</v>
      </c>
      <c r="B253" s="1750"/>
      <c r="C253" s="1750"/>
      <c r="D253" s="1750"/>
      <c r="E253" s="468"/>
      <c r="F253" s="1626"/>
      <c r="G253" s="1626"/>
      <c r="H253" s="1626"/>
      <c r="I253" s="1626"/>
      <c r="J253" s="1626"/>
      <c r="K253" s="1626"/>
      <c r="L253" s="1626"/>
      <c r="W253" s="825"/>
    </row>
    <row r="254" spans="1:24">
      <c r="A254" s="1740" t="s">
        <v>882</v>
      </c>
      <c r="B254" s="1740"/>
      <c r="C254" s="1740"/>
      <c r="D254" s="1740"/>
      <c r="E254" s="1740"/>
      <c r="W254" s="825"/>
    </row>
    <row r="255" spans="1:24" ht="12.75">
      <c r="A255" s="535"/>
      <c r="W255" s="825"/>
    </row>
    <row r="256" spans="1:24" ht="12.75">
      <c r="A256" s="535"/>
      <c r="G256" s="908"/>
      <c r="H256" s="908"/>
      <c r="I256" s="908"/>
      <c r="J256" s="908"/>
      <c r="K256" s="908"/>
      <c r="L256" s="908"/>
      <c r="M256" s="908"/>
      <c r="N256" s="908"/>
      <c r="O256" s="908"/>
      <c r="P256" s="908"/>
      <c r="Q256" s="908"/>
      <c r="R256" s="908"/>
      <c r="S256" s="908"/>
      <c r="T256" s="908"/>
      <c r="U256" s="908"/>
      <c r="V256" s="908"/>
      <c r="W256" s="825"/>
    </row>
    <row r="257" spans="2:2">
      <c r="B257" s="909"/>
    </row>
  </sheetData>
  <mergeCells count="11">
    <mergeCell ref="A2:W2"/>
    <mergeCell ref="A1:W1"/>
    <mergeCell ref="A254:E254"/>
    <mergeCell ref="B189:C189"/>
    <mergeCell ref="A4:A5"/>
    <mergeCell ref="B4:C5"/>
    <mergeCell ref="D4:V4"/>
    <mergeCell ref="B195:C195"/>
    <mergeCell ref="A251:E251"/>
    <mergeCell ref="A252:E252"/>
    <mergeCell ref="A253:D253"/>
  </mergeCells>
  <printOptions horizontalCentered="1" verticalCentered="1"/>
  <pageMargins left="0.19685039370078741" right="0.74803149606299213" top="0.51181102362204722" bottom="0.51181102362204722" header="0" footer="0.39370078740157483"/>
  <pageSetup paperSize="5" scale="61" orientation="landscape" r:id="rId1"/>
  <headerFooter alignWithMargins="0"/>
  <rowBreaks count="6" manualBreakCount="6">
    <brk id="44" max="22" man="1"/>
    <brk id="77" max="22" man="1"/>
    <brk id="116" max="22" man="1"/>
    <brk id="152" max="22" man="1"/>
    <brk id="188" max="22" man="1"/>
    <brk id="216" max="16383" man="1"/>
  </rowBreaks>
  <ignoredErrors>
    <ignoredError sqref="A138:A170 B189:C189 A211:C212 A213 A171:C176 B190:C192 A177:A192 A12:A113 A117:A135 A217:B247 A195:C195 B210:C210 A204:A210 A197:C203 B196:C196" numberStoredAsText="1"/>
    <ignoredError sqref="E135:V137" unlockedFormula="1"/>
    <ignoredError sqref="D52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481"/>
  <sheetViews>
    <sheetView view="pageBreakPreview" zoomScale="90" zoomScaleNormal="90" zoomScaleSheetLayoutView="9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E12" sqref="E12"/>
    </sheetView>
  </sheetViews>
  <sheetFormatPr baseColWidth="10" defaultColWidth="11.25" defaultRowHeight="12"/>
  <cols>
    <col min="1" max="1" width="6.625" style="539" customWidth="1"/>
    <col min="2" max="2" width="4.375" style="539" customWidth="1"/>
    <col min="3" max="3" width="22.125" style="539" customWidth="1"/>
    <col min="4" max="4" width="9.5" style="610" bestFit="1" customWidth="1"/>
    <col min="5" max="20" width="8.5" style="610" customWidth="1"/>
    <col min="21" max="21" width="8.5" style="603" customWidth="1"/>
    <col min="22" max="22" width="8.5" style="538" customWidth="1"/>
    <col min="23" max="23" width="4.125" style="539" customWidth="1"/>
    <col min="24" max="16384" width="11.25" style="539"/>
  </cols>
  <sheetData>
    <row r="1" spans="1:59" ht="9" customHeight="1">
      <c r="A1" s="1720"/>
      <c r="B1" s="1720"/>
      <c r="C1" s="1720"/>
      <c r="D1" s="1720"/>
      <c r="E1" s="1720"/>
      <c r="F1" s="1720"/>
      <c r="G1" s="1720"/>
      <c r="H1" s="1720"/>
      <c r="I1" s="1720"/>
      <c r="J1" s="1720"/>
      <c r="K1" s="1720"/>
      <c r="L1" s="1720"/>
      <c r="M1" s="1720"/>
      <c r="N1" s="1720"/>
      <c r="O1" s="1720"/>
      <c r="P1" s="1720"/>
      <c r="Q1" s="1720"/>
      <c r="R1" s="1720"/>
      <c r="S1" s="1720"/>
      <c r="T1" s="1720"/>
      <c r="U1" s="1720"/>
    </row>
    <row r="2" spans="1:59" ht="15.75">
      <c r="A2" s="1675" t="s">
        <v>892</v>
      </c>
      <c r="B2" s="1676"/>
      <c r="C2" s="1676"/>
      <c r="D2" s="1676"/>
      <c r="E2" s="1676"/>
      <c r="F2" s="1676"/>
      <c r="G2" s="1676"/>
      <c r="H2" s="1676"/>
      <c r="I2" s="1676"/>
      <c r="J2" s="1676"/>
      <c r="K2" s="1676"/>
      <c r="L2" s="1676"/>
      <c r="M2" s="1676"/>
      <c r="N2" s="1676"/>
      <c r="O2" s="1676"/>
      <c r="P2" s="1676"/>
      <c r="Q2" s="1676"/>
      <c r="R2" s="1676"/>
      <c r="S2" s="1676"/>
      <c r="T2" s="1676"/>
      <c r="U2" s="1676"/>
      <c r="V2" s="1676"/>
      <c r="W2" s="1676"/>
    </row>
    <row r="3" spans="1:59" ht="15.75" customHeight="1">
      <c r="A3" s="1677" t="s">
        <v>888</v>
      </c>
      <c r="B3" s="1678"/>
      <c r="C3" s="1678"/>
      <c r="D3" s="1678"/>
      <c r="E3" s="1678"/>
      <c r="F3" s="1678"/>
      <c r="G3" s="1678"/>
      <c r="H3" s="1678"/>
      <c r="I3" s="1678"/>
      <c r="J3" s="1678"/>
      <c r="K3" s="1678"/>
      <c r="L3" s="1678"/>
      <c r="M3" s="1678"/>
      <c r="N3" s="1678"/>
      <c r="O3" s="1678"/>
      <c r="P3" s="1678"/>
      <c r="Q3" s="1678"/>
      <c r="R3" s="1678"/>
      <c r="S3" s="1678"/>
      <c r="T3" s="1678"/>
      <c r="U3" s="1678"/>
      <c r="V3" s="1678"/>
      <c r="W3" s="1678"/>
    </row>
    <row r="4" spans="1:59" ht="12.75">
      <c r="A4" s="613"/>
      <c r="B4" s="613"/>
      <c r="C4" s="614"/>
      <c r="D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6"/>
      <c r="V4" s="616"/>
      <c r="W4" s="617"/>
      <c r="X4" s="618"/>
      <c r="Y4" s="618"/>
      <c r="Z4" s="618"/>
      <c r="AA4" s="618"/>
      <c r="AB4" s="618"/>
      <c r="AC4" s="618"/>
      <c r="AD4" s="618"/>
      <c r="AE4" s="618"/>
      <c r="AF4" s="618"/>
      <c r="AG4" s="618"/>
      <c r="AH4" s="618"/>
      <c r="AI4" s="618"/>
      <c r="AJ4" s="618"/>
      <c r="AK4" s="618"/>
      <c r="AL4" s="618"/>
      <c r="AM4" s="618"/>
      <c r="AN4" s="618"/>
      <c r="AO4" s="618"/>
      <c r="AP4" s="618"/>
      <c r="AQ4" s="618"/>
      <c r="AR4" s="618"/>
      <c r="AS4" s="618"/>
      <c r="AT4" s="618"/>
      <c r="AU4" s="618"/>
      <c r="AV4" s="618"/>
      <c r="AW4" s="618"/>
      <c r="AX4" s="618"/>
      <c r="AY4" s="618"/>
      <c r="AZ4" s="618"/>
      <c r="BA4" s="618"/>
      <c r="BB4" s="618"/>
      <c r="BC4" s="618"/>
      <c r="BD4" s="618"/>
      <c r="BE4" s="618"/>
      <c r="BF4" s="618"/>
      <c r="BG4" s="618"/>
    </row>
    <row r="5" spans="1:59" s="543" customFormat="1" ht="14.25" customHeight="1">
      <c r="A5" s="1742" t="s">
        <v>0</v>
      </c>
      <c r="B5" s="1744" t="s">
        <v>484</v>
      </c>
      <c r="C5" s="1745"/>
      <c r="D5" s="1727" t="s">
        <v>3</v>
      </c>
      <c r="E5" s="1729" t="s">
        <v>183</v>
      </c>
      <c r="F5" s="1730"/>
      <c r="G5" s="1730"/>
      <c r="H5" s="1730"/>
      <c r="I5" s="1730"/>
      <c r="J5" s="1730"/>
      <c r="K5" s="1730"/>
      <c r="L5" s="1730"/>
      <c r="M5" s="1730"/>
      <c r="N5" s="1730"/>
      <c r="O5" s="1730"/>
      <c r="P5" s="1730"/>
      <c r="Q5" s="1730"/>
      <c r="R5" s="1730"/>
      <c r="S5" s="1730"/>
      <c r="T5" s="1730"/>
      <c r="U5" s="1737"/>
      <c r="V5" s="542"/>
      <c r="W5" s="542"/>
    </row>
    <row r="6" spans="1:59" s="543" customFormat="1" ht="16.5" customHeight="1" thickBot="1">
      <c r="A6" s="1743"/>
      <c r="B6" s="1738" t="s">
        <v>86</v>
      </c>
      <c r="C6" s="1739"/>
      <c r="D6" s="1735"/>
      <c r="E6" s="544" t="s">
        <v>4</v>
      </c>
      <c r="F6" s="545" t="s">
        <v>5</v>
      </c>
      <c r="G6" s="546" t="s">
        <v>6</v>
      </c>
      <c r="H6" s="545" t="s">
        <v>7</v>
      </c>
      <c r="I6" s="545" t="s">
        <v>8</v>
      </c>
      <c r="J6" s="545" t="s">
        <v>9</v>
      </c>
      <c r="K6" s="545" t="s">
        <v>10</v>
      </c>
      <c r="L6" s="545" t="s">
        <v>11</v>
      </c>
      <c r="M6" s="545" t="s">
        <v>12</v>
      </c>
      <c r="N6" s="545" t="s">
        <v>13</v>
      </c>
      <c r="O6" s="545" t="s">
        <v>14</v>
      </c>
      <c r="P6" s="545" t="s">
        <v>15</v>
      </c>
      <c r="Q6" s="545" t="s">
        <v>16</v>
      </c>
      <c r="R6" s="545" t="s">
        <v>17</v>
      </c>
      <c r="S6" s="545" t="s">
        <v>18</v>
      </c>
      <c r="T6" s="545" t="s">
        <v>19</v>
      </c>
      <c r="U6" s="547" t="s">
        <v>456</v>
      </c>
      <c r="V6" s="547" t="s">
        <v>134</v>
      </c>
      <c r="W6" s="542"/>
    </row>
    <row r="7" spans="1:59" s="538" customFormat="1" ht="18" customHeight="1" thickTop="1">
      <c r="A7" s="619"/>
      <c r="B7" s="620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576"/>
      <c r="V7" s="635"/>
      <c r="W7" s="562"/>
      <c r="X7" s="562"/>
      <c r="Y7" s="562"/>
      <c r="Z7" s="562"/>
      <c r="AA7" s="562"/>
      <c r="AB7" s="562"/>
      <c r="AC7" s="562"/>
      <c r="AD7" s="562"/>
      <c r="AE7" s="562"/>
      <c r="AF7" s="562"/>
      <c r="AG7" s="562"/>
      <c r="AH7" s="562"/>
      <c r="AI7" s="562"/>
      <c r="AJ7" s="562"/>
      <c r="AK7" s="562"/>
      <c r="AL7" s="562"/>
      <c r="AM7" s="562"/>
      <c r="AN7" s="562"/>
      <c r="AO7" s="562"/>
      <c r="AP7" s="562"/>
      <c r="AQ7" s="562"/>
      <c r="AR7" s="562"/>
      <c r="AS7" s="562"/>
    </row>
    <row r="8" spans="1:59" ht="19.899999999999999" customHeight="1">
      <c r="A8" s="636">
        <v>13</v>
      </c>
      <c r="B8" s="591" t="s">
        <v>493</v>
      </c>
      <c r="C8" s="569"/>
      <c r="D8" s="561">
        <f>SUM(E8:V8)</f>
        <v>659429</v>
      </c>
      <c r="E8" s="587">
        <f t="shared" ref="E8:V8" si="0">SUM(E12+E41+E85+E122+E188)</f>
        <v>9101</v>
      </c>
      <c r="F8" s="587">
        <f t="shared" si="0"/>
        <v>35951</v>
      </c>
      <c r="G8" s="587">
        <f t="shared" si="0"/>
        <v>48940</v>
      </c>
      <c r="H8" s="587">
        <f t="shared" si="0"/>
        <v>54505</v>
      </c>
      <c r="I8" s="587">
        <f t="shared" si="0"/>
        <v>52433</v>
      </c>
      <c r="J8" s="587">
        <f t="shared" si="0"/>
        <v>52772</v>
      </c>
      <c r="K8" s="587">
        <f t="shared" si="0"/>
        <v>49828</v>
      </c>
      <c r="L8" s="587">
        <f t="shared" si="0"/>
        <v>44270</v>
      </c>
      <c r="M8" s="587">
        <f t="shared" si="0"/>
        <v>48246</v>
      </c>
      <c r="N8" s="587">
        <f t="shared" si="0"/>
        <v>54984</v>
      </c>
      <c r="O8" s="587">
        <f t="shared" si="0"/>
        <v>54252</v>
      </c>
      <c r="P8" s="587">
        <f t="shared" si="0"/>
        <v>45068</v>
      </c>
      <c r="Q8" s="587">
        <f t="shared" si="0"/>
        <v>33498</v>
      </c>
      <c r="R8" s="587">
        <f t="shared" si="0"/>
        <v>25779</v>
      </c>
      <c r="S8" s="587">
        <f t="shared" si="0"/>
        <v>18091</v>
      </c>
      <c r="T8" s="587">
        <f t="shared" si="0"/>
        <v>12117</v>
      </c>
      <c r="U8" s="622">
        <f t="shared" si="0"/>
        <v>8874</v>
      </c>
      <c r="V8" s="622">
        <f t="shared" si="0"/>
        <v>10720</v>
      </c>
      <c r="W8" s="562"/>
      <c r="X8" s="563"/>
      <c r="Y8" s="563"/>
      <c r="Z8" s="563"/>
      <c r="AA8" s="563"/>
      <c r="AB8" s="563"/>
      <c r="AC8" s="563"/>
      <c r="AD8" s="563"/>
      <c r="AE8" s="563"/>
      <c r="AF8" s="563"/>
      <c r="AG8" s="563"/>
      <c r="AH8" s="563"/>
      <c r="AI8" s="563"/>
      <c r="AJ8" s="563"/>
      <c r="AK8" s="563"/>
      <c r="AL8" s="563"/>
      <c r="AM8" s="563"/>
      <c r="AN8" s="563"/>
      <c r="AO8" s="563"/>
      <c r="AP8" s="563"/>
      <c r="AQ8" s="563"/>
      <c r="AR8" s="563"/>
      <c r="AS8" s="563"/>
    </row>
    <row r="9" spans="1:59" ht="19.899999999999999" customHeight="1">
      <c r="A9" s="623"/>
      <c r="B9" s="571"/>
      <c r="C9" s="566" t="s">
        <v>88</v>
      </c>
      <c r="D9" s="567">
        <f>SUM(E9:V9)</f>
        <v>332890</v>
      </c>
      <c r="E9" s="590">
        <f t="shared" ref="E9:V9" si="1">SUM(E13+E42+E86+E123+E189)</f>
        <v>4701</v>
      </c>
      <c r="F9" s="590">
        <f t="shared" si="1"/>
        <v>18500</v>
      </c>
      <c r="G9" s="590">
        <f t="shared" si="1"/>
        <v>25193</v>
      </c>
      <c r="H9" s="590">
        <f t="shared" si="1"/>
        <v>28082</v>
      </c>
      <c r="I9" s="590">
        <f t="shared" si="1"/>
        <v>26762</v>
      </c>
      <c r="J9" s="590">
        <f t="shared" si="1"/>
        <v>26895</v>
      </c>
      <c r="K9" s="590">
        <f t="shared" si="1"/>
        <v>24810</v>
      </c>
      <c r="L9" s="590">
        <f t="shared" si="1"/>
        <v>22909</v>
      </c>
      <c r="M9" s="590">
        <f t="shared" si="1"/>
        <v>23708</v>
      </c>
      <c r="N9" s="590">
        <f t="shared" si="1"/>
        <v>27693</v>
      </c>
      <c r="O9" s="590">
        <f t="shared" si="1"/>
        <v>27684</v>
      </c>
      <c r="P9" s="590">
        <f t="shared" si="1"/>
        <v>23157</v>
      </c>
      <c r="Q9" s="590">
        <f t="shared" si="1"/>
        <v>16599</v>
      </c>
      <c r="R9" s="590">
        <f t="shared" si="1"/>
        <v>12665</v>
      </c>
      <c r="S9" s="590">
        <f t="shared" si="1"/>
        <v>8512</v>
      </c>
      <c r="T9" s="590">
        <f t="shared" si="1"/>
        <v>5768</v>
      </c>
      <c r="U9" s="624">
        <f t="shared" si="1"/>
        <v>4039</v>
      </c>
      <c r="V9" s="624">
        <f t="shared" si="1"/>
        <v>5213</v>
      </c>
      <c r="W9" s="562"/>
      <c r="X9" s="563"/>
      <c r="Y9" s="563"/>
      <c r="Z9" s="563"/>
      <c r="AA9" s="563"/>
      <c r="AB9" s="563"/>
      <c r="AC9" s="563"/>
      <c r="AD9" s="563"/>
      <c r="AE9" s="563"/>
      <c r="AF9" s="563"/>
      <c r="AG9" s="563"/>
      <c r="AH9" s="563"/>
      <c r="AI9" s="563"/>
      <c r="AJ9" s="563"/>
      <c r="AK9" s="563"/>
      <c r="AL9" s="563"/>
      <c r="AM9" s="563"/>
      <c r="AN9" s="563"/>
      <c r="AO9" s="563"/>
      <c r="AP9" s="563"/>
      <c r="AQ9" s="563"/>
      <c r="AR9" s="563"/>
      <c r="AS9" s="563"/>
    </row>
    <row r="10" spans="1:59" ht="19.899999999999999" customHeight="1">
      <c r="A10" s="623"/>
      <c r="B10" s="571"/>
      <c r="C10" s="569" t="s">
        <v>89</v>
      </c>
      <c r="D10" s="567">
        <f>SUM(E10:V10)</f>
        <v>326539</v>
      </c>
      <c r="E10" s="590">
        <f t="shared" ref="E10:V10" si="2">SUM(E14+E43+E87+E124+E190)</f>
        <v>4400</v>
      </c>
      <c r="F10" s="590">
        <f t="shared" si="2"/>
        <v>17451</v>
      </c>
      <c r="G10" s="590">
        <f t="shared" si="2"/>
        <v>23747</v>
      </c>
      <c r="H10" s="590">
        <f t="shared" si="2"/>
        <v>26423</v>
      </c>
      <c r="I10" s="590">
        <f t="shared" si="2"/>
        <v>25671</v>
      </c>
      <c r="J10" s="590">
        <f t="shared" si="2"/>
        <v>25877</v>
      </c>
      <c r="K10" s="590">
        <f t="shared" si="2"/>
        <v>25018</v>
      </c>
      <c r="L10" s="590">
        <f t="shared" si="2"/>
        <v>21361</v>
      </c>
      <c r="M10" s="590">
        <f t="shared" si="2"/>
        <v>24538</v>
      </c>
      <c r="N10" s="590">
        <f t="shared" si="2"/>
        <v>27291</v>
      </c>
      <c r="O10" s="590">
        <f t="shared" si="2"/>
        <v>26568</v>
      </c>
      <c r="P10" s="590">
        <f t="shared" si="2"/>
        <v>21911</v>
      </c>
      <c r="Q10" s="590">
        <f t="shared" si="2"/>
        <v>16899</v>
      </c>
      <c r="R10" s="590">
        <f t="shared" si="2"/>
        <v>13114</v>
      </c>
      <c r="S10" s="590">
        <f t="shared" si="2"/>
        <v>9579</v>
      </c>
      <c r="T10" s="590">
        <f t="shared" si="2"/>
        <v>6349</v>
      </c>
      <c r="U10" s="624">
        <f t="shared" si="2"/>
        <v>4835</v>
      </c>
      <c r="V10" s="624">
        <f t="shared" si="2"/>
        <v>5507</v>
      </c>
      <c r="W10" s="562"/>
      <c r="X10" s="563"/>
      <c r="Y10" s="563"/>
      <c r="Z10" s="563"/>
      <c r="AA10" s="563"/>
      <c r="AB10" s="563"/>
      <c r="AC10" s="563"/>
      <c r="AD10" s="563"/>
      <c r="AE10" s="563"/>
      <c r="AF10" s="563"/>
      <c r="AG10" s="563"/>
      <c r="AH10" s="563"/>
      <c r="AI10" s="563"/>
      <c r="AJ10" s="563"/>
      <c r="AK10" s="563"/>
      <c r="AL10" s="563"/>
      <c r="AM10" s="563"/>
      <c r="AN10" s="563"/>
      <c r="AO10" s="563"/>
      <c r="AP10" s="563"/>
      <c r="AQ10" s="563"/>
      <c r="AR10" s="563"/>
      <c r="AS10" s="563"/>
    </row>
    <row r="11" spans="1:59" s="538" customFormat="1" ht="17.25" customHeight="1">
      <c r="A11" s="619"/>
      <c r="B11" s="620"/>
      <c r="D11" s="621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576"/>
      <c r="V11" s="576"/>
      <c r="W11" s="562"/>
      <c r="X11" s="562"/>
      <c r="Y11" s="562"/>
      <c r="Z11" s="562"/>
      <c r="AA11" s="562"/>
      <c r="AB11" s="562"/>
      <c r="AC11" s="562"/>
      <c r="AD11" s="562"/>
      <c r="AE11" s="562"/>
      <c r="AF11" s="562"/>
      <c r="AG11" s="562"/>
      <c r="AH11" s="562"/>
      <c r="AI11" s="562"/>
      <c r="AJ11" s="562"/>
      <c r="AK11" s="562"/>
      <c r="AL11" s="562"/>
      <c r="AM11" s="562"/>
      <c r="AN11" s="562"/>
      <c r="AO11" s="562"/>
      <c r="AP11" s="562"/>
      <c r="AQ11" s="562"/>
      <c r="AR11" s="562"/>
      <c r="AS11" s="562"/>
    </row>
    <row r="12" spans="1:59" s="538" customFormat="1" ht="18.75" customHeight="1">
      <c r="A12" s="637" t="s">
        <v>25</v>
      </c>
      <c r="B12" s="593" t="s">
        <v>485</v>
      </c>
      <c r="C12" s="638"/>
      <c r="D12" s="639">
        <f>SUM(E12:V12)</f>
        <v>327682</v>
      </c>
      <c r="E12" s="639">
        <f>E16+E19+E22+E25+E28+E31+E34+E37</f>
        <v>4532</v>
      </c>
      <c r="F12" s="639">
        <f t="shared" ref="F12:V14" si="3">F16+F19+F22+F25+F28+F31+F34+F37</f>
        <v>18061</v>
      </c>
      <c r="G12" s="639">
        <f t="shared" si="3"/>
        <v>24496</v>
      </c>
      <c r="H12" s="639">
        <f t="shared" si="3"/>
        <v>26980</v>
      </c>
      <c r="I12" s="639">
        <f t="shared" si="3"/>
        <v>25988</v>
      </c>
      <c r="J12" s="639">
        <f t="shared" si="3"/>
        <v>25926</v>
      </c>
      <c r="K12" s="639">
        <f t="shared" si="3"/>
        <v>24700</v>
      </c>
      <c r="L12" s="639">
        <f t="shared" si="3"/>
        <v>21994</v>
      </c>
      <c r="M12" s="639">
        <f t="shared" si="3"/>
        <v>24451</v>
      </c>
      <c r="N12" s="639">
        <f t="shared" si="3"/>
        <v>28185</v>
      </c>
      <c r="O12" s="639">
        <f t="shared" si="3"/>
        <v>28271</v>
      </c>
      <c r="P12" s="639">
        <f t="shared" si="3"/>
        <v>23123</v>
      </c>
      <c r="Q12" s="639">
        <f t="shared" si="3"/>
        <v>16765</v>
      </c>
      <c r="R12" s="639">
        <f t="shared" si="3"/>
        <v>12399</v>
      </c>
      <c r="S12" s="639">
        <f t="shared" si="3"/>
        <v>8440</v>
      </c>
      <c r="T12" s="639">
        <f t="shared" si="3"/>
        <v>5389</v>
      </c>
      <c r="U12" s="639">
        <f t="shared" si="3"/>
        <v>3698</v>
      </c>
      <c r="V12" s="645">
        <f t="shared" si="3"/>
        <v>4284</v>
      </c>
      <c r="W12" s="562"/>
      <c r="X12" s="562"/>
      <c r="Y12" s="562"/>
      <c r="Z12" s="562"/>
      <c r="AA12" s="562"/>
      <c r="AB12" s="562"/>
      <c r="AC12" s="562"/>
      <c r="AD12" s="562"/>
      <c r="AE12" s="562"/>
      <c r="AF12" s="562"/>
      <c r="AG12" s="562"/>
      <c r="AH12" s="562"/>
      <c r="AI12" s="562"/>
      <c r="AJ12" s="562"/>
      <c r="AK12" s="562"/>
      <c r="AL12" s="562"/>
      <c r="AM12" s="562"/>
      <c r="AN12" s="562"/>
      <c r="AO12" s="562"/>
      <c r="AP12" s="562"/>
      <c r="AQ12" s="562"/>
      <c r="AR12" s="562"/>
      <c r="AS12" s="562"/>
    </row>
    <row r="13" spans="1:59" s="538" customFormat="1" ht="18.75" customHeight="1">
      <c r="A13" s="640"/>
      <c r="B13" s="641"/>
      <c r="C13" s="642" t="s">
        <v>88</v>
      </c>
      <c r="D13" s="628">
        <f>SUM(E13:V13)</f>
        <v>163471</v>
      </c>
      <c r="E13" s="628">
        <f>E17+E20+E23+E26+E29+E32+E35+E38</f>
        <v>2356</v>
      </c>
      <c r="F13" s="628">
        <f t="shared" si="3"/>
        <v>9346</v>
      </c>
      <c r="G13" s="628">
        <f t="shared" si="3"/>
        <v>12621</v>
      </c>
      <c r="H13" s="628">
        <f t="shared" si="3"/>
        <v>13854</v>
      </c>
      <c r="I13" s="628">
        <f t="shared" si="3"/>
        <v>13193</v>
      </c>
      <c r="J13" s="628">
        <f t="shared" si="3"/>
        <v>13144</v>
      </c>
      <c r="K13" s="628">
        <f t="shared" si="3"/>
        <v>12209</v>
      </c>
      <c r="L13" s="628">
        <f t="shared" si="3"/>
        <v>11124</v>
      </c>
      <c r="M13" s="628">
        <f t="shared" si="3"/>
        <v>11731</v>
      </c>
      <c r="N13" s="628">
        <f t="shared" si="3"/>
        <v>13846</v>
      </c>
      <c r="O13" s="628">
        <f t="shared" si="3"/>
        <v>14181</v>
      </c>
      <c r="P13" s="628">
        <f t="shared" si="3"/>
        <v>11665</v>
      </c>
      <c r="Q13" s="628">
        <f t="shared" si="3"/>
        <v>8169</v>
      </c>
      <c r="R13" s="628">
        <f t="shared" si="3"/>
        <v>6010</v>
      </c>
      <c r="S13" s="628">
        <f t="shared" si="3"/>
        <v>3930</v>
      </c>
      <c r="T13" s="628">
        <f t="shared" si="3"/>
        <v>2507</v>
      </c>
      <c r="U13" s="629">
        <f t="shared" si="3"/>
        <v>1584</v>
      </c>
      <c r="V13" s="629">
        <f t="shared" si="3"/>
        <v>2001</v>
      </c>
      <c r="W13" s="562"/>
      <c r="X13" s="562"/>
      <c r="Y13" s="562"/>
      <c r="Z13" s="562"/>
      <c r="AA13" s="562"/>
      <c r="AB13" s="562"/>
      <c r="AC13" s="562"/>
      <c r="AD13" s="562"/>
      <c r="AE13" s="562"/>
      <c r="AF13" s="562"/>
      <c r="AG13" s="562"/>
      <c r="AH13" s="562"/>
      <c r="AI13" s="562"/>
      <c r="AJ13" s="562"/>
      <c r="AK13" s="562"/>
      <c r="AL13" s="562"/>
      <c r="AM13" s="562"/>
      <c r="AN13" s="562"/>
      <c r="AO13" s="562"/>
      <c r="AP13" s="562"/>
      <c r="AQ13" s="562"/>
      <c r="AR13" s="562"/>
      <c r="AS13" s="562"/>
    </row>
    <row r="14" spans="1:59" s="538" customFormat="1" ht="18.75" customHeight="1">
      <c r="A14" s="640"/>
      <c r="B14" s="641"/>
      <c r="C14" s="642" t="s">
        <v>89</v>
      </c>
      <c r="D14" s="628">
        <f>SUM(E14:V14)</f>
        <v>164211</v>
      </c>
      <c r="E14" s="628">
        <f>E18+E21+E24+E27+E30+E33+E36+E39</f>
        <v>2176</v>
      </c>
      <c r="F14" s="628">
        <f t="shared" si="3"/>
        <v>8715</v>
      </c>
      <c r="G14" s="628">
        <f t="shared" si="3"/>
        <v>11875</v>
      </c>
      <c r="H14" s="628">
        <f t="shared" si="3"/>
        <v>13125.999999999998</v>
      </c>
      <c r="I14" s="628">
        <f t="shared" si="3"/>
        <v>12795</v>
      </c>
      <c r="J14" s="628">
        <f t="shared" si="3"/>
        <v>12782</v>
      </c>
      <c r="K14" s="628">
        <f t="shared" si="3"/>
        <v>12491</v>
      </c>
      <c r="L14" s="628">
        <f t="shared" si="3"/>
        <v>10870</v>
      </c>
      <c r="M14" s="628">
        <f t="shared" si="3"/>
        <v>12720</v>
      </c>
      <c r="N14" s="628">
        <f t="shared" si="3"/>
        <v>14338.999999999998</v>
      </c>
      <c r="O14" s="628">
        <f t="shared" si="3"/>
        <v>14090</v>
      </c>
      <c r="P14" s="628">
        <f t="shared" si="3"/>
        <v>11458</v>
      </c>
      <c r="Q14" s="628">
        <f t="shared" si="3"/>
        <v>8596</v>
      </c>
      <c r="R14" s="628">
        <f t="shared" si="3"/>
        <v>6388.9999999999991</v>
      </c>
      <c r="S14" s="628">
        <f t="shared" si="3"/>
        <v>4510</v>
      </c>
      <c r="T14" s="628">
        <f t="shared" si="3"/>
        <v>2882</v>
      </c>
      <c r="U14" s="629">
        <f t="shared" si="3"/>
        <v>2114</v>
      </c>
      <c r="V14" s="629">
        <f t="shared" si="3"/>
        <v>2283</v>
      </c>
      <c r="W14" s="562"/>
      <c r="X14" s="562"/>
      <c r="Y14" s="562"/>
      <c r="Z14" s="562"/>
      <c r="AA14" s="562"/>
      <c r="AB14" s="562"/>
      <c r="AC14" s="562"/>
      <c r="AD14" s="562"/>
      <c r="AE14" s="562"/>
      <c r="AF14" s="562"/>
      <c r="AG14" s="562"/>
      <c r="AH14" s="562"/>
      <c r="AI14" s="562"/>
      <c r="AJ14" s="562"/>
      <c r="AK14" s="562"/>
      <c r="AL14" s="562"/>
      <c r="AM14" s="562"/>
      <c r="AN14" s="562"/>
      <c r="AO14" s="562"/>
      <c r="AP14" s="562"/>
      <c r="AQ14" s="562"/>
      <c r="AR14" s="562"/>
      <c r="AS14" s="562"/>
    </row>
    <row r="15" spans="1:59" s="538" customFormat="1" ht="17.25" customHeight="1">
      <c r="A15" s="619"/>
      <c r="B15" s="620"/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576"/>
      <c r="V15" s="576"/>
      <c r="W15" s="562"/>
      <c r="X15" s="562"/>
      <c r="Y15" s="562"/>
      <c r="Z15" s="562"/>
      <c r="AA15" s="562"/>
      <c r="AB15" s="562"/>
      <c r="AC15" s="562"/>
      <c r="AD15" s="562"/>
      <c r="AE15" s="562"/>
      <c r="AF15" s="562"/>
      <c r="AG15" s="562"/>
      <c r="AH15" s="562"/>
      <c r="AI15" s="562"/>
      <c r="AJ15" s="562"/>
      <c r="AK15" s="562"/>
      <c r="AL15" s="562"/>
      <c r="AM15" s="562"/>
      <c r="AN15" s="562"/>
      <c r="AO15" s="562"/>
      <c r="AP15" s="562"/>
      <c r="AQ15" s="562"/>
      <c r="AR15" s="562"/>
      <c r="AS15" s="562"/>
    </row>
    <row r="16" spans="1:59" s="538" customFormat="1" ht="19.5" customHeight="1">
      <c r="A16" s="643" t="s">
        <v>25</v>
      </c>
      <c r="B16" s="593" t="s">
        <v>486</v>
      </c>
      <c r="C16" s="638"/>
      <c r="D16" s="639">
        <f>SUM(E16:V16)</f>
        <v>62106</v>
      </c>
      <c r="E16" s="548">
        <f>SUM(E17:E18)</f>
        <v>896</v>
      </c>
      <c r="F16" s="548">
        <f t="shared" ref="F16:V16" si="4">SUM(F17:F18)</f>
        <v>3504</v>
      </c>
      <c r="G16" s="548">
        <f t="shared" si="4"/>
        <v>4634</v>
      </c>
      <c r="H16" s="548">
        <f t="shared" si="4"/>
        <v>5073.9999999999982</v>
      </c>
      <c r="I16" s="548">
        <f t="shared" si="4"/>
        <v>4985</v>
      </c>
      <c r="J16" s="548">
        <f t="shared" si="4"/>
        <v>5249</v>
      </c>
      <c r="K16" s="548">
        <f t="shared" si="4"/>
        <v>4634</v>
      </c>
      <c r="L16" s="548">
        <f t="shared" si="4"/>
        <v>3944</v>
      </c>
      <c r="M16" s="548">
        <f t="shared" si="4"/>
        <v>4482</v>
      </c>
      <c r="N16" s="548">
        <f t="shared" si="4"/>
        <v>5286.9999999999982</v>
      </c>
      <c r="O16" s="548">
        <f t="shared" si="4"/>
        <v>5150</v>
      </c>
      <c r="P16" s="548">
        <f t="shared" si="4"/>
        <v>4206</v>
      </c>
      <c r="Q16" s="548">
        <f t="shared" si="4"/>
        <v>3091</v>
      </c>
      <c r="R16" s="548">
        <f t="shared" si="4"/>
        <v>2551.9999999999991</v>
      </c>
      <c r="S16" s="548">
        <f t="shared" si="4"/>
        <v>1642</v>
      </c>
      <c r="T16" s="548">
        <f t="shared" si="4"/>
        <v>1086</v>
      </c>
      <c r="U16" s="548">
        <f t="shared" si="4"/>
        <v>746</v>
      </c>
      <c r="V16" s="575">
        <f t="shared" si="4"/>
        <v>944</v>
      </c>
      <c r="W16" s="562"/>
      <c r="X16" s="562"/>
      <c r="Y16" s="562"/>
      <c r="Z16" s="562"/>
      <c r="AA16" s="562"/>
      <c r="AB16" s="562"/>
      <c r="AC16" s="562"/>
      <c r="AD16" s="562"/>
      <c r="AE16" s="562"/>
      <c r="AF16" s="562"/>
      <c r="AG16" s="562"/>
      <c r="AH16" s="562"/>
      <c r="AI16" s="562"/>
      <c r="AJ16" s="562"/>
      <c r="AK16" s="562"/>
      <c r="AL16" s="562"/>
      <c r="AM16" s="562"/>
      <c r="AN16" s="562"/>
      <c r="AO16" s="562"/>
      <c r="AP16" s="562"/>
      <c r="AQ16" s="562"/>
      <c r="AR16" s="562"/>
      <c r="AS16" s="562"/>
    </row>
    <row r="17" spans="1:45" s="538" customFormat="1" ht="19.5" customHeight="1">
      <c r="A17" s="640"/>
      <c r="B17" s="641"/>
      <c r="C17" s="642" t="s">
        <v>88</v>
      </c>
      <c r="D17" s="628">
        <f>SUM(E17:V17)</f>
        <v>31374</v>
      </c>
      <c r="E17" s="627">
        <v>468</v>
      </c>
      <c r="F17" s="627">
        <v>1848</v>
      </c>
      <c r="G17" s="628">
        <v>2410</v>
      </c>
      <c r="H17" s="628">
        <v>2574</v>
      </c>
      <c r="I17" s="628">
        <v>2547</v>
      </c>
      <c r="J17" s="628">
        <v>2728</v>
      </c>
      <c r="K17" s="628">
        <v>2347</v>
      </c>
      <c r="L17" s="628">
        <v>2013</v>
      </c>
      <c r="M17" s="628">
        <v>2173</v>
      </c>
      <c r="N17" s="628">
        <v>2599</v>
      </c>
      <c r="O17" s="628">
        <v>2659</v>
      </c>
      <c r="P17" s="628">
        <v>2178</v>
      </c>
      <c r="Q17" s="628">
        <v>1520</v>
      </c>
      <c r="R17" s="628">
        <v>1179</v>
      </c>
      <c r="S17" s="628">
        <v>796</v>
      </c>
      <c r="T17" s="628">
        <v>535</v>
      </c>
      <c r="U17" s="629">
        <v>342</v>
      </c>
      <c r="V17" s="629">
        <v>458</v>
      </c>
      <c r="W17" s="562"/>
      <c r="X17" s="562"/>
      <c r="Y17" s="562"/>
      <c r="Z17" s="562"/>
      <c r="AA17" s="562"/>
      <c r="AB17" s="562"/>
      <c r="AC17" s="562"/>
      <c r="AD17" s="562"/>
      <c r="AE17" s="562"/>
      <c r="AF17" s="562"/>
      <c r="AG17" s="562"/>
      <c r="AH17" s="562"/>
      <c r="AI17" s="562"/>
      <c r="AJ17" s="562"/>
      <c r="AK17" s="562"/>
      <c r="AL17" s="562"/>
      <c r="AM17" s="562"/>
      <c r="AN17" s="562"/>
      <c r="AO17" s="562"/>
      <c r="AP17" s="562"/>
      <c r="AQ17" s="562"/>
      <c r="AR17" s="562"/>
      <c r="AS17" s="562"/>
    </row>
    <row r="18" spans="1:45" s="538" customFormat="1" ht="19.5" customHeight="1">
      <c r="A18" s="640"/>
      <c r="B18" s="641"/>
      <c r="C18" s="642" t="s">
        <v>89</v>
      </c>
      <c r="D18" s="628">
        <f t="shared" ref="D18:D39" si="5">SUM(E18:V18)</f>
        <v>30732</v>
      </c>
      <c r="E18" s="553">
        <v>428</v>
      </c>
      <c r="F18" s="553">
        <v>1656</v>
      </c>
      <c r="G18" s="628">
        <v>2224</v>
      </c>
      <c r="H18" s="628">
        <v>2499.9999999999982</v>
      </c>
      <c r="I18" s="628">
        <v>2438</v>
      </c>
      <c r="J18" s="628">
        <v>2521</v>
      </c>
      <c r="K18" s="628">
        <v>2287</v>
      </c>
      <c r="L18" s="628">
        <v>1931</v>
      </c>
      <c r="M18" s="628">
        <v>2309</v>
      </c>
      <c r="N18" s="628">
        <v>2687.9999999999982</v>
      </c>
      <c r="O18" s="628">
        <v>2491</v>
      </c>
      <c r="P18" s="628">
        <v>2028</v>
      </c>
      <c r="Q18" s="628">
        <v>1571</v>
      </c>
      <c r="R18" s="628">
        <v>1372.9999999999991</v>
      </c>
      <c r="S18" s="628">
        <v>846</v>
      </c>
      <c r="T18" s="628">
        <v>551</v>
      </c>
      <c r="U18" s="629">
        <v>404</v>
      </c>
      <c r="V18" s="629">
        <v>486</v>
      </c>
      <c r="W18" s="562"/>
      <c r="X18" s="562"/>
      <c r="Y18" s="562"/>
      <c r="Z18" s="562"/>
      <c r="AA18" s="562"/>
      <c r="AB18" s="562"/>
      <c r="AC18" s="562"/>
      <c r="AD18" s="562"/>
      <c r="AE18" s="562"/>
      <c r="AF18" s="562"/>
      <c r="AG18" s="562"/>
      <c r="AH18" s="562"/>
      <c r="AI18" s="562"/>
      <c r="AJ18" s="562"/>
      <c r="AK18" s="562"/>
      <c r="AL18" s="562"/>
      <c r="AM18" s="562"/>
      <c r="AN18" s="562"/>
      <c r="AO18" s="562"/>
      <c r="AP18" s="562"/>
      <c r="AQ18" s="562"/>
      <c r="AR18" s="562"/>
      <c r="AS18" s="562"/>
    </row>
    <row r="19" spans="1:45" s="538" customFormat="1" ht="19.5" customHeight="1">
      <c r="A19" s="643" t="s">
        <v>27</v>
      </c>
      <c r="B19" s="593" t="s">
        <v>487</v>
      </c>
      <c r="C19" s="638"/>
      <c r="D19" s="639">
        <f>SUM(E19:V19)</f>
        <v>54995</v>
      </c>
      <c r="E19" s="548">
        <f>SUM(E20:E21)</f>
        <v>760</v>
      </c>
      <c r="F19" s="548">
        <f t="shared" ref="F19:V19" si="6">SUM(F20:F21)</f>
        <v>3116</v>
      </c>
      <c r="G19" s="548">
        <f t="shared" si="6"/>
        <v>4199</v>
      </c>
      <c r="H19" s="548">
        <f t="shared" si="6"/>
        <v>4412</v>
      </c>
      <c r="I19" s="548">
        <f t="shared" si="6"/>
        <v>4050</v>
      </c>
      <c r="J19" s="548">
        <f t="shared" si="6"/>
        <v>3847</v>
      </c>
      <c r="K19" s="548">
        <f t="shared" si="6"/>
        <v>4035</v>
      </c>
      <c r="L19" s="548">
        <f t="shared" si="6"/>
        <v>4079</v>
      </c>
      <c r="M19" s="548">
        <f t="shared" si="6"/>
        <v>4633</v>
      </c>
      <c r="N19" s="548">
        <f t="shared" si="6"/>
        <v>5135</v>
      </c>
      <c r="O19" s="548">
        <f t="shared" si="6"/>
        <v>4753</v>
      </c>
      <c r="P19" s="548">
        <f t="shared" si="6"/>
        <v>3692</v>
      </c>
      <c r="Q19" s="548">
        <f t="shared" si="6"/>
        <v>2730</v>
      </c>
      <c r="R19" s="548">
        <f t="shared" si="6"/>
        <v>2138</v>
      </c>
      <c r="S19" s="548">
        <f t="shared" si="6"/>
        <v>1410</v>
      </c>
      <c r="T19" s="548">
        <f t="shared" si="6"/>
        <v>784</v>
      </c>
      <c r="U19" s="548">
        <f t="shared" si="6"/>
        <v>563</v>
      </c>
      <c r="V19" s="575">
        <f t="shared" si="6"/>
        <v>659</v>
      </c>
      <c r="W19" s="562"/>
      <c r="X19" s="562"/>
      <c r="Y19" s="562"/>
      <c r="Z19" s="562"/>
      <c r="AA19" s="562"/>
      <c r="AB19" s="562"/>
      <c r="AC19" s="562"/>
      <c r="AD19" s="562"/>
      <c r="AE19" s="562"/>
      <c r="AF19" s="562"/>
      <c r="AG19" s="562"/>
      <c r="AH19" s="562"/>
      <c r="AI19" s="562"/>
      <c r="AJ19" s="562"/>
      <c r="AK19" s="562"/>
      <c r="AL19" s="562"/>
      <c r="AM19" s="562"/>
      <c r="AN19" s="562"/>
      <c r="AO19" s="562"/>
      <c r="AP19" s="562"/>
      <c r="AQ19" s="562"/>
      <c r="AR19" s="562"/>
      <c r="AS19" s="562"/>
    </row>
    <row r="20" spans="1:45" s="538" customFormat="1" ht="19.5" customHeight="1">
      <c r="A20" s="640"/>
      <c r="B20" s="641"/>
      <c r="C20" s="642" t="s">
        <v>88</v>
      </c>
      <c r="D20" s="628">
        <f t="shared" si="5"/>
        <v>26836</v>
      </c>
      <c r="E20" s="627">
        <v>383</v>
      </c>
      <c r="F20" s="627">
        <v>1581</v>
      </c>
      <c r="G20" s="628">
        <v>2170</v>
      </c>
      <c r="H20" s="628">
        <v>2296</v>
      </c>
      <c r="I20" s="628">
        <v>2024</v>
      </c>
      <c r="J20" s="628">
        <v>1938</v>
      </c>
      <c r="K20" s="628">
        <v>1903</v>
      </c>
      <c r="L20" s="628">
        <v>1995</v>
      </c>
      <c r="M20" s="628">
        <v>2052</v>
      </c>
      <c r="N20" s="628">
        <v>2527</v>
      </c>
      <c r="O20" s="628">
        <v>2466</v>
      </c>
      <c r="P20" s="628">
        <v>1831</v>
      </c>
      <c r="Q20" s="628">
        <v>1220</v>
      </c>
      <c r="R20" s="628">
        <v>942</v>
      </c>
      <c r="S20" s="628">
        <v>650</v>
      </c>
      <c r="T20" s="628">
        <v>362</v>
      </c>
      <c r="U20" s="629">
        <v>217</v>
      </c>
      <c r="V20" s="629">
        <v>279</v>
      </c>
      <c r="W20" s="562"/>
      <c r="X20" s="562"/>
      <c r="Y20" s="562"/>
      <c r="Z20" s="562"/>
      <c r="AA20" s="562"/>
      <c r="AB20" s="562"/>
      <c r="AC20" s="562"/>
      <c r="AD20" s="562"/>
      <c r="AE20" s="562"/>
      <c r="AF20" s="562"/>
      <c r="AG20" s="562"/>
      <c r="AH20" s="562"/>
      <c r="AI20" s="562"/>
      <c r="AJ20" s="562"/>
      <c r="AK20" s="562"/>
      <c r="AL20" s="562"/>
      <c r="AM20" s="562"/>
      <c r="AN20" s="562"/>
      <c r="AO20" s="562"/>
      <c r="AP20" s="562"/>
      <c r="AQ20" s="562"/>
      <c r="AR20" s="562"/>
      <c r="AS20" s="562"/>
    </row>
    <row r="21" spans="1:45" s="538" customFormat="1" ht="19.5" customHeight="1">
      <c r="A21" s="640"/>
      <c r="B21" s="641"/>
      <c r="C21" s="642" t="s">
        <v>89</v>
      </c>
      <c r="D21" s="628">
        <f t="shared" si="5"/>
        <v>28159</v>
      </c>
      <c r="E21" s="553">
        <v>377</v>
      </c>
      <c r="F21" s="553">
        <v>1535</v>
      </c>
      <c r="G21" s="628">
        <v>2029</v>
      </c>
      <c r="H21" s="628">
        <v>2116</v>
      </c>
      <c r="I21" s="628">
        <v>2026</v>
      </c>
      <c r="J21" s="628">
        <v>1909</v>
      </c>
      <c r="K21" s="628">
        <v>2132</v>
      </c>
      <c r="L21" s="628">
        <v>2084</v>
      </c>
      <c r="M21" s="628">
        <v>2581</v>
      </c>
      <c r="N21" s="628">
        <v>2608</v>
      </c>
      <c r="O21" s="628">
        <v>2287</v>
      </c>
      <c r="P21" s="628">
        <v>1861</v>
      </c>
      <c r="Q21" s="628">
        <v>1510</v>
      </c>
      <c r="R21" s="628">
        <v>1196</v>
      </c>
      <c r="S21" s="628">
        <v>760</v>
      </c>
      <c r="T21" s="628">
        <v>422</v>
      </c>
      <c r="U21" s="629">
        <v>346</v>
      </c>
      <c r="V21" s="629">
        <v>380</v>
      </c>
      <c r="W21" s="562"/>
      <c r="X21" s="562"/>
      <c r="Y21" s="562"/>
      <c r="Z21" s="562"/>
      <c r="AA21" s="562"/>
      <c r="AB21" s="562"/>
      <c r="AC21" s="562"/>
      <c r="AD21" s="562"/>
      <c r="AE21" s="562"/>
      <c r="AF21" s="562"/>
      <c r="AG21" s="562"/>
      <c r="AH21" s="562"/>
      <c r="AI21" s="562"/>
      <c r="AJ21" s="562"/>
      <c r="AK21" s="562"/>
      <c r="AL21" s="562"/>
      <c r="AM21" s="562"/>
      <c r="AN21" s="562"/>
      <c r="AO21" s="562"/>
      <c r="AP21" s="562"/>
      <c r="AQ21" s="562"/>
      <c r="AR21" s="562"/>
      <c r="AS21" s="562"/>
    </row>
    <row r="22" spans="1:45" s="538" customFormat="1" ht="19.5" customHeight="1">
      <c r="A22" s="643" t="s">
        <v>29</v>
      </c>
      <c r="B22" s="593" t="s">
        <v>488</v>
      </c>
      <c r="C22" s="638"/>
      <c r="D22" s="639">
        <f>SUM(E22:V22)</f>
        <v>5704</v>
      </c>
      <c r="E22" s="548">
        <f>SUM(E23:E24)</f>
        <v>74</v>
      </c>
      <c r="F22" s="548">
        <f t="shared" ref="F22:V22" si="7">SUM(F23:F24)</f>
        <v>310</v>
      </c>
      <c r="G22" s="548">
        <f t="shared" si="7"/>
        <v>435</v>
      </c>
      <c r="H22" s="548">
        <f t="shared" si="7"/>
        <v>471</v>
      </c>
      <c r="I22" s="548">
        <f t="shared" si="7"/>
        <v>439</v>
      </c>
      <c r="J22" s="548">
        <f t="shared" si="7"/>
        <v>408</v>
      </c>
      <c r="K22" s="548">
        <f t="shared" si="7"/>
        <v>439</v>
      </c>
      <c r="L22" s="548">
        <f t="shared" si="7"/>
        <v>390</v>
      </c>
      <c r="M22" s="548">
        <f t="shared" si="7"/>
        <v>428</v>
      </c>
      <c r="N22" s="548">
        <f t="shared" si="7"/>
        <v>472</v>
      </c>
      <c r="O22" s="548">
        <f t="shared" si="7"/>
        <v>483</v>
      </c>
      <c r="P22" s="548">
        <f t="shared" si="7"/>
        <v>362</v>
      </c>
      <c r="Q22" s="548">
        <f t="shared" si="7"/>
        <v>300</v>
      </c>
      <c r="R22" s="548">
        <f t="shared" si="7"/>
        <v>246</v>
      </c>
      <c r="S22" s="548">
        <f t="shared" si="7"/>
        <v>154</v>
      </c>
      <c r="T22" s="548">
        <f t="shared" si="7"/>
        <v>110</v>
      </c>
      <c r="U22" s="548">
        <f t="shared" si="7"/>
        <v>68</v>
      </c>
      <c r="V22" s="575">
        <f t="shared" si="7"/>
        <v>115</v>
      </c>
      <c r="W22" s="562"/>
      <c r="X22" s="562"/>
      <c r="Y22" s="562"/>
      <c r="Z22" s="562"/>
      <c r="AA22" s="562"/>
      <c r="AB22" s="562"/>
      <c r="AC22" s="562"/>
      <c r="AD22" s="562"/>
      <c r="AE22" s="562"/>
      <c r="AF22" s="562"/>
      <c r="AG22" s="562"/>
      <c r="AH22" s="562"/>
      <c r="AI22" s="562"/>
      <c r="AJ22" s="562"/>
      <c r="AK22" s="562"/>
      <c r="AL22" s="562"/>
      <c r="AM22" s="562"/>
      <c r="AN22" s="562"/>
      <c r="AO22" s="562"/>
      <c r="AP22" s="562"/>
      <c r="AQ22" s="562"/>
      <c r="AR22" s="562"/>
      <c r="AS22" s="562"/>
    </row>
    <row r="23" spans="1:45" s="538" customFormat="1" ht="19.5" customHeight="1">
      <c r="A23" s="640"/>
      <c r="B23" s="641"/>
      <c r="C23" s="642" t="s">
        <v>88</v>
      </c>
      <c r="D23" s="628">
        <f t="shared" si="5"/>
        <v>2935</v>
      </c>
      <c r="E23" s="553">
        <v>32</v>
      </c>
      <c r="F23" s="553">
        <v>165</v>
      </c>
      <c r="G23" s="628">
        <v>239</v>
      </c>
      <c r="H23" s="628">
        <v>233</v>
      </c>
      <c r="I23" s="628">
        <v>224</v>
      </c>
      <c r="J23" s="628">
        <v>207</v>
      </c>
      <c r="K23" s="628">
        <v>229</v>
      </c>
      <c r="L23" s="628">
        <v>189</v>
      </c>
      <c r="M23" s="628">
        <v>223</v>
      </c>
      <c r="N23" s="628">
        <v>265</v>
      </c>
      <c r="O23" s="628">
        <v>243</v>
      </c>
      <c r="P23" s="628">
        <v>185</v>
      </c>
      <c r="Q23" s="628">
        <v>167</v>
      </c>
      <c r="R23" s="628">
        <v>112</v>
      </c>
      <c r="S23" s="628">
        <v>85</v>
      </c>
      <c r="T23" s="628">
        <v>46</v>
      </c>
      <c r="U23" s="629">
        <v>33</v>
      </c>
      <c r="V23" s="629">
        <v>58</v>
      </c>
      <c r="W23" s="562"/>
      <c r="X23" s="562"/>
      <c r="Y23" s="562"/>
      <c r="Z23" s="562"/>
      <c r="AA23" s="562"/>
      <c r="AB23" s="562"/>
      <c r="AC23" s="562"/>
      <c r="AD23" s="562"/>
      <c r="AE23" s="562"/>
      <c r="AF23" s="562"/>
      <c r="AG23" s="562"/>
      <c r="AH23" s="562"/>
      <c r="AI23" s="562"/>
      <c r="AJ23" s="562"/>
      <c r="AK23" s="562"/>
      <c r="AL23" s="562"/>
      <c r="AM23" s="562"/>
      <c r="AN23" s="562"/>
      <c r="AO23" s="562"/>
      <c r="AP23" s="562"/>
      <c r="AQ23" s="562"/>
      <c r="AR23" s="562"/>
      <c r="AS23" s="562"/>
    </row>
    <row r="24" spans="1:45" s="538" customFormat="1" ht="19.5" customHeight="1">
      <c r="A24" s="640"/>
      <c r="B24" s="641"/>
      <c r="C24" s="642" t="s">
        <v>89</v>
      </c>
      <c r="D24" s="628">
        <f t="shared" si="5"/>
        <v>2769</v>
      </c>
      <c r="E24" s="553">
        <v>42</v>
      </c>
      <c r="F24" s="553">
        <v>145</v>
      </c>
      <c r="G24" s="628">
        <v>196</v>
      </c>
      <c r="H24" s="628">
        <v>238</v>
      </c>
      <c r="I24" s="628">
        <v>215</v>
      </c>
      <c r="J24" s="628">
        <v>201</v>
      </c>
      <c r="K24" s="628">
        <v>210</v>
      </c>
      <c r="L24" s="628">
        <v>201</v>
      </c>
      <c r="M24" s="628">
        <v>205</v>
      </c>
      <c r="N24" s="628">
        <v>207</v>
      </c>
      <c r="O24" s="628">
        <v>240</v>
      </c>
      <c r="P24" s="628">
        <v>177</v>
      </c>
      <c r="Q24" s="628">
        <v>133</v>
      </c>
      <c r="R24" s="628">
        <v>134</v>
      </c>
      <c r="S24" s="628">
        <v>69</v>
      </c>
      <c r="T24" s="628">
        <v>64</v>
      </c>
      <c r="U24" s="629">
        <v>35</v>
      </c>
      <c r="V24" s="629">
        <v>57</v>
      </c>
      <c r="W24" s="562"/>
      <c r="X24" s="562"/>
      <c r="Y24" s="562"/>
      <c r="Z24" s="562"/>
      <c r="AA24" s="562"/>
      <c r="AB24" s="562"/>
      <c r="AC24" s="562"/>
      <c r="AD24" s="562"/>
      <c r="AE24" s="562"/>
      <c r="AF24" s="562"/>
      <c r="AG24" s="562"/>
      <c r="AH24" s="562"/>
      <c r="AI24" s="562"/>
      <c r="AJ24" s="562"/>
      <c r="AK24" s="562"/>
      <c r="AL24" s="562"/>
      <c r="AM24" s="562"/>
      <c r="AN24" s="562"/>
      <c r="AO24" s="562"/>
      <c r="AP24" s="562"/>
      <c r="AQ24" s="562"/>
      <c r="AR24" s="562"/>
      <c r="AS24" s="562"/>
    </row>
    <row r="25" spans="1:45" s="538" customFormat="1" ht="19.5" customHeight="1">
      <c r="A25" s="643" t="s">
        <v>31</v>
      </c>
      <c r="B25" s="593" t="s">
        <v>263</v>
      </c>
      <c r="C25" s="638"/>
      <c r="D25" s="639">
        <f>SUM(E25:V25)</f>
        <v>3054</v>
      </c>
      <c r="E25" s="548">
        <f>SUM(E26:E27)</f>
        <v>41</v>
      </c>
      <c r="F25" s="548">
        <f t="shared" ref="F25:V25" si="8">SUM(F26:F27)</f>
        <v>157</v>
      </c>
      <c r="G25" s="548">
        <f t="shared" si="8"/>
        <v>206</v>
      </c>
      <c r="H25" s="548">
        <f t="shared" si="8"/>
        <v>238</v>
      </c>
      <c r="I25" s="548">
        <f t="shared" si="8"/>
        <v>263</v>
      </c>
      <c r="J25" s="548">
        <f t="shared" si="8"/>
        <v>234</v>
      </c>
      <c r="K25" s="548">
        <f t="shared" si="8"/>
        <v>236</v>
      </c>
      <c r="L25" s="548">
        <f t="shared" si="8"/>
        <v>202</v>
      </c>
      <c r="M25" s="548">
        <f t="shared" si="8"/>
        <v>229</v>
      </c>
      <c r="N25" s="548">
        <f t="shared" si="8"/>
        <v>231</v>
      </c>
      <c r="O25" s="548">
        <f t="shared" si="8"/>
        <v>281</v>
      </c>
      <c r="P25" s="548">
        <f t="shared" si="8"/>
        <v>207</v>
      </c>
      <c r="Q25" s="548">
        <f t="shared" si="8"/>
        <v>142</v>
      </c>
      <c r="R25" s="548">
        <f t="shared" si="8"/>
        <v>128</v>
      </c>
      <c r="S25" s="548">
        <f t="shared" si="8"/>
        <v>92</v>
      </c>
      <c r="T25" s="548">
        <f t="shared" si="8"/>
        <v>62</v>
      </c>
      <c r="U25" s="548">
        <f t="shared" si="8"/>
        <v>42</v>
      </c>
      <c r="V25" s="575">
        <f t="shared" si="8"/>
        <v>63</v>
      </c>
      <c r="W25" s="644"/>
      <c r="X25" s="562"/>
      <c r="Y25" s="562"/>
      <c r="Z25" s="562"/>
      <c r="AA25" s="562"/>
      <c r="AB25" s="562"/>
      <c r="AC25" s="562"/>
      <c r="AD25" s="562"/>
      <c r="AE25" s="562"/>
      <c r="AF25" s="562"/>
      <c r="AG25" s="562"/>
      <c r="AH25" s="562"/>
      <c r="AI25" s="562"/>
      <c r="AJ25" s="562"/>
      <c r="AK25" s="562"/>
      <c r="AL25" s="562"/>
      <c r="AM25" s="562"/>
      <c r="AN25" s="562"/>
      <c r="AO25" s="562"/>
      <c r="AP25" s="562"/>
      <c r="AQ25" s="562"/>
      <c r="AR25" s="562"/>
      <c r="AS25" s="562"/>
    </row>
    <row r="26" spans="1:45" s="538" customFormat="1" ht="19.5" customHeight="1">
      <c r="A26" s="640"/>
      <c r="B26" s="641"/>
      <c r="C26" s="642" t="s">
        <v>88</v>
      </c>
      <c r="D26" s="628">
        <f t="shared" si="5"/>
        <v>1554</v>
      </c>
      <c r="E26" s="553">
        <v>20</v>
      </c>
      <c r="F26" s="553">
        <v>80</v>
      </c>
      <c r="G26" s="628">
        <v>106</v>
      </c>
      <c r="H26" s="628">
        <v>117</v>
      </c>
      <c r="I26" s="628">
        <v>132</v>
      </c>
      <c r="J26" s="628">
        <v>126</v>
      </c>
      <c r="K26" s="628">
        <v>112</v>
      </c>
      <c r="L26" s="628">
        <v>101</v>
      </c>
      <c r="M26" s="628">
        <v>116</v>
      </c>
      <c r="N26" s="628">
        <v>118</v>
      </c>
      <c r="O26" s="628">
        <v>146</v>
      </c>
      <c r="P26" s="628">
        <v>117</v>
      </c>
      <c r="Q26" s="628">
        <v>68</v>
      </c>
      <c r="R26" s="628">
        <v>61</v>
      </c>
      <c r="S26" s="628">
        <v>45</v>
      </c>
      <c r="T26" s="628">
        <v>38</v>
      </c>
      <c r="U26" s="629">
        <v>24</v>
      </c>
      <c r="V26" s="629">
        <v>27</v>
      </c>
      <c r="W26" s="562"/>
      <c r="X26" s="562"/>
      <c r="Y26" s="562"/>
      <c r="Z26" s="562"/>
      <c r="AA26" s="562"/>
      <c r="AB26" s="562"/>
      <c r="AC26" s="562"/>
      <c r="AD26" s="562"/>
      <c r="AE26" s="562"/>
      <c r="AF26" s="562"/>
      <c r="AG26" s="562"/>
      <c r="AH26" s="562"/>
      <c r="AI26" s="562"/>
      <c r="AJ26" s="562"/>
      <c r="AK26" s="562"/>
      <c r="AL26" s="562"/>
      <c r="AM26" s="562"/>
      <c r="AN26" s="562"/>
      <c r="AO26" s="562"/>
      <c r="AP26" s="562"/>
      <c r="AQ26" s="562"/>
      <c r="AR26" s="562"/>
      <c r="AS26" s="562"/>
    </row>
    <row r="27" spans="1:45" s="538" customFormat="1" ht="19.5" customHeight="1">
      <c r="A27" s="640"/>
      <c r="B27" s="641"/>
      <c r="C27" s="642" t="s">
        <v>89</v>
      </c>
      <c r="D27" s="628">
        <f t="shared" si="5"/>
        <v>1500</v>
      </c>
      <c r="E27" s="553">
        <v>21</v>
      </c>
      <c r="F27" s="553">
        <v>77</v>
      </c>
      <c r="G27" s="628">
        <v>100</v>
      </c>
      <c r="H27" s="628">
        <v>121</v>
      </c>
      <c r="I27" s="628">
        <v>131</v>
      </c>
      <c r="J27" s="628">
        <v>108</v>
      </c>
      <c r="K27" s="628">
        <v>124</v>
      </c>
      <c r="L27" s="628">
        <v>101</v>
      </c>
      <c r="M27" s="628">
        <v>113</v>
      </c>
      <c r="N27" s="628">
        <v>113</v>
      </c>
      <c r="O27" s="628">
        <v>135</v>
      </c>
      <c r="P27" s="628">
        <v>90</v>
      </c>
      <c r="Q27" s="628">
        <v>74</v>
      </c>
      <c r="R27" s="628">
        <v>67</v>
      </c>
      <c r="S27" s="628">
        <v>47</v>
      </c>
      <c r="T27" s="628">
        <v>24</v>
      </c>
      <c r="U27" s="629">
        <v>18</v>
      </c>
      <c r="V27" s="629">
        <v>36</v>
      </c>
      <c r="W27" s="562"/>
      <c r="X27" s="562"/>
      <c r="Y27" s="562"/>
      <c r="Z27" s="562"/>
      <c r="AA27" s="562"/>
      <c r="AB27" s="562"/>
      <c r="AC27" s="562"/>
      <c r="AD27" s="562"/>
      <c r="AE27" s="562"/>
      <c r="AF27" s="562"/>
      <c r="AG27" s="562"/>
      <c r="AH27" s="562"/>
      <c r="AI27" s="562"/>
      <c r="AJ27" s="562"/>
      <c r="AK27" s="562"/>
      <c r="AL27" s="562"/>
      <c r="AM27" s="562"/>
      <c r="AN27" s="562"/>
      <c r="AO27" s="562"/>
      <c r="AP27" s="562"/>
      <c r="AQ27" s="562"/>
      <c r="AR27" s="562"/>
      <c r="AS27" s="562"/>
    </row>
    <row r="28" spans="1:45" s="538" customFormat="1" ht="19.5" customHeight="1">
      <c r="A28" s="643" t="s">
        <v>33</v>
      </c>
      <c r="B28" s="593" t="s">
        <v>489</v>
      </c>
      <c r="C28" s="638"/>
      <c r="D28" s="639">
        <f>SUM(E28:V28)</f>
        <v>25414</v>
      </c>
      <c r="E28" s="548">
        <f>SUM(E29:E30)</f>
        <v>353</v>
      </c>
      <c r="F28" s="548">
        <f t="shared" ref="F28:V28" si="9">SUM(F29:F30)</f>
        <v>1459</v>
      </c>
      <c r="G28" s="548">
        <f t="shared" si="9"/>
        <v>2062</v>
      </c>
      <c r="H28" s="548">
        <f t="shared" si="9"/>
        <v>2266</v>
      </c>
      <c r="I28" s="548">
        <f t="shared" si="9"/>
        <v>2058</v>
      </c>
      <c r="J28" s="548">
        <f t="shared" si="9"/>
        <v>1670</v>
      </c>
      <c r="K28" s="548">
        <f t="shared" si="9"/>
        <v>1901</v>
      </c>
      <c r="L28" s="548">
        <f t="shared" si="9"/>
        <v>1689</v>
      </c>
      <c r="M28" s="548">
        <f t="shared" si="9"/>
        <v>1985</v>
      </c>
      <c r="N28" s="548">
        <f t="shared" si="9"/>
        <v>1941</v>
      </c>
      <c r="O28" s="548">
        <f t="shared" si="9"/>
        <v>2090</v>
      </c>
      <c r="P28" s="548">
        <f t="shared" si="9"/>
        <v>1665</v>
      </c>
      <c r="Q28" s="548">
        <f t="shared" si="9"/>
        <v>1267</v>
      </c>
      <c r="R28" s="548">
        <f t="shared" si="9"/>
        <v>1102</v>
      </c>
      <c r="S28" s="548">
        <f t="shared" si="9"/>
        <v>695</v>
      </c>
      <c r="T28" s="548">
        <f t="shared" si="9"/>
        <v>445</v>
      </c>
      <c r="U28" s="548">
        <f t="shared" si="9"/>
        <v>337</v>
      </c>
      <c r="V28" s="575">
        <f t="shared" si="9"/>
        <v>429</v>
      </c>
      <c r="W28" s="562"/>
      <c r="X28" s="562"/>
      <c r="Y28" s="562"/>
      <c r="Z28" s="562"/>
      <c r="AA28" s="562"/>
      <c r="AB28" s="562"/>
      <c r="AC28" s="562"/>
      <c r="AD28" s="562"/>
      <c r="AE28" s="562"/>
      <c r="AF28" s="562"/>
      <c r="AG28" s="562"/>
      <c r="AH28" s="562"/>
      <c r="AI28" s="562"/>
      <c r="AJ28" s="562"/>
      <c r="AK28" s="562"/>
      <c r="AL28" s="562"/>
      <c r="AM28" s="562"/>
      <c r="AN28" s="562"/>
      <c r="AO28" s="562"/>
      <c r="AP28" s="562"/>
      <c r="AQ28" s="562"/>
      <c r="AR28" s="562"/>
      <c r="AS28" s="562"/>
    </row>
    <row r="29" spans="1:45" s="538" customFormat="1" ht="19.5" customHeight="1">
      <c r="A29" s="640"/>
      <c r="B29" s="641"/>
      <c r="C29" s="642" t="s">
        <v>88</v>
      </c>
      <c r="D29" s="628">
        <f t="shared" si="5"/>
        <v>12721</v>
      </c>
      <c r="E29" s="553">
        <v>197</v>
      </c>
      <c r="F29" s="553">
        <v>733</v>
      </c>
      <c r="G29" s="628">
        <v>998</v>
      </c>
      <c r="H29" s="628">
        <v>1165</v>
      </c>
      <c r="I29" s="628">
        <v>1087</v>
      </c>
      <c r="J29" s="628">
        <v>675</v>
      </c>
      <c r="K29" s="628">
        <v>922</v>
      </c>
      <c r="L29" s="628">
        <v>893</v>
      </c>
      <c r="M29" s="628">
        <v>1021</v>
      </c>
      <c r="N29" s="628">
        <v>921</v>
      </c>
      <c r="O29" s="628">
        <v>1115</v>
      </c>
      <c r="P29" s="628">
        <v>891</v>
      </c>
      <c r="Q29" s="628">
        <v>649</v>
      </c>
      <c r="R29" s="628">
        <v>560</v>
      </c>
      <c r="S29" s="628">
        <v>320</v>
      </c>
      <c r="T29" s="628">
        <v>223</v>
      </c>
      <c r="U29" s="629">
        <v>153</v>
      </c>
      <c r="V29" s="629">
        <v>198</v>
      </c>
      <c r="W29" s="562"/>
      <c r="X29" s="562"/>
      <c r="Y29" s="562"/>
      <c r="Z29" s="562"/>
      <c r="AA29" s="562"/>
      <c r="AB29" s="562"/>
      <c r="AC29" s="562"/>
      <c r="AD29" s="562"/>
      <c r="AE29" s="562"/>
      <c r="AF29" s="562"/>
      <c r="AG29" s="562"/>
      <c r="AH29" s="562"/>
      <c r="AI29" s="562"/>
      <c r="AJ29" s="562"/>
      <c r="AK29" s="562"/>
      <c r="AL29" s="562"/>
      <c r="AM29" s="562"/>
      <c r="AN29" s="562"/>
      <c r="AO29" s="562"/>
      <c r="AP29" s="562"/>
      <c r="AQ29" s="562"/>
      <c r="AR29" s="562"/>
      <c r="AS29" s="562"/>
    </row>
    <row r="30" spans="1:45" s="538" customFormat="1" ht="19.5" customHeight="1">
      <c r="A30" s="640"/>
      <c r="B30" s="641"/>
      <c r="C30" s="642" t="s">
        <v>89</v>
      </c>
      <c r="D30" s="628">
        <f t="shared" si="5"/>
        <v>12693</v>
      </c>
      <c r="E30" s="553">
        <v>156</v>
      </c>
      <c r="F30" s="553">
        <v>726</v>
      </c>
      <c r="G30" s="628">
        <v>1064</v>
      </c>
      <c r="H30" s="628">
        <v>1101</v>
      </c>
      <c r="I30" s="628">
        <v>971</v>
      </c>
      <c r="J30" s="628">
        <v>995</v>
      </c>
      <c r="K30" s="628">
        <v>979</v>
      </c>
      <c r="L30" s="628">
        <v>796</v>
      </c>
      <c r="M30" s="628">
        <v>964</v>
      </c>
      <c r="N30" s="628">
        <v>1020</v>
      </c>
      <c r="O30" s="628">
        <v>975</v>
      </c>
      <c r="P30" s="628">
        <v>774</v>
      </c>
      <c r="Q30" s="628">
        <v>618</v>
      </c>
      <c r="R30" s="628">
        <v>542</v>
      </c>
      <c r="S30" s="628">
        <v>375</v>
      </c>
      <c r="T30" s="628">
        <v>222</v>
      </c>
      <c r="U30" s="629">
        <v>184</v>
      </c>
      <c r="V30" s="629">
        <v>231</v>
      </c>
      <c r="W30" s="562"/>
      <c r="X30" s="562"/>
      <c r="Y30" s="562"/>
      <c r="Z30" s="562"/>
      <c r="AA30" s="562"/>
      <c r="AB30" s="562"/>
      <c r="AC30" s="562"/>
      <c r="AD30" s="562"/>
      <c r="AE30" s="562"/>
      <c r="AF30" s="562"/>
      <c r="AG30" s="562"/>
      <c r="AH30" s="562"/>
      <c r="AI30" s="562"/>
      <c r="AJ30" s="562"/>
      <c r="AK30" s="562"/>
      <c r="AL30" s="562"/>
      <c r="AM30" s="562"/>
      <c r="AN30" s="562"/>
      <c r="AO30" s="562"/>
      <c r="AP30" s="562"/>
      <c r="AQ30" s="562"/>
      <c r="AR30" s="562"/>
      <c r="AS30" s="562"/>
    </row>
    <row r="31" spans="1:45" s="538" customFormat="1" ht="19.5" customHeight="1">
      <c r="A31" s="643" t="s">
        <v>35</v>
      </c>
      <c r="B31" s="593" t="s">
        <v>490</v>
      </c>
      <c r="C31" s="638"/>
      <c r="D31" s="639">
        <f>SUM(E31:V31)</f>
        <v>81975</v>
      </c>
      <c r="E31" s="548">
        <f>SUM(E32:E33)</f>
        <v>1074</v>
      </c>
      <c r="F31" s="548">
        <f t="shared" ref="F31:V31" si="10">SUM(F32:F33)</f>
        <v>4159</v>
      </c>
      <c r="G31" s="548">
        <f t="shared" si="10"/>
        <v>5597</v>
      </c>
      <c r="H31" s="548">
        <f t="shared" si="10"/>
        <v>6403</v>
      </c>
      <c r="I31" s="548">
        <f t="shared" si="10"/>
        <v>6605</v>
      </c>
      <c r="J31" s="548">
        <f t="shared" si="10"/>
        <v>6812</v>
      </c>
      <c r="K31" s="548">
        <f t="shared" si="10"/>
        <v>6094</v>
      </c>
      <c r="L31" s="548">
        <f t="shared" si="10"/>
        <v>5020</v>
      </c>
      <c r="M31" s="548">
        <f t="shared" si="10"/>
        <v>5785</v>
      </c>
      <c r="N31" s="548">
        <f t="shared" si="10"/>
        <v>7181</v>
      </c>
      <c r="O31" s="548">
        <f t="shared" si="10"/>
        <v>8079</v>
      </c>
      <c r="P31" s="548">
        <f t="shared" si="10"/>
        <v>6522</v>
      </c>
      <c r="Q31" s="548">
        <f t="shared" si="10"/>
        <v>4529</v>
      </c>
      <c r="R31" s="548">
        <f t="shared" si="10"/>
        <v>2620</v>
      </c>
      <c r="S31" s="548">
        <f t="shared" si="10"/>
        <v>2243</v>
      </c>
      <c r="T31" s="548">
        <f t="shared" si="10"/>
        <v>1429</v>
      </c>
      <c r="U31" s="548">
        <f t="shared" si="10"/>
        <v>931</v>
      </c>
      <c r="V31" s="575">
        <f t="shared" si="10"/>
        <v>892</v>
      </c>
      <c r="W31" s="562"/>
      <c r="X31" s="562"/>
      <c r="Y31" s="562"/>
      <c r="Z31" s="562"/>
      <c r="AA31" s="562"/>
      <c r="AB31" s="562"/>
      <c r="AC31" s="562"/>
      <c r="AD31" s="562"/>
      <c r="AE31" s="562"/>
      <c r="AF31" s="562"/>
      <c r="AG31" s="562"/>
      <c r="AH31" s="562"/>
      <c r="AI31" s="562"/>
      <c r="AJ31" s="562"/>
      <c r="AK31" s="562"/>
      <c r="AL31" s="562"/>
      <c r="AM31" s="562"/>
      <c r="AN31" s="562"/>
      <c r="AO31" s="562"/>
      <c r="AP31" s="562"/>
      <c r="AQ31" s="562"/>
      <c r="AR31" s="562"/>
      <c r="AS31" s="562"/>
    </row>
    <row r="32" spans="1:45" s="538" customFormat="1" ht="19.5" customHeight="1">
      <c r="A32" s="640"/>
      <c r="B32" s="641"/>
      <c r="C32" s="642" t="s">
        <v>88</v>
      </c>
      <c r="D32" s="628">
        <f t="shared" si="5"/>
        <v>40461</v>
      </c>
      <c r="E32" s="627">
        <v>567</v>
      </c>
      <c r="F32" s="627">
        <v>2147</v>
      </c>
      <c r="G32" s="628">
        <v>2858</v>
      </c>
      <c r="H32" s="628">
        <v>3291</v>
      </c>
      <c r="I32" s="628">
        <v>3366</v>
      </c>
      <c r="J32" s="628">
        <v>3503</v>
      </c>
      <c r="K32" s="628">
        <v>3027</v>
      </c>
      <c r="L32" s="628">
        <v>2575</v>
      </c>
      <c r="M32" s="628">
        <v>2742</v>
      </c>
      <c r="N32" s="628">
        <v>3384</v>
      </c>
      <c r="O32" s="628">
        <v>3789</v>
      </c>
      <c r="P32" s="628">
        <v>3200</v>
      </c>
      <c r="Q32" s="628">
        <v>2216</v>
      </c>
      <c r="R32" s="628">
        <v>1442</v>
      </c>
      <c r="S32" s="628">
        <v>968</v>
      </c>
      <c r="T32" s="628">
        <v>592</v>
      </c>
      <c r="U32" s="629">
        <v>370</v>
      </c>
      <c r="V32" s="629">
        <v>424</v>
      </c>
      <c r="W32" s="562"/>
      <c r="X32" s="562"/>
      <c r="Y32" s="562"/>
      <c r="Z32" s="562"/>
      <c r="AA32" s="562"/>
      <c r="AB32" s="562"/>
      <c r="AC32" s="562"/>
      <c r="AD32" s="562"/>
      <c r="AE32" s="562"/>
      <c r="AF32" s="562"/>
      <c r="AG32" s="562"/>
      <c r="AH32" s="562"/>
      <c r="AI32" s="562"/>
      <c r="AJ32" s="562"/>
      <c r="AK32" s="562"/>
      <c r="AL32" s="562"/>
      <c r="AM32" s="562"/>
      <c r="AN32" s="562"/>
      <c r="AO32" s="562"/>
      <c r="AP32" s="562"/>
      <c r="AQ32" s="562"/>
      <c r="AR32" s="562"/>
      <c r="AS32" s="562"/>
    </row>
    <row r="33" spans="1:45" s="538" customFormat="1" ht="19.5" customHeight="1">
      <c r="A33" s="640"/>
      <c r="B33" s="641"/>
      <c r="C33" s="642" t="s">
        <v>89</v>
      </c>
      <c r="D33" s="628">
        <f t="shared" si="5"/>
        <v>41514</v>
      </c>
      <c r="E33" s="553">
        <v>507</v>
      </c>
      <c r="F33" s="553">
        <v>2012</v>
      </c>
      <c r="G33" s="628">
        <v>2739</v>
      </c>
      <c r="H33" s="628">
        <v>3112</v>
      </c>
      <c r="I33" s="628">
        <v>3239</v>
      </c>
      <c r="J33" s="628">
        <v>3309</v>
      </c>
      <c r="K33" s="628">
        <v>3067</v>
      </c>
      <c r="L33" s="628">
        <v>2445</v>
      </c>
      <c r="M33" s="628">
        <v>3043</v>
      </c>
      <c r="N33" s="628">
        <v>3797</v>
      </c>
      <c r="O33" s="628">
        <v>4290</v>
      </c>
      <c r="P33" s="628">
        <v>3322</v>
      </c>
      <c r="Q33" s="628">
        <v>2313</v>
      </c>
      <c r="R33" s="628">
        <v>1178</v>
      </c>
      <c r="S33" s="628">
        <v>1275</v>
      </c>
      <c r="T33" s="628">
        <v>837</v>
      </c>
      <c r="U33" s="629">
        <v>561</v>
      </c>
      <c r="V33" s="629">
        <v>468</v>
      </c>
      <c r="W33" s="562"/>
      <c r="X33" s="562"/>
      <c r="Y33" s="562"/>
      <c r="Z33" s="562"/>
      <c r="AA33" s="562"/>
      <c r="AB33" s="562"/>
      <c r="AC33" s="562"/>
      <c r="AD33" s="562"/>
      <c r="AE33" s="562"/>
      <c r="AF33" s="562"/>
      <c r="AG33" s="562"/>
      <c r="AH33" s="562"/>
      <c r="AI33" s="562"/>
      <c r="AJ33" s="562"/>
      <c r="AK33" s="562"/>
      <c r="AL33" s="562"/>
      <c r="AM33" s="562"/>
      <c r="AN33" s="562"/>
      <c r="AO33" s="562"/>
      <c r="AP33" s="562"/>
      <c r="AQ33" s="562"/>
      <c r="AR33" s="562"/>
      <c r="AS33" s="562"/>
    </row>
    <row r="34" spans="1:45" s="538" customFormat="1" ht="19.5" customHeight="1">
      <c r="A34" s="643" t="s">
        <v>37</v>
      </c>
      <c r="B34" s="593" t="s">
        <v>491</v>
      </c>
      <c r="C34" s="638"/>
      <c r="D34" s="639">
        <f>SUM(E34:V34)</f>
        <v>58807</v>
      </c>
      <c r="E34" s="548">
        <f>SUM(E35:E36)</f>
        <v>852</v>
      </c>
      <c r="F34" s="548">
        <f t="shared" ref="F34:V34" si="11">SUM(F35:F36)</f>
        <v>3381</v>
      </c>
      <c r="G34" s="548">
        <f t="shared" si="11"/>
        <v>4681</v>
      </c>
      <c r="H34" s="548">
        <f t="shared" si="11"/>
        <v>5265</v>
      </c>
      <c r="I34" s="548">
        <f t="shared" si="11"/>
        <v>4959</v>
      </c>
      <c r="J34" s="548">
        <f t="shared" si="11"/>
        <v>4932</v>
      </c>
      <c r="K34" s="548">
        <f t="shared" si="11"/>
        <v>4531</v>
      </c>
      <c r="L34" s="548">
        <f t="shared" si="11"/>
        <v>4146</v>
      </c>
      <c r="M34" s="548">
        <f t="shared" si="11"/>
        <v>4251</v>
      </c>
      <c r="N34" s="548">
        <f t="shared" si="11"/>
        <v>5085</v>
      </c>
      <c r="O34" s="548">
        <f t="shared" si="11"/>
        <v>4625</v>
      </c>
      <c r="P34" s="548">
        <f t="shared" si="11"/>
        <v>3982</v>
      </c>
      <c r="Q34" s="548">
        <f t="shared" si="11"/>
        <v>2709</v>
      </c>
      <c r="R34" s="548">
        <f t="shared" si="11"/>
        <v>2114</v>
      </c>
      <c r="S34" s="548">
        <f t="shared" si="11"/>
        <v>1294</v>
      </c>
      <c r="T34" s="548">
        <f t="shared" si="11"/>
        <v>834</v>
      </c>
      <c r="U34" s="548">
        <f t="shared" si="11"/>
        <v>547</v>
      </c>
      <c r="V34" s="575">
        <f t="shared" si="11"/>
        <v>619</v>
      </c>
      <c r="W34" s="562"/>
      <c r="X34" s="562"/>
      <c r="Y34" s="562"/>
      <c r="Z34" s="562"/>
      <c r="AA34" s="562"/>
      <c r="AB34" s="562"/>
      <c r="AC34" s="562"/>
      <c r="AD34" s="562"/>
      <c r="AE34" s="562"/>
      <c r="AF34" s="562"/>
      <c r="AG34" s="562"/>
      <c r="AH34" s="562"/>
      <c r="AI34" s="562"/>
      <c r="AJ34" s="562"/>
      <c r="AK34" s="562"/>
      <c r="AL34" s="562"/>
      <c r="AM34" s="562"/>
      <c r="AN34" s="562"/>
      <c r="AO34" s="562"/>
      <c r="AP34" s="562"/>
      <c r="AQ34" s="562"/>
      <c r="AR34" s="562"/>
      <c r="AS34" s="562"/>
    </row>
    <row r="35" spans="1:45" s="538" customFormat="1" ht="19.5" customHeight="1">
      <c r="A35" s="640"/>
      <c r="B35" s="641"/>
      <c r="C35" s="642" t="s">
        <v>88</v>
      </c>
      <c r="D35" s="628">
        <f t="shared" si="5"/>
        <v>29965</v>
      </c>
      <c r="E35" s="628">
        <v>436</v>
      </c>
      <c r="F35" s="628">
        <v>1775</v>
      </c>
      <c r="G35" s="628">
        <v>2459</v>
      </c>
      <c r="H35" s="628">
        <v>2695</v>
      </c>
      <c r="I35" s="628">
        <v>2489</v>
      </c>
      <c r="J35" s="628">
        <v>2613</v>
      </c>
      <c r="K35" s="628">
        <v>2286</v>
      </c>
      <c r="L35" s="628">
        <v>2053</v>
      </c>
      <c r="M35" s="628">
        <v>2153</v>
      </c>
      <c r="N35" s="628">
        <v>2625</v>
      </c>
      <c r="O35" s="628">
        <v>2358</v>
      </c>
      <c r="P35" s="628">
        <v>2032</v>
      </c>
      <c r="Q35" s="628">
        <v>1372</v>
      </c>
      <c r="R35" s="628">
        <v>1008</v>
      </c>
      <c r="S35" s="628">
        <v>640</v>
      </c>
      <c r="T35" s="628">
        <v>421</v>
      </c>
      <c r="U35" s="629">
        <v>247</v>
      </c>
      <c r="V35" s="629">
        <v>303</v>
      </c>
      <c r="W35" s="562"/>
      <c r="X35" s="562"/>
      <c r="Y35" s="562"/>
      <c r="Z35" s="562"/>
      <c r="AA35" s="562"/>
      <c r="AB35" s="562"/>
      <c r="AC35" s="562"/>
      <c r="AD35" s="562"/>
      <c r="AE35" s="562"/>
      <c r="AF35" s="562"/>
      <c r="AG35" s="562"/>
      <c r="AH35" s="562"/>
      <c r="AI35" s="562"/>
      <c r="AJ35" s="562"/>
      <c r="AK35" s="562"/>
      <c r="AL35" s="562"/>
      <c r="AM35" s="562"/>
      <c r="AN35" s="562"/>
      <c r="AO35" s="562"/>
      <c r="AP35" s="562"/>
      <c r="AQ35" s="562"/>
      <c r="AR35" s="562"/>
      <c r="AS35" s="562"/>
    </row>
    <row r="36" spans="1:45" s="538" customFormat="1" ht="19.5" customHeight="1">
      <c r="A36" s="640"/>
      <c r="B36" s="641"/>
      <c r="C36" s="642" t="s">
        <v>89</v>
      </c>
      <c r="D36" s="628">
        <f t="shared" si="5"/>
        <v>28842</v>
      </c>
      <c r="E36" s="628">
        <v>416</v>
      </c>
      <c r="F36" s="628">
        <v>1606</v>
      </c>
      <c r="G36" s="628">
        <v>2222</v>
      </c>
      <c r="H36" s="629">
        <v>2570</v>
      </c>
      <c r="I36" s="629">
        <v>2470</v>
      </c>
      <c r="J36" s="629">
        <v>2319</v>
      </c>
      <c r="K36" s="629">
        <v>2245</v>
      </c>
      <c r="L36" s="629">
        <v>2093</v>
      </c>
      <c r="M36" s="629">
        <v>2098</v>
      </c>
      <c r="N36" s="629">
        <v>2460</v>
      </c>
      <c r="O36" s="629">
        <v>2267</v>
      </c>
      <c r="P36" s="628">
        <v>1950</v>
      </c>
      <c r="Q36" s="629">
        <v>1337</v>
      </c>
      <c r="R36" s="628">
        <v>1106</v>
      </c>
      <c r="S36" s="628">
        <v>654</v>
      </c>
      <c r="T36" s="628">
        <v>413</v>
      </c>
      <c r="U36" s="629">
        <v>300</v>
      </c>
      <c r="V36" s="629">
        <v>316</v>
      </c>
      <c r="W36" s="562"/>
      <c r="X36" s="562"/>
      <c r="Y36" s="562"/>
      <c r="Z36" s="562"/>
      <c r="AA36" s="562"/>
      <c r="AB36" s="562"/>
      <c r="AC36" s="562"/>
      <c r="AD36" s="562"/>
      <c r="AE36" s="562"/>
      <c r="AF36" s="562"/>
      <c r="AG36" s="562"/>
      <c r="AH36" s="562"/>
      <c r="AI36" s="562"/>
      <c r="AJ36" s="562"/>
      <c r="AK36" s="562"/>
      <c r="AL36" s="562"/>
      <c r="AM36" s="562"/>
      <c r="AN36" s="562"/>
      <c r="AO36" s="562"/>
      <c r="AP36" s="562"/>
      <c r="AQ36" s="562"/>
      <c r="AR36" s="562"/>
      <c r="AS36" s="562"/>
    </row>
    <row r="37" spans="1:45" s="538" customFormat="1" ht="19.5" customHeight="1">
      <c r="A37" s="643" t="s">
        <v>39</v>
      </c>
      <c r="B37" s="593" t="s">
        <v>492</v>
      </c>
      <c r="C37" s="638"/>
      <c r="D37" s="639">
        <f>SUM(E37:V37)</f>
        <v>35627</v>
      </c>
      <c r="E37" s="575">
        <f>SUM(E38:E39)</f>
        <v>482</v>
      </c>
      <c r="F37" s="548">
        <f t="shared" ref="F37:V37" si="12">SUM(F38:F39)</f>
        <v>1975</v>
      </c>
      <c r="G37" s="548">
        <f t="shared" si="12"/>
        <v>2682</v>
      </c>
      <c r="H37" s="548">
        <f t="shared" si="12"/>
        <v>2851</v>
      </c>
      <c r="I37" s="548">
        <f t="shared" si="12"/>
        <v>2629</v>
      </c>
      <c r="J37" s="548">
        <f t="shared" si="12"/>
        <v>2774</v>
      </c>
      <c r="K37" s="548">
        <f t="shared" si="12"/>
        <v>2830</v>
      </c>
      <c r="L37" s="548">
        <f t="shared" si="12"/>
        <v>2524</v>
      </c>
      <c r="M37" s="548">
        <f t="shared" si="12"/>
        <v>2658</v>
      </c>
      <c r="N37" s="548">
        <f t="shared" si="12"/>
        <v>2853</v>
      </c>
      <c r="O37" s="548">
        <f t="shared" si="12"/>
        <v>2810</v>
      </c>
      <c r="P37" s="548">
        <f t="shared" si="12"/>
        <v>2487</v>
      </c>
      <c r="Q37" s="548">
        <f t="shared" si="12"/>
        <v>1997</v>
      </c>
      <c r="R37" s="548">
        <f t="shared" si="12"/>
        <v>1499</v>
      </c>
      <c r="S37" s="548">
        <f t="shared" si="12"/>
        <v>910</v>
      </c>
      <c r="T37" s="548">
        <f t="shared" si="12"/>
        <v>639</v>
      </c>
      <c r="U37" s="575">
        <f t="shared" si="12"/>
        <v>464</v>
      </c>
      <c r="V37" s="575">
        <f t="shared" si="12"/>
        <v>563</v>
      </c>
      <c r="W37" s="562"/>
      <c r="X37" s="562"/>
      <c r="Y37" s="562"/>
      <c r="Z37" s="562"/>
      <c r="AA37" s="562"/>
      <c r="AB37" s="562"/>
      <c r="AC37" s="562"/>
      <c r="AD37" s="562"/>
      <c r="AE37" s="562"/>
      <c r="AF37" s="562"/>
      <c r="AG37" s="562"/>
      <c r="AH37" s="562"/>
      <c r="AI37" s="562"/>
      <c r="AJ37" s="562"/>
      <c r="AK37" s="562"/>
      <c r="AL37" s="562"/>
      <c r="AM37" s="562"/>
      <c r="AN37" s="562"/>
      <c r="AO37" s="562"/>
      <c r="AP37" s="562"/>
      <c r="AQ37" s="562"/>
      <c r="AR37" s="562"/>
      <c r="AS37" s="562"/>
    </row>
    <row r="38" spans="1:45" s="538" customFormat="1" ht="19.5" customHeight="1">
      <c r="A38" s="640"/>
      <c r="B38" s="641"/>
      <c r="C38" s="642" t="s">
        <v>88</v>
      </c>
      <c r="D38" s="629">
        <f t="shared" si="5"/>
        <v>17625</v>
      </c>
      <c r="E38" s="600">
        <v>253</v>
      </c>
      <c r="F38" s="581">
        <v>1017</v>
      </c>
      <c r="G38" s="629">
        <v>1381</v>
      </c>
      <c r="H38" s="629">
        <v>1483</v>
      </c>
      <c r="I38" s="629">
        <v>1324</v>
      </c>
      <c r="J38" s="629">
        <v>1354</v>
      </c>
      <c r="K38" s="629">
        <v>1383</v>
      </c>
      <c r="L38" s="629">
        <v>1305</v>
      </c>
      <c r="M38" s="629">
        <v>1251</v>
      </c>
      <c r="N38" s="629">
        <v>1407</v>
      </c>
      <c r="O38" s="629">
        <v>1405</v>
      </c>
      <c r="P38" s="629">
        <v>1231</v>
      </c>
      <c r="Q38" s="629">
        <v>957</v>
      </c>
      <c r="R38" s="629">
        <v>706</v>
      </c>
      <c r="S38" s="629">
        <v>426</v>
      </c>
      <c r="T38" s="629">
        <v>290</v>
      </c>
      <c r="U38" s="629">
        <v>198</v>
      </c>
      <c r="V38" s="629">
        <v>254</v>
      </c>
      <c r="W38" s="562"/>
      <c r="X38" s="562"/>
      <c r="Y38" s="562"/>
      <c r="Z38" s="562"/>
      <c r="AA38" s="562"/>
      <c r="AB38" s="562"/>
      <c r="AC38" s="562"/>
      <c r="AD38" s="562"/>
      <c r="AE38" s="562"/>
      <c r="AF38" s="562"/>
      <c r="AG38" s="562"/>
      <c r="AH38" s="562"/>
      <c r="AI38" s="562"/>
      <c r="AJ38" s="562"/>
      <c r="AK38" s="562"/>
      <c r="AL38" s="562"/>
      <c r="AM38" s="562"/>
      <c r="AN38" s="562"/>
      <c r="AO38" s="562"/>
      <c r="AP38" s="562"/>
      <c r="AQ38" s="562"/>
      <c r="AR38" s="562"/>
      <c r="AS38" s="562"/>
    </row>
    <row r="39" spans="1:45" s="538" customFormat="1" ht="19.5" customHeight="1">
      <c r="A39" s="640"/>
      <c r="B39" s="641"/>
      <c r="C39" s="642" t="s">
        <v>89</v>
      </c>
      <c r="D39" s="629">
        <f t="shared" si="5"/>
        <v>18002</v>
      </c>
      <c r="E39" s="600">
        <v>229</v>
      </c>
      <c r="F39" s="581">
        <v>958</v>
      </c>
      <c r="G39" s="629">
        <v>1301</v>
      </c>
      <c r="H39" s="629">
        <v>1368</v>
      </c>
      <c r="I39" s="629">
        <v>1305</v>
      </c>
      <c r="J39" s="629">
        <v>1420</v>
      </c>
      <c r="K39" s="629">
        <v>1447</v>
      </c>
      <c r="L39" s="629">
        <v>1219</v>
      </c>
      <c r="M39" s="629">
        <v>1407</v>
      </c>
      <c r="N39" s="629">
        <v>1446</v>
      </c>
      <c r="O39" s="629">
        <v>1405</v>
      </c>
      <c r="P39" s="629">
        <v>1256</v>
      </c>
      <c r="Q39" s="629">
        <v>1040</v>
      </c>
      <c r="R39" s="629">
        <v>793</v>
      </c>
      <c r="S39" s="629">
        <v>484</v>
      </c>
      <c r="T39" s="629">
        <v>349</v>
      </c>
      <c r="U39" s="629">
        <v>266</v>
      </c>
      <c r="V39" s="629">
        <v>309</v>
      </c>
      <c r="W39" s="562"/>
      <c r="X39" s="562"/>
      <c r="Y39" s="562"/>
      <c r="Z39" s="562"/>
      <c r="AA39" s="562"/>
      <c r="AB39" s="562"/>
      <c r="AC39" s="562"/>
      <c r="AD39" s="562"/>
      <c r="AE39" s="562"/>
      <c r="AF39" s="562"/>
      <c r="AG39" s="562"/>
      <c r="AH39" s="562"/>
      <c r="AI39" s="562"/>
      <c r="AJ39" s="562"/>
      <c r="AK39" s="562"/>
      <c r="AL39" s="562"/>
      <c r="AM39" s="562"/>
      <c r="AN39" s="562"/>
      <c r="AO39" s="562"/>
      <c r="AP39" s="562"/>
      <c r="AQ39" s="562"/>
      <c r="AR39" s="562"/>
      <c r="AS39" s="562"/>
    </row>
    <row r="40" spans="1:45" s="538" customFormat="1" ht="9" customHeight="1">
      <c r="A40" s="619"/>
      <c r="B40" s="620"/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576"/>
      <c r="V40" s="576"/>
      <c r="W40" s="562"/>
      <c r="X40" s="562"/>
      <c r="Y40" s="562"/>
      <c r="Z40" s="562"/>
      <c r="AA40" s="562"/>
      <c r="AB40" s="562"/>
      <c r="AC40" s="562"/>
      <c r="AD40" s="562"/>
      <c r="AE40" s="562"/>
      <c r="AF40" s="562"/>
      <c r="AG40" s="562"/>
      <c r="AH40" s="562"/>
      <c r="AI40" s="562"/>
      <c r="AJ40" s="562"/>
      <c r="AK40" s="562"/>
      <c r="AL40" s="562"/>
      <c r="AM40" s="562"/>
      <c r="AN40" s="562"/>
      <c r="AO40" s="562"/>
      <c r="AP40" s="562"/>
      <c r="AQ40" s="562"/>
      <c r="AR40" s="562"/>
      <c r="AS40" s="562"/>
    </row>
    <row r="41" spans="1:45" ht="19.5" customHeight="1">
      <c r="A41" s="582" t="s">
        <v>29</v>
      </c>
      <c r="B41" s="573" t="s">
        <v>494</v>
      </c>
      <c r="C41" s="574"/>
      <c r="D41" s="561">
        <f>SUM(E41:V41)</f>
        <v>48893</v>
      </c>
      <c r="E41" s="587">
        <f t="shared" ref="E41:V43" si="13">SUM(E45+E48+E51+E54+E57+E60+E63+E66+E69+E72+E75+E78+E81)</f>
        <v>788</v>
      </c>
      <c r="F41" s="587">
        <f t="shared" si="13"/>
        <v>2928</v>
      </c>
      <c r="G41" s="587">
        <f t="shared" si="13"/>
        <v>3981</v>
      </c>
      <c r="H41" s="587">
        <f t="shared" si="13"/>
        <v>4658</v>
      </c>
      <c r="I41" s="587">
        <f t="shared" si="13"/>
        <v>4430</v>
      </c>
      <c r="J41" s="587">
        <f t="shared" si="13"/>
        <v>4394</v>
      </c>
      <c r="K41" s="587">
        <f t="shared" si="13"/>
        <v>3690</v>
      </c>
      <c r="L41" s="587">
        <f t="shared" si="13"/>
        <v>3169</v>
      </c>
      <c r="M41" s="587">
        <f t="shared" si="13"/>
        <v>3175</v>
      </c>
      <c r="N41" s="587">
        <f t="shared" si="13"/>
        <v>3485</v>
      </c>
      <c r="O41" s="587">
        <f t="shared" si="13"/>
        <v>3352</v>
      </c>
      <c r="P41" s="587">
        <f t="shared" si="13"/>
        <v>2834</v>
      </c>
      <c r="Q41" s="587">
        <f t="shared" si="13"/>
        <v>2214</v>
      </c>
      <c r="R41" s="587">
        <f t="shared" si="13"/>
        <v>1762</v>
      </c>
      <c r="S41" s="587">
        <f t="shared" si="13"/>
        <v>1289</v>
      </c>
      <c r="T41" s="587">
        <f t="shared" si="13"/>
        <v>964</v>
      </c>
      <c r="U41" s="587">
        <f t="shared" si="13"/>
        <v>837</v>
      </c>
      <c r="V41" s="622">
        <f t="shared" si="13"/>
        <v>943</v>
      </c>
      <c r="W41" s="562"/>
      <c r="X41" s="563"/>
      <c r="Y41" s="563"/>
      <c r="Z41" s="563"/>
      <c r="AA41" s="563"/>
      <c r="AB41" s="563"/>
      <c r="AC41" s="563"/>
      <c r="AD41" s="563"/>
      <c r="AE41" s="563"/>
      <c r="AF41" s="563"/>
      <c r="AG41" s="563"/>
      <c r="AH41" s="563"/>
      <c r="AI41" s="563"/>
      <c r="AJ41" s="563"/>
      <c r="AK41" s="563"/>
      <c r="AL41" s="563"/>
      <c r="AM41" s="563"/>
      <c r="AN41" s="563"/>
      <c r="AO41" s="563"/>
      <c r="AP41" s="563"/>
      <c r="AQ41" s="563"/>
      <c r="AR41" s="563"/>
      <c r="AS41" s="563"/>
    </row>
    <row r="42" spans="1:45" ht="19.5" customHeight="1">
      <c r="A42" s="588"/>
      <c r="B42" s="573"/>
      <c r="C42" s="580" t="s">
        <v>88</v>
      </c>
      <c r="D42" s="567">
        <f>SUM(E42:V42)</f>
        <v>25428</v>
      </c>
      <c r="E42" s="590">
        <f t="shared" si="13"/>
        <v>406</v>
      </c>
      <c r="F42" s="590">
        <f t="shared" si="13"/>
        <v>1481</v>
      </c>
      <c r="G42" s="590">
        <f t="shared" si="13"/>
        <v>2017</v>
      </c>
      <c r="H42" s="590">
        <f t="shared" si="13"/>
        <v>2408</v>
      </c>
      <c r="I42" s="590">
        <f t="shared" si="13"/>
        <v>2309</v>
      </c>
      <c r="J42" s="590">
        <f t="shared" si="13"/>
        <v>2311</v>
      </c>
      <c r="K42" s="590">
        <f t="shared" si="13"/>
        <v>1895</v>
      </c>
      <c r="L42" s="590">
        <f t="shared" si="13"/>
        <v>1728</v>
      </c>
      <c r="M42" s="590">
        <f t="shared" si="13"/>
        <v>1612</v>
      </c>
      <c r="N42" s="590">
        <f t="shared" si="13"/>
        <v>1811</v>
      </c>
      <c r="O42" s="590">
        <f t="shared" si="13"/>
        <v>1788</v>
      </c>
      <c r="P42" s="590">
        <f t="shared" si="13"/>
        <v>1523</v>
      </c>
      <c r="Q42" s="590">
        <f t="shared" si="13"/>
        <v>1163</v>
      </c>
      <c r="R42" s="590">
        <f t="shared" si="13"/>
        <v>916</v>
      </c>
      <c r="S42" s="590">
        <f t="shared" si="13"/>
        <v>658</v>
      </c>
      <c r="T42" s="590">
        <f t="shared" si="13"/>
        <v>496</v>
      </c>
      <c r="U42" s="590">
        <f t="shared" si="13"/>
        <v>408</v>
      </c>
      <c r="V42" s="624">
        <f t="shared" si="13"/>
        <v>498</v>
      </c>
      <c r="W42" s="562"/>
      <c r="X42" s="563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</row>
    <row r="43" spans="1:45" ht="19.5" customHeight="1">
      <c r="A43" s="588"/>
      <c r="B43" s="573"/>
      <c r="C43" s="574" t="s">
        <v>89</v>
      </c>
      <c r="D43" s="567">
        <f>SUM(E43:V43)</f>
        <v>23465</v>
      </c>
      <c r="E43" s="590">
        <f t="shared" si="13"/>
        <v>382</v>
      </c>
      <c r="F43" s="590">
        <f t="shared" si="13"/>
        <v>1447</v>
      </c>
      <c r="G43" s="590">
        <f t="shared" si="13"/>
        <v>1964</v>
      </c>
      <c r="H43" s="590">
        <f t="shared" si="13"/>
        <v>2250</v>
      </c>
      <c r="I43" s="590">
        <f t="shared" si="13"/>
        <v>2121</v>
      </c>
      <c r="J43" s="590">
        <f t="shared" si="13"/>
        <v>2083</v>
      </c>
      <c r="K43" s="590">
        <f t="shared" si="13"/>
        <v>1795</v>
      </c>
      <c r="L43" s="590">
        <f t="shared" si="13"/>
        <v>1441</v>
      </c>
      <c r="M43" s="590">
        <f t="shared" si="13"/>
        <v>1563</v>
      </c>
      <c r="N43" s="590">
        <f t="shared" si="13"/>
        <v>1674</v>
      </c>
      <c r="O43" s="590">
        <f t="shared" si="13"/>
        <v>1564</v>
      </c>
      <c r="P43" s="590">
        <f t="shared" si="13"/>
        <v>1311</v>
      </c>
      <c r="Q43" s="590">
        <f t="shared" si="13"/>
        <v>1051</v>
      </c>
      <c r="R43" s="590">
        <f t="shared" si="13"/>
        <v>846</v>
      </c>
      <c r="S43" s="590">
        <f t="shared" si="13"/>
        <v>631</v>
      </c>
      <c r="T43" s="590">
        <f t="shared" si="13"/>
        <v>468</v>
      </c>
      <c r="U43" s="590">
        <f t="shared" si="13"/>
        <v>429</v>
      </c>
      <c r="V43" s="624">
        <f t="shared" si="13"/>
        <v>445</v>
      </c>
      <c r="W43" s="562"/>
      <c r="X43" s="563"/>
      <c r="Y43" s="563"/>
      <c r="Z43" s="563"/>
      <c r="AA43" s="563"/>
      <c r="AB43" s="563"/>
      <c r="AC43" s="563"/>
      <c r="AD43" s="563"/>
      <c r="AE43" s="563"/>
      <c r="AF43" s="563"/>
      <c r="AG43" s="563"/>
      <c r="AH43" s="563"/>
      <c r="AI43" s="563"/>
      <c r="AJ43" s="563"/>
      <c r="AK43" s="563"/>
      <c r="AL43" s="563"/>
      <c r="AM43" s="563"/>
      <c r="AN43" s="563"/>
      <c r="AO43" s="563"/>
      <c r="AP43" s="563"/>
      <c r="AQ43" s="563"/>
      <c r="AR43" s="563"/>
      <c r="AS43" s="563"/>
    </row>
    <row r="44" spans="1:45" ht="6" customHeight="1">
      <c r="A44" s="592"/>
      <c r="B44" s="593"/>
      <c r="C44" s="642"/>
      <c r="D44" s="639"/>
      <c r="E44" s="639"/>
      <c r="F44" s="639"/>
      <c r="G44" s="639"/>
      <c r="H44" s="639"/>
      <c r="I44" s="639"/>
      <c r="J44" s="639"/>
      <c r="K44" s="639"/>
      <c r="L44" s="639"/>
      <c r="M44" s="639"/>
      <c r="N44" s="639"/>
      <c r="O44" s="639"/>
      <c r="P44" s="639"/>
      <c r="Q44" s="639"/>
      <c r="R44" s="639"/>
      <c r="S44" s="639"/>
      <c r="T44" s="639"/>
      <c r="U44" s="645"/>
      <c r="V44" s="576"/>
      <c r="W44" s="562"/>
      <c r="X44" s="563"/>
      <c r="Y44" s="563"/>
      <c r="Z44" s="563"/>
      <c r="AA44" s="563"/>
      <c r="AB44" s="563"/>
      <c r="AC44" s="563"/>
      <c r="AD44" s="563"/>
      <c r="AE44" s="563"/>
      <c r="AF44" s="563"/>
      <c r="AG44" s="563"/>
      <c r="AH44" s="563"/>
      <c r="AI44" s="563"/>
      <c r="AJ44" s="563"/>
      <c r="AK44" s="563"/>
      <c r="AL44" s="563"/>
      <c r="AM44" s="563"/>
      <c r="AN44" s="563"/>
      <c r="AO44" s="563"/>
      <c r="AP44" s="563"/>
      <c r="AQ44" s="563"/>
      <c r="AR44" s="563"/>
      <c r="AS44" s="563"/>
    </row>
    <row r="45" spans="1:45" ht="19.5" customHeight="1">
      <c r="A45" s="582" t="s">
        <v>25</v>
      </c>
      <c r="B45" s="573" t="s">
        <v>495</v>
      </c>
      <c r="C45" s="574"/>
      <c r="D45" s="561">
        <f t="shared" ref="D45:D83" si="14">SUM(E45:V45)</f>
        <v>6943</v>
      </c>
      <c r="E45" s="548">
        <f>SUM(E46:E47)</f>
        <v>99</v>
      </c>
      <c r="F45" s="548">
        <f t="shared" ref="F45:V45" si="15">SUM(F46:F47)</f>
        <v>326</v>
      </c>
      <c r="G45" s="548">
        <f t="shared" si="15"/>
        <v>381</v>
      </c>
      <c r="H45" s="548">
        <f t="shared" si="15"/>
        <v>438</v>
      </c>
      <c r="I45" s="548">
        <f t="shared" si="15"/>
        <v>447</v>
      </c>
      <c r="J45" s="548">
        <f t="shared" si="15"/>
        <v>678</v>
      </c>
      <c r="K45" s="548">
        <f t="shared" si="15"/>
        <v>512</v>
      </c>
      <c r="L45" s="548">
        <f t="shared" si="15"/>
        <v>514</v>
      </c>
      <c r="M45" s="548">
        <f t="shared" si="15"/>
        <v>531</v>
      </c>
      <c r="N45" s="548">
        <f t="shared" si="15"/>
        <v>565</v>
      </c>
      <c r="O45" s="548">
        <f t="shared" si="15"/>
        <v>615</v>
      </c>
      <c r="P45" s="548">
        <f t="shared" si="15"/>
        <v>508</v>
      </c>
      <c r="Q45" s="548">
        <f t="shared" si="15"/>
        <v>367</v>
      </c>
      <c r="R45" s="548">
        <f t="shared" si="15"/>
        <v>295</v>
      </c>
      <c r="S45" s="548">
        <f t="shared" si="15"/>
        <v>210</v>
      </c>
      <c r="T45" s="548">
        <f t="shared" si="15"/>
        <v>138</v>
      </c>
      <c r="U45" s="548">
        <f t="shared" si="15"/>
        <v>141</v>
      </c>
      <c r="V45" s="575">
        <f t="shared" si="15"/>
        <v>178</v>
      </c>
      <c r="W45" s="562"/>
      <c r="X45" s="562"/>
      <c r="Y45" s="563"/>
      <c r="Z45" s="563"/>
      <c r="AA45" s="563"/>
      <c r="AB45" s="563"/>
      <c r="AC45" s="563"/>
      <c r="AD45" s="563"/>
      <c r="AE45" s="563"/>
      <c r="AF45" s="563"/>
      <c r="AG45" s="563"/>
      <c r="AH45" s="563"/>
      <c r="AI45" s="563"/>
      <c r="AJ45" s="563"/>
      <c r="AK45" s="563"/>
      <c r="AL45" s="563"/>
      <c r="AM45" s="563"/>
      <c r="AN45" s="563"/>
      <c r="AO45" s="563"/>
      <c r="AP45" s="563"/>
      <c r="AQ45" s="563"/>
      <c r="AR45" s="563"/>
      <c r="AS45" s="563"/>
    </row>
    <row r="46" spans="1:45" ht="19.5" customHeight="1">
      <c r="A46" s="579"/>
      <c r="B46" s="573"/>
      <c r="C46" s="580" t="s">
        <v>88</v>
      </c>
      <c r="D46" s="567">
        <f t="shared" si="14"/>
        <v>3584</v>
      </c>
      <c r="E46" s="553">
        <v>44</v>
      </c>
      <c r="F46" s="553">
        <v>155</v>
      </c>
      <c r="G46" s="553">
        <v>187</v>
      </c>
      <c r="H46" s="553">
        <v>214</v>
      </c>
      <c r="I46" s="553">
        <v>244</v>
      </c>
      <c r="J46" s="553">
        <v>344</v>
      </c>
      <c r="K46" s="553">
        <v>273</v>
      </c>
      <c r="L46" s="553">
        <v>289</v>
      </c>
      <c r="M46" s="553">
        <v>265</v>
      </c>
      <c r="N46" s="553">
        <v>299</v>
      </c>
      <c r="O46" s="553">
        <v>365</v>
      </c>
      <c r="P46" s="553">
        <v>276</v>
      </c>
      <c r="Q46" s="553">
        <v>201</v>
      </c>
      <c r="R46" s="553">
        <v>147</v>
      </c>
      <c r="S46" s="553">
        <v>93</v>
      </c>
      <c r="T46" s="553">
        <v>61</v>
      </c>
      <c r="U46" s="553">
        <v>56</v>
      </c>
      <c r="V46" s="581">
        <v>71</v>
      </c>
      <c r="W46" s="562"/>
      <c r="X46" s="562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3"/>
      <c r="AP46" s="563"/>
      <c r="AQ46" s="563"/>
      <c r="AR46" s="563"/>
      <c r="AS46" s="563"/>
    </row>
    <row r="47" spans="1:45" ht="19.5" customHeight="1">
      <c r="A47" s="579"/>
      <c r="B47" s="573"/>
      <c r="C47" s="574" t="s">
        <v>89</v>
      </c>
      <c r="D47" s="567">
        <f t="shared" si="14"/>
        <v>3359</v>
      </c>
      <c r="E47" s="553">
        <v>55</v>
      </c>
      <c r="F47" s="553">
        <v>171</v>
      </c>
      <c r="G47" s="553">
        <v>194</v>
      </c>
      <c r="H47" s="553">
        <v>224</v>
      </c>
      <c r="I47" s="553">
        <v>203</v>
      </c>
      <c r="J47" s="553">
        <v>334</v>
      </c>
      <c r="K47" s="553">
        <v>239</v>
      </c>
      <c r="L47" s="553">
        <v>225</v>
      </c>
      <c r="M47" s="553">
        <v>266</v>
      </c>
      <c r="N47" s="553">
        <v>266</v>
      </c>
      <c r="O47" s="553">
        <v>250</v>
      </c>
      <c r="P47" s="553">
        <v>232</v>
      </c>
      <c r="Q47" s="553">
        <v>166</v>
      </c>
      <c r="R47" s="553">
        <v>148</v>
      </c>
      <c r="S47" s="553">
        <v>117</v>
      </c>
      <c r="T47" s="553">
        <v>77</v>
      </c>
      <c r="U47" s="553">
        <v>85</v>
      </c>
      <c r="V47" s="581">
        <v>107</v>
      </c>
      <c r="W47" s="562"/>
      <c r="X47" s="562"/>
      <c r="Y47" s="563"/>
      <c r="Z47" s="563"/>
      <c r="AA47" s="563"/>
      <c r="AB47" s="563"/>
      <c r="AC47" s="563"/>
      <c r="AD47" s="563"/>
      <c r="AE47" s="563"/>
      <c r="AF47" s="563"/>
      <c r="AG47" s="563"/>
      <c r="AH47" s="563"/>
      <c r="AI47" s="563"/>
      <c r="AJ47" s="563"/>
      <c r="AK47" s="563"/>
      <c r="AL47" s="563"/>
      <c r="AM47" s="563"/>
      <c r="AN47" s="563"/>
      <c r="AO47" s="563"/>
      <c r="AP47" s="563"/>
      <c r="AQ47" s="563"/>
      <c r="AR47" s="563"/>
      <c r="AS47" s="563"/>
    </row>
    <row r="48" spans="1:45" ht="19.5" customHeight="1">
      <c r="A48" s="582" t="s">
        <v>27</v>
      </c>
      <c r="B48" s="573" t="s">
        <v>496</v>
      </c>
      <c r="C48" s="583"/>
      <c r="D48" s="561">
        <f t="shared" si="14"/>
        <v>2090</v>
      </c>
      <c r="E48" s="548">
        <f t="shared" ref="E48:V48" si="16">SUM(E49:E50)</f>
        <v>28</v>
      </c>
      <c r="F48" s="548">
        <f t="shared" si="16"/>
        <v>113</v>
      </c>
      <c r="G48" s="548">
        <f t="shared" si="16"/>
        <v>146</v>
      </c>
      <c r="H48" s="548">
        <f t="shared" si="16"/>
        <v>170</v>
      </c>
      <c r="I48" s="548">
        <f t="shared" si="16"/>
        <v>239</v>
      </c>
      <c r="J48" s="548">
        <f t="shared" si="16"/>
        <v>252</v>
      </c>
      <c r="K48" s="548">
        <f t="shared" si="16"/>
        <v>142</v>
      </c>
      <c r="L48" s="548">
        <f t="shared" si="16"/>
        <v>116</v>
      </c>
      <c r="M48" s="548">
        <f t="shared" si="16"/>
        <v>143</v>
      </c>
      <c r="N48" s="548">
        <f t="shared" si="16"/>
        <v>152</v>
      </c>
      <c r="O48" s="548">
        <f t="shared" si="16"/>
        <v>131</v>
      </c>
      <c r="P48" s="548">
        <f t="shared" si="16"/>
        <v>111</v>
      </c>
      <c r="Q48" s="548">
        <f t="shared" si="16"/>
        <v>90</v>
      </c>
      <c r="R48" s="548">
        <f t="shared" si="16"/>
        <v>97</v>
      </c>
      <c r="S48" s="548">
        <f t="shared" si="16"/>
        <v>51</v>
      </c>
      <c r="T48" s="548">
        <f t="shared" si="16"/>
        <v>32</v>
      </c>
      <c r="U48" s="548">
        <f t="shared" si="16"/>
        <v>41</v>
      </c>
      <c r="V48" s="575">
        <f t="shared" si="16"/>
        <v>36</v>
      </c>
      <c r="W48" s="562"/>
      <c r="X48" s="562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</row>
    <row r="49" spans="1:45" ht="19.5" customHeight="1">
      <c r="A49" s="579"/>
      <c r="B49" s="573"/>
      <c r="C49" s="580" t="s">
        <v>88</v>
      </c>
      <c r="D49" s="567">
        <f t="shared" si="14"/>
        <v>1104</v>
      </c>
      <c r="E49" s="553">
        <v>15</v>
      </c>
      <c r="F49" s="553">
        <v>58</v>
      </c>
      <c r="G49" s="553">
        <v>70</v>
      </c>
      <c r="H49" s="553">
        <v>84</v>
      </c>
      <c r="I49" s="553">
        <v>134</v>
      </c>
      <c r="J49" s="553">
        <v>121</v>
      </c>
      <c r="K49" s="553">
        <v>75</v>
      </c>
      <c r="L49" s="553">
        <v>62</v>
      </c>
      <c r="M49" s="553">
        <v>70</v>
      </c>
      <c r="N49" s="553">
        <v>96</v>
      </c>
      <c r="O49" s="553">
        <v>61</v>
      </c>
      <c r="P49" s="553">
        <v>74</v>
      </c>
      <c r="Q49" s="553">
        <v>48</v>
      </c>
      <c r="R49" s="553">
        <v>54</v>
      </c>
      <c r="S49" s="553">
        <v>25</v>
      </c>
      <c r="T49" s="553">
        <v>20</v>
      </c>
      <c r="U49" s="553">
        <v>18</v>
      </c>
      <c r="V49" s="581">
        <v>19</v>
      </c>
      <c r="W49" s="562"/>
      <c r="X49" s="562"/>
      <c r="Y49" s="563"/>
      <c r="Z49" s="563"/>
      <c r="AA49" s="563"/>
      <c r="AB49" s="563"/>
      <c r="AC49" s="563"/>
      <c r="AD49" s="563"/>
      <c r="AE49" s="563"/>
      <c r="AF49" s="563"/>
      <c r="AG49" s="563"/>
      <c r="AH49" s="563"/>
      <c r="AI49" s="563"/>
      <c r="AJ49" s="563"/>
      <c r="AK49" s="563"/>
      <c r="AL49" s="563"/>
      <c r="AM49" s="563"/>
      <c r="AN49" s="563"/>
      <c r="AO49" s="563"/>
      <c r="AP49" s="563"/>
      <c r="AQ49" s="563"/>
      <c r="AR49" s="563"/>
      <c r="AS49" s="563"/>
    </row>
    <row r="50" spans="1:45" ht="19.5" customHeight="1">
      <c r="A50" s="579"/>
      <c r="B50" s="573"/>
      <c r="C50" s="574" t="s">
        <v>89</v>
      </c>
      <c r="D50" s="567">
        <f t="shared" si="14"/>
        <v>986</v>
      </c>
      <c r="E50" s="553">
        <v>13</v>
      </c>
      <c r="F50" s="553">
        <v>55</v>
      </c>
      <c r="G50" s="553">
        <v>76</v>
      </c>
      <c r="H50" s="553">
        <v>86</v>
      </c>
      <c r="I50" s="553">
        <v>105</v>
      </c>
      <c r="J50" s="553">
        <v>131</v>
      </c>
      <c r="K50" s="553">
        <v>67</v>
      </c>
      <c r="L50" s="553">
        <v>54</v>
      </c>
      <c r="M50" s="553">
        <v>73</v>
      </c>
      <c r="N50" s="553">
        <v>56</v>
      </c>
      <c r="O50" s="553">
        <v>70</v>
      </c>
      <c r="P50" s="553">
        <v>37</v>
      </c>
      <c r="Q50" s="553">
        <v>42</v>
      </c>
      <c r="R50" s="553">
        <v>43</v>
      </c>
      <c r="S50" s="553">
        <v>26</v>
      </c>
      <c r="T50" s="553">
        <v>12</v>
      </c>
      <c r="U50" s="553">
        <v>23</v>
      </c>
      <c r="V50" s="581">
        <v>17</v>
      </c>
      <c r="W50" s="562"/>
      <c r="X50" s="562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563"/>
      <c r="AK50" s="563"/>
      <c r="AL50" s="563"/>
      <c r="AM50" s="563"/>
      <c r="AN50" s="563"/>
      <c r="AO50" s="563"/>
      <c r="AP50" s="563"/>
      <c r="AQ50" s="563"/>
      <c r="AR50" s="563"/>
      <c r="AS50" s="563"/>
    </row>
    <row r="51" spans="1:45" ht="19.5" customHeight="1">
      <c r="A51" s="582" t="s">
        <v>29</v>
      </c>
      <c r="B51" s="573" t="s">
        <v>497</v>
      </c>
      <c r="C51" s="583"/>
      <c r="D51" s="561">
        <f t="shared" si="14"/>
        <v>2680</v>
      </c>
      <c r="E51" s="548">
        <f t="shared" ref="E51:V51" si="17">SUM(E52:E53)</f>
        <v>49</v>
      </c>
      <c r="F51" s="548">
        <f t="shared" si="17"/>
        <v>148</v>
      </c>
      <c r="G51" s="548">
        <f t="shared" si="17"/>
        <v>176</v>
      </c>
      <c r="H51" s="548">
        <f t="shared" si="17"/>
        <v>234</v>
      </c>
      <c r="I51" s="548">
        <f t="shared" si="17"/>
        <v>249</v>
      </c>
      <c r="J51" s="548">
        <f t="shared" si="17"/>
        <v>233</v>
      </c>
      <c r="K51" s="548">
        <f t="shared" si="17"/>
        <v>204</v>
      </c>
      <c r="L51" s="548">
        <f t="shared" si="17"/>
        <v>155</v>
      </c>
      <c r="M51" s="548">
        <f t="shared" si="17"/>
        <v>178</v>
      </c>
      <c r="N51" s="548">
        <f t="shared" si="17"/>
        <v>232</v>
      </c>
      <c r="O51" s="548">
        <f t="shared" si="17"/>
        <v>222</v>
      </c>
      <c r="P51" s="548">
        <f t="shared" si="17"/>
        <v>137</v>
      </c>
      <c r="Q51" s="548">
        <f t="shared" si="17"/>
        <v>103</v>
      </c>
      <c r="R51" s="548">
        <f t="shared" si="17"/>
        <v>99</v>
      </c>
      <c r="S51" s="548">
        <f t="shared" si="17"/>
        <v>92</v>
      </c>
      <c r="T51" s="548">
        <f t="shared" si="17"/>
        <v>58</v>
      </c>
      <c r="U51" s="548">
        <f t="shared" si="17"/>
        <v>55</v>
      </c>
      <c r="V51" s="575">
        <f t="shared" si="17"/>
        <v>56</v>
      </c>
      <c r="W51" s="562"/>
      <c r="X51" s="562"/>
      <c r="Y51" s="563"/>
      <c r="Z51" s="563"/>
      <c r="AA51" s="563"/>
      <c r="AB51" s="563"/>
      <c r="AC51" s="563"/>
      <c r="AD51" s="563"/>
      <c r="AE51" s="563"/>
      <c r="AF51" s="563"/>
      <c r="AG51" s="563"/>
      <c r="AH51" s="563"/>
      <c r="AI51" s="563"/>
      <c r="AJ51" s="563"/>
      <c r="AK51" s="563"/>
      <c r="AL51" s="563"/>
      <c r="AM51" s="563"/>
      <c r="AN51" s="563"/>
      <c r="AO51" s="563"/>
      <c r="AP51" s="563"/>
      <c r="AQ51" s="563"/>
      <c r="AR51" s="563"/>
      <c r="AS51" s="563"/>
    </row>
    <row r="52" spans="1:45" ht="19.5" customHeight="1">
      <c r="A52" s="579"/>
      <c r="B52" s="573"/>
      <c r="C52" s="580" t="s">
        <v>88</v>
      </c>
      <c r="D52" s="567">
        <f t="shared" si="14"/>
        <v>1402</v>
      </c>
      <c r="E52" s="553">
        <v>23</v>
      </c>
      <c r="F52" s="553">
        <v>70</v>
      </c>
      <c r="G52" s="553">
        <v>92</v>
      </c>
      <c r="H52" s="553">
        <v>129</v>
      </c>
      <c r="I52" s="553">
        <v>129</v>
      </c>
      <c r="J52" s="553">
        <v>122</v>
      </c>
      <c r="K52" s="553">
        <v>112</v>
      </c>
      <c r="L52" s="553">
        <v>80</v>
      </c>
      <c r="M52" s="553">
        <v>100</v>
      </c>
      <c r="N52" s="553">
        <v>116</v>
      </c>
      <c r="O52" s="553">
        <v>109</v>
      </c>
      <c r="P52" s="553">
        <v>77</v>
      </c>
      <c r="Q52" s="553">
        <v>48</v>
      </c>
      <c r="R52" s="553">
        <v>52</v>
      </c>
      <c r="S52" s="553">
        <v>39</v>
      </c>
      <c r="T52" s="553">
        <v>37</v>
      </c>
      <c r="U52" s="553">
        <v>33</v>
      </c>
      <c r="V52" s="581">
        <v>34</v>
      </c>
      <c r="W52" s="562"/>
      <c r="X52" s="562"/>
      <c r="Y52" s="563"/>
      <c r="Z52" s="563"/>
      <c r="AA52" s="563"/>
      <c r="AB52" s="563"/>
      <c r="AC52" s="563"/>
      <c r="AD52" s="563"/>
      <c r="AE52" s="563"/>
      <c r="AF52" s="563"/>
      <c r="AG52" s="563"/>
      <c r="AH52" s="563"/>
      <c r="AI52" s="563"/>
      <c r="AJ52" s="563"/>
      <c r="AK52" s="563"/>
      <c r="AL52" s="563"/>
      <c r="AM52" s="563"/>
      <c r="AN52" s="563"/>
      <c r="AO52" s="563"/>
      <c r="AP52" s="563"/>
      <c r="AQ52" s="563"/>
      <c r="AR52" s="563"/>
      <c r="AS52" s="563"/>
    </row>
    <row r="53" spans="1:45" ht="19.5" customHeight="1">
      <c r="A53" s="579"/>
      <c r="B53" s="573"/>
      <c r="C53" s="574" t="s">
        <v>89</v>
      </c>
      <c r="D53" s="567">
        <f t="shared" si="14"/>
        <v>1278</v>
      </c>
      <c r="E53" s="553">
        <v>26</v>
      </c>
      <c r="F53" s="553">
        <v>78</v>
      </c>
      <c r="G53" s="553">
        <v>84</v>
      </c>
      <c r="H53" s="553">
        <v>105</v>
      </c>
      <c r="I53" s="553">
        <v>120</v>
      </c>
      <c r="J53" s="553">
        <v>111</v>
      </c>
      <c r="K53" s="553">
        <v>92</v>
      </c>
      <c r="L53" s="553">
        <v>75</v>
      </c>
      <c r="M53" s="553">
        <v>78</v>
      </c>
      <c r="N53" s="553">
        <v>116</v>
      </c>
      <c r="O53" s="553">
        <v>113</v>
      </c>
      <c r="P53" s="553">
        <v>60</v>
      </c>
      <c r="Q53" s="553">
        <v>55</v>
      </c>
      <c r="R53" s="553">
        <v>47</v>
      </c>
      <c r="S53" s="553">
        <v>53</v>
      </c>
      <c r="T53" s="553">
        <v>21</v>
      </c>
      <c r="U53" s="553">
        <v>22</v>
      </c>
      <c r="V53" s="581">
        <v>22</v>
      </c>
      <c r="W53" s="562"/>
      <c r="X53" s="562"/>
      <c r="Y53" s="563"/>
      <c r="Z53" s="563"/>
      <c r="AA53" s="563"/>
      <c r="AB53" s="563"/>
      <c r="AC53" s="563"/>
      <c r="AD53" s="563"/>
      <c r="AE53" s="563"/>
      <c r="AF53" s="563"/>
      <c r="AG53" s="563"/>
      <c r="AH53" s="563"/>
      <c r="AI53" s="563"/>
      <c r="AJ53" s="563"/>
      <c r="AK53" s="563"/>
      <c r="AL53" s="563"/>
      <c r="AM53" s="563"/>
      <c r="AN53" s="563"/>
      <c r="AO53" s="563"/>
      <c r="AP53" s="563"/>
      <c r="AQ53" s="563"/>
      <c r="AR53" s="563"/>
      <c r="AS53" s="563"/>
    </row>
    <row r="54" spans="1:45" ht="19.5" customHeight="1">
      <c r="A54" s="582" t="s">
        <v>31</v>
      </c>
      <c r="B54" s="573" t="s">
        <v>498</v>
      </c>
      <c r="C54" s="583"/>
      <c r="D54" s="561">
        <f t="shared" si="14"/>
        <v>2400</v>
      </c>
      <c r="E54" s="548">
        <f t="shared" ref="E54:V54" si="18">SUM(E55:E56)</f>
        <v>35</v>
      </c>
      <c r="F54" s="548">
        <f t="shared" si="18"/>
        <v>139</v>
      </c>
      <c r="G54" s="548">
        <f t="shared" si="18"/>
        <v>174</v>
      </c>
      <c r="H54" s="548">
        <f t="shared" si="18"/>
        <v>177</v>
      </c>
      <c r="I54" s="548">
        <f t="shared" si="18"/>
        <v>198</v>
      </c>
      <c r="J54" s="548">
        <f t="shared" si="18"/>
        <v>193</v>
      </c>
      <c r="K54" s="548">
        <f t="shared" si="18"/>
        <v>199</v>
      </c>
      <c r="L54" s="548">
        <f t="shared" si="18"/>
        <v>149</v>
      </c>
      <c r="M54" s="548">
        <f t="shared" si="18"/>
        <v>169</v>
      </c>
      <c r="N54" s="548">
        <f t="shared" si="18"/>
        <v>170</v>
      </c>
      <c r="O54" s="548">
        <f t="shared" si="18"/>
        <v>147</v>
      </c>
      <c r="P54" s="548">
        <f t="shared" si="18"/>
        <v>145</v>
      </c>
      <c r="Q54" s="548">
        <f t="shared" si="18"/>
        <v>148</v>
      </c>
      <c r="R54" s="548">
        <f t="shared" si="18"/>
        <v>106</v>
      </c>
      <c r="S54" s="548">
        <f t="shared" si="18"/>
        <v>85</v>
      </c>
      <c r="T54" s="548">
        <f t="shared" si="18"/>
        <v>59</v>
      </c>
      <c r="U54" s="548">
        <f t="shared" si="18"/>
        <v>50</v>
      </c>
      <c r="V54" s="575">
        <f t="shared" si="18"/>
        <v>57</v>
      </c>
      <c r="W54" s="562"/>
      <c r="X54" s="562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</row>
    <row r="55" spans="1:45" ht="19.5" customHeight="1">
      <c r="A55" s="579"/>
      <c r="B55" s="573"/>
      <c r="C55" s="580" t="s">
        <v>88</v>
      </c>
      <c r="D55" s="567">
        <f t="shared" si="14"/>
        <v>1256</v>
      </c>
      <c r="E55" s="553">
        <v>17</v>
      </c>
      <c r="F55" s="553">
        <v>62</v>
      </c>
      <c r="G55" s="553">
        <v>87</v>
      </c>
      <c r="H55" s="553">
        <v>103</v>
      </c>
      <c r="I55" s="553">
        <v>98</v>
      </c>
      <c r="J55" s="553">
        <v>107</v>
      </c>
      <c r="K55" s="553">
        <v>104</v>
      </c>
      <c r="L55" s="553">
        <v>86</v>
      </c>
      <c r="M55" s="553">
        <v>91</v>
      </c>
      <c r="N55" s="553">
        <v>92</v>
      </c>
      <c r="O55" s="553">
        <v>77</v>
      </c>
      <c r="P55" s="553">
        <v>84</v>
      </c>
      <c r="Q55" s="553">
        <v>80</v>
      </c>
      <c r="R55" s="553">
        <v>43</v>
      </c>
      <c r="S55" s="553">
        <v>51</v>
      </c>
      <c r="T55" s="553">
        <v>24</v>
      </c>
      <c r="U55" s="553">
        <v>23</v>
      </c>
      <c r="V55" s="581">
        <v>27</v>
      </c>
      <c r="W55" s="562"/>
      <c r="X55" s="562"/>
      <c r="Y55" s="563"/>
      <c r="Z55" s="563"/>
      <c r="AA55" s="563"/>
      <c r="AB55" s="563"/>
      <c r="AC55" s="563"/>
      <c r="AD55" s="563"/>
      <c r="AE55" s="563"/>
      <c r="AF55" s="563"/>
      <c r="AG55" s="563"/>
      <c r="AH55" s="563"/>
      <c r="AI55" s="563"/>
      <c r="AJ55" s="563"/>
      <c r="AK55" s="563"/>
      <c r="AL55" s="563"/>
      <c r="AM55" s="563"/>
      <c r="AN55" s="563"/>
      <c r="AO55" s="563"/>
      <c r="AP55" s="563"/>
      <c r="AQ55" s="563"/>
      <c r="AR55" s="563"/>
      <c r="AS55" s="563"/>
    </row>
    <row r="56" spans="1:45" ht="19.5" customHeight="1">
      <c r="A56" s="579"/>
      <c r="B56" s="573"/>
      <c r="C56" s="574" t="s">
        <v>89</v>
      </c>
      <c r="D56" s="567">
        <f t="shared" si="14"/>
        <v>1144</v>
      </c>
      <c r="E56" s="553">
        <v>18</v>
      </c>
      <c r="F56" s="553">
        <v>77</v>
      </c>
      <c r="G56" s="553">
        <v>87</v>
      </c>
      <c r="H56" s="553">
        <v>74</v>
      </c>
      <c r="I56" s="553">
        <v>100</v>
      </c>
      <c r="J56" s="553">
        <v>86</v>
      </c>
      <c r="K56" s="553">
        <v>95</v>
      </c>
      <c r="L56" s="553">
        <v>63</v>
      </c>
      <c r="M56" s="553">
        <v>78</v>
      </c>
      <c r="N56" s="553">
        <v>78</v>
      </c>
      <c r="O56" s="553">
        <v>70</v>
      </c>
      <c r="P56" s="553">
        <v>61</v>
      </c>
      <c r="Q56" s="553">
        <v>68</v>
      </c>
      <c r="R56" s="553">
        <v>63</v>
      </c>
      <c r="S56" s="553">
        <v>34</v>
      </c>
      <c r="T56" s="553">
        <v>35</v>
      </c>
      <c r="U56" s="553">
        <v>27</v>
      </c>
      <c r="V56" s="581">
        <v>30</v>
      </c>
      <c r="W56" s="562"/>
      <c r="X56" s="562"/>
      <c r="Y56" s="563"/>
      <c r="Z56" s="563"/>
      <c r="AA56" s="563"/>
      <c r="AB56" s="563"/>
      <c r="AC56" s="563"/>
      <c r="AD56" s="563"/>
      <c r="AE56" s="563"/>
      <c r="AF56" s="563"/>
      <c r="AG56" s="563"/>
      <c r="AH56" s="563"/>
      <c r="AI56" s="563"/>
      <c r="AJ56" s="563"/>
      <c r="AK56" s="563"/>
      <c r="AL56" s="563"/>
      <c r="AM56" s="563"/>
      <c r="AN56" s="563"/>
      <c r="AO56" s="563"/>
      <c r="AP56" s="563"/>
      <c r="AQ56" s="563"/>
      <c r="AR56" s="563"/>
      <c r="AS56" s="563"/>
    </row>
    <row r="57" spans="1:45" ht="19.5" customHeight="1">
      <c r="A57" s="582" t="s">
        <v>33</v>
      </c>
      <c r="B57" s="573" t="s">
        <v>499</v>
      </c>
      <c r="C57" s="583"/>
      <c r="D57" s="561">
        <f t="shared" si="14"/>
        <v>2800</v>
      </c>
      <c r="E57" s="548">
        <f t="shared" ref="E57:V57" si="19">SUM(E58:E59)</f>
        <v>62</v>
      </c>
      <c r="F57" s="548">
        <f t="shared" si="19"/>
        <v>189</v>
      </c>
      <c r="G57" s="548">
        <f t="shared" si="19"/>
        <v>281</v>
      </c>
      <c r="H57" s="548">
        <f t="shared" si="19"/>
        <v>379</v>
      </c>
      <c r="I57" s="548">
        <f t="shared" si="19"/>
        <v>232</v>
      </c>
      <c r="J57" s="548">
        <f t="shared" si="19"/>
        <v>229</v>
      </c>
      <c r="K57" s="548">
        <f t="shared" si="19"/>
        <v>203</v>
      </c>
      <c r="L57" s="548">
        <f t="shared" si="19"/>
        <v>147</v>
      </c>
      <c r="M57" s="548">
        <f t="shared" si="19"/>
        <v>145</v>
      </c>
      <c r="N57" s="548">
        <f t="shared" si="19"/>
        <v>195</v>
      </c>
      <c r="O57" s="548">
        <f t="shared" si="19"/>
        <v>156</v>
      </c>
      <c r="P57" s="548">
        <f t="shared" si="19"/>
        <v>175</v>
      </c>
      <c r="Q57" s="548">
        <f t="shared" si="19"/>
        <v>115</v>
      </c>
      <c r="R57" s="548">
        <f t="shared" si="19"/>
        <v>66</v>
      </c>
      <c r="S57" s="548">
        <f t="shared" si="19"/>
        <v>83</v>
      </c>
      <c r="T57" s="548">
        <f t="shared" si="19"/>
        <v>52</v>
      </c>
      <c r="U57" s="548">
        <f t="shared" si="19"/>
        <v>56</v>
      </c>
      <c r="V57" s="575">
        <f t="shared" si="19"/>
        <v>35</v>
      </c>
      <c r="W57" s="562"/>
      <c r="X57" s="562"/>
      <c r="Y57" s="563"/>
      <c r="Z57" s="563"/>
      <c r="AA57" s="563"/>
      <c r="AB57" s="563"/>
      <c r="AC57" s="563"/>
      <c r="AD57" s="563"/>
      <c r="AE57" s="563"/>
      <c r="AF57" s="563"/>
      <c r="AG57" s="563"/>
      <c r="AH57" s="563"/>
      <c r="AI57" s="563"/>
      <c r="AJ57" s="563"/>
      <c r="AK57" s="563"/>
      <c r="AL57" s="563"/>
      <c r="AM57" s="563"/>
      <c r="AN57" s="563"/>
      <c r="AO57" s="563"/>
      <c r="AP57" s="563"/>
      <c r="AQ57" s="563"/>
      <c r="AR57" s="563"/>
      <c r="AS57" s="563"/>
    </row>
    <row r="58" spans="1:45" ht="19.5" customHeight="1">
      <c r="A58" s="579"/>
      <c r="B58" s="573"/>
      <c r="C58" s="580" t="s">
        <v>88</v>
      </c>
      <c r="D58" s="567">
        <f t="shared" si="14"/>
        <v>1518</v>
      </c>
      <c r="E58" s="553">
        <v>37</v>
      </c>
      <c r="F58" s="553">
        <v>102</v>
      </c>
      <c r="G58" s="553">
        <v>143</v>
      </c>
      <c r="H58" s="553">
        <v>205</v>
      </c>
      <c r="I58" s="553">
        <v>130</v>
      </c>
      <c r="J58" s="553">
        <v>133</v>
      </c>
      <c r="K58" s="553">
        <v>107</v>
      </c>
      <c r="L58" s="553">
        <v>77</v>
      </c>
      <c r="M58" s="553">
        <v>73</v>
      </c>
      <c r="N58" s="553">
        <v>89</v>
      </c>
      <c r="O58" s="553">
        <v>92</v>
      </c>
      <c r="P58" s="553">
        <v>106</v>
      </c>
      <c r="Q58" s="553">
        <v>68</v>
      </c>
      <c r="R58" s="553">
        <v>33</v>
      </c>
      <c r="S58" s="553">
        <v>48</v>
      </c>
      <c r="T58" s="553">
        <v>29</v>
      </c>
      <c r="U58" s="553">
        <v>24</v>
      </c>
      <c r="V58" s="581">
        <v>22</v>
      </c>
      <c r="W58" s="562"/>
      <c r="X58" s="562"/>
      <c r="Y58" s="563"/>
      <c r="Z58" s="563"/>
      <c r="AA58" s="563"/>
      <c r="AB58" s="563"/>
      <c r="AC58" s="563"/>
      <c r="AD58" s="563"/>
      <c r="AE58" s="563"/>
      <c r="AF58" s="563"/>
      <c r="AG58" s="563"/>
      <c r="AH58" s="563"/>
      <c r="AI58" s="563"/>
      <c r="AJ58" s="563"/>
      <c r="AK58" s="563"/>
      <c r="AL58" s="563"/>
      <c r="AM58" s="563"/>
      <c r="AN58" s="563"/>
      <c r="AO58" s="563"/>
      <c r="AP58" s="563"/>
      <c r="AQ58" s="563"/>
      <c r="AR58" s="563"/>
      <c r="AS58" s="563"/>
    </row>
    <row r="59" spans="1:45" ht="19.5" customHeight="1">
      <c r="A59" s="579"/>
      <c r="B59" s="573"/>
      <c r="C59" s="574" t="s">
        <v>89</v>
      </c>
      <c r="D59" s="567">
        <f t="shared" si="14"/>
        <v>1282</v>
      </c>
      <c r="E59" s="553">
        <v>25</v>
      </c>
      <c r="F59" s="553">
        <v>87</v>
      </c>
      <c r="G59" s="553">
        <v>138</v>
      </c>
      <c r="H59" s="553">
        <v>174</v>
      </c>
      <c r="I59" s="553">
        <v>102</v>
      </c>
      <c r="J59" s="553">
        <v>96</v>
      </c>
      <c r="K59" s="553">
        <v>96</v>
      </c>
      <c r="L59" s="553">
        <v>70</v>
      </c>
      <c r="M59" s="553">
        <v>72</v>
      </c>
      <c r="N59" s="553">
        <v>106</v>
      </c>
      <c r="O59" s="553">
        <v>64</v>
      </c>
      <c r="P59" s="553">
        <v>69</v>
      </c>
      <c r="Q59" s="553">
        <v>47</v>
      </c>
      <c r="R59" s="553">
        <v>33</v>
      </c>
      <c r="S59" s="553">
        <v>35</v>
      </c>
      <c r="T59" s="553">
        <v>23</v>
      </c>
      <c r="U59" s="553">
        <v>32</v>
      </c>
      <c r="V59" s="581">
        <v>13</v>
      </c>
      <c r="W59" s="562"/>
      <c r="X59" s="562"/>
      <c r="Y59" s="563"/>
      <c r="Z59" s="563"/>
      <c r="AA59" s="563"/>
      <c r="AB59" s="563"/>
      <c r="AC59" s="563"/>
      <c r="AD59" s="563"/>
      <c r="AE59" s="563"/>
      <c r="AF59" s="563"/>
      <c r="AG59" s="563"/>
      <c r="AH59" s="563"/>
      <c r="AI59" s="563"/>
      <c r="AJ59" s="563"/>
      <c r="AK59" s="563"/>
      <c r="AL59" s="563"/>
      <c r="AM59" s="563"/>
      <c r="AN59" s="563"/>
      <c r="AO59" s="563"/>
      <c r="AP59" s="563"/>
      <c r="AQ59" s="563"/>
      <c r="AR59" s="563"/>
      <c r="AS59" s="563"/>
    </row>
    <row r="60" spans="1:45" ht="19.5" customHeight="1">
      <c r="A60" s="582" t="s">
        <v>35</v>
      </c>
      <c r="B60" s="573" t="s">
        <v>500</v>
      </c>
      <c r="C60" s="583"/>
      <c r="D60" s="561">
        <f t="shared" si="14"/>
        <v>4558</v>
      </c>
      <c r="E60" s="548">
        <f t="shared" ref="E60:V60" si="20">SUM(E61:E62)</f>
        <v>86</v>
      </c>
      <c r="F60" s="548">
        <f t="shared" si="20"/>
        <v>347</v>
      </c>
      <c r="G60" s="548">
        <f t="shared" si="20"/>
        <v>472</v>
      </c>
      <c r="H60" s="548">
        <f t="shared" si="20"/>
        <v>516</v>
      </c>
      <c r="I60" s="548">
        <f t="shared" si="20"/>
        <v>473</v>
      </c>
      <c r="J60" s="548">
        <f t="shared" si="20"/>
        <v>411</v>
      </c>
      <c r="K60" s="548">
        <f t="shared" si="20"/>
        <v>341</v>
      </c>
      <c r="L60" s="548">
        <f t="shared" si="20"/>
        <v>268</v>
      </c>
      <c r="M60" s="548">
        <f t="shared" si="20"/>
        <v>236</v>
      </c>
      <c r="N60" s="548">
        <f t="shared" si="20"/>
        <v>263</v>
      </c>
      <c r="O60" s="548">
        <f t="shared" si="20"/>
        <v>203</v>
      </c>
      <c r="P60" s="548">
        <f t="shared" si="20"/>
        <v>268</v>
      </c>
      <c r="Q60" s="548">
        <f t="shared" si="20"/>
        <v>199</v>
      </c>
      <c r="R60" s="548">
        <f t="shared" si="20"/>
        <v>138</v>
      </c>
      <c r="S60" s="548">
        <f t="shared" si="20"/>
        <v>102</v>
      </c>
      <c r="T60" s="548">
        <f t="shared" si="20"/>
        <v>68</v>
      </c>
      <c r="U60" s="548">
        <f t="shared" si="20"/>
        <v>83</v>
      </c>
      <c r="V60" s="575">
        <f t="shared" si="20"/>
        <v>84</v>
      </c>
      <c r="W60" s="562"/>
      <c r="X60" s="562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</row>
    <row r="61" spans="1:45" ht="19.5" customHeight="1">
      <c r="A61" s="579"/>
      <c r="B61" s="573"/>
      <c r="C61" s="580" t="s">
        <v>88</v>
      </c>
      <c r="D61" s="567">
        <f t="shared" si="14"/>
        <v>2392</v>
      </c>
      <c r="E61" s="553">
        <v>40</v>
      </c>
      <c r="F61" s="553">
        <v>190</v>
      </c>
      <c r="G61" s="553">
        <v>253</v>
      </c>
      <c r="H61" s="627">
        <v>232</v>
      </c>
      <c r="I61" s="553">
        <v>218</v>
      </c>
      <c r="J61" s="553">
        <v>223</v>
      </c>
      <c r="K61" s="553">
        <v>182</v>
      </c>
      <c r="L61" s="553">
        <v>159</v>
      </c>
      <c r="M61" s="553">
        <v>122</v>
      </c>
      <c r="N61" s="553">
        <v>133</v>
      </c>
      <c r="O61" s="553">
        <v>107</v>
      </c>
      <c r="P61" s="553">
        <v>142</v>
      </c>
      <c r="Q61" s="553">
        <v>131</v>
      </c>
      <c r="R61" s="553">
        <v>96</v>
      </c>
      <c r="S61" s="553">
        <v>52</v>
      </c>
      <c r="T61" s="553">
        <v>33</v>
      </c>
      <c r="U61" s="553">
        <v>35</v>
      </c>
      <c r="V61" s="581">
        <v>44</v>
      </c>
      <c r="W61" s="562"/>
      <c r="X61" s="562"/>
      <c r="Y61" s="563"/>
      <c r="Z61" s="563"/>
      <c r="AA61" s="563"/>
      <c r="AB61" s="563"/>
      <c r="AC61" s="563"/>
      <c r="AD61" s="563"/>
      <c r="AE61" s="563"/>
      <c r="AF61" s="563"/>
      <c r="AG61" s="563"/>
      <c r="AH61" s="563"/>
      <c r="AI61" s="563"/>
      <c r="AJ61" s="563"/>
      <c r="AK61" s="563"/>
      <c r="AL61" s="563"/>
      <c r="AM61" s="563"/>
      <c r="AN61" s="563"/>
      <c r="AO61" s="563"/>
      <c r="AP61" s="563"/>
      <c r="AQ61" s="563"/>
      <c r="AR61" s="563"/>
      <c r="AS61" s="563"/>
    </row>
    <row r="62" spans="1:45" ht="19.5" customHeight="1">
      <c r="A62" s="579"/>
      <c r="B62" s="573"/>
      <c r="C62" s="574" t="s">
        <v>89</v>
      </c>
      <c r="D62" s="567">
        <f t="shared" si="14"/>
        <v>2166</v>
      </c>
      <c r="E62" s="553">
        <v>46</v>
      </c>
      <c r="F62" s="553">
        <v>157</v>
      </c>
      <c r="G62" s="553">
        <v>219</v>
      </c>
      <c r="H62" s="553">
        <v>284</v>
      </c>
      <c r="I62" s="553">
        <v>255</v>
      </c>
      <c r="J62" s="553">
        <v>188</v>
      </c>
      <c r="K62" s="553">
        <v>159</v>
      </c>
      <c r="L62" s="553">
        <v>109</v>
      </c>
      <c r="M62" s="553">
        <v>114</v>
      </c>
      <c r="N62" s="553">
        <v>130</v>
      </c>
      <c r="O62" s="553">
        <v>96</v>
      </c>
      <c r="P62" s="553">
        <v>126</v>
      </c>
      <c r="Q62" s="553">
        <v>68</v>
      </c>
      <c r="R62" s="553">
        <v>42</v>
      </c>
      <c r="S62" s="553">
        <v>50</v>
      </c>
      <c r="T62" s="553">
        <v>35</v>
      </c>
      <c r="U62" s="553">
        <v>48</v>
      </c>
      <c r="V62" s="581">
        <v>40</v>
      </c>
      <c r="W62" s="562"/>
      <c r="X62" s="562"/>
      <c r="Y62" s="563"/>
      <c r="Z62" s="563"/>
      <c r="AA62" s="563"/>
      <c r="AB62" s="563"/>
      <c r="AC62" s="563"/>
      <c r="AD62" s="563"/>
      <c r="AE62" s="563"/>
      <c r="AF62" s="563"/>
      <c r="AG62" s="563"/>
      <c r="AH62" s="563"/>
      <c r="AI62" s="563"/>
      <c r="AJ62" s="563"/>
      <c r="AK62" s="563"/>
      <c r="AL62" s="563"/>
      <c r="AM62" s="563"/>
      <c r="AN62" s="563"/>
      <c r="AO62" s="563"/>
      <c r="AP62" s="563"/>
      <c r="AQ62" s="563"/>
      <c r="AR62" s="563"/>
      <c r="AS62" s="563"/>
    </row>
    <row r="63" spans="1:45" ht="19.5" customHeight="1">
      <c r="A63" s="582" t="s">
        <v>37</v>
      </c>
      <c r="B63" s="573" t="s">
        <v>450</v>
      </c>
      <c r="C63" s="583"/>
      <c r="D63" s="561">
        <f t="shared" si="14"/>
        <v>6100</v>
      </c>
      <c r="E63" s="548">
        <f t="shared" ref="E63:V63" si="21">SUM(E64:E65)</f>
        <v>97</v>
      </c>
      <c r="F63" s="548">
        <f t="shared" si="21"/>
        <v>414</v>
      </c>
      <c r="G63" s="548">
        <f t="shared" si="21"/>
        <v>608</v>
      </c>
      <c r="H63" s="548">
        <f>SUM(H64:H65)</f>
        <v>672</v>
      </c>
      <c r="I63" s="548">
        <f t="shared" si="21"/>
        <v>597</v>
      </c>
      <c r="J63" s="548">
        <f t="shared" si="21"/>
        <v>578</v>
      </c>
      <c r="K63" s="548">
        <f t="shared" si="21"/>
        <v>549</v>
      </c>
      <c r="L63" s="548">
        <f t="shared" si="21"/>
        <v>379</v>
      </c>
      <c r="M63" s="548">
        <f t="shared" si="21"/>
        <v>326</v>
      </c>
      <c r="N63" s="548">
        <f t="shared" si="21"/>
        <v>300</v>
      </c>
      <c r="O63" s="548">
        <f t="shared" si="21"/>
        <v>376</v>
      </c>
      <c r="P63" s="548">
        <f t="shared" si="21"/>
        <v>296</v>
      </c>
      <c r="Q63" s="548">
        <f t="shared" si="21"/>
        <v>241</v>
      </c>
      <c r="R63" s="548">
        <f t="shared" si="21"/>
        <v>189</v>
      </c>
      <c r="S63" s="548">
        <f t="shared" si="21"/>
        <v>123</v>
      </c>
      <c r="T63" s="548">
        <f t="shared" si="21"/>
        <v>145</v>
      </c>
      <c r="U63" s="548">
        <f t="shared" si="21"/>
        <v>91</v>
      </c>
      <c r="V63" s="575">
        <f t="shared" si="21"/>
        <v>119</v>
      </c>
      <c r="W63" s="562"/>
      <c r="X63" s="562"/>
      <c r="Y63" s="563"/>
      <c r="Z63" s="563"/>
      <c r="AA63" s="563"/>
      <c r="AB63" s="563"/>
      <c r="AC63" s="563"/>
      <c r="AD63" s="563"/>
      <c r="AE63" s="563"/>
      <c r="AF63" s="563"/>
      <c r="AG63" s="563"/>
      <c r="AH63" s="563"/>
      <c r="AI63" s="563"/>
      <c r="AJ63" s="563"/>
      <c r="AK63" s="563"/>
      <c r="AL63" s="563"/>
      <c r="AM63" s="563"/>
      <c r="AN63" s="563"/>
      <c r="AO63" s="563"/>
      <c r="AP63" s="563"/>
      <c r="AQ63" s="563"/>
      <c r="AR63" s="563"/>
      <c r="AS63" s="563"/>
    </row>
    <row r="64" spans="1:45" ht="19.5" customHeight="1">
      <c r="A64" s="579"/>
      <c r="B64" s="573"/>
      <c r="C64" s="580" t="s">
        <v>88</v>
      </c>
      <c r="D64" s="567">
        <f t="shared" si="14"/>
        <v>3299</v>
      </c>
      <c r="E64" s="553">
        <v>41</v>
      </c>
      <c r="F64" s="553">
        <v>195</v>
      </c>
      <c r="G64" s="553">
        <v>317</v>
      </c>
      <c r="H64" s="553">
        <v>360</v>
      </c>
      <c r="I64" s="553">
        <v>314</v>
      </c>
      <c r="J64" s="553">
        <v>290</v>
      </c>
      <c r="K64" s="553">
        <v>314</v>
      </c>
      <c r="L64" s="553">
        <v>233</v>
      </c>
      <c r="M64" s="553">
        <v>178</v>
      </c>
      <c r="N64" s="553">
        <v>178</v>
      </c>
      <c r="O64" s="553">
        <v>196</v>
      </c>
      <c r="P64" s="553">
        <v>150</v>
      </c>
      <c r="Q64" s="553">
        <v>125</v>
      </c>
      <c r="R64" s="553">
        <v>117</v>
      </c>
      <c r="S64" s="553">
        <v>79</v>
      </c>
      <c r="T64" s="553">
        <v>91</v>
      </c>
      <c r="U64" s="553">
        <v>45</v>
      </c>
      <c r="V64" s="581">
        <v>76</v>
      </c>
      <c r="W64" s="562"/>
      <c r="X64" s="562"/>
      <c r="Y64" s="563"/>
      <c r="Z64" s="563"/>
      <c r="AA64" s="563"/>
      <c r="AB64" s="563"/>
      <c r="AC64" s="563"/>
      <c r="AD64" s="563"/>
      <c r="AE64" s="563"/>
      <c r="AF64" s="563"/>
      <c r="AG64" s="563"/>
      <c r="AH64" s="563"/>
      <c r="AI64" s="563"/>
      <c r="AJ64" s="563"/>
      <c r="AK64" s="563"/>
      <c r="AL64" s="563"/>
      <c r="AM64" s="563"/>
      <c r="AN64" s="563"/>
      <c r="AO64" s="563"/>
      <c r="AP64" s="563"/>
      <c r="AQ64" s="563"/>
      <c r="AR64" s="563"/>
      <c r="AS64" s="563"/>
    </row>
    <row r="65" spans="1:45" ht="19.5" customHeight="1">
      <c r="A65" s="579"/>
      <c r="B65" s="573"/>
      <c r="C65" s="574" t="s">
        <v>89</v>
      </c>
      <c r="D65" s="567">
        <f t="shared" si="14"/>
        <v>2801</v>
      </c>
      <c r="E65" s="553">
        <v>56</v>
      </c>
      <c r="F65" s="553">
        <v>219</v>
      </c>
      <c r="G65" s="553">
        <v>291</v>
      </c>
      <c r="H65" s="553">
        <v>312</v>
      </c>
      <c r="I65" s="553">
        <v>283</v>
      </c>
      <c r="J65" s="553">
        <v>288</v>
      </c>
      <c r="K65" s="553">
        <v>235</v>
      </c>
      <c r="L65" s="553">
        <v>146</v>
      </c>
      <c r="M65" s="553">
        <v>148</v>
      </c>
      <c r="N65" s="553">
        <v>122</v>
      </c>
      <c r="O65" s="553">
        <v>180</v>
      </c>
      <c r="P65" s="553">
        <v>146</v>
      </c>
      <c r="Q65" s="553">
        <v>116</v>
      </c>
      <c r="R65" s="553">
        <v>72</v>
      </c>
      <c r="S65" s="553">
        <v>44</v>
      </c>
      <c r="T65" s="553">
        <v>54</v>
      </c>
      <c r="U65" s="553">
        <v>46</v>
      </c>
      <c r="V65" s="581">
        <v>43</v>
      </c>
      <c r="W65" s="562"/>
      <c r="X65" s="562"/>
      <c r="Y65" s="563"/>
      <c r="Z65" s="563"/>
      <c r="AA65" s="563"/>
      <c r="AB65" s="563"/>
      <c r="AC65" s="563"/>
      <c r="AD65" s="563"/>
      <c r="AE65" s="563"/>
      <c r="AF65" s="563"/>
      <c r="AG65" s="563"/>
      <c r="AH65" s="563"/>
      <c r="AI65" s="563"/>
      <c r="AJ65" s="563"/>
      <c r="AK65" s="563"/>
      <c r="AL65" s="563"/>
      <c r="AM65" s="563"/>
      <c r="AN65" s="563"/>
      <c r="AO65" s="563"/>
      <c r="AP65" s="563"/>
      <c r="AQ65" s="563"/>
      <c r="AR65" s="563"/>
      <c r="AS65" s="563"/>
    </row>
    <row r="66" spans="1:45" ht="19.5" customHeight="1">
      <c r="A66" s="582" t="s">
        <v>39</v>
      </c>
      <c r="B66" s="573" t="s">
        <v>501</v>
      </c>
      <c r="C66" s="583"/>
      <c r="D66" s="561">
        <f t="shared" si="14"/>
        <v>3189</v>
      </c>
      <c r="E66" s="548">
        <f t="shared" ref="E66:V66" si="22">SUM(E67:E68)</f>
        <v>51</v>
      </c>
      <c r="F66" s="548">
        <f t="shared" si="22"/>
        <v>186</v>
      </c>
      <c r="G66" s="548">
        <f t="shared" si="22"/>
        <v>287</v>
      </c>
      <c r="H66" s="548">
        <f t="shared" si="22"/>
        <v>383</v>
      </c>
      <c r="I66" s="548">
        <f t="shared" si="22"/>
        <v>368</v>
      </c>
      <c r="J66" s="548">
        <f t="shared" si="22"/>
        <v>322</v>
      </c>
      <c r="K66" s="548">
        <f t="shared" si="22"/>
        <v>221</v>
      </c>
      <c r="L66" s="548">
        <f t="shared" si="22"/>
        <v>185</v>
      </c>
      <c r="M66" s="548">
        <f t="shared" si="22"/>
        <v>181</v>
      </c>
      <c r="N66" s="548">
        <f t="shared" si="22"/>
        <v>170</v>
      </c>
      <c r="O66" s="548">
        <f t="shared" si="22"/>
        <v>176</v>
      </c>
      <c r="P66" s="548">
        <f t="shared" si="22"/>
        <v>165</v>
      </c>
      <c r="Q66" s="548">
        <f t="shared" si="22"/>
        <v>113</v>
      </c>
      <c r="R66" s="548">
        <f t="shared" si="22"/>
        <v>105</v>
      </c>
      <c r="S66" s="548">
        <f t="shared" si="22"/>
        <v>99</v>
      </c>
      <c r="T66" s="548">
        <f t="shared" si="22"/>
        <v>67</v>
      </c>
      <c r="U66" s="548">
        <f t="shared" si="22"/>
        <v>46</v>
      </c>
      <c r="V66" s="575">
        <f t="shared" si="22"/>
        <v>64</v>
      </c>
      <c r="W66" s="562"/>
      <c r="X66" s="562"/>
      <c r="Y66" s="563"/>
      <c r="Z66" s="563"/>
      <c r="AA66" s="563"/>
      <c r="AB66" s="563"/>
      <c r="AC66" s="563"/>
      <c r="AD66" s="563"/>
      <c r="AE66" s="563"/>
      <c r="AF66" s="563"/>
      <c r="AG66" s="563"/>
      <c r="AH66" s="563"/>
      <c r="AI66" s="563"/>
      <c r="AJ66" s="563"/>
      <c r="AK66" s="563"/>
      <c r="AL66" s="563"/>
      <c r="AM66" s="563"/>
      <c r="AN66" s="563"/>
      <c r="AO66" s="563"/>
      <c r="AP66" s="563"/>
      <c r="AQ66" s="563"/>
      <c r="AR66" s="563"/>
      <c r="AS66" s="563"/>
    </row>
    <row r="67" spans="1:45" ht="19.5" customHeight="1">
      <c r="A67" s="579"/>
      <c r="B67" s="573"/>
      <c r="C67" s="580" t="s">
        <v>88</v>
      </c>
      <c r="D67" s="567">
        <f t="shared" si="14"/>
        <v>1663</v>
      </c>
      <c r="E67" s="553">
        <v>25</v>
      </c>
      <c r="F67" s="553">
        <v>93</v>
      </c>
      <c r="G67" s="553">
        <v>153</v>
      </c>
      <c r="H67" s="553">
        <v>199</v>
      </c>
      <c r="I67" s="553">
        <v>142</v>
      </c>
      <c r="J67" s="553">
        <v>182</v>
      </c>
      <c r="K67" s="553">
        <v>119</v>
      </c>
      <c r="L67" s="553">
        <v>99</v>
      </c>
      <c r="M67" s="553">
        <v>93</v>
      </c>
      <c r="N67" s="553">
        <v>95</v>
      </c>
      <c r="O67" s="553">
        <v>100</v>
      </c>
      <c r="P67" s="553">
        <v>89</v>
      </c>
      <c r="Q67" s="553">
        <v>62</v>
      </c>
      <c r="R67" s="553">
        <v>55</v>
      </c>
      <c r="S67" s="553">
        <v>52</v>
      </c>
      <c r="T67" s="553">
        <v>41</v>
      </c>
      <c r="U67" s="553">
        <v>32</v>
      </c>
      <c r="V67" s="581">
        <v>32</v>
      </c>
      <c r="W67" s="562"/>
      <c r="X67" s="562"/>
      <c r="Y67" s="563"/>
      <c r="Z67" s="563"/>
      <c r="AA67" s="563"/>
      <c r="AB67" s="563"/>
      <c r="AC67" s="563"/>
      <c r="AD67" s="563"/>
      <c r="AE67" s="563"/>
      <c r="AF67" s="563"/>
      <c r="AG67" s="563"/>
      <c r="AH67" s="563"/>
      <c r="AI67" s="563"/>
      <c r="AJ67" s="563"/>
      <c r="AK67" s="563"/>
      <c r="AL67" s="563"/>
      <c r="AM67" s="563"/>
      <c r="AN67" s="563"/>
      <c r="AO67" s="563"/>
      <c r="AP67" s="563"/>
      <c r="AQ67" s="563"/>
      <c r="AR67" s="563"/>
      <c r="AS67" s="563"/>
    </row>
    <row r="68" spans="1:45" ht="19.5" customHeight="1">
      <c r="A68" s="579"/>
      <c r="B68" s="573"/>
      <c r="C68" s="574" t="s">
        <v>89</v>
      </c>
      <c r="D68" s="567">
        <f t="shared" si="14"/>
        <v>1526</v>
      </c>
      <c r="E68" s="553">
        <v>26</v>
      </c>
      <c r="F68" s="553">
        <v>93</v>
      </c>
      <c r="G68" s="553">
        <v>134</v>
      </c>
      <c r="H68" s="553">
        <v>184</v>
      </c>
      <c r="I68" s="553">
        <v>226</v>
      </c>
      <c r="J68" s="553">
        <v>140</v>
      </c>
      <c r="K68" s="553">
        <v>102</v>
      </c>
      <c r="L68" s="553">
        <v>86</v>
      </c>
      <c r="M68" s="553">
        <v>88</v>
      </c>
      <c r="N68" s="553">
        <v>75</v>
      </c>
      <c r="O68" s="553">
        <v>76</v>
      </c>
      <c r="P68" s="553">
        <v>76</v>
      </c>
      <c r="Q68" s="553">
        <v>51</v>
      </c>
      <c r="R68" s="553">
        <v>50</v>
      </c>
      <c r="S68" s="553">
        <v>47</v>
      </c>
      <c r="T68" s="553">
        <v>26</v>
      </c>
      <c r="U68" s="553">
        <v>14</v>
      </c>
      <c r="V68" s="581">
        <v>32</v>
      </c>
      <c r="W68" s="562"/>
      <c r="X68" s="562"/>
      <c r="Y68" s="563"/>
      <c r="Z68" s="563"/>
      <c r="AA68" s="563"/>
      <c r="AB68" s="563"/>
      <c r="AC68" s="563"/>
      <c r="AD68" s="563"/>
      <c r="AE68" s="563"/>
      <c r="AF68" s="563"/>
      <c r="AG68" s="563"/>
      <c r="AH68" s="563"/>
      <c r="AI68" s="563"/>
      <c r="AJ68" s="563"/>
      <c r="AK68" s="563"/>
      <c r="AL68" s="563"/>
      <c r="AM68" s="563"/>
      <c r="AN68" s="563"/>
      <c r="AO68" s="563"/>
      <c r="AP68" s="563"/>
      <c r="AQ68" s="563"/>
      <c r="AR68" s="563"/>
      <c r="AS68" s="563"/>
    </row>
    <row r="69" spans="1:45" ht="19.5" customHeight="1">
      <c r="A69" s="582" t="s">
        <v>46</v>
      </c>
      <c r="B69" s="573" t="s">
        <v>502</v>
      </c>
      <c r="C69" s="583"/>
      <c r="D69" s="561">
        <f t="shared" si="14"/>
        <v>1607</v>
      </c>
      <c r="E69" s="548">
        <f t="shared" ref="E69:V69" si="23">SUM(E70:E71)</f>
        <v>32</v>
      </c>
      <c r="F69" s="548">
        <f t="shared" si="23"/>
        <v>108</v>
      </c>
      <c r="G69" s="548">
        <f>SUM(G70:G71)</f>
        <v>109</v>
      </c>
      <c r="H69" s="548">
        <f>SUM(H70:H71)</f>
        <v>114</v>
      </c>
      <c r="I69" s="548">
        <f t="shared" si="23"/>
        <v>156</v>
      </c>
      <c r="J69" s="548">
        <f t="shared" si="23"/>
        <v>142</v>
      </c>
      <c r="K69" s="548">
        <f t="shared" si="23"/>
        <v>133</v>
      </c>
      <c r="L69" s="548">
        <f t="shared" si="23"/>
        <v>92</v>
      </c>
      <c r="M69" s="548">
        <f t="shared" si="23"/>
        <v>85</v>
      </c>
      <c r="N69" s="548">
        <f t="shared" si="23"/>
        <v>173</v>
      </c>
      <c r="O69" s="548">
        <f t="shared" si="23"/>
        <v>144</v>
      </c>
      <c r="P69" s="548">
        <f t="shared" si="23"/>
        <v>85</v>
      </c>
      <c r="Q69" s="548">
        <f t="shared" si="23"/>
        <v>54</v>
      </c>
      <c r="R69" s="548">
        <f t="shared" si="23"/>
        <v>35</v>
      </c>
      <c r="S69" s="548">
        <f t="shared" si="23"/>
        <v>47</v>
      </c>
      <c r="T69" s="548">
        <f t="shared" si="23"/>
        <v>48</v>
      </c>
      <c r="U69" s="548">
        <f t="shared" si="23"/>
        <v>34</v>
      </c>
      <c r="V69" s="575">
        <f t="shared" si="23"/>
        <v>16</v>
      </c>
      <c r="W69" s="562"/>
      <c r="X69" s="562"/>
      <c r="Y69" s="563"/>
      <c r="Z69" s="563"/>
      <c r="AA69" s="563"/>
      <c r="AB69" s="563"/>
      <c r="AC69" s="563"/>
      <c r="AD69" s="563"/>
      <c r="AE69" s="563"/>
      <c r="AF69" s="563"/>
      <c r="AG69" s="563"/>
      <c r="AH69" s="563"/>
      <c r="AI69" s="563"/>
      <c r="AJ69" s="563"/>
      <c r="AK69" s="563"/>
      <c r="AL69" s="563"/>
      <c r="AM69" s="563"/>
      <c r="AN69" s="563"/>
      <c r="AO69" s="563"/>
      <c r="AP69" s="563"/>
      <c r="AQ69" s="563"/>
      <c r="AR69" s="563"/>
      <c r="AS69" s="563"/>
    </row>
    <row r="70" spans="1:45" ht="19.5" customHeight="1">
      <c r="A70" s="579"/>
      <c r="B70" s="573"/>
      <c r="C70" s="580" t="s">
        <v>88</v>
      </c>
      <c r="D70" s="567">
        <f t="shared" si="14"/>
        <v>816</v>
      </c>
      <c r="E70" s="553">
        <v>18</v>
      </c>
      <c r="F70" s="553">
        <v>55</v>
      </c>
      <c r="G70" s="553">
        <v>59</v>
      </c>
      <c r="H70" s="553">
        <v>71</v>
      </c>
      <c r="I70" s="553">
        <v>85</v>
      </c>
      <c r="J70" s="553">
        <v>76</v>
      </c>
      <c r="K70" s="553">
        <v>47</v>
      </c>
      <c r="L70" s="553">
        <v>55</v>
      </c>
      <c r="M70" s="553">
        <v>43</v>
      </c>
      <c r="N70" s="553">
        <v>87</v>
      </c>
      <c r="O70" s="553">
        <v>79</v>
      </c>
      <c r="P70" s="553">
        <v>32</v>
      </c>
      <c r="Q70" s="553">
        <v>23</v>
      </c>
      <c r="R70" s="553">
        <v>17</v>
      </c>
      <c r="S70" s="553">
        <v>21</v>
      </c>
      <c r="T70" s="553">
        <v>22</v>
      </c>
      <c r="U70" s="553">
        <v>17</v>
      </c>
      <c r="V70" s="581">
        <v>9</v>
      </c>
      <c r="W70" s="562"/>
      <c r="X70" s="562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3"/>
      <c r="AK70" s="563"/>
      <c r="AL70" s="563"/>
      <c r="AM70" s="563"/>
      <c r="AN70" s="563"/>
      <c r="AO70" s="563"/>
      <c r="AP70" s="563"/>
      <c r="AQ70" s="563"/>
      <c r="AR70" s="563"/>
      <c r="AS70" s="563"/>
    </row>
    <row r="71" spans="1:45" ht="19.5" customHeight="1">
      <c r="A71" s="579"/>
      <c r="B71" s="573"/>
      <c r="C71" s="574" t="s">
        <v>89</v>
      </c>
      <c r="D71" s="567">
        <f t="shared" si="14"/>
        <v>791</v>
      </c>
      <c r="E71" s="553">
        <v>14</v>
      </c>
      <c r="F71" s="553">
        <v>53</v>
      </c>
      <c r="G71" s="553">
        <v>50</v>
      </c>
      <c r="H71" s="553">
        <v>43</v>
      </c>
      <c r="I71" s="553">
        <v>71</v>
      </c>
      <c r="J71" s="553">
        <v>66</v>
      </c>
      <c r="K71" s="553">
        <v>86</v>
      </c>
      <c r="L71" s="553">
        <v>37</v>
      </c>
      <c r="M71" s="553">
        <v>42</v>
      </c>
      <c r="N71" s="553">
        <v>86</v>
      </c>
      <c r="O71" s="553">
        <v>65</v>
      </c>
      <c r="P71" s="553">
        <v>53</v>
      </c>
      <c r="Q71" s="553">
        <v>31</v>
      </c>
      <c r="R71" s="553">
        <v>18</v>
      </c>
      <c r="S71" s="553">
        <v>26</v>
      </c>
      <c r="T71" s="553">
        <v>26</v>
      </c>
      <c r="U71" s="553">
        <v>17</v>
      </c>
      <c r="V71" s="581">
        <v>7</v>
      </c>
      <c r="W71" s="562"/>
      <c r="X71" s="562"/>
      <c r="Y71" s="563"/>
      <c r="Z71" s="563"/>
      <c r="AA71" s="563"/>
      <c r="AB71" s="563"/>
      <c r="AC71" s="563"/>
      <c r="AD71" s="563"/>
      <c r="AE71" s="563"/>
      <c r="AF71" s="563"/>
      <c r="AG71" s="563"/>
      <c r="AH71" s="563"/>
      <c r="AI71" s="563"/>
      <c r="AJ71" s="563"/>
      <c r="AK71" s="563"/>
      <c r="AL71" s="563"/>
      <c r="AM71" s="563"/>
      <c r="AN71" s="563"/>
      <c r="AO71" s="563"/>
      <c r="AP71" s="563"/>
      <c r="AQ71" s="563"/>
      <c r="AR71" s="563"/>
      <c r="AS71" s="563"/>
    </row>
    <row r="72" spans="1:45" ht="19.5" customHeight="1">
      <c r="A72" s="579">
        <v>10</v>
      </c>
      <c r="B72" s="573" t="s">
        <v>503</v>
      </c>
      <c r="C72" s="583"/>
      <c r="D72" s="561">
        <f t="shared" si="14"/>
        <v>6686</v>
      </c>
      <c r="E72" s="548">
        <f t="shared" ref="E72:V72" si="24">SUM(E73:E74)</f>
        <v>96</v>
      </c>
      <c r="F72" s="548">
        <f t="shared" si="24"/>
        <v>329</v>
      </c>
      <c r="G72" s="548">
        <f t="shared" si="24"/>
        <v>481</v>
      </c>
      <c r="H72" s="548">
        <f t="shared" si="24"/>
        <v>632</v>
      </c>
      <c r="I72" s="548">
        <f t="shared" si="24"/>
        <v>560</v>
      </c>
      <c r="J72" s="548">
        <f t="shared" si="24"/>
        <v>567</v>
      </c>
      <c r="K72" s="548">
        <f t="shared" si="24"/>
        <v>484</v>
      </c>
      <c r="L72" s="548">
        <f t="shared" si="24"/>
        <v>438</v>
      </c>
      <c r="M72" s="548">
        <f t="shared" si="24"/>
        <v>498</v>
      </c>
      <c r="N72" s="548">
        <f t="shared" si="24"/>
        <v>562</v>
      </c>
      <c r="O72" s="548">
        <f t="shared" si="24"/>
        <v>470</v>
      </c>
      <c r="P72" s="548">
        <f t="shared" si="24"/>
        <v>400</v>
      </c>
      <c r="Q72" s="548">
        <f t="shared" si="24"/>
        <v>345</v>
      </c>
      <c r="R72" s="548">
        <f t="shared" si="24"/>
        <v>304</v>
      </c>
      <c r="S72" s="548">
        <f t="shared" si="24"/>
        <v>151</v>
      </c>
      <c r="T72" s="548">
        <f t="shared" si="24"/>
        <v>121</v>
      </c>
      <c r="U72" s="548">
        <f t="shared" si="24"/>
        <v>121</v>
      </c>
      <c r="V72" s="575">
        <f t="shared" si="24"/>
        <v>127</v>
      </c>
      <c r="W72" s="562"/>
      <c r="X72" s="562"/>
      <c r="Y72" s="563"/>
      <c r="Z72" s="563"/>
      <c r="AA72" s="563"/>
      <c r="AB72" s="563"/>
      <c r="AC72" s="563"/>
      <c r="AD72" s="563"/>
      <c r="AE72" s="563"/>
      <c r="AF72" s="563"/>
      <c r="AG72" s="563"/>
      <c r="AH72" s="563"/>
      <c r="AI72" s="563"/>
      <c r="AJ72" s="563"/>
      <c r="AK72" s="563"/>
      <c r="AL72" s="563"/>
      <c r="AM72" s="563"/>
      <c r="AN72" s="563"/>
      <c r="AO72" s="563"/>
      <c r="AP72" s="563"/>
      <c r="AQ72" s="563"/>
      <c r="AR72" s="563"/>
      <c r="AS72" s="563"/>
    </row>
    <row r="73" spans="1:45" ht="19.5" customHeight="1">
      <c r="A73" s="579"/>
      <c r="B73" s="573"/>
      <c r="C73" s="580" t="s">
        <v>88</v>
      </c>
      <c r="D73" s="567">
        <f t="shared" si="14"/>
        <v>3401</v>
      </c>
      <c r="E73" s="553">
        <v>49</v>
      </c>
      <c r="F73" s="553">
        <v>174</v>
      </c>
      <c r="G73" s="553">
        <v>244</v>
      </c>
      <c r="H73" s="553">
        <v>311</v>
      </c>
      <c r="I73" s="553">
        <v>313</v>
      </c>
      <c r="J73" s="553">
        <v>304</v>
      </c>
      <c r="K73" s="553">
        <v>226</v>
      </c>
      <c r="L73" s="553">
        <v>215</v>
      </c>
      <c r="M73" s="553">
        <v>243</v>
      </c>
      <c r="N73" s="553">
        <v>289</v>
      </c>
      <c r="O73" s="553">
        <v>246</v>
      </c>
      <c r="P73" s="553">
        <v>193</v>
      </c>
      <c r="Q73" s="553">
        <v>180</v>
      </c>
      <c r="R73" s="553">
        <v>158</v>
      </c>
      <c r="S73" s="553">
        <v>83</v>
      </c>
      <c r="T73" s="553">
        <v>48</v>
      </c>
      <c r="U73" s="553">
        <v>62</v>
      </c>
      <c r="V73" s="581">
        <v>63</v>
      </c>
      <c r="W73" s="562"/>
      <c r="X73" s="562"/>
      <c r="Y73" s="563"/>
      <c r="Z73" s="563"/>
      <c r="AA73" s="563"/>
      <c r="AB73" s="563"/>
      <c r="AC73" s="563"/>
      <c r="AD73" s="563"/>
      <c r="AE73" s="563"/>
      <c r="AF73" s="563"/>
      <c r="AG73" s="563"/>
      <c r="AH73" s="563"/>
      <c r="AI73" s="563"/>
      <c r="AJ73" s="563"/>
      <c r="AK73" s="563"/>
      <c r="AL73" s="563"/>
      <c r="AM73" s="563"/>
      <c r="AN73" s="563"/>
      <c r="AO73" s="563"/>
      <c r="AP73" s="563"/>
      <c r="AQ73" s="563"/>
      <c r="AR73" s="563"/>
      <c r="AS73" s="563"/>
    </row>
    <row r="74" spans="1:45" ht="19.5" customHeight="1">
      <c r="A74" s="579"/>
      <c r="B74" s="573"/>
      <c r="C74" s="574" t="s">
        <v>89</v>
      </c>
      <c r="D74" s="567">
        <f t="shared" si="14"/>
        <v>3285</v>
      </c>
      <c r="E74" s="553">
        <v>47</v>
      </c>
      <c r="F74" s="553">
        <v>155</v>
      </c>
      <c r="G74" s="553">
        <v>237</v>
      </c>
      <c r="H74" s="553">
        <v>321</v>
      </c>
      <c r="I74" s="553">
        <v>247</v>
      </c>
      <c r="J74" s="553">
        <v>263</v>
      </c>
      <c r="K74" s="553">
        <v>258</v>
      </c>
      <c r="L74" s="553">
        <v>223</v>
      </c>
      <c r="M74" s="553">
        <v>255</v>
      </c>
      <c r="N74" s="553">
        <v>273</v>
      </c>
      <c r="O74" s="553">
        <v>224</v>
      </c>
      <c r="P74" s="553">
        <v>207</v>
      </c>
      <c r="Q74" s="553">
        <v>165</v>
      </c>
      <c r="R74" s="553">
        <v>146</v>
      </c>
      <c r="S74" s="553">
        <v>68</v>
      </c>
      <c r="T74" s="553">
        <v>73</v>
      </c>
      <c r="U74" s="553">
        <v>59</v>
      </c>
      <c r="V74" s="581">
        <v>64</v>
      </c>
      <c r="W74" s="562"/>
      <c r="X74" s="562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3"/>
      <c r="AO74" s="563"/>
      <c r="AP74" s="563"/>
      <c r="AQ74" s="563"/>
      <c r="AR74" s="563"/>
      <c r="AS74" s="563"/>
    </row>
    <row r="75" spans="1:45" ht="19.5" customHeight="1">
      <c r="A75" s="579">
        <v>11</v>
      </c>
      <c r="B75" s="573" t="s">
        <v>504</v>
      </c>
      <c r="C75" s="583"/>
      <c r="D75" s="561">
        <f t="shared" si="14"/>
        <v>1671</v>
      </c>
      <c r="E75" s="548">
        <f t="shared" ref="E75:V75" si="25">SUM(E76:E77)</f>
        <v>23</v>
      </c>
      <c r="F75" s="548">
        <f t="shared" si="25"/>
        <v>95</v>
      </c>
      <c r="G75" s="548">
        <f t="shared" si="25"/>
        <v>115</v>
      </c>
      <c r="H75" s="548">
        <f t="shared" si="25"/>
        <v>114</v>
      </c>
      <c r="I75" s="548">
        <f t="shared" si="25"/>
        <v>167</v>
      </c>
      <c r="J75" s="548">
        <f t="shared" si="25"/>
        <v>132</v>
      </c>
      <c r="K75" s="548">
        <f t="shared" si="25"/>
        <v>101</v>
      </c>
      <c r="L75" s="548">
        <f t="shared" si="25"/>
        <v>117</v>
      </c>
      <c r="M75" s="548">
        <f t="shared" si="25"/>
        <v>137</v>
      </c>
      <c r="N75" s="548">
        <f t="shared" si="25"/>
        <v>121</v>
      </c>
      <c r="O75" s="548">
        <f t="shared" si="25"/>
        <v>143</v>
      </c>
      <c r="P75" s="548">
        <f t="shared" si="25"/>
        <v>112</v>
      </c>
      <c r="Q75" s="548">
        <f t="shared" si="25"/>
        <v>80</v>
      </c>
      <c r="R75" s="548">
        <f t="shared" si="25"/>
        <v>75</v>
      </c>
      <c r="S75" s="548">
        <f t="shared" si="25"/>
        <v>44</v>
      </c>
      <c r="T75" s="548">
        <f t="shared" si="25"/>
        <v>41</v>
      </c>
      <c r="U75" s="548">
        <f t="shared" si="25"/>
        <v>20</v>
      </c>
      <c r="V75" s="575">
        <f t="shared" si="25"/>
        <v>34</v>
      </c>
      <c r="W75" s="562"/>
      <c r="X75" s="562"/>
      <c r="Y75" s="563"/>
      <c r="Z75" s="563"/>
      <c r="AA75" s="563"/>
      <c r="AB75" s="563"/>
      <c r="AC75" s="563"/>
      <c r="AD75" s="563"/>
      <c r="AE75" s="563"/>
      <c r="AF75" s="563"/>
      <c r="AG75" s="563"/>
      <c r="AH75" s="563"/>
      <c r="AI75" s="563"/>
      <c r="AJ75" s="563"/>
      <c r="AK75" s="563"/>
      <c r="AL75" s="563"/>
      <c r="AM75" s="563"/>
      <c r="AN75" s="563"/>
      <c r="AO75" s="563"/>
      <c r="AP75" s="563"/>
      <c r="AQ75" s="563"/>
      <c r="AR75" s="563"/>
      <c r="AS75" s="563"/>
    </row>
    <row r="76" spans="1:45" ht="19.5" customHeight="1">
      <c r="A76" s="579"/>
      <c r="B76" s="573"/>
      <c r="C76" s="580" t="s">
        <v>88</v>
      </c>
      <c r="D76" s="567">
        <f t="shared" si="14"/>
        <v>803</v>
      </c>
      <c r="E76" s="553">
        <v>14</v>
      </c>
      <c r="F76" s="553">
        <v>41</v>
      </c>
      <c r="G76" s="553">
        <v>52</v>
      </c>
      <c r="H76" s="553">
        <v>73</v>
      </c>
      <c r="I76" s="553">
        <v>82</v>
      </c>
      <c r="J76" s="553">
        <v>58</v>
      </c>
      <c r="K76" s="553">
        <v>53</v>
      </c>
      <c r="L76" s="553">
        <v>50</v>
      </c>
      <c r="M76" s="553">
        <v>67</v>
      </c>
      <c r="N76" s="553">
        <v>59</v>
      </c>
      <c r="O76" s="553">
        <v>64</v>
      </c>
      <c r="P76" s="553">
        <v>57</v>
      </c>
      <c r="Q76" s="553">
        <v>29</v>
      </c>
      <c r="R76" s="553">
        <v>25</v>
      </c>
      <c r="S76" s="553">
        <v>30</v>
      </c>
      <c r="T76" s="553">
        <v>19</v>
      </c>
      <c r="U76" s="553">
        <v>15</v>
      </c>
      <c r="V76" s="581">
        <v>15</v>
      </c>
      <c r="W76" s="562"/>
      <c r="X76" s="562"/>
      <c r="Y76" s="563"/>
      <c r="Z76" s="563"/>
      <c r="AA76" s="563"/>
      <c r="AB76" s="563"/>
      <c r="AC76" s="563"/>
      <c r="AD76" s="563"/>
      <c r="AE76" s="563"/>
      <c r="AF76" s="563"/>
      <c r="AG76" s="563"/>
      <c r="AH76" s="563"/>
      <c r="AI76" s="563"/>
      <c r="AJ76" s="563"/>
      <c r="AK76" s="563"/>
      <c r="AL76" s="563"/>
      <c r="AM76" s="563"/>
      <c r="AN76" s="563"/>
      <c r="AO76" s="563"/>
      <c r="AP76" s="563"/>
      <c r="AQ76" s="563"/>
      <c r="AR76" s="563"/>
      <c r="AS76" s="563"/>
    </row>
    <row r="77" spans="1:45" ht="19.5" customHeight="1">
      <c r="A77" s="579"/>
      <c r="B77" s="573"/>
      <c r="C77" s="574" t="s">
        <v>89</v>
      </c>
      <c r="D77" s="567">
        <f t="shared" si="14"/>
        <v>868</v>
      </c>
      <c r="E77" s="553">
        <v>9</v>
      </c>
      <c r="F77" s="553">
        <v>54</v>
      </c>
      <c r="G77" s="553">
        <v>63</v>
      </c>
      <c r="H77" s="553">
        <v>41</v>
      </c>
      <c r="I77" s="553">
        <v>85</v>
      </c>
      <c r="J77" s="553">
        <v>74</v>
      </c>
      <c r="K77" s="553">
        <v>48</v>
      </c>
      <c r="L77" s="553">
        <v>67</v>
      </c>
      <c r="M77" s="553">
        <v>70</v>
      </c>
      <c r="N77" s="553">
        <v>62</v>
      </c>
      <c r="O77" s="553">
        <v>79</v>
      </c>
      <c r="P77" s="553">
        <v>55</v>
      </c>
      <c r="Q77" s="553">
        <v>51</v>
      </c>
      <c r="R77" s="553">
        <v>50</v>
      </c>
      <c r="S77" s="553">
        <v>14</v>
      </c>
      <c r="T77" s="553">
        <v>22</v>
      </c>
      <c r="U77" s="553">
        <v>5</v>
      </c>
      <c r="V77" s="581">
        <v>19</v>
      </c>
      <c r="W77" s="562"/>
      <c r="X77" s="562"/>
      <c r="Y77" s="563"/>
      <c r="Z77" s="563"/>
      <c r="AA77" s="563"/>
      <c r="AB77" s="563"/>
      <c r="AC77" s="563"/>
      <c r="AD77" s="563"/>
      <c r="AE77" s="563"/>
      <c r="AF77" s="563"/>
      <c r="AG77" s="563"/>
      <c r="AH77" s="563"/>
      <c r="AI77" s="563"/>
      <c r="AJ77" s="563"/>
      <c r="AK77" s="563"/>
      <c r="AL77" s="563"/>
      <c r="AM77" s="563"/>
      <c r="AN77" s="563"/>
      <c r="AO77" s="563"/>
      <c r="AP77" s="563"/>
      <c r="AQ77" s="563"/>
      <c r="AR77" s="563"/>
      <c r="AS77" s="563"/>
    </row>
    <row r="78" spans="1:45" ht="19.5" customHeight="1">
      <c r="A78" s="579">
        <v>12</v>
      </c>
      <c r="B78" s="573" t="s">
        <v>505</v>
      </c>
      <c r="C78" s="583"/>
      <c r="D78" s="561">
        <f t="shared" si="14"/>
        <v>6030</v>
      </c>
      <c r="E78" s="548">
        <f t="shared" ref="E78:V78" si="26">SUM(E79:E80)</f>
        <v>84</v>
      </c>
      <c r="F78" s="548">
        <f t="shared" si="26"/>
        <v>329</v>
      </c>
      <c r="G78" s="548">
        <f t="shared" si="26"/>
        <v>482</v>
      </c>
      <c r="H78" s="548">
        <f>SUM(H79:H80)</f>
        <v>585</v>
      </c>
      <c r="I78" s="548">
        <f t="shared" si="26"/>
        <v>560</v>
      </c>
      <c r="J78" s="548">
        <f t="shared" si="26"/>
        <v>508</v>
      </c>
      <c r="K78" s="548">
        <f t="shared" si="26"/>
        <v>435</v>
      </c>
      <c r="L78" s="548">
        <f t="shared" si="26"/>
        <v>484</v>
      </c>
      <c r="M78" s="548">
        <f t="shared" si="26"/>
        <v>453</v>
      </c>
      <c r="N78" s="548">
        <f t="shared" si="26"/>
        <v>475</v>
      </c>
      <c r="O78" s="548">
        <f t="shared" si="26"/>
        <v>450</v>
      </c>
      <c r="P78" s="548">
        <f t="shared" si="26"/>
        <v>326</v>
      </c>
      <c r="Q78" s="548">
        <f t="shared" si="26"/>
        <v>232</v>
      </c>
      <c r="R78" s="548">
        <f t="shared" si="26"/>
        <v>204</v>
      </c>
      <c r="S78" s="548">
        <f t="shared" si="26"/>
        <v>155</v>
      </c>
      <c r="T78" s="548">
        <f t="shared" si="26"/>
        <v>95</v>
      </c>
      <c r="U78" s="548">
        <f t="shared" si="26"/>
        <v>72</v>
      </c>
      <c r="V78" s="575">
        <f t="shared" si="26"/>
        <v>101</v>
      </c>
      <c r="W78" s="562"/>
      <c r="X78" s="562"/>
      <c r="Y78" s="563"/>
      <c r="Z78" s="563"/>
      <c r="AA78" s="563"/>
      <c r="AB78" s="563"/>
      <c r="AC78" s="563"/>
      <c r="AD78" s="563"/>
      <c r="AE78" s="563"/>
      <c r="AF78" s="563"/>
      <c r="AG78" s="563"/>
      <c r="AH78" s="563"/>
      <c r="AI78" s="563"/>
      <c r="AJ78" s="563"/>
      <c r="AK78" s="563"/>
      <c r="AL78" s="563"/>
      <c r="AM78" s="563"/>
      <c r="AN78" s="563"/>
      <c r="AO78" s="563"/>
      <c r="AP78" s="563"/>
      <c r="AQ78" s="563"/>
      <c r="AR78" s="563"/>
      <c r="AS78" s="563"/>
    </row>
    <row r="79" spans="1:45" ht="19.5" customHeight="1">
      <c r="A79" s="579"/>
      <c r="B79" s="584"/>
      <c r="C79" s="580" t="s">
        <v>88</v>
      </c>
      <c r="D79" s="567">
        <f t="shared" si="14"/>
        <v>3050</v>
      </c>
      <c r="E79" s="553">
        <v>54</v>
      </c>
      <c r="F79" s="553">
        <v>186</v>
      </c>
      <c r="G79" s="553">
        <v>238</v>
      </c>
      <c r="H79" s="553">
        <v>292</v>
      </c>
      <c r="I79" s="553">
        <v>311</v>
      </c>
      <c r="J79" s="553">
        <v>280</v>
      </c>
      <c r="K79" s="553">
        <v>185</v>
      </c>
      <c r="L79" s="553">
        <v>254</v>
      </c>
      <c r="M79" s="553">
        <v>219</v>
      </c>
      <c r="N79" s="553">
        <v>217</v>
      </c>
      <c r="O79" s="553">
        <v>231</v>
      </c>
      <c r="P79" s="553">
        <v>184</v>
      </c>
      <c r="Q79" s="553">
        <v>106</v>
      </c>
      <c r="R79" s="553">
        <v>85</v>
      </c>
      <c r="S79" s="553">
        <v>64</v>
      </c>
      <c r="T79" s="553">
        <v>45</v>
      </c>
      <c r="U79" s="553">
        <v>35</v>
      </c>
      <c r="V79" s="581">
        <v>64</v>
      </c>
      <c r="W79" s="562"/>
      <c r="X79" s="562"/>
      <c r="Y79" s="563"/>
      <c r="Z79" s="563"/>
      <c r="AA79" s="563"/>
      <c r="AB79" s="563"/>
      <c r="AC79" s="563"/>
      <c r="AD79" s="563"/>
      <c r="AE79" s="563"/>
      <c r="AF79" s="563"/>
      <c r="AG79" s="563"/>
      <c r="AH79" s="563"/>
      <c r="AI79" s="563"/>
      <c r="AJ79" s="563"/>
      <c r="AK79" s="563"/>
      <c r="AL79" s="563"/>
      <c r="AM79" s="563"/>
      <c r="AN79" s="563"/>
      <c r="AO79" s="563"/>
      <c r="AP79" s="563"/>
      <c r="AQ79" s="563"/>
      <c r="AR79" s="563"/>
      <c r="AS79" s="563"/>
    </row>
    <row r="80" spans="1:45" ht="19.5" customHeight="1">
      <c r="A80" s="579"/>
      <c r="B80" s="573"/>
      <c r="C80" s="574" t="s">
        <v>89</v>
      </c>
      <c r="D80" s="567">
        <f t="shared" si="14"/>
        <v>2980</v>
      </c>
      <c r="E80" s="553">
        <v>30</v>
      </c>
      <c r="F80" s="553">
        <v>143</v>
      </c>
      <c r="G80" s="553">
        <v>244</v>
      </c>
      <c r="H80" s="553">
        <v>293</v>
      </c>
      <c r="I80" s="553">
        <v>249</v>
      </c>
      <c r="J80" s="553">
        <v>228</v>
      </c>
      <c r="K80" s="553">
        <v>250</v>
      </c>
      <c r="L80" s="553">
        <v>230</v>
      </c>
      <c r="M80" s="553">
        <v>234</v>
      </c>
      <c r="N80" s="553">
        <v>258</v>
      </c>
      <c r="O80" s="553">
        <v>219</v>
      </c>
      <c r="P80" s="553">
        <v>142</v>
      </c>
      <c r="Q80" s="553">
        <v>126</v>
      </c>
      <c r="R80" s="553">
        <v>119</v>
      </c>
      <c r="S80" s="553">
        <v>91</v>
      </c>
      <c r="T80" s="553">
        <v>50</v>
      </c>
      <c r="U80" s="553">
        <v>37</v>
      </c>
      <c r="V80" s="581">
        <v>37</v>
      </c>
      <c r="W80" s="562"/>
      <c r="X80" s="562"/>
      <c r="Y80" s="563"/>
      <c r="Z80" s="563"/>
      <c r="AA80" s="563"/>
      <c r="AB80" s="563"/>
      <c r="AC80" s="563"/>
      <c r="AD80" s="563"/>
      <c r="AE80" s="563"/>
      <c r="AF80" s="563"/>
      <c r="AG80" s="563"/>
      <c r="AH80" s="563"/>
      <c r="AI80" s="563"/>
      <c r="AJ80" s="563"/>
      <c r="AK80" s="563"/>
      <c r="AL80" s="563"/>
      <c r="AM80" s="563"/>
      <c r="AN80" s="563"/>
      <c r="AO80" s="563"/>
      <c r="AP80" s="563"/>
      <c r="AQ80" s="563"/>
      <c r="AR80" s="563"/>
      <c r="AS80" s="563"/>
    </row>
    <row r="81" spans="1:45" ht="19.5" customHeight="1">
      <c r="A81" s="582" t="s">
        <v>50</v>
      </c>
      <c r="B81" s="573" t="s">
        <v>155</v>
      </c>
      <c r="C81" s="583"/>
      <c r="D81" s="561">
        <f t="shared" si="14"/>
        <v>2139</v>
      </c>
      <c r="E81" s="548">
        <f t="shared" ref="E81:V81" si="27">SUM(E82:E83)</f>
        <v>46</v>
      </c>
      <c r="F81" s="548">
        <f t="shared" si="27"/>
        <v>205</v>
      </c>
      <c r="G81" s="548">
        <f t="shared" si="27"/>
        <v>269</v>
      </c>
      <c r="H81" s="548">
        <f t="shared" si="27"/>
        <v>244</v>
      </c>
      <c r="I81" s="548">
        <f t="shared" si="27"/>
        <v>184</v>
      </c>
      <c r="J81" s="548">
        <f t="shared" si="27"/>
        <v>149</v>
      </c>
      <c r="K81" s="548">
        <f t="shared" si="27"/>
        <v>166</v>
      </c>
      <c r="L81" s="548">
        <f t="shared" si="27"/>
        <v>125</v>
      </c>
      <c r="M81" s="548">
        <f t="shared" si="27"/>
        <v>93</v>
      </c>
      <c r="N81" s="548">
        <f t="shared" si="27"/>
        <v>107</v>
      </c>
      <c r="O81" s="548">
        <f t="shared" si="27"/>
        <v>119</v>
      </c>
      <c r="P81" s="548">
        <f t="shared" si="27"/>
        <v>106</v>
      </c>
      <c r="Q81" s="548">
        <f t="shared" si="27"/>
        <v>127</v>
      </c>
      <c r="R81" s="548">
        <f t="shared" si="27"/>
        <v>49</v>
      </c>
      <c r="S81" s="548">
        <f t="shared" si="27"/>
        <v>47</v>
      </c>
      <c r="T81" s="548">
        <f t="shared" si="27"/>
        <v>40</v>
      </c>
      <c r="U81" s="548">
        <f t="shared" si="27"/>
        <v>27</v>
      </c>
      <c r="V81" s="575">
        <f t="shared" si="27"/>
        <v>36</v>
      </c>
      <c r="W81" s="562"/>
      <c r="X81" s="562"/>
      <c r="Y81" s="563"/>
      <c r="Z81" s="563"/>
      <c r="AA81" s="563"/>
      <c r="AB81" s="563"/>
      <c r="AC81" s="563"/>
      <c r="AD81" s="563"/>
      <c r="AE81" s="563"/>
      <c r="AF81" s="563"/>
      <c r="AG81" s="563"/>
      <c r="AH81" s="563"/>
      <c r="AI81" s="563"/>
      <c r="AJ81" s="563"/>
      <c r="AK81" s="563"/>
      <c r="AL81" s="563"/>
      <c r="AM81" s="563"/>
      <c r="AN81" s="563"/>
      <c r="AO81" s="563"/>
      <c r="AP81" s="563"/>
      <c r="AQ81" s="563"/>
      <c r="AR81" s="563"/>
      <c r="AS81" s="563"/>
    </row>
    <row r="82" spans="1:45" ht="19.5" customHeight="1">
      <c r="A82" s="579"/>
      <c r="B82" s="573"/>
      <c r="C82" s="580" t="s">
        <v>88</v>
      </c>
      <c r="D82" s="567">
        <f t="shared" si="14"/>
        <v>1140</v>
      </c>
      <c r="E82" s="553">
        <v>29</v>
      </c>
      <c r="F82" s="553">
        <v>100</v>
      </c>
      <c r="G82" s="553">
        <v>122</v>
      </c>
      <c r="H82" s="553">
        <v>135</v>
      </c>
      <c r="I82" s="553">
        <v>109</v>
      </c>
      <c r="J82" s="553">
        <v>71</v>
      </c>
      <c r="K82" s="553">
        <v>98</v>
      </c>
      <c r="L82" s="553">
        <v>69</v>
      </c>
      <c r="M82" s="553">
        <v>48</v>
      </c>
      <c r="N82" s="553">
        <v>61</v>
      </c>
      <c r="O82" s="553">
        <v>61</v>
      </c>
      <c r="P82" s="553">
        <v>59</v>
      </c>
      <c r="Q82" s="553">
        <v>62</v>
      </c>
      <c r="R82" s="553">
        <v>34</v>
      </c>
      <c r="S82" s="553">
        <v>21</v>
      </c>
      <c r="T82" s="553">
        <v>26</v>
      </c>
      <c r="U82" s="553">
        <v>13</v>
      </c>
      <c r="V82" s="581">
        <v>22</v>
      </c>
      <c r="W82" s="562"/>
      <c r="X82" s="562"/>
      <c r="Y82" s="563"/>
      <c r="Z82" s="563"/>
      <c r="AA82" s="563"/>
      <c r="AB82" s="563"/>
      <c r="AC82" s="563"/>
      <c r="AD82" s="563"/>
      <c r="AE82" s="563"/>
      <c r="AF82" s="563"/>
      <c r="AG82" s="563"/>
      <c r="AH82" s="563"/>
      <c r="AI82" s="563"/>
      <c r="AJ82" s="563"/>
      <c r="AK82" s="563"/>
      <c r="AL82" s="563"/>
      <c r="AM82" s="563"/>
      <c r="AN82" s="563"/>
      <c r="AO82" s="563"/>
      <c r="AP82" s="563"/>
      <c r="AQ82" s="563"/>
      <c r="AR82" s="563"/>
      <c r="AS82" s="563"/>
    </row>
    <row r="83" spans="1:45" ht="19.5" customHeight="1">
      <c r="A83" s="579"/>
      <c r="B83" s="573"/>
      <c r="C83" s="574" t="s">
        <v>89</v>
      </c>
      <c r="D83" s="567">
        <f t="shared" si="14"/>
        <v>999</v>
      </c>
      <c r="E83" s="553">
        <v>17</v>
      </c>
      <c r="F83" s="553">
        <v>105</v>
      </c>
      <c r="G83" s="553">
        <v>147</v>
      </c>
      <c r="H83" s="553">
        <v>109</v>
      </c>
      <c r="I83" s="553">
        <v>75</v>
      </c>
      <c r="J83" s="553">
        <v>78</v>
      </c>
      <c r="K83" s="553">
        <v>68</v>
      </c>
      <c r="L83" s="553">
        <v>56</v>
      </c>
      <c r="M83" s="553">
        <v>45</v>
      </c>
      <c r="N83" s="553">
        <v>46</v>
      </c>
      <c r="O83" s="553">
        <v>58</v>
      </c>
      <c r="P83" s="553">
        <v>47</v>
      </c>
      <c r="Q83" s="553">
        <v>65</v>
      </c>
      <c r="R83" s="553">
        <v>15</v>
      </c>
      <c r="S83" s="553">
        <v>26</v>
      </c>
      <c r="T83" s="553">
        <v>14</v>
      </c>
      <c r="U83" s="553">
        <v>14</v>
      </c>
      <c r="V83" s="581">
        <v>14</v>
      </c>
      <c r="W83" s="562"/>
      <c r="X83" s="562"/>
      <c r="Y83" s="563"/>
      <c r="Z83" s="563"/>
      <c r="AA83" s="563"/>
      <c r="AB83" s="563"/>
      <c r="AC83" s="563"/>
      <c r="AD83" s="563"/>
      <c r="AE83" s="563"/>
      <c r="AF83" s="563"/>
      <c r="AG83" s="563"/>
      <c r="AH83" s="563"/>
      <c r="AI83" s="563"/>
      <c r="AJ83" s="563"/>
      <c r="AK83" s="563"/>
      <c r="AL83" s="563"/>
      <c r="AM83" s="563"/>
      <c r="AN83" s="563"/>
      <c r="AO83" s="563"/>
      <c r="AP83" s="563"/>
      <c r="AQ83" s="563"/>
      <c r="AR83" s="563"/>
      <c r="AS83" s="563"/>
    </row>
    <row r="84" spans="1:45" ht="11.25" customHeight="1">
      <c r="A84" s="579"/>
      <c r="B84" s="573"/>
      <c r="C84" s="574"/>
      <c r="D84" s="561"/>
      <c r="E84" s="553"/>
      <c r="F84" s="553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3"/>
      <c r="V84" s="83"/>
      <c r="W84" s="563"/>
      <c r="X84" s="563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</row>
    <row r="85" spans="1:45" ht="19.5" customHeight="1">
      <c r="A85" s="585" t="s">
        <v>31</v>
      </c>
      <c r="B85" s="571" t="s">
        <v>506</v>
      </c>
      <c r="C85" s="569"/>
      <c r="D85" s="561">
        <f t="shared" ref="D85:D120" si="28">SUM(E85:V85)</f>
        <v>32904</v>
      </c>
      <c r="E85" s="587">
        <f t="shared" ref="E85:V87" si="29">SUM(E88+E91+E94+E97+E100+E103+E106+E109+E112+E115+E118)</f>
        <v>446</v>
      </c>
      <c r="F85" s="587">
        <f t="shared" si="29"/>
        <v>1685</v>
      </c>
      <c r="G85" s="587">
        <f t="shared" si="29"/>
        <v>2231</v>
      </c>
      <c r="H85" s="587">
        <f t="shared" si="29"/>
        <v>2528</v>
      </c>
      <c r="I85" s="587">
        <f t="shared" si="29"/>
        <v>2573</v>
      </c>
      <c r="J85" s="587">
        <f t="shared" si="29"/>
        <v>2578</v>
      </c>
      <c r="K85" s="587">
        <f t="shared" si="29"/>
        <v>2421</v>
      </c>
      <c r="L85" s="587">
        <f t="shared" si="29"/>
        <v>2145</v>
      </c>
      <c r="M85" s="587">
        <f t="shared" si="29"/>
        <v>2326</v>
      </c>
      <c r="N85" s="587">
        <f t="shared" si="29"/>
        <v>2632</v>
      </c>
      <c r="O85" s="587">
        <f t="shared" si="29"/>
        <v>2616</v>
      </c>
      <c r="P85" s="587">
        <f t="shared" si="29"/>
        <v>2232</v>
      </c>
      <c r="Q85" s="587">
        <f t="shared" si="29"/>
        <v>1756</v>
      </c>
      <c r="R85" s="587">
        <f t="shared" si="29"/>
        <v>1423</v>
      </c>
      <c r="S85" s="587">
        <f t="shared" si="29"/>
        <v>1048</v>
      </c>
      <c r="T85" s="587">
        <f t="shared" si="29"/>
        <v>762</v>
      </c>
      <c r="U85" s="587">
        <f t="shared" si="29"/>
        <v>639</v>
      </c>
      <c r="V85" s="622">
        <f t="shared" si="29"/>
        <v>863</v>
      </c>
      <c r="W85" s="562"/>
      <c r="X85" s="563"/>
      <c r="Y85" s="563"/>
      <c r="Z85" s="563"/>
      <c r="AA85" s="563"/>
      <c r="AB85" s="563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3"/>
      <c r="AN85" s="563"/>
      <c r="AO85" s="563"/>
      <c r="AP85" s="563"/>
      <c r="AQ85" s="563"/>
      <c r="AR85" s="563"/>
      <c r="AS85" s="563"/>
    </row>
    <row r="86" spans="1:45" ht="16.899999999999999" customHeight="1">
      <c r="A86" s="588"/>
      <c r="B86" s="591"/>
      <c r="C86" s="566" t="s">
        <v>88</v>
      </c>
      <c r="D86" s="567">
        <f t="shared" si="28"/>
        <v>17231</v>
      </c>
      <c r="E86" s="590">
        <f t="shared" si="29"/>
        <v>232</v>
      </c>
      <c r="F86" s="590">
        <f t="shared" si="29"/>
        <v>864</v>
      </c>
      <c r="G86" s="590">
        <f t="shared" si="29"/>
        <v>1156</v>
      </c>
      <c r="H86" s="590">
        <f t="shared" si="29"/>
        <v>1330</v>
      </c>
      <c r="I86" s="587">
        <f t="shared" si="29"/>
        <v>1321</v>
      </c>
      <c r="J86" s="587">
        <f t="shared" si="29"/>
        <v>1347</v>
      </c>
      <c r="K86" s="587">
        <f t="shared" si="29"/>
        <v>1205</v>
      </c>
      <c r="L86" s="587">
        <f t="shared" si="29"/>
        <v>1123</v>
      </c>
      <c r="M86" s="587">
        <f t="shared" si="29"/>
        <v>1200</v>
      </c>
      <c r="N86" s="587">
        <f t="shared" si="29"/>
        <v>1448</v>
      </c>
      <c r="O86" s="587">
        <f t="shared" si="29"/>
        <v>1438</v>
      </c>
      <c r="P86" s="587">
        <f t="shared" si="29"/>
        <v>1217</v>
      </c>
      <c r="Q86" s="587">
        <f t="shared" si="29"/>
        <v>914</v>
      </c>
      <c r="R86" s="587">
        <f t="shared" si="29"/>
        <v>739</v>
      </c>
      <c r="S86" s="587">
        <f t="shared" si="29"/>
        <v>519</v>
      </c>
      <c r="T86" s="587">
        <f t="shared" si="29"/>
        <v>384</v>
      </c>
      <c r="U86" s="587">
        <f t="shared" si="29"/>
        <v>328</v>
      </c>
      <c r="V86" s="622">
        <f t="shared" si="29"/>
        <v>466</v>
      </c>
      <c r="W86" s="562"/>
      <c r="X86" s="563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</row>
    <row r="87" spans="1:45" ht="20.25" customHeight="1">
      <c r="A87" s="588"/>
      <c r="B87" s="646"/>
      <c r="C87" s="569" t="s">
        <v>89</v>
      </c>
      <c r="D87" s="567">
        <f t="shared" si="28"/>
        <v>15673</v>
      </c>
      <c r="E87" s="590">
        <f t="shared" si="29"/>
        <v>214</v>
      </c>
      <c r="F87" s="590">
        <f t="shared" si="29"/>
        <v>821</v>
      </c>
      <c r="G87" s="590">
        <f t="shared" si="29"/>
        <v>1075</v>
      </c>
      <c r="H87" s="590">
        <f t="shared" si="29"/>
        <v>1198</v>
      </c>
      <c r="I87" s="587">
        <f t="shared" si="29"/>
        <v>1252</v>
      </c>
      <c r="J87" s="587">
        <f t="shared" si="29"/>
        <v>1231</v>
      </c>
      <c r="K87" s="587">
        <f t="shared" si="29"/>
        <v>1216</v>
      </c>
      <c r="L87" s="587">
        <f t="shared" si="29"/>
        <v>1022</v>
      </c>
      <c r="M87" s="587">
        <f t="shared" si="29"/>
        <v>1126</v>
      </c>
      <c r="N87" s="587">
        <f t="shared" si="29"/>
        <v>1184</v>
      </c>
      <c r="O87" s="587">
        <f t="shared" si="29"/>
        <v>1178</v>
      </c>
      <c r="P87" s="587">
        <f t="shared" si="29"/>
        <v>1015</v>
      </c>
      <c r="Q87" s="587">
        <f t="shared" si="29"/>
        <v>842</v>
      </c>
      <c r="R87" s="587">
        <f t="shared" si="29"/>
        <v>684</v>
      </c>
      <c r="S87" s="587">
        <f t="shared" si="29"/>
        <v>529</v>
      </c>
      <c r="T87" s="587">
        <f t="shared" si="29"/>
        <v>378</v>
      </c>
      <c r="U87" s="587">
        <f t="shared" si="29"/>
        <v>311</v>
      </c>
      <c r="V87" s="622">
        <f t="shared" si="29"/>
        <v>397</v>
      </c>
      <c r="W87" s="562"/>
      <c r="X87" s="563"/>
      <c r="Y87" s="563"/>
      <c r="Z87" s="563"/>
      <c r="AA87" s="563"/>
      <c r="AB87" s="563"/>
      <c r="AC87" s="563"/>
      <c r="AD87" s="563"/>
      <c r="AE87" s="563"/>
      <c r="AF87" s="563"/>
      <c r="AG87" s="563"/>
      <c r="AH87" s="563"/>
      <c r="AI87" s="563"/>
      <c r="AJ87" s="563"/>
      <c r="AK87" s="563"/>
      <c r="AL87" s="563"/>
      <c r="AM87" s="563"/>
      <c r="AN87" s="563"/>
      <c r="AO87" s="563"/>
      <c r="AP87" s="563"/>
      <c r="AQ87" s="563"/>
      <c r="AR87" s="563"/>
      <c r="AS87" s="563"/>
    </row>
    <row r="88" spans="1:45" ht="19.5" customHeight="1">
      <c r="A88" s="582" t="s">
        <v>25</v>
      </c>
      <c r="B88" s="573" t="s">
        <v>507</v>
      </c>
      <c r="C88" s="574"/>
      <c r="D88" s="561">
        <f t="shared" si="28"/>
        <v>3137</v>
      </c>
      <c r="E88" s="548">
        <f t="shared" ref="E88:V88" si="30">SUM(E89:E90)</f>
        <v>34</v>
      </c>
      <c r="F88" s="548">
        <f t="shared" si="30"/>
        <v>140</v>
      </c>
      <c r="G88" s="548">
        <f t="shared" si="30"/>
        <v>194</v>
      </c>
      <c r="H88" s="548">
        <f t="shared" si="30"/>
        <v>213</v>
      </c>
      <c r="I88" s="548">
        <f t="shared" si="30"/>
        <v>215</v>
      </c>
      <c r="J88" s="548">
        <f t="shared" si="30"/>
        <v>232</v>
      </c>
      <c r="K88" s="548">
        <f t="shared" si="30"/>
        <v>230</v>
      </c>
      <c r="L88" s="548">
        <f t="shared" si="30"/>
        <v>199</v>
      </c>
      <c r="M88" s="548">
        <f t="shared" si="30"/>
        <v>203</v>
      </c>
      <c r="N88" s="548">
        <f t="shared" si="30"/>
        <v>228</v>
      </c>
      <c r="O88" s="548">
        <f t="shared" si="30"/>
        <v>231</v>
      </c>
      <c r="P88" s="548">
        <f t="shared" si="30"/>
        <v>248</v>
      </c>
      <c r="Q88" s="548">
        <f t="shared" si="30"/>
        <v>186</v>
      </c>
      <c r="R88" s="548">
        <f t="shared" si="30"/>
        <v>151</v>
      </c>
      <c r="S88" s="548">
        <f t="shared" si="30"/>
        <v>110</v>
      </c>
      <c r="T88" s="548">
        <f t="shared" si="30"/>
        <v>101</v>
      </c>
      <c r="U88" s="548">
        <f t="shared" si="30"/>
        <v>76</v>
      </c>
      <c r="V88" s="575">
        <f t="shared" si="30"/>
        <v>146</v>
      </c>
      <c r="W88" s="562"/>
      <c r="X88" s="563"/>
      <c r="Y88" s="563"/>
      <c r="Z88" s="563"/>
      <c r="AA88" s="563"/>
      <c r="AB88" s="563"/>
      <c r="AC88" s="563"/>
      <c r="AD88" s="563"/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3"/>
      <c r="AQ88" s="563"/>
      <c r="AR88" s="563"/>
      <c r="AS88" s="563"/>
    </row>
    <row r="89" spans="1:45" ht="19.5" customHeight="1">
      <c r="A89" s="579"/>
      <c r="B89" s="573"/>
      <c r="C89" s="580" t="s">
        <v>88</v>
      </c>
      <c r="D89" s="567">
        <f t="shared" si="28"/>
        <v>1609</v>
      </c>
      <c r="E89" s="553">
        <v>18</v>
      </c>
      <c r="F89" s="553">
        <v>69</v>
      </c>
      <c r="G89" s="553">
        <v>102</v>
      </c>
      <c r="H89" s="553">
        <v>121</v>
      </c>
      <c r="I89" s="553">
        <v>109</v>
      </c>
      <c r="J89" s="553">
        <v>115</v>
      </c>
      <c r="K89" s="553">
        <v>122</v>
      </c>
      <c r="L89" s="553">
        <v>106</v>
      </c>
      <c r="M89" s="553">
        <v>98</v>
      </c>
      <c r="N89" s="553">
        <v>124</v>
      </c>
      <c r="O89" s="553">
        <v>140</v>
      </c>
      <c r="P89" s="553">
        <v>129</v>
      </c>
      <c r="Q89" s="553">
        <v>85</v>
      </c>
      <c r="R89" s="553">
        <v>74</v>
      </c>
      <c r="S89" s="553">
        <v>47</v>
      </c>
      <c r="T89" s="553">
        <v>45</v>
      </c>
      <c r="U89" s="553">
        <v>35</v>
      </c>
      <c r="V89" s="581">
        <v>70</v>
      </c>
      <c r="W89" s="562"/>
      <c r="X89" s="563"/>
      <c r="Y89" s="563"/>
      <c r="Z89" s="563"/>
      <c r="AA89" s="563"/>
      <c r="AB89" s="563"/>
      <c r="AC89" s="563"/>
      <c r="AD89" s="563"/>
      <c r="AE89" s="563"/>
      <c r="AF89" s="563"/>
      <c r="AG89" s="563"/>
      <c r="AH89" s="563"/>
      <c r="AI89" s="563"/>
      <c r="AJ89" s="563"/>
      <c r="AK89" s="563"/>
      <c r="AL89" s="563"/>
      <c r="AM89" s="563"/>
      <c r="AN89" s="563"/>
      <c r="AO89" s="563"/>
      <c r="AP89" s="563"/>
      <c r="AQ89" s="563"/>
      <c r="AR89" s="563"/>
      <c r="AS89" s="563"/>
    </row>
    <row r="90" spans="1:45" ht="19.5" customHeight="1">
      <c r="A90" s="579"/>
      <c r="B90" s="573"/>
      <c r="C90" s="574" t="s">
        <v>89</v>
      </c>
      <c r="D90" s="567">
        <f t="shared" si="28"/>
        <v>1528</v>
      </c>
      <c r="E90" s="553">
        <v>16</v>
      </c>
      <c r="F90" s="553">
        <v>71</v>
      </c>
      <c r="G90" s="553">
        <v>92</v>
      </c>
      <c r="H90" s="553">
        <v>92</v>
      </c>
      <c r="I90" s="553">
        <v>106</v>
      </c>
      <c r="J90" s="553">
        <v>117</v>
      </c>
      <c r="K90" s="553">
        <v>108</v>
      </c>
      <c r="L90" s="553">
        <v>93</v>
      </c>
      <c r="M90" s="553">
        <v>105</v>
      </c>
      <c r="N90" s="553">
        <v>104</v>
      </c>
      <c r="O90" s="553">
        <v>91</v>
      </c>
      <c r="P90" s="553">
        <v>119</v>
      </c>
      <c r="Q90" s="553">
        <v>101</v>
      </c>
      <c r="R90" s="553">
        <v>77</v>
      </c>
      <c r="S90" s="553">
        <v>63</v>
      </c>
      <c r="T90" s="553">
        <v>56</v>
      </c>
      <c r="U90" s="553">
        <v>41</v>
      </c>
      <c r="V90" s="581">
        <v>76</v>
      </c>
      <c r="W90" s="562"/>
      <c r="X90" s="563"/>
      <c r="Y90" s="563"/>
      <c r="Z90" s="563"/>
      <c r="AA90" s="563"/>
      <c r="AB90" s="563"/>
      <c r="AC90" s="563"/>
      <c r="AD90" s="563"/>
      <c r="AE90" s="563"/>
      <c r="AF90" s="563"/>
      <c r="AG90" s="563"/>
      <c r="AH90" s="563"/>
      <c r="AI90" s="563"/>
      <c r="AJ90" s="563"/>
      <c r="AK90" s="563"/>
      <c r="AL90" s="563"/>
      <c r="AM90" s="563"/>
      <c r="AN90" s="563"/>
      <c r="AO90" s="563"/>
      <c r="AP90" s="563"/>
      <c r="AQ90" s="563"/>
      <c r="AR90" s="563"/>
      <c r="AS90" s="563"/>
    </row>
    <row r="91" spans="1:45" ht="19.5" customHeight="1">
      <c r="A91" s="582" t="s">
        <v>27</v>
      </c>
      <c r="B91" s="573" t="s">
        <v>508</v>
      </c>
      <c r="C91" s="583"/>
      <c r="D91" s="561">
        <f t="shared" si="28"/>
        <v>7312</v>
      </c>
      <c r="E91" s="548">
        <f t="shared" ref="E91:V91" si="31">SUM(E92:E93)</f>
        <v>89</v>
      </c>
      <c r="F91" s="548">
        <f t="shared" si="31"/>
        <v>369</v>
      </c>
      <c r="G91" s="548">
        <f t="shared" si="31"/>
        <v>509</v>
      </c>
      <c r="H91" s="548">
        <f t="shared" si="31"/>
        <v>565</v>
      </c>
      <c r="I91" s="548">
        <f t="shared" si="31"/>
        <v>590</v>
      </c>
      <c r="J91" s="548">
        <f t="shared" si="31"/>
        <v>521</v>
      </c>
      <c r="K91" s="548">
        <f t="shared" si="31"/>
        <v>527</v>
      </c>
      <c r="L91" s="548">
        <f t="shared" si="31"/>
        <v>488</v>
      </c>
      <c r="M91" s="548">
        <f t="shared" si="31"/>
        <v>494</v>
      </c>
      <c r="N91" s="548">
        <f t="shared" si="31"/>
        <v>569</v>
      </c>
      <c r="O91" s="548">
        <f t="shared" si="31"/>
        <v>611</v>
      </c>
      <c r="P91" s="548">
        <f t="shared" si="31"/>
        <v>527</v>
      </c>
      <c r="Q91" s="548">
        <f t="shared" si="31"/>
        <v>419</v>
      </c>
      <c r="R91" s="548">
        <f t="shared" si="31"/>
        <v>288</v>
      </c>
      <c r="S91" s="548">
        <f t="shared" si="31"/>
        <v>227</v>
      </c>
      <c r="T91" s="548">
        <f t="shared" si="31"/>
        <v>189</v>
      </c>
      <c r="U91" s="548">
        <f t="shared" si="31"/>
        <v>159</v>
      </c>
      <c r="V91" s="575">
        <f t="shared" si="31"/>
        <v>171</v>
      </c>
      <c r="W91" s="562"/>
      <c r="X91" s="562"/>
      <c r="Y91" s="563"/>
      <c r="Z91" s="563"/>
      <c r="AA91" s="563"/>
      <c r="AB91" s="563"/>
      <c r="AC91" s="563"/>
      <c r="AD91" s="563"/>
      <c r="AE91" s="563"/>
      <c r="AF91" s="563"/>
      <c r="AG91" s="563"/>
      <c r="AH91" s="563"/>
      <c r="AI91" s="563"/>
      <c r="AJ91" s="563"/>
      <c r="AK91" s="563"/>
      <c r="AL91" s="563"/>
      <c r="AM91" s="563"/>
      <c r="AN91" s="563"/>
      <c r="AO91" s="563"/>
      <c r="AP91" s="563"/>
      <c r="AQ91" s="563"/>
      <c r="AR91" s="563"/>
      <c r="AS91" s="563"/>
    </row>
    <row r="92" spans="1:45" ht="19.5" customHeight="1">
      <c r="A92" s="579"/>
      <c r="B92" s="573"/>
      <c r="C92" s="580" t="s">
        <v>88</v>
      </c>
      <c r="D92" s="567">
        <f t="shared" si="28"/>
        <v>3692</v>
      </c>
      <c r="E92" s="553">
        <v>42</v>
      </c>
      <c r="F92" s="553">
        <v>191</v>
      </c>
      <c r="G92" s="553">
        <v>271</v>
      </c>
      <c r="H92" s="553">
        <v>292</v>
      </c>
      <c r="I92" s="553">
        <v>308</v>
      </c>
      <c r="J92" s="553">
        <v>244</v>
      </c>
      <c r="K92" s="553">
        <v>260</v>
      </c>
      <c r="L92" s="553">
        <v>237</v>
      </c>
      <c r="M92" s="553">
        <v>250</v>
      </c>
      <c r="N92" s="553">
        <v>292</v>
      </c>
      <c r="O92" s="553">
        <v>321</v>
      </c>
      <c r="P92" s="553">
        <v>278</v>
      </c>
      <c r="Q92" s="553">
        <v>199</v>
      </c>
      <c r="R92" s="553">
        <v>148</v>
      </c>
      <c r="S92" s="553">
        <v>107</v>
      </c>
      <c r="T92" s="553">
        <v>97</v>
      </c>
      <c r="U92" s="553">
        <v>69</v>
      </c>
      <c r="V92" s="581">
        <v>86</v>
      </c>
      <c r="W92" s="562"/>
      <c r="X92" s="562"/>
      <c r="Y92" s="563"/>
      <c r="Z92" s="563"/>
      <c r="AA92" s="563"/>
      <c r="AB92" s="563"/>
      <c r="AC92" s="563"/>
      <c r="AD92" s="563"/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3"/>
      <c r="AQ92" s="563"/>
      <c r="AR92" s="563"/>
      <c r="AS92" s="563"/>
    </row>
    <row r="93" spans="1:45" ht="19.5" customHeight="1">
      <c r="A93" s="579"/>
      <c r="B93" s="573"/>
      <c r="C93" s="574" t="s">
        <v>89</v>
      </c>
      <c r="D93" s="567">
        <f t="shared" si="28"/>
        <v>3620</v>
      </c>
      <c r="E93" s="553">
        <v>47</v>
      </c>
      <c r="F93" s="553">
        <v>178</v>
      </c>
      <c r="G93" s="553">
        <v>238</v>
      </c>
      <c r="H93" s="553">
        <v>273</v>
      </c>
      <c r="I93" s="553">
        <v>282</v>
      </c>
      <c r="J93" s="553">
        <v>277</v>
      </c>
      <c r="K93" s="553">
        <v>267</v>
      </c>
      <c r="L93" s="553">
        <v>251</v>
      </c>
      <c r="M93" s="553">
        <v>244</v>
      </c>
      <c r="N93" s="553">
        <v>277</v>
      </c>
      <c r="O93" s="553">
        <v>290</v>
      </c>
      <c r="P93" s="553">
        <v>249</v>
      </c>
      <c r="Q93" s="553">
        <v>220</v>
      </c>
      <c r="R93" s="553">
        <v>140</v>
      </c>
      <c r="S93" s="553">
        <v>120</v>
      </c>
      <c r="T93" s="553">
        <v>92</v>
      </c>
      <c r="U93" s="553">
        <v>90</v>
      </c>
      <c r="V93" s="581">
        <v>85</v>
      </c>
      <c r="W93" s="562"/>
      <c r="X93" s="562"/>
      <c r="Y93" s="563"/>
      <c r="Z93" s="563"/>
      <c r="AA93" s="563"/>
      <c r="AB93" s="563"/>
      <c r="AC93" s="563"/>
      <c r="AD93" s="563"/>
      <c r="AE93" s="563"/>
      <c r="AF93" s="563"/>
      <c r="AG93" s="563"/>
      <c r="AH93" s="563"/>
      <c r="AI93" s="563"/>
      <c r="AJ93" s="563"/>
      <c r="AK93" s="563"/>
      <c r="AL93" s="563"/>
      <c r="AM93" s="563"/>
      <c r="AN93" s="563"/>
      <c r="AO93" s="563"/>
      <c r="AP93" s="563"/>
      <c r="AQ93" s="563"/>
      <c r="AR93" s="563"/>
      <c r="AS93" s="563"/>
    </row>
    <row r="94" spans="1:45" ht="19.5" customHeight="1">
      <c r="A94" s="582" t="s">
        <v>29</v>
      </c>
      <c r="B94" s="573" t="s">
        <v>509</v>
      </c>
      <c r="C94" s="583"/>
      <c r="D94" s="561">
        <f t="shared" si="28"/>
        <v>2736</v>
      </c>
      <c r="E94" s="548">
        <f t="shared" ref="E94:V94" si="32">SUM(E95:E96)</f>
        <v>34</v>
      </c>
      <c r="F94" s="548">
        <f t="shared" si="32"/>
        <v>140</v>
      </c>
      <c r="G94" s="548">
        <f t="shared" si="32"/>
        <v>193</v>
      </c>
      <c r="H94" s="548">
        <f t="shared" si="32"/>
        <v>212</v>
      </c>
      <c r="I94" s="548">
        <f t="shared" si="32"/>
        <v>225</v>
      </c>
      <c r="J94" s="548">
        <f t="shared" si="32"/>
        <v>209</v>
      </c>
      <c r="K94" s="548">
        <f t="shared" si="32"/>
        <v>215</v>
      </c>
      <c r="L94" s="548">
        <f t="shared" si="32"/>
        <v>176</v>
      </c>
      <c r="M94" s="548">
        <f t="shared" si="32"/>
        <v>214</v>
      </c>
      <c r="N94" s="548">
        <f t="shared" si="32"/>
        <v>202</v>
      </c>
      <c r="O94" s="548">
        <f t="shared" si="32"/>
        <v>210</v>
      </c>
      <c r="P94" s="548">
        <f t="shared" si="32"/>
        <v>180</v>
      </c>
      <c r="Q94" s="548">
        <f t="shared" si="32"/>
        <v>136</v>
      </c>
      <c r="R94" s="548">
        <f t="shared" si="32"/>
        <v>99</v>
      </c>
      <c r="S94" s="548">
        <f t="shared" si="32"/>
        <v>90</v>
      </c>
      <c r="T94" s="548">
        <f t="shared" si="32"/>
        <v>62</v>
      </c>
      <c r="U94" s="548">
        <f t="shared" si="32"/>
        <v>56</v>
      </c>
      <c r="V94" s="575">
        <f t="shared" si="32"/>
        <v>83</v>
      </c>
      <c r="W94" s="562"/>
      <c r="X94" s="562"/>
      <c r="Y94" s="563"/>
      <c r="Z94" s="563"/>
      <c r="AA94" s="563"/>
      <c r="AB94" s="563"/>
      <c r="AC94" s="563"/>
      <c r="AD94" s="563"/>
      <c r="AE94" s="563"/>
      <c r="AF94" s="563"/>
      <c r="AG94" s="563"/>
      <c r="AH94" s="563"/>
      <c r="AI94" s="563"/>
      <c r="AJ94" s="563"/>
      <c r="AK94" s="563"/>
      <c r="AL94" s="563"/>
      <c r="AM94" s="563"/>
      <c r="AN94" s="563"/>
      <c r="AO94" s="563"/>
      <c r="AP94" s="563"/>
      <c r="AQ94" s="563"/>
      <c r="AR94" s="563"/>
      <c r="AS94" s="563"/>
    </row>
    <row r="95" spans="1:45" ht="19.5" customHeight="1">
      <c r="A95" s="579"/>
      <c r="B95" s="573"/>
      <c r="C95" s="580" t="s">
        <v>88</v>
      </c>
      <c r="D95" s="567">
        <f t="shared" si="28"/>
        <v>1496</v>
      </c>
      <c r="E95" s="553">
        <v>20</v>
      </c>
      <c r="F95" s="553">
        <v>83</v>
      </c>
      <c r="G95" s="553">
        <v>109</v>
      </c>
      <c r="H95" s="553">
        <v>109</v>
      </c>
      <c r="I95" s="553">
        <v>106</v>
      </c>
      <c r="J95" s="553">
        <v>110</v>
      </c>
      <c r="K95" s="553">
        <v>114</v>
      </c>
      <c r="L95" s="553">
        <v>104</v>
      </c>
      <c r="M95" s="553">
        <v>109</v>
      </c>
      <c r="N95" s="553">
        <v>118</v>
      </c>
      <c r="O95" s="553">
        <v>119</v>
      </c>
      <c r="P95" s="553">
        <v>99</v>
      </c>
      <c r="Q95" s="553">
        <v>79</v>
      </c>
      <c r="R95" s="553">
        <v>59</v>
      </c>
      <c r="S95" s="553">
        <v>43</v>
      </c>
      <c r="T95" s="553">
        <v>27</v>
      </c>
      <c r="U95" s="553">
        <v>34</v>
      </c>
      <c r="V95" s="581">
        <v>54</v>
      </c>
      <c r="W95" s="562"/>
      <c r="X95" s="562"/>
      <c r="Y95" s="563"/>
      <c r="Z95" s="563"/>
      <c r="AA95" s="563"/>
      <c r="AB95" s="563"/>
      <c r="AC95" s="563"/>
      <c r="AD95" s="563"/>
      <c r="AE95" s="563"/>
      <c r="AF95" s="563"/>
      <c r="AG95" s="563"/>
      <c r="AH95" s="563"/>
      <c r="AI95" s="563"/>
      <c r="AJ95" s="563"/>
      <c r="AK95" s="563"/>
      <c r="AL95" s="563"/>
      <c r="AM95" s="563"/>
      <c r="AN95" s="563"/>
      <c r="AO95" s="563"/>
      <c r="AP95" s="563"/>
      <c r="AQ95" s="563"/>
      <c r="AR95" s="563"/>
      <c r="AS95" s="563"/>
    </row>
    <row r="96" spans="1:45" ht="19.5" customHeight="1">
      <c r="A96" s="579"/>
      <c r="B96" s="573"/>
      <c r="C96" s="574" t="s">
        <v>89</v>
      </c>
      <c r="D96" s="567">
        <f t="shared" si="28"/>
        <v>1240</v>
      </c>
      <c r="E96" s="553">
        <v>14</v>
      </c>
      <c r="F96" s="553">
        <v>57</v>
      </c>
      <c r="G96" s="553">
        <v>84</v>
      </c>
      <c r="H96" s="553">
        <v>103</v>
      </c>
      <c r="I96" s="553">
        <v>119</v>
      </c>
      <c r="J96" s="553">
        <v>99</v>
      </c>
      <c r="K96" s="553">
        <v>101</v>
      </c>
      <c r="L96" s="553">
        <v>72</v>
      </c>
      <c r="M96" s="553">
        <v>105</v>
      </c>
      <c r="N96" s="553">
        <v>84</v>
      </c>
      <c r="O96" s="553">
        <v>91</v>
      </c>
      <c r="P96" s="553">
        <v>81</v>
      </c>
      <c r="Q96" s="553">
        <v>57</v>
      </c>
      <c r="R96" s="553">
        <v>40</v>
      </c>
      <c r="S96" s="553">
        <v>47</v>
      </c>
      <c r="T96" s="553">
        <v>35</v>
      </c>
      <c r="U96" s="553">
        <v>22</v>
      </c>
      <c r="V96" s="581">
        <v>29</v>
      </c>
      <c r="W96" s="562"/>
      <c r="X96" s="562"/>
      <c r="Y96" s="563"/>
      <c r="Z96" s="563"/>
      <c r="AA96" s="563"/>
      <c r="AB96" s="563"/>
      <c r="AC96" s="563"/>
      <c r="AD96" s="563"/>
      <c r="AE96" s="563"/>
      <c r="AF96" s="563"/>
      <c r="AG96" s="563"/>
      <c r="AH96" s="563"/>
      <c r="AI96" s="563"/>
      <c r="AJ96" s="563"/>
      <c r="AK96" s="563"/>
      <c r="AL96" s="563"/>
      <c r="AM96" s="563"/>
      <c r="AN96" s="563"/>
      <c r="AO96" s="563"/>
      <c r="AP96" s="563"/>
      <c r="AQ96" s="563"/>
      <c r="AR96" s="563"/>
      <c r="AS96" s="563"/>
    </row>
    <row r="97" spans="1:45" ht="19.5" customHeight="1">
      <c r="A97" s="582" t="s">
        <v>31</v>
      </c>
      <c r="B97" s="573" t="s">
        <v>98</v>
      </c>
      <c r="C97" s="583"/>
      <c r="D97" s="561">
        <f t="shared" si="28"/>
        <v>2215</v>
      </c>
      <c r="E97" s="548">
        <f t="shared" ref="E97:V97" si="33">SUM(E98:E99)</f>
        <v>32</v>
      </c>
      <c r="F97" s="548">
        <f t="shared" si="33"/>
        <v>128</v>
      </c>
      <c r="G97" s="548">
        <f t="shared" si="33"/>
        <v>153</v>
      </c>
      <c r="H97" s="548">
        <f t="shared" si="33"/>
        <v>142</v>
      </c>
      <c r="I97" s="548">
        <f t="shared" si="33"/>
        <v>157</v>
      </c>
      <c r="J97" s="548">
        <f t="shared" si="33"/>
        <v>171</v>
      </c>
      <c r="K97" s="548">
        <f t="shared" si="33"/>
        <v>205</v>
      </c>
      <c r="L97" s="548">
        <f t="shared" si="33"/>
        <v>125</v>
      </c>
      <c r="M97" s="548">
        <f t="shared" si="33"/>
        <v>150</v>
      </c>
      <c r="N97" s="548">
        <f t="shared" si="33"/>
        <v>166</v>
      </c>
      <c r="O97" s="548">
        <f t="shared" si="33"/>
        <v>195</v>
      </c>
      <c r="P97" s="548">
        <f t="shared" si="33"/>
        <v>131</v>
      </c>
      <c r="Q97" s="548">
        <f t="shared" si="33"/>
        <v>103</v>
      </c>
      <c r="R97" s="548">
        <f t="shared" si="33"/>
        <v>104</v>
      </c>
      <c r="S97" s="548">
        <f t="shared" si="33"/>
        <v>77</v>
      </c>
      <c r="T97" s="548">
        <f t="shared" si="33"/>
        <v>51</v>
      </c>
      <c r="U97" s="548">
        <f t="shared" si="33"/>
        <v>50</v>
      </c>
      <c r="V97" s="575">
        <f t="shared" si="33"/>
        <v>75</v>
      </c>
      <c r="W97" s="562"/>
      <c r="X97" s="562"/>
      <c r="Y97" s="563"/>
      <c r="Z97" s="563"/>
      <c r="AA97" s="563"/>
      <c r="AB97" s="563"/>
      <c r="AC97" s="563"/>
      <c r="AD97" s="563"/>
      <c r="AE97" s="563"/>
      <c r="AF97" s="563"/>
      <c r="AG97" s="563"/>
      <c r="AH97" s="563"/>
      <c r="AI97" s="563"/>
      <c r="AJ97" s="563"/>
      <c r="AK97" s="563"/>
      <c r="AL97" s="563"/>
      <c r="AM97" s="563"/>
      <c r="AN97" s="563"/>
      <c r="AO97" s="563"/>
      <c r="AP97" s="563"/>
      <c r="AQ97" s="563"/>
      <c r="AR97" s="563"/>
      <c r="AS97" s="563"/>
    </row>
    <row r="98" spans="1:45" ht="19.5" customHeight="1">
      <c r="A98" s="579"/>
      <c r="B98" s="573"/>
      <c r="C98" s="580" t="s">
        <v>88</v>
      </c>
      <c r="D98" s="567">
        <f t="shared" si="28"/>
        <v>1178</v>
      </c>
      <c r="E98" s="553">
        <v>20</v>
      </c>
      <c r="F98" s="553">
        <v>71</v>
      </c>
      <c r="G98" s="553">
        <v>81</v>
      </c>
      <c r="H98" s="553">
        <v>80</v>
      </c>
      <c r="I98" s="553">
        <v>78</v>
      </c>
      <c r="J98" s="553">
        <v>100</v>
      </c>
      <c r="K98" s="553">
        <v>93</v>
      </c>
      <c r="L98" s="553">
        <v>69</v>
      </c>
      <c r="M98" s="553">
        <v>89</v>
      </c>
      <c r="N98" s="553">
        <v>95</v>
      </c>
      <c r="O98" s="553">
        <v>94</v>
      </c>
      <c r="P98" s="553">
        <v>65</v>
      </c>
      <c r="Q98" s="553">
        <v>63</v>
      </c>
      <c r="R98" s="553">
        <v>56</v>
      </c>
      <c r="S98" s="553">
        <v>38</v>
      </c>
      <c r="T98" s="553">
        <v>22</v>
      </c>
      <c r="U98" s="553">
        <v>27</v>
      </c>
      <c r="V98" s="581">
        <v>37</v>
      </c>
      <c r="W98" s="562"/>
      <c r="X98" s="562"/>
      <c r="Y98" s="563"/>
      <c r="Z98" s="563"/>
      <c r="AA98" s="563"/>
      <c r="AB98" s="563"/>
      <c r="AC98" s="563"/>
      <c r="AD98" s="563"/>
      <c r="AE98" s="563"/>
      <c r="AF98" s="563"/>
      <c r="AG98" s="563"/>
      <c r="AH98" s="563"/>
      <c r="AI98" s="563"/>
      <c r="AJ98" s="563"/>
      <c r="AK98" s="563"/>
      <c r="AL98" s="563"/>
      <c r="AM98" s="563"/>
      <c r="AN98" s="563"/>
      <c r="AO98" s="563"/>
      <c r="AP98" s="563"/>
      <c r="AQ98" s="563"/>
      <c r="AR98" s="563"/>
      <c r="AS98" s="563"/>
    </row>
    <row r="99" spans="1:45" ht="19.5" customHeight="1">
      <c r="A99" s="579"/>
      <c r="B99" s="573"/>
      <c r="C99" s="574" t="s">
        <v>89</v>
      </c>
      <c r="D99" s="567">
        <f t="shared" si="28"/>
        <v>1037</v>
      </c>
      <c r="E99" s="553">
        <v>12</v>
      </c>
      <c r="F99" s="553">
        <v>57</v>
      </c>
      <c r="G99" s="553">
        <v>72</v>
      </c>
      <c r="H99" s="553">
        <v>62</v>
      </c>
      <c r="I99" s="553">
        <v>79</v>
      </c>
      <c r="J99" s="553">
        <v>71</v>
      </c>
      <c r="K99" s="553">
        <v>112</v>
      </c>
      <c r="L99" s="553">
        <v>56</v>
      </c>
      <c r="M99" s="553">
        <v>61</v>
      </c>
      <c r="N99" s="553">
        <v>71</v>
      </c>
      <c r="O99" s="553">
        <v>101</v>
      </c>
      <c r="P99" s="553">
        <v>66</v>
      </c>
      <c r="Q99" s="553">
        <v>40</v>
      </c>
      <c r="R99" s="553">
        <v>48</v>
      </c>
      <c r="S99" s="553">
        <v>39</v>
      </c>
      <c r="T99" s="553">
        <v>29</v>
      </c>
      <c r="U99" s="553">
        <v>23</v>
      </c>
      <c r="V99" s="581">
        <v>38</v>
      </c>
      <c r="W99" s="562"/>
      <c r="X99" s="562"/>
      <c r="Y99" s="563"/>
      <c r="Z99" s="563"/>
      <c r="AA99" s="563"/>
      <c r="AB99" s="563"/>
      <c r="AC99" s="563"/>
      <c r="AD99" s="563"/>
      <c r="AE99" s="563"/>
      <c r="AF99" s="563"/>
      <c r="AG99" s="563"/>
      <c r="AH99" s="563"/>
      <c r="AI99" s="563"/>
      <c r="AJ99" s="563"/>
      <c r="AK99" s="563"/>
      <c r="AL99" s="563"/>
      <c r="AM99" s="563"/>
      <c r="AN99" s="563"/>
      <c r="AO99" s="563"/>
      <c r="AP99" s="563"/>
      <c r="AQ99" s="563"/>
      <c r="AR99" s="563"/>
      <c r="AS99" s="563"/>
    </row>
    <row r="100" spans="1:45" ht="19.5" customHeight="1">
      <c r="A100" s="582" t="s">
        <v>33</v>
      </c>
      <c r="B100" s="573" t="s">
        <v>510</v>
      </c>
      <c r="C100" s="583"/>
      <c r="D100" s="561">
        <f t="shared" si="28"/>
        <v>955</v>
      </c>
      <c r="E100" s="548">
        <f t="shared" ref="E100:V100" si="34">SUM(E101:E102)</f>
        <v>16</v>
      </c>
      <c r="F100" s="548">
        <f t="shared" si="34"/>
        <v>47</v>
      </c>
      <c r="G100" s="548">
        <f t="shared" si="34"/>
        <v>50</v>
      </c>
      <c r="H100" s="548">
        <f t="shared" si="34"/>
        <v>60</v>
      </c>
      <c r="I100" s="548">
        <f t="shared" si="34"/>
        <v>64</v>
      </c>
      <c r="J100" s="548">
        <f t="shared" si="34"/>
        <v>84</v>
      </c>
      <c r="K100" s="548">
        <f t="shared" si="34"/>
        <v>67</v>
      </c>
      <c r="L100" s="548">
        <f t="shared" si="34"/>
        <v>59</v>
      </c>
      <c r="M100" s="548">
        <f t="shared" si="34"/>
        <v>57</v>
      </c>
      <c r="N100" s="548">
        <f t="shared" si="34"/>
        <v>80</v>
      </c>
      <c r="O100" s="548">
        <f t="shared" si="34"/>
        <v>67</v>
      </c>
      <c r="P100" s="548">
        <f t="shared" si="34"/>
        <v>75</v>
      </c>
      <c r="Q100" s="548">
        <f t="shared" si="34"/>
        <v>64</v>
      </c>
      <c r="R100" s="548">
        <f t="shared" si="34"/>
        <v>48</v>
      </c>
      <c r="S100" s="548">
        <f t="shared" si="34"/>
        <v>31</v>
      </c>
      <c r="T100" s="548">
        <f t="shared" si="34"/>
        <v>26</v>
      </c>
      <c r="U100" s="548">
        <f t="shared" si="34"/>
        <v>31</v>
      </c>
      <c r="V100" s="575">
        <f t="shared" si="34"/>
        <v>29</v>
      </c>
      <c r="W100" s="562"/>
      <c r="X100" s="562"/>
      <c r="Y100" s="563"/>
      <c r="Z100" s="563"/>
      <c r="AA100" s="563"/>
      <c r="AB100" s="563"/>
      <c r="AC100" s="563"/>
      <c r="AD100" s="563"/>
      <c r="AE100" s="563"/>
      <c r="AF100" s="563"/>
      <c r="AG100" s="563"/>
      <c r="AH100" s="563"/>
      <c r="AI100" s="563"/>
      <c r="AJ100" s="563"/>
      <c r="AK100" s="563"/>
      <c r="AL100" s="563"/>
      <c r="AM100" s="563"/>
      <c r="AN100" s="563"/>
      <c r="AO100" s="563"/>
      <c r="AP100" s="563"/>
      <c r="AQ100" s="563"/>
      <c r="AR100" s="563"/>
      <c r="AS100" s="563"/>
    </row>
    <row r="101" spans="1:45" ht="19.5" customHeight="1">
      <c r="A101" s="579"/>
      <c r="B101" s="573"/>
      <c r="C101" s="580" t="s">
        <v>88</v>
      </c>
      <c r="D101" s="567">
        <f t="shared" si="28"/>
        <v>507</v>
      </c>
      <c r="E101" s="553">
        <v>9</v>
      </c>
      <c r="F101" s="553">
        <v>27</v>
      </c>
      <c r="G101" s="553">
        <v>24</v>
      </c>
      <c r="H101" s="553">
        <v>26</v>
      </c>
      <c r="I101" s="553">
        <v>36</v>
      </c>
      <c r="J101" s="553">
        <v>47</v>
      </c>
      <c r="K101" s="553">
        <v>25</v>
      </c>
      <c r="L101" s="553">
        <v>32</v>
      </c>
      <c r="M101" s="553">
        <v>31</v>
      </c>
      <c r="N101" s="553">
        <v>43</v>
      </c>
      <c r="O101" s="553">
        <v>34</v>
      </c>
      <c r="P101" s="553">
        <v>42</v>
      </c>
      <c r="Q101" s="553">
        <v>38</v>
      </c>
      <c r="R101" s="553">
        <v>29</v>
      </c>
      <c r="S101" s="553">
        <v>15</v>
      </c>
      <c r="T101" s="553">
        <v>14</v>
      </c>
      <c r="U101" s="553">
        <v>20</v>
      </c>
      <c r="V101" s="581">
        <v>15</v>
      </c>
      <c r="W101" s="562"/>
      <c r="X101" s="562"/>
      <c r="Y101" s="563"/>
      <c r="Z101" s="563"/>
      <c r="AA101" s="563"/>
      <c r="AB101" s="563"/>
      <c r="AC101" s="563"/>
      <c r="AD101" s="563"/>
      <c r="AE101" s="563"/>
      <c r="AF101" s="563"/>
      <c r="AG101" s="563"/>
      <c r="AH101" s="563"/>
      <c r="AI101" s="563"/>
      <c r="AJ101" s="563"/>
      <c r="AK101" s="563"/>
      <c r="AL101" s="563"/>
      <c r="AM101" s="563"/>
      <c r="AN101" s="563"/>
      <c r="AO101" s="563"/>
      <c r="AP101" s="563"/>
      <c r="AQ101" s="563"/>
      <c r="AR101" s="563"/>
      <c r="AS101" s="563"/>
    </row>
    <row r="102" spans="1:45" ht="19.5" customHeight="1">
      <c r="A102" s="538"/>
      <c r="B102" s="573"/>
      <c r="C102" s="574" t="s">
        <v>89</v>
      </c>
      <c r="D102" s="567">
        <f t="shared" si="28"/>
        <v>448</v>
      </c>
      <c r="E102" s="553">
        <v>7</v>
      </c>
      <c r="F102" s="553">
        <v>20</v>
      </c>
      <c r="G102" s="553">
        <v>26</v>
      </c>
      <c r="H102" s="553">
        <v>34</v>
      </c>
      <c r="I102" s="553">
        <v>28</v>
      </c>
      <c r="J102" s="553">
        <v>37</v>
      </c>
      <c r="K102" s="553">
        <v>42</v>
      </c>
      <c r="L102" s="553">
        <v>27</v>
      </c>
      <c r="M102" s="553">
        <v>26</v>
      </c>
      <c r="N102" s="553">
        <v>37</v>
      </c>
      <c r="O102" s="553">
        <v>33</v>
      </c>
      <c r="P102" s="553">
        <v>33</v>
      </c>
      <c r="Q102" s="553">
        <v>26</v>
      </c>
      <c r="R102" s="553">
        <v>19</v>
      </c>
      <c r="S102" s="553">
        <v>16</v>
      </c>
      <c r="T102" s="553">
        <v>12</v>
      </c>
      <c r="U102" s="553">
        <v>11</v>
      </c>
      <c r="V102" s="581">
        <v>14</v>
      </c>
      <c r="W102" s="562"/>
      <c r="X102" s="562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</row>
    <row r="103" spans="1:45" ht="19.5" customHeight="1">
      <c r="A103" s="582" t="s">
        <v>35</v>
      </c>
      <c r="B103" s="573" t="s">
        <v>511</v>
      </c>
      <c r="C103" s="583"/>
      <c r="D103" s="561">
        <f t="shared" si="28"/>
        <v>256</v>
      </c>
      <c r="E103" s="548">
        <f t="shared" ref="E103:V103" si="35">SUM(E104:E105)</f>
        <v>3</v>
      </c>
      <c r="F103" s="548">
        <f t="shared" si="35"/>
        <v>9</v>
      </c>
      <c r="G103" s="548">
        <f t="shared" si="35"/>
        <v>15</v>
      </c>
      <c r="H103" s="548">
        <f t="shared" si="35"/>
        <v>19</v>
      </c>
      <c r="I103" s="548">
        <f t="shared" si="35"/>
        <v>25</v>
      </c>
      <c r="J103" s="548">
        <f t="shared" si="35"/>
        <v>15</v>
      </c>
      <c r="K103" s="548">
        <f t="shared" si="35"/>
        <v>18</v>
      </c>
      <c r="L103" s="548">
        <f t="shared" si="35"/>
        <v>11</v>
      </c>
      <c r="M103" s="548">
        <f t="shared" si="35"/>
        <v>20</v>
      </c>
      <c r="N103" s="548">
        <f t="shared" si="35"/>
        <v>21</v>
      </c>
      <c r="O103" s="548">
        <f t="shared" si="35"/>
        <v>17</v>
      </c>
      <c r="P103" s="548">
        <f t="shared" si="35"/>
        <v>16</v>
      </c>
      <c r="Q103" s="548">
        <f t="shared" si="35"/>
        <v>16</v>
      </c>
      <c r="R103" s="548">
        <f t="shared" si="35"/>
        <v>11</v>
      </c>
      <c r="S103" s="548">
        <f t="shared" si="35"/>
        <v>6</v>
      </c>
      <c r="T103" s="548">
        <f t="shared" si="35"/>
        <v>14</v>
      </c>
      <c r="U103" s="548">
        <f t="shared" si="35"/>
        <v>9</v>
      </c>
      <c r="V103" s="575">
        <f t="shared" si="35"/>
        <v>11</v>
      </c>
      <c r="W103" s="562"/>
      <c r="X103" s="562"/>
      <c r="Y103" s="563"/>
      <c r="Z103" s="563"/>
      <c r="AA103" s="563"/>
      <c r="AB103" s="563"/>
      <c r="AC103" s="563"/>
      <c r="AD103" s="563"/>
      <c r="AE103" s="563"/>
      <c r="AF103" s="563"/>
      <c r="AG103" s="563"/>
      <c r="AH103" s="563"/>
      <c r="AI103" s="563"/>
      <c r="AJ103" s="563"/>
      <c r="AK103" s="563"/>
      <c r="AL103" s="563"/>
      <c r="AM103" s="563"/>
      <c r="AN103" s="563"/>
      <c r="AO103" s="563"/>
      <c r="AP103" s="563"/>
      <c r="AQ103" s="563"/>
      <c r="AR103" s="563"/>
      <c r="AS103" s="563"/>
    </row>
    <row r="104" spans="1:45" ht="19.5" customHeight="1">
      <c r="A104" s="579"/>
      <c r="B104" s="573"/>
      <c r="C104" s="580" t="s">
        <v>88</v>
      </c>
      <c r="D104" s="567">
        <f t="shared" si="28"/>
        <v>137</v>
      </c>
      <c r="E104" s="553">
        <v>1</v>
      </c>
      <c r="F104" s="553">
        <v>3</v>
      </c>
      <c r="G104" s="553">
        <v>8</v>
      </c>
      <c r="H104" s="553">
        <v>9</v>
      </c>
      <c r="I104" s="553">
        <v>13</v>
      </c>
      <c r="J104" s="553">
        <v>9</v>
      </c>
      <c r="K104" s="553">
        <v>9</v>
      </c>
      <c r="L104" s="553">
        <v>7</v>
      </c>
      <c r="M104" s="553">
        <v>10</v>
      </c>
      <c r="N104" s="553">
        <v>13</v>
      </c>
      <c r="O104" s="553">
        <v>7</v>
      </c>
      <c r="P104" s="553">
        <v>8</v>
      </c>
      <c r="Q104" s="553">
        <v>7</v>
      </c>
      <c r="R104" s="553">
        <v>6</v>
      </c>
      <c r="S104" s="553">
        <v>2</v>
      </c>
      <c r="T104" s="553">
        <v>12</v>
      </c>
      <c r="U104" s="553">
        <v>4</v>
      </c>
      <c r="V104" s="581">
        <v>9</v>
      </c>
      <c r="W104" s="562"/>
      <c r="X104" s="562"/>
      <c r="Y104" s="563"/>
      <c r="Z104" s="563"/>
      <c r="AA104" s="563"/>
      <c r="AB104" s="563"/>
      <c r="AC104" s="563"/>
      <c r="AD104" s="563"/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3"/>
      <c r="AQ104" s="563"/>
      <c r="AR104" s="563"/>
      <c r="AS104" s="563"/>
    </row>
    <row r="105" spans="1:45" ht="19.5" customHeight="1">
      <c r="A105" s="579"/>
      <c r="B105" s="573"/>
      <c r="C105" s="574" t="s">
        <v>89</v>
      </c>
      <c r="D105" s="567">
        <f t="shared" si="28"/>
        <v>119</v>
      </c>
      <c r="E105" s="553">
        <v>2</v>
      </c>
      <c r="F105" s="553">
        <v>6</v>
      </c>
      <c r="G105" s="553">
        <v>7</v>
      </c>
      <c r="H105" s="553">
        <v>10</v>
      </c>
      <c r="I105" s="553">
        <v>12</v>
      </c>
      <c r="J105" s="553">
        <v>6</v>
      </c>
      <c r="K105" s="553">
        <v>9</v>
      </c>
      <c r="L105" s="553">
        <v>4</v>
      </c>
      <c r="M105" s="553">
        <v>10</v>
      </c>
      <c r="N105" s="553">
        <v>8</v>
      </c>
      <c r="O105" s="553">
        <v>10</v>
      </c>
      <c r="P105" s="553">
        <v>8</v>
      </c>
      <c r="Q105" s="553">
        <v>9</v>
      </c>
      <c r="R105" s="553">
        <v>5</v>
      </c>
      <c r="S105" s="553">
        <v>4</v>
      </c>
      <c r="T105" s="553">
        <v>2</v>
      </c>
      <c r="U105" s="553">
        <v>5</v>
      </c>
      <c r="V105" s="581">
        <v>2</v>
      </c>
      <c r="W105" s="562"/>
      <c r="X105" s="562"/>
      <c r="Y105" s="563"/>
      <c r="Z105" s="563"/>
      <c r="AA105" s="563"/>
      <c r="AB105" s="563"/>
      <c r="AC105" s="563"/>
      <c r="AD105" s="563"/>
      <c r="AE105" s="563"/>
      <c r="AF105" s="563"/>
      <c r="AG105" s="563"/>
      <c r="AH105" s="563"/>
      <c r="AI105" s="563"/>
      <c r="AJ105" s="563"/>
      <c r="AK105" s="563"/>
      <c r="AL105" s="563"/>
      <c r="AM105" s="563"/>
      <c r="AN105" s="563"/>
      <c r="AO105" s="563"/>
      <c r="AP105" s="563"/>
      <c r="AQ105" s="563"/>
      <c r="AR105" s="563"/>
      <c r="AS105" s="563"/>
    </row>
    <row r="106" spans="1:45" ht="19.5" customHeight="1">
      <c r="A106" s="582" t="s">
        <v>37</v>
      </c>
      <c r="B106" s="573" t="s">
        <v>512</v>
      </c>
      <c r="C106" s="583"/>
      <c r="D106" s="570">
        <f t="shared" si="28"/>
        <v>4710</v>
      </c>
      <c r="E106" s="548">
        <f t="shared" ref="E106:V106" si="36">SUM(E107:E108)</f>
        <v>76</v>
      </c>
      <c r="F106" s="548">
        <f t="shared" si="36"/>
        <v>229</v>
      </c>
      <c r="G106" s="548">
        <f t="shared" si="36"/>
        <v>286</v>
      </c>
      <c r="H106" s="548">
        <f t="shared" si="36"/>
        <v>381</v>
      </c>
      <c r="I106" s="548">
        <f t="shared" si="36"/>
        <v>348</v>
      </c>
      <c r="J106" s="548">
        <f t="shared" si="36"/>
        <v>367</v>
      </c>
      <c r="K106" s="548">
        <f t="shared" si="36"/>
        <v>322</v>
      </c>
      <c r="L106" s="548">
        <f t="shared" si="36"/>
        <v>326</v>
      </c>
      <c r="M106" s="548">
        <f t="shared" si="36"/>
        <v>354</v>
      </c>
      <c r="N106" s="548">
        <f t="shared" si="36"/>
        <v>412</v>
      </c>
      <c r="O106" s="548">
        <f t="shared" si="36"/>
        <v>366</v>
      </c>
      <c r="P106" s="548">
        <f t="shared" si="36"/>
        <v>331</v>
      </c>
      <c r="Q106" s="548">
        <f t="shared" si="36"/>
        <v>240</v>
      </c>
      <c r="R106" s="548">
        <f t="shared" si="36"/>
        <v>247</v>
      </c>
      <c r="S106" s="548">
        <f t="shared" si="36"/>
        <v>141</v>
      </c>
      <c r="T106" s="548">
        <f t="shared" si="36"/>
        <v>98</v>
      </c>
      <c r="U106" s="548">
        <f t="shared" si="36"/>
        <v>73</v>
      </c>
      <c r="V106" s="575">
        <f t="shared" si="36"/>
        <v>113</v>
      </c>
      <c r="W106" s="562"/>
      <c r="X106" s="562"/>
      <c r="Y106" s="563"/>
      <c r="Z106" s="563"/>
      <c r="AA106" s="563"/>
      <c r="AB106" s="563"/>
      <c r="AC106" s="563"/>
      <c r="AD106" s="563"/>
      <c r="AE106" s="563"/>
      <c r="AF106" s="563"/>
      <c r="AG106" s="563"/>
      <c r="AH106" s="563"/>
      <c r="AI106" s="563"/>
      <c r="AJ106" s="563"/>
      <c r="AK106" s="563"/>
      <c r="AL106" s="563"/>
      <c r="AM106" s="563"/>
      <c r="AN106" s="563"/>
      <c r="AO106" s="563"/>
      <c r="AP106" s="563"/>
      <c r="AQ106" s="563"/>
      <c r="AR106" s="563"/>
      <c r="AS106" s="563"/>
    </row>
    <row r="107" spans="1:45" ht="19.5" customHeight="1">
      <c r="A107" s="579"/>
      <c r="B107" s="573"/>
      <c r="C107" s="580" t="s">
        <v>88</v>
      </c>
      <c r="D107" s="612">
        <f t="shared" si="28"/>
        <v>2477</v>
      </c>
      <c r="E107" s="553">
        <v>44</v>
      </c>
      <c r="F107" s="553">
        <v>113</v>
      </c>
      <c r="G107" s="553">
        <v>140</v>
      </c>
      <c r="H107" s="553">
        <v>214</v>
      </c>
      <c r="I107" s="553">
        <v>172</v>
      </c>
      <c r="J107" s="553">
        <v>203</v>
      </c>
      <c r="K107" s="553">
        <v>160</v>
      </c>
      <c r="L107" s="553">
        <v>170</v>
      </c>
      <c r="M107" s="553">
        <v>176</v>
      </c>
      <c r="N107" s="553">
        <v>231</v>
      </c>
      <c r="O107" s="553">
        <v>206</v>
      </c>
      <c r="P107" s="553">
        <v>178</v>
      </c>
      <c r="Q107" s="553">
        <v>140</v>
      </c>
      <c r="R107" s="553">
        <v>119</v>
      </c>
      <c r="S107" s="553">
        <v>63</v>
      </c>
      <c r="T107" s="553">
        <v>41</v>
      </c>
      <c r="U107" s="553">
        <v>44</v>
      </c>
      <c r="V107" s="581">
        <v>63</v>
      </c>
      <c r="W107" s="562"/>
      <c r="X107" s="562"/>
      <c r="Y107" s="563"/>
      <c r="Z107" s="563"/>
      <c r="AA107" s="563"/>
      <c r="AB107" s="563"/>
      <c r="AC107" s="563"/>
      <c r="AD107" s="563"/>
      <c r="AE107" s="563"/>
      <c r="AF107" s="563"/>
      <c r="AG107" s="563"/>
      <c r="AH107" s="563"/>
      <c r="AI107" s="563"/>
      <c r="AJ107" s="563"/>
      <c r="AK107" s="563"/>
      <c r="AL107" s="563"/>
      <c r="AM107" s="563"/>
      <c r="AN107" s="563"/>
      <c r="AO107" s="563"/>
      <c r="AP107" s="563"/>
      <c r="AQ107" s="563"/>
      <c r="AR107" s="563"/>
      <c r="AS107" s="563"/>
    </row>
    <row r="108" spans="1:45" ht="19.5" customHeight="1">
      <c r="A108" s="579"/>
      <c r="B108" s="573"/>
      <c r="C108" s="574" t="s">
        <v>89</v>
      </c>
      <c r="D108" s="647">
        <f t="shared" si="28"/>
        <v>2233</v>
      </c>
      <c r="E108" s="553">
        <v>32</v>
      </c>
      <c r="F108" s="553">
        <v>116</v>
      </c>
      <c r="G108" s="553">
        <v>146</v>
      </c>
      <c r="H108" s="553">
        <v>167</v>
      </c>
      <c r="I108" s="553">
        <v>176</v>
      </c>
      <c r="J108" s="553">
        <v>164</v>
      </c>
      <c r="K108" s="553">
        <v>162</v>
      </c>
      <c r="L108" s="553">
        <v>156</v>
      </c>
      <c r="M108" s="553">
        <v>178</v>
      </c>
      <c r="N108" s="553">
        <v>181</v>
      </c>
      <c r="O108" s="553">
        <v>160</v>
      </c>
      <c r="P108" s="553">
        <v>153</v>
      </c>
      <c r="Q108" s="553">
        <v>100</v>
      </c>
      <c r="R108" s="553">
        <v>128</v>
      </c>
      <c r="S108" s="553">
        <v>78</v>
      </c>
      <c r="T108" s="553">
        <v>57</v>
      </c>
      <c r="U108" s="553">
        <v>29</v>
      </c>
      <c r="V108" s="581">
        <v>50</v>
      </c>
      <c r="W108" s="562"/>
      <c r="X108" s="562"/>
      <c r="Y108" s="563"/>
      <c r="Z108" s="563"/>
      <c r="AA108" s="563"/>
      <c r="AB108" s="563"/>
      <c r="AC108" s="563"/>
      <c r="AD108" s="563"/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3"/>
      <c r="AQ108" s="563"/>
      <c r="AR108" s="563"/>
      <c r="AS108" s="563"/>
    </row>
    <row r="109" spans="1:45" ht="19.5" customHeight="1">
      <c r="A109" s="582" t="s">
        <v>39</v>
      </c>
      <c r="B109" s="573" t="s">
        <v>513</v>
      </c>
      <c r="C109" s="583"/>
      <c r="D109" s="561">
        <f t="shared" si="28"/>
        <v>5595</v>
      </c>
      <c r="E109" s="548">
        <f t="shared" ref="E109:V109" si="37">SUM(E110:E111)</f>
        <v>76</v>
      </c>
      <c r="F109" s="548">
        <f t="shared" si="37"/>
        <v>301</v>
      </c>
      <c r="G109" s="548">
        <f t="shared" si="37"/>
        <v>413</v>
      </c>
      <c r="H109" s="548">
        <f t="shared" si="37"/>
        <v>464</v>
      </c>
      <c r="I109" s="548">
        <f t="shared" si="37"/>
        <v>453</v>
      </c>
      <c r="J109" s="548">
        <f t="shared" si="37"/>
        <v>455</v>
      </c>
      <c r="K109" s="548">
        <f t="shared" si="37"/>
        <v>423</v>
      </c>
      <c r="L109" s="548">
        <f t="shared" si="37"/>
        <v>381</v>
      </c>
      <c r="M109" s="548">
        <f t="shared" si="37"/>
        <v>402</v>
      </c>
      <c r="N109" s="548">
        <f t="shared" si="37"/>
        <v>440</v>
      </c>
      <c r="O109" s="548">
        <f t="shared" si="37"/>
        <v>433</v>
      </c>
      <c r="P109" s="548">
        <f t="shared" si="37"/>
        <v>374</v>
      </c>
      <c r="Q109" s="548">
        <f t="shared" si="37"/>
        <v>292</v>
      </c>
      <c r="R109" s="548">
        <f t="shared" si="37"/>
        <v>226</v>
      </c>
      <c r="S109" s="548">
        <f t="shared" si="37"/>
        <v>184</v>
      </c>
      <c r="T109" s="548">
        <f t="shared" si="37"/>
        <v>106</v>
      </c>
      <c r="U109" s="548">
        <f t="shared" si="37"/>
        <v>76</v>
      </c>
      <c r="V109" s="575">
        <f t="shared" si="37"/>
        <v>96</v>
      </c>
      <c r="W109" s="562"/>
      <c r="X109" s="562"/>
      <c r="Y109" s="563"/>
      <c r="Z109" s="563"/>
      <c r="AA109" s="563"/>
      <c r="AB109" s="563"/>
      <c r="AC109" s="563"/>
      <c r="AD109" s="563"/>
      <c r="AE109" s="563"/>
      <c r="AF109" s="563"/>
      <c r="AG109" s="563"/>
      <c r="AH109" s="563"/>
      <c r="AI109" s="563"/>
      <c r="AJ109" s="563"/>
      <c r="AK109" s="563"/>
      <c r="AL109" s="563"/>
      <c r="AM109" s="563"/>
      <c r="AN109" s="563"/>
      <c r="AO109" s="563"/>
      <c r="AP109" s="563"/>
      <c r="AQ109" s="563"/>
      <c r="AR109" s="563"/>
      <c r="AS109" s="563"/>
    </row>
    <row r="110" spans="1:45" ht="19.5" customHeight="1">
      <c r="A110" s="648"/>
      <c r="B110" s="573"/>
      <c r="C110" s="580" t="s">
        <v>88</v>
      </c>
      <c r="D110" s="567">
        <f t="shared" si="28"/>
        <v>2957</v>
      </c>
      <c r="E110" s="553">
        <v>39</v>
      </c>
      <c r="F110" s="553">
        <v>146</v>
      </c>
      <c r="G110" s="553">
        <v>202</v>
      </c>
      <c r="H110" s="553">
        <v>240</v>
      </c>
      <c r="I110" s="553">
        <v>242</v>
      </c>
      <c r="J110" s="553">
        <v>245</v>
      </c>
      <c r="K110" s="553">
        <v>199</v>
      </c>
      <c r="L110" s="553">
        <v>205</v>
      </c>
      <c r="M110" s="553">
        <v>206</v>
      </c>
      <c r="N110" s="553">
        <v>253</v>
      </c>
      <c r="O110" s="553">
        <v>229</v>
      </c>
      <c r="P110" s="553">
        <v>228</v>
      </c>
      <c r="Q110" s="553">
        <v>148</v>
      </c>
      <c r="R110" s="553">
        <v>120</v>
      </c>
      <c r="S110" s="553">
        <v>108</v>
      </c>
      <c r="T110" s="553">
        <v>57</v>
      </c>
      <c r="U110" s="553">
        <v>41</v>
      </c>
      <c r="V110" s="581">
        <v>49</v>
      </c>
      <c r="W110" s="562"/>
      <c r="X110" s="562"/>
      <c r="Y110" s="563"/>
      <c r="Z110" s="563"/>
      <c r="AA110" s="563"/>
      <c r="AB110" s="563"/>
      <c r="AC110" s="563"/>
      <c r="AD110" s="563"/>
      <c r="AE110" s="563"/>
      <c r="AF110" s="563"/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</row>
    <row r="111" spans="1:45" ht="19.5" customHeight="1">
      <c r="A111" s="579"/>
      <c r="B111" s="573"/>
      <c r="C111" s="574" t="s">
        <v>89</v>
      </c>
      <c r="D111" s="567">
        <f t="shared" si="28"/>
        <v>2638</v>
      </c>
      <c r="E111" s="553">
        <v>37</v>
      </c>
      <c r="F111" s="553">
        <v>155</v>
      </c>
      <c r="G111" s="553">
        <v>211</v>
      </c>
      <c r="H111" s="553">
        <v>224</v>
      </c>
      <c r="I111" s="553">
        <v>211</v>
      </c>
      <c r="J111" s="553">
        <v>210</v>
      </c>
      <c r="K111" s="553">
        <v>224</v>
      </c>
      <c r="L111" s="553">
        <v>176</v>
      </c>
      <c r="M111" s="553">
        <v>196</v>
      </c>
      <c r="N111" s="553">
        <v>187</v>
      </c>
      <c r="O111" s="553">
        <v>204</v>
      </c>
      <c r="P111" s="553">
        <v>146</v>
      </c>
      <c r="Q111" s="553">
        <v>144</v>
      </c>
      <c r="R111" s="553">
        <v>106</v>
      </c>
      <c r="S111" s="553">
        <v>76</v>
      </c>
      <c r="T111" s="553">
        <v>49</v>
      </c>
      <c r="U111" s="553">
        <v>35</v>
      </c>
      <c r="V111" s="581">
        <v>47</v>
      </c>
      <c r="W111" s="562"/>
      <c r="X111" s="562"/>
      <c r="Y111" s="563"/>
      <c r="Z111" s="563"/>
      <c r="AA111" s="563"/>
      <c r="AB111" s="563"/>
      <c r="AC111" s="563"/>
      <c r="AD111" s="563"/>
      <c r="AE111" s="563"/>
      <c r="AF111" s="563"/>
      <c r="AG111" s="563"/>
      <c r="AH111" s="563"/>
      <c r="AI111" s="563"/>
      <c r="AJ111" s="563"/>
      <c r="AK111" s="563"/>
      <c r="AL111" s="563"/>
      <c r="AM111" s="563"/>
      <c r="AN111" s="563"/>
      <c r="AO111" s="563"/>
      <c r="AP111" s="563"/>
      <c r="AQ111" s="563"/>
      <c r="AR111" s="563"/>
      <c r="AS111" s="563"/>
    </row>
    <row r="112" spans="1:45" ht="19.5" customHeight="1">
      <c r="A112" s="582" t="s">
        <v>46</v>
      </c>
      <c r="B112" s="573" t="s">
        <v>514</v>
      </c>
      <c r="C112" s="583"/>
      <c r="D112" s="561">
        <f t="shared" si="28"/>
        <v>605</v>
      </c>
      <c r="E112" s="548">
        <f t="shared" ref="E112:V112" si="38">SUM(E113:E114)</f>
        <v>5</v>
      </c>
      <c r="F112" s="548">
        <f t="shared" si="38"/>
        <v>20</v>
      </c>
      <c r="G112" s="548">
        <f t="shared" si="38"/>
        <v>31</v>
      </c>
      <c r="H112" s="548">
        <f t="shared" si="38"/>
        <v>40</v>
      </c>
      <c r="I112" s="548">
        <f t="shared" si="38"/>
        <v>60</v>
      </c>
      <c r="J112" s="548">
        <f t="shared" si="38"/>
        <v>56</v>
      </c>
      <c r="K112" s="548">
        <f t="shared" si="38"/>
        <v>34</v>
      </c>
      <c r="L112" s="548">
        <f t="shared" si="38"/>
        <v>35</v>
      </c>
      <c r="M112" s="548">
        <f t="shared" si="38"/>
        <v>55</v>
      </c>
      <c r="N112" s="548">
        <f t="shared" si="38"/>
        <v>58</v>
      </c>
      <c r="O112" s="548">
        <f t="shared" si="38"/>
        <v>61</v>
      </c>
      <c r="P112" s="548">
        <f t="shared" si="38"/>
        <v>35</v>
      </c>
      <c r="Q112" s="548">
        <f t="shared" si="38"/>
        <v>28</v>
      </c>
      <c r="R112" s="548">
        <f t="shared" si="38"/>
        <v>29</v>
      </c>
      <c r="S112" s="548">
        <f t="shared" si="38"/>
        <v>22</v>
      </c>
      <c r="T112" s="548">
        <f t="shared" si="38"/>
        <v>12</v>
      </c>
      <c r="U112" s="548">
        <f t="shared" si="38"/>
        <v>12</v>
      </c>
      <c r="V112" s="575">
        <f t="shared" si="38"/>
        <v>12</v>
      </c>
      <c r="W112" s="562"/>
      <c r="X112" s="562"/>
      <c r="Y112" s="563"/>
      <c r="Z112" s="563"/>
      <c r="AA112" s="563"/>
      <c r="AB112" s="563"/>
      <c r="AC112" s="563"/>
      <c r="AD112" s="563"/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3"/>
      <c r="AQ112" s="563"/>
      <c r="AR112" s="563"/>
      <c r="AS112" s="563"/>
    </row>
    <row r="113" spans="1:45" ht="19.5" customHeight="1">
      <c r="A113" s="579"/>
      <c r="B113" s="573"/>
      <c r="C113" s="580" t="s">
        <v>88</v>
      </c>
      <c r="D113" s="567">
        <f t="shared" si="28"/>
        <v>355</v>
      </c>
      <c r="E113" s="553">
        <v>3</v>
      </c>
      <c r="F113" s="553">
        <v>11</v>
      </c>
      <c r="G113" s="553">
        <v>16</v>
      </c>
      <c r="H113" s="553">
        <v>22</v>
      </c>
      <c r="I113" s="553">
        <v>38</v>
      </c>
      <c r="J113" s="553">
        <v>34</v>
      </c>
      <c r="K113" s="553">
        <v>21</v>
      </c>
      <c r="L113" s="553">
        <v>19</v>
      </c>
      <c r="M113" s="553">
        <v>36</v>
      </c>
      <c r="N113" s="553">
        <v>37</v>
      </c>
      <c r="O113" s="553">
        <v>33</v>
      </c>
      <c r="P113" s="553">
        <v>22</v>
      </c>
      <c r="Q113" s="553">
        <v>17</v>
      </c>
      <c r="R113" s="553">
        <v>13</v>
      </c>
      <c r="S113" s="553">
        <v>10</v>
      </c>
      <c r="T113" s="553">
        <v>9</v>
      </c>
      <c r="U113" s="553">
        <v>8</v>
      </c>
      <c r="V113" s="581">
        <v>6</v>
      </c>
      <c r="W113" s="562"/>
      <c r="X113" s="562"/>
      <c r="Y113" s="563"/>
      <c r="Z113" s="563"/>
      <c r="AA113" s="563"/>
      <c r="AB113" s="563"/>
      <c r="AC113" s="563"/>
      <c r="AD113" s="563"/>
      <c r="AE113" s="563"/>
      <c r="AF113" s="563"/>
      <c r="AG113" s="563"/>
      <c r="AH113" s="563"/>
      <c r="AI113" s="563"/>
      <c r="AJ113" s="563"/>
      <c r="AK113" s="563"/>
      <c r="AL113" s="563"/>
      <c r="AM113" s="563"/>
      <c r="AN113" s="563"/>
      <c r="AO113" s="563"/>
      <c r="AP113" s="563"/>
      <c r="AQ113" s="563"/>
      <c r="AR113" s="563"/>
      <c r="AS113" s="563"/>
    </row>
    <row r="114" spans="1:45" ht="19.5" customHeight="1">
      <c r="A114" s="538"/>
      <c r="B114" s="573"/>
      <c r="C114" s="574" t="s">
        <v>89</v>
      </c>
      <c r="D114" s="567">
        <f t="shared" si="28"/>
        <v>250</v>
      </c>
      <c r="E114" s="553">
        <v>2</v>
      </c>
      <c r="F114" s="553">
        <v>9</v>
      </c>
      <c r="G114" s="553">
        <v>15</v>
      </c>
      <c r="H114" s="553">
        <v>18</v>
      </c>
      <c r="I114" s="553">
        <v>22</v>
      </c>
      <c r="J114" s="553">
        <v>22</v>
      </c>
      <c r="K114" s="553">
        <v>13</v>
      </c>
      <c r="L114" s="553">
        <v>16</v>
      </c>
      <c r="M114" s="553">
        <v>19</v>
      </c>
      <c r="N114" s="553">
        <v>21</v>
      </c>
      <c r="O114" s="553">
        <v>28</v>
      </c>
      <c r="P114" s="553">
        <v>13</v>
      </c>
      <c r="Q114" s="553">
        <v>11</v>
      </c>
      <c r="R114" s="553">
        <v>16</v>
      </c>
      <c r="S114" s="553">
        <v>12</v>
      </c>
      <c r="T114" s="553">
        <v>3</v>
      </c>
      <c r="U114" s="553">
        <v>4</v>
      </c>
      <c r="V114" s="581">
        <v>6</v>
      </c>
      <c r="W114" s="562"/>
      <c r="X114" s="562"/>
      <c r="Y114" s="563"/>
      <c r="Z114" s="563"/>
      <c r="AA114" s="563"/>
      <c r="AB114" s="563"/>
      <c r="AC114" s="563"/>
      <c r="AD114" s="563"/>
      <c r="AE114" s="563"/>
      <c r="AF114" s="563"/>
      <c r="AG114" s="563"/>
      <c r="AH114" s="563"/>
      <c r="AI114" s="563"/>
      <c r="AJ114" s="563"/>
      <c r="AK114" s="563"/>
      <c r="AL114" s="563"/>
      <c r="AM114" s="563"/>
      <c r="AN114" s="563"/>
      <c r="AO114" s="563"/>
      <c r="AP114" s="563"/>
      <c r="AQ114" s="563"/>
      <c r="AR114" s="563"/>
      <c r="AS114" s="563"/>
    </row>
    <row r="115" spans="1:45" ht="19.5" customHeight="1">
      <c r="A115" s="579">
        <v>10</v>
      </c>
      <c r="B115" s="573" t="s">
        <v>515</v>
      </c>
      <c r="C115" s="583"/>
      <c r="D115" s="561">
        <f t="shared" si="28"/>
        <v>3146</v>
      </c>
      <c r="E115" s="548">
        <f t="shared" ref="E115:V115" si="39">SUM(E116:E117)</f>
        <v>53</v>
      </c>
      <c r="F115" s="548">
        <f t="shared" si="39"/>
        <v>181</v>
      </c>
      <c r="G115" s="548">
        <f t="shared" si="39"/>
        <v>238</v>
      </c>
      <c r="H115" s="548">
        <f t="shared" si="39"/>
        <v>293</v>
      </c>
      <c r="I115" s="548">
        <f t="shared" si="39"/>
        <v>273</v>
      </c>
      <c r="J115" s="548">
        <f t="shared" si="39"/>
        <v>270</v>
      </c>
      <c r="K115" s="548">
        <f t="shared" si="39"/>
        <v>225</v>
      </c>
      <c r="L115" s="548">
        <f t="shared" si="39"/>
        <v>190</v>
      </c>
      <c r="M115" s="548">
        <f t="shared" si="39"/>
        <v>230</v>
      </c>
      <c r="N115" s="548">
        <f t="shared" si="39"/>
        <v>277</v>
      </c>
      <c r="O115" s="548">
        <f t="shared" si="39"/>
        <v>256</v>
      </c>
      <c r="P115" s="548">
        <f t="shared" si="39"/>
        <v>154</v>
      </c>
      <c r="Q115" s="548">
        <f t="shared" si="39"/>
        <v>145</v>
      </c>
      <c r="R115" s="548">
        <f t="shared" si="39"/>
        <v>120</v>
      </c>
      <c r="S115" s="548">
        <f t="shared" si="39"/>
        <v>80</v>
      </c>
      <c r="T115" s="548">
        <f t="shared" si="39"/>
        <v>45</v>
      </c>
      <c r="U115" s="548">
        <f t="shared" si="39"/>
        <v>44</v>
      </c>
      <c r="V115" s="575">
        <f t="shared" si="39"/>
        <v>72</v>
      </c>
      <c r="W115" s="562"/>
      <c r="X115" s="562"/>
      <c r="Y115" s="563"/>
      <c r="Z115" s="563"/>
      <c r="AA115" s="563"/>
      <c r="AB115" s="563"/>
      <c r="AC115" s="563"/>
      <c r="AD115" s="563"/>
      <c r="AE115" s="563"/>
      <c r="AF115" s="563"/>
      <c r="AG115" s="563"/>
      <c r="AH115" s="563"/>
      <c r="AI115" s="563"/>
      <c r="AJ115" s="563"/>
      <c r="AK115" s="563"/>
      <c r="AL115" s="563"/>
      <c r="AM115" s="563"/>
      <c r="AN115" s="563"/>
      <c r="AO115" s="563"/>
      <c r="AP115" s="563"/>
      <c r="AQ115" s="563"/>
      <c r="AR115" s="563"/>
      <c r="AS115" s="563"/>
    </row>
    <row r="116" spans="1:45" ht="19.5" customHeight="1">
      <c r="A116" s="579"/>
      <c r="B116" s="573"/>
      <c r="C116" s="580" t="s">
        <v>88</v>
      </c>
      <c r="D116" s="567">
        <f t="shared" si="28"/>
        <v>1612</v>
      </c>
      <c r="E116" s="553">
        <v>22</v>
      </c>
      <c r="F116" s="553">
        <v>94</v>
      </c>
      <c r="G116" s="553">
        <v>135</v>
      </c>
      <c r="H116" s="553">
        <v>146</v>
      </c>
      <c r="I116" s="553">
        <v>134</v>
      </c>
      <c r="J116" s="553">
        <v>133</v>
      </c>
      <c r="K116" s="553">
        <v>114</v>
      </c>
      <c r="L116" s="553">
        <v>95</v>
      </c>
      <c r="M116" s="553">
        <v>117</v>
      </c>
      <c r="N116" s="553">
        <v>140</v>
      </c>
      <c r="O116" s="553">
        <v>144</v>
      </c>
      <c r="P116" s="553">
        <v>77</v>
      </c>
      <c r="Q116" s="553">
        <v>80</v>
      </c>
      <c r="R116" s="553">
        <v>62</v>
      </c>
      <c r="S116" s="553">
        <v>36</v>
      </c>
      <c r="T116" s="553">
        <v>24</v>
      </c>
      <c r="U116" s="553">
        <v>19</v>
      </c>
      <c r="V116" s="581">
        <v>40</v>
      </c>
      <c r="W116" s="562"/>
      <c r="X116" s="562"/>
      <c r="Y116" s="563"/>
      <c r="Z116" s="563"/>
      <c r="AA116" s="563"/>
      <c r="AB116" s="563"/>
      <c r="AC116" s="563"/>
      <c r="AD116" s="563"/>
      <c r="AE116" s="563"/>
      <c r="AF116" s="563"/>
      <c r="AG116" s="563"/>
      <c r="AH116" s="563"/>
      <c r="AI116" s="563"/>
      <c r="AJ116" s="563"/>
      <c r="AK116" s="563"/>
      <c r="AL116" s="563"/>
      <c r="AM116" s="563"/>
      <c r="AN116" s="563"/>
      <c r="AO116" s="563"/>
      <c r="AP116" s="563"/>
      <c r="AQ116" s="563"/>
      <c r="AR116" s="563"/>
      <c r="AS116" s="563"/>
    </row>
    <row r="117" spans="1:45" ht="19.5" customHeight="1">
      <c r="A117" s="579"/>
      <c r="B117" s="573"/>
      <c r="C117" s="574" t="s">
        <v>89</v>
      </c>
      <c r="D117" s="567">
        <f t="shared" si="28"/>
        <v>1534</v>
      </c>
      <c r="E117" s="553">
        <v>31</v>
      </c>
      <c r="F117" s="553">
        <v>87</v>
      </c>
      <c r="G117" s="553">
        <v>103</v>
      </c>
      <c r="H117" s="553">
        <v>147</v>
      </c>
      <c r="I117" s="553">
        <v>139</v>
      </c>
      <c r="J117" s="553">
        <v>137</v>
      </c>
      <c r="K117" s="553">
        <v>111</v>
      </c>
      <c r="L117" s="553">
        <v>95</v>
      </c>
      <c r="M117" s="553">
        <v>113</v>
      </c>
      <c r="N117" s="553">
        <v>137</v>
      </c>
      <c r="O117" s="553">
        <v>112</v>
      </c>
      <c r="P117" s="553">
        <v>77</v>
      </c>
      <c r="Q117" s="553">
        <v>65</v>
      </c>
      <c r="R117" s="553">
        <v>58</v>
      </c>
      <c r="S117" s="553">
        <v>44</v>
      </c>
      <c r="T117" s="553">
        <v>21</v>
      </c>
      <c r="U117" s="553">
        <v>25</v>
      </c>
      <c r="V117" s="581">
        <v>32</v>
      </c>
      <c r="W117" s="562"/>
      <c r="X117" s="562"/>
      <c r="Y117" s="563"/>
      <c r="Z117" s="563"/>
      <c r="AA117" s="563"/>
      <c r="AB117" s="563"/>
      <c r="AC117" s="563"/>
      <c r="AD117" s="563"/>
      <c r="AE117" s="563"/>
      <c r="AF117" s="563"/>
      <c r="AG117" s="563"/>
      <c r="AH117" s="563"/>
      <c r="AI117" s="563"/>
      <c r="AJ117" s="563"/>
      <c r="AK117" s="563"/>
      <c r="AL117" s="563"/>
      <c r="AM117" s="563"/>
      <c r="AN117" s="563"/>
      <c r="AO117" s="563"/>
      <c r="AP117" s="563"/>
      <c r="AQ117" s="563"/>
      <c r="AR117" s="563"/>
      <c r="AS117" s="563"/>
    </row>
    <row r="118" spans="1:45" ht="19.5" customHeight="1">
      <c r="A118" s="579">
        <v>11</v>
      </c>
      <c r="B118" s="573" t="s">
        <v>516</v>
      </c>
      <c r="C118" s="583"/>
      <c r="D118" s="561">
        <f t="shared" si="28"/>
        <v>2237</v>
      </c>
      <c r="E118" s="548">
        <f t="shared" ref="E118:V118" si="40">SUM(E119:E120)</f>
        <v>28</v>
      </c>
      <c r="F118" s="548">
        <f t="shared" si="40"/>
        <v>121</v>
      </c>
      <c r="G118" s="548">
        <f t="shared" si="40"/>
        <v>149</v>
      </c>
      <c r="H118" s="548">
        <f t="shared" si="40"/>
        <v>139</v>
      </c>
      <c r="I118" s="548">
        <f t="shared" si="40"/>
        <v>163</v>
      </c>
      <c r="J118" s="548">
        <f t="shared" si="40"/>
        <v>198</v>
      </c>
      <c r="K118" s="548">
        <f t="shared" si="40"/>
        <v>155</v>
      </c>
      <c r="L118" s="548">
        <f t="shared" si="40"/>
        <v>155</v>
      </c>
      <c r="M118" s="548">
        <f t="shared" si="40"/>
        <v>147</v>
      </c>
      <c r="N118" s="548">
        <f t="shared" si="40"/>
        <v>179</v>
      </c>
      <c r="O118" s="548">
        <f t="shared" si="40"/>
        <v>169</v>
      </c>
      <c r="P118" s="548">
        <f t="shared" si="40"/>
        <v>161</v>
      </c>
      <c r="Q118" s="548">
        <f t="shared" si="40"/>
        <v>127</v>
      </c>
      <c r="R118" s="548">
        <f t="shared" si="40"/>
        <v>100</v>
      </c>
      <c r="S118" s="548">
        <f t="shared" si="40"/>
        <v>80</v>
      </c>
      <c r="T118" s="548">
        <f t="shared" si="40"/>
        <v>58</v>
      </c>
      <c r="U118" s="548">
        <f t="shared" si="40"/>
        <v>53</v>
      </c>
      <c r="V118" s="575">
        <f t="shared" si="40"/>
        <v>55</v>
      </c>
      <c r="W118" s="562"/>
      <c r="X118" s="562"/>
      <c r="Y118" s="563"/>
      <c r="Z118" s="563"/>
      <c r="AA118" s="563"/>
      <c r="AB118" s="563"/>
      <c r="AC118" s="563"/>
      <c r="AD118" s="563"/>
      <c r="AE118" s="563"/>
      <c r="AF118" s="563"/>
      <c r="AG118" s="563"/>
      <c r="AH118" s="563"/>
      <c r="AI118" s="563"/>
      <c r="AJ118" s="563"/>
      <c r="AK118" s="563"/>
      <c r="AL118" s="563"/>
      <c r="AM118" s="563"/>
      <c r="AN118" s="563"/>
      <c r="AO118" s="563"/>
      <c r="AP118" s="563"/>
      <c r="AQ118" s="563"/>
      <c r="AR118" s="563"/>
      <c r="AS118" s="563"/>
    </row>
    <row r="119" spans="1:45" ht="19.5" customHeight="1">
      <c r="A119" s="649"/>
      <c r="B119" s="584"/>
      <c r="C119" s="580" t="s">
        <v>88</v>
      </c>
      <c r="D119" s="567">
        <f t="shared" si="28"/>
        <v>1211</v>
      </c>
      <c r="E119" s="553">
        <v>14</v>
      </c>
      <c r="F119" s="553">
        <v>56</v>
      </c>
      <c r="G119" s="553">
        <v>68</v>
      </c>
      <c r="H119" s="553">
        <v>71</v>
      </c>
      <c r="I119" s="553">
        <v>85</v>
      </c>
      <c r="J119" s="553">
        <v>107</v>
      </c>
      <c r="K119" s="553">
        <v>88</v>
      </c>
      <c r="L119" s="553">
        <v>79</v>
      </c>
      <c r="M119" s="553">
        <v>78</v>
      </c>
      <c r="N119" s="553">
        <v>102</v>
      </c>
      <c r="O119" s="553">
        <v>111</v>
      </c>
      <c r="P119" s="553">
        <v>91</v>
      </c>
      <c r="Q119" s="553">
        <v>58</v>
      </c>
      <c r="R119" s="553">
        <v>53</v>
      </c>
      <c r="S119" s="553">
        <v>50</v>
      </c>
      <c r="T119" s="553">
        <v>36</v>
      </c>
      <c r="U119" s="553">
        <v>27</v>
      </c>
      <c r="V119" s="581">
        <v>37</v>
      </c>
      <c r="W119" s="600"/>
      <c r="X119" s="562"/>
      <c r="Y119" s="563"/>
      <c r="Z119" s="563"/>
      <c r="AA119" s="563"/>
      <c r="AB119" s="563"/>
      <c r="AC119" s="563"/>
      <c r="AD119" s="563"/>
      <c r="AE119" s="563"/>
      <c r="AF119" s="563"/>
      <c r="AG119" s="563"/>
      <c r="AH119" s="563"/>
      <c r="AI119" s="563"/>
      <c r="AJ119" s="563"/>
      <c r="AK119" s="563"/>
      <c r="AL119" s="563"/>
      <c r="AM119" s="563"/>
      <c r="AN119" s="563"/>
      <c r="AO119" s="563"/>
      <c r="AP119" s="563"/>
      <c r="AQ119" s="563"/>
      <c r="AR119" s="563"/>
      <c r="AS119" s="563"/>
    </row>
    <row r="120" spans="1:45" ht="19.5" customHeight="1">
      <c r="A120" s="650"/>
      <c r="B120" s="573"/>
      <c r="C120" s="574" t="s">
        <v>89</v>
      </c>
      <c r="D120" s="567">
        <f t="shared" si="28"/>
        <v>1026</v>
      </c>
      <c r="E120" s="553">
        <v>14</v>
      </c>
      <c r="F120" s="553">
        <v>65</v>
      </c>
      <c r="G120" s="553">
        <v>81</v>
      </c>
      <c r="H120" s="553">
        <v>68</v>
      </c>
      <c r="I120" s="553">
        <v>78</v>
      </c>
      <c r="J120" s="553">
        <v>91</v>
      </c>
      <c r="K120" s="553">
        <v>67</v>
      </c>
      <c r="L120" s="553">
        <v>76</v>
      </c>
      <c r="M120" s="553">
        <v>69</v>
      </c>
      <c r="N120" s="553">
        <v>77</v>
      </c>
      <c r="O120" s="553">
        <v>58</v>
      </c>
      <c r="P120" s="553">
        <v>70</v>
      </c>
      <c r="Q120" s="553">
        <v>69</v>
      </c>
      <c r="R120" s="553">
        <v>47</v>
      </c>
      <c r="S120" s="553">
        <v>30</v>
      </c>
      <c r="T120" s="553">
        <v>22</v>
      </c>
      <c r="U120" s="553">
        <v>26</v>
      </c>
      <c r="V120" s="581">
        <v>18</v>
      </c>
      <c r="W120" s="600"/>
      <c r="X120" s="562"/>
      <c r="Y120" s="563"/>
      <c r="Z120" s="563"/>
      <c r="AA120" s="563"/>
      <c r="AB120" s="563"/>
      <c r="AC120" s="563"/>
      <c r="AD120" s="563"/>
      <c r="AE120" s="563"/>
      <c r="AF120" s="563"/>
      <c r="AG120" s="563"/>
      <c r="AH120" s="563"/>
      <c r="AI120" s="563"/>
      <c r="AJ120" s="563"/>
      <c r="AK120" s="563"/>
      <c r="AL120" s="563"/>
      <c r="AM120" s="563"/>
      <c r="AN120" s="563"/>
      <c r="AO120" s="563"/>
      <c r="AP120" s="563"/>
      <c r="AQ120" s="563"/>
      <c r="AR120" s="563"/>
      <c r="AS120" s="563"/>
    </row>
    <row r="121" spans="1:45" ht="16.5" customHeight="1">
      <c r="A121" s="650"/>
      <c r="B121" s="573"/>
      <c r="C121" s="574"/>
      <c r="D121" s="561"/>
      <c r="E121" s="553"/>
      <c r="F121" s="553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3"/>
      <c r="V121" s="83"/>
      <c r="W121" s="563"/>
      <c r="X121" s="562"/>
      <c r="Y121" s="563"/>
      <c r="Z121" s="563"/>
      <c r="AA121" s="563"/>
      <c r="AB121" s="563"/>
      <c r="AC121" s="563"/>
      <c r="AD121" s="563"/>
      <c r="AE121" s="563"/>
      <c r="AF121" s="563"/>
      <c r="AG121" s="563"/>
      <c r="AH121" s="563"/>
      <c r="AI121" s="563"/>
      <c r="AJ121" s="563"/>
      <c r="AK121" s="563"/>
      <c r="AL121" s="563"/>
      <c r="AM121" s="563"/>
      <c r="AN121" s="563"/>
      <c r="AO121" s="563"/>
      <c r="AP121" s="563"/>
      <c r="AQ121" s="563"/>
      <c r="AR121" s="563"/>
      <c r="AS121" s="563"/>
    </row>
    <row r="122" spans="1:45" ht="19.5" customHeight="1">
      <c r="A122" s="585" t="s">
        <v>37</v>
      </c>
      <c r="B122" s="571" t="s">
        <v>517</v>
      </c>
      <c r="C122" s="569"/>
      <c r="D122" s="561">
        <f>SUM(E122:V122)</f>
        <v>224802</v>
      </c>
      <c r="E122" s="651">
        <f t="shared" ref="E122:V124" si="41">SUM(E126+E136)</f>
        <v>2980</v>
      </c>
      <c r="F122" s="651">
        <f t="shared" si="41"/>
        <v>11969</v>
      </c>
      <c r="G122" s="651">
        <f t="shared" si="41"/>
        <v>16474</v>
      </c>
      <c r="H122" s="651">
        <f t="shared" si="41"/>
        <v>18274</v>
      </c>
      <c r="I122" s="651">
        <f t="shared" si="41"/>
        <v>17401</v>
      </c>
      <c r="J122" s="651">
        <f t="shared" si="41"/>
        <v>17807</v>
      </c>
      <c r="K122" s="651">
        <f t="shared" si="41"/>
        <v>17133</v>
      </c>
      <c r="L122" s="651">
        <f t="shared" si="41"/>
        <v>15289</v>
      </c>
      <c r="M122" s="651">
        <f t="shared" si="41"/>
        <v>16518</v>
      </c>
      <c r="N122" s="651">
        <f t="shared" si="41"/>
        <v>18693</v>
      </c>
      <c r="O122" s="651">
        <f t="shared" si="41"/>
        <v>18145</v>
      </c>
      <c r="P122" s="651">
        <f t="shared" si="41"/>
        <v>15283</v>
      </c>
      <c r="Q122" s="651">
        <f t="shared" si="41"/>
        <v>11511</v>
      </c>
      <c r="R122" s="651">
        <f t="shared" si="41"/>
        <v>9147</v>
      </c>
      <c r="S122" s="651">
        <f t="shared" si="41"/>
        <v>6525</v>
      </c>
      <c r="T122" s="651">
        <f t="shared" si="41"/>
        <v>4423</v>
      </c>
      <c r="U122" s="652">
        <f t="shared" si="41"/>
        <v>3226</v>
      </c>
      <c r="V122" s="652">
        <f t="shared" si="41"/>
        <v>4004</v>
      </c>
      <c r="W122" s="653"/>
      <c r="X122" s="562"/>
      <c r="Y122" s="563"/>
      <c r="Z122" s="563"/>
      <c r="AA122" s="563"/>
      <c r="AB122" s="563"/>
      <c r="AC122" s="563"/>
      <c r="AD122" s="563"/>
      <c r="AE122" s="563"/>
      <c r="AF122" s="563"/>
      <c r="AG122" s="563"/>
      <c r="AH122" s="563"/>
      <c r="AI122" s="563"/>
      <c r="AJ122" s="563"/>
      <c r="AK122" s="563"/>
      <c r="AL122" s="563"/>
      <c r="AM122" s="563"/>
      <c r="AN122" s="563"/>
      <c r="AO122" s="563"/>
      <c r="AP122" s="563"/>
      <c r="AQ122" s="563"/>
      <c r="AR122" s="563"/>
      <c r="AS122" s="563"/>
    </row>
    <row r="123" spans="1:45" ht="19.5" customHeight="1">
      <c r="A123" s="588"/>
      <c r="B123" s="591"/>
      <c r="C123" s="566" t="s">
        <v>88</v>
      </c>
      <c r="D123" s="567">
        <f>SUM(E123:V123)</f>
        <v>113516</v>
      </c>
      <c r="E123" s="590">
        <f>SUM(E127+E137)</f>
        <v>1530</v>
      </c>
      <c r="F123" s="590">
        <f>SUM(F127+F137)</f>
        <v>6133</v>
      </c>
      <c r="G123" s="654">
        <f t="shared" si="41"/>
        <v>8466</v>
      </c>
      <c r="H123" s="654">
        <f t="shared" si="41"/>
        <v>9406</v>
      </c>
      <c r="I123" s="654">
        <f t="shared" si="41"/>
        <v>8873</v>
      </c>
      <c r="J123" s="654">
        <f t="shared" si="41"/>
        <v>8995</v>
      </c>
      <c r="K123" s="654">
        <f t="shared" si="41"/>
        <v>8530</v>
      </c>
      <c r="L123" s="654">
        <f t="shared" si="41"/>
        <v>8017</v>
      </c>
      <c r="M123" s="654">
        <f t="shared" si="41"/>
        <v>8241</v>
      </c>
      <c r="N123" s="654">
        <f t="shared" si="41"/>
        <v>9524</v>
      </c>
      <c r="O123" s="654">
        <f t="shared" si="41"/>
        <v>9280</v>
      </c>
      <c r="P123" s="654">
        <f t="shared" si="41"/>
        <v>7873</v>
      </c>
      <c r="Q123" s="654">
        <f t="shared" si="41"/>
        <v>5692</v>
      </c>
      <c r="R123" s="654">
        <f t="shared" si="41"/>
        <v>4448</v>
      </c>
      <c r="S123" s="654">
        <f t="shared" si="41"/>
        <v>3010</v>
      </c>
      <c r="T123" s="654">
        <f t="shared" si="41"/>
        <v>2085</v>
      </c>
      <c r="U123" s="655">
        <f t="shared" si="41"/>
        <v>1498</v>
      </c>
      <c r="V123" s="655">
        <f t="shared" si="41"/>
        <v>1915</v>
      </c>
      <c r="W123" s="656"/>
      <c r="X123" s="562"/>
      <c r="Y123" s="563"/>
      <c r="Z123" s="563"/>
      <c r="AA123" s="563"/>
      <c r="AB123" s="563"/>
      <c r="AC123" s="563"/>
      <c r="AD123" s="563"/>
      <c r="AE123" s="563"/>
      <c r="AF123" s="563"/>
      <c r="AG123" s="563"/>
      <c r="AH123" s="563"/>
      <c r="AI123" s="563"/>
      <c r="AJ123" s="563"/>
      <c r="AK123" s="563"/>
      <c r="AL123" s="563"/>
      <c r="AM123" s="563"/>
      <c r="AN123" s="563"/>
      <c r="AO123" s="563"/>
      <c r="AP123" s="563"/>
      <c r="AQ123" s="563"/>
      <c r="AR123" s="563"/>
      <c r="AS123" s="563"/>
    </row>
    <row r="124" spans="1:45" ht="19.5" customHeight="1">
      <c r="A124" s="588"/>
      <c r="B124" s="591"/>
      <c r="C124" s="569" t="s">
        <v>89</v>
      </c>
      <c r="D124" s="657">
        <f>SUM(E124:V124)</f>
        <v>111286</v>
      </c>
      <c r="E124" s="590">
        <f t="shared" si="41"/>
        <v>1450</v>
      </c>
      <c r="F124" s="590">
        <f t="shared" si="41"/>
        <v>5836</v>
      </c>
      <c r="G124" s="654">
        <f t="shared" si="41"/>
        <v>8008</v>
      </c>
      <c r="H124" s="654">
        <f t="shared" si="41"/>
        <v>8868</v>
      </c>
      <c r="I124" s="654">
        <f t="shared" si="41"/>
        <v>8528</v>
      </c>
      <c r="J124" s="654">
        <f t="shared" si="41"/>
        <v>8812</v>
      </c>
      <c r="K124" s="654">
        <f t="shared" si="41"/>
        <v>8603</v>
      </c>
      <c r="L124" s="654">
        <f t="shared" si="41"/>
        <v>7272</v>
      </c>
      <c r="M124" s="654">
        <f t="shared" si="41"/>
        <v>8277</v>
      </c>
      <c r="N124" s="654">
        <f t="shared" si="41"/>
        <v>9169</v>
      </c>
      <c r="O124" s="654">
        <f t="shared" si="41"/>
        <v>8865</v>
      </c>
      <c r="P124" s="654">
        <f t="shared" si="41"/>
        <v>7410</v>
      </c>
      <c r="Q124" s="654">
        <f t="shared" si="41"/>
        <v>5819</v>
      </c>
      <c r="R124" s="654">
        <f t="shared" si="41"/>
        <v>4699</v>
      </c>
      <c r="S124" s="654">
        <f t="shared" si="41"/>
        <v>3515</v>
      </c>
      <c r="T124" s="654">
        <f t="shared" si="41"/>
        <v>2338</v>
      </c>
      <c r="U124" s="655">
        <f t="shared" si="41"/>
        <v>1728</v>
      </c>
      <c r="V124" s="655">
        <f t="shared" si="41"/>
        <v>2089</v>
      </c>
      <c r="W124" s="656"/>
      <c r="X124" s="562"/>
      <c r="Y124" s="563"/>
      <c r="Z124" s="563"/>
      <c r="AA124" s="563"/>
      <c r="AB124" s="563"/>
      <c r="AC124" s="563"/>
      <c r="AD124" s="563"/>
      <c r="AE124" s="563"/>
      <c r="AF124" s="563"/>
      <c r="AG124" s="563"/>
      <c r="AH124" s="563"/>
      <c r="AI124" s="563"/>
      <c r="AJ124" s="563"/>
      <c r="AK124" s="563"/>
      <c r="AL124" s="563"/>
      <c r="AM124" s="563"/>
      <c r="AN124" s="563"/>
      <c r="AO124" s="563"/>
      <c r="AP124" s="563"/>
      <c r="AQ124" s="563"/>
      <c r="AR124" s="563"/>
      <c r="AS124" s="563"/>
    </row>
    <row r="125" spans="1:45" ht="6.75" customHeight="1">
      <c r="A125" s="579"/>
      <c r="B125" s="573"/>
      <c r="C125" s="574"/>
      <c r="D125" s="548"/>
      <c r="E125" s="548"/>
      <c r="F125" s="548"/>
      <c r="G125" s="548"/>
      <c r="H125" s="548"/>
      <c r="I125" s="548"/>
      <c r="J125" s="548"/>
      <c r="K125" s="548"/>
      <c r="L125" s="548"/>
      <c r="M125" s="548"/>
      <c r="N125" s="548"/>
      <c r="O125" s="548"/>
      <c r="P125" s="548"/>
      <c r="Q125" s="548"/>
      <c r="R125" s="548"/>
      <c r="S125" s="548"/>
      <c r="T125" s="548"/>
      <c r="U125" s="575"/>
      <c r="V125" s="576"/>
      <c r="W125" s="563"/>
      <c r="X125" s="563"/>
      <c r="Y125" s="563"/>
      <c r="Z125" s="563"/>
      <c r="AA125" s="563"/>
      <c r="AB125" s="563"/>
      <c r="AC125" s="563"/>
      <c r="AD125" s="563"/>
      <c r="AE125" s="563"/>
      <c r="AF125" s="563"/>
      <c r="AG125" s="563"/>
      <c r="AH125" s="563"/>
      <c r="AI125" s="563"/>
      <c r="AJ125" s="563"/>
      <c r="AK125" s="563"/>
      <c r="AL125" s="563"/>
      <c r="AM125" s="563"/>
      <c r="AN125" s="563"/>
      <c r="AO125" s="563"/>
      <c r="AP125" s="563"/>
      <c r="AQ125" s="563"/>
      <c r="AR125" s="563"/>
      <c r="AS125" s="563"/>
    </row>
    <row r="126" spans="1:45" ht="19.5" customHeight="1">
      <c r="A126" s="538"/>
      <c r="B126" s="573" t="s">
        <v>518</v>
      </c>
      <c r="C126" s="574"/>
      <c r="D126" s="548">
        <f>SUM(E126:V126)</f>
        <v>84065</v>
      </c>
      <c r="E126" s="548">
        <f t="shared" ref="E126:V126" si="42">SUM(E127:E128)</f>
        <v>907</v>
      </c>
      <c r="F126" s="548">
        <f t="shared" si="42"/>
        <v>3766</v>
      </c>
      <c r="G126" s="548">
        <f t="shared" si="42"/>
        <v>5369</v>
      </c>
      <c r="H126" s="548">
        <f t="shared" si="42"/>
        <v>6068</v>
      </c>
      <c r="I126" s="548">
        <f t="shared" si="42"/>
        <v>5938</v>
      </c>
      <c r="J126" s="548">
        <f t="shared" si="42"/>
        <v>6520</v>
      </c>
      <c r="K126" s="548">
        <f t="shared" si="42"/>
        <v>6132</v>
      </c>
      <c r="L126" s="548">
        <f t="shared" si="42"/>
        <v>5142</v>
      </c>
      <c r="M126" s="548">
        <f t="shared" si="42"/>
        <v>5847</v>
      </c>
      <c r="N126" s="548">
        <f t="shared" si="42"/>
        <v>6999</v>
      </c>
      <c r="O126" s="548">
        <f t="shared" si="42"/>
        <v>7340</v>
      </c>
      <c r="P126" s="548">
        <f t="shared" si="42"/>
        <v>6535</v>
      </c>
      <c r="Q126" s="548">
        <f t="shared" si="42"/>
        <v>4923</v>
      </c>
      <c r="R126" s="548">
        <f t="shared" si="42"/>
        <v>4019</v>
      </c>
      <c r="S126" s="548">
        <f t="shared" si="42"/>
        <v>2967</v>
      </c>
      <c r="T126" s="548">
        <f t="shared" si="42"/>
        <v>2063</v>
      </c>
      <c r="U126" s="548">
        <f t="shared" si="42"/>
        <v>1517</v>
      </c>
      <c r="V126" s="575">
        <f t="shared" si="42"/>
        <v>2013</v>
      </c>
      <c r="W126" s="562"/>
      <c r="X126" s="563"/>
      <c r="Y126" s="563"/>
      <c r="Z126" s="563"/>
      <c r="AA126" s="563"/>
      <c r="AB126" s="563"/>
      <c r="AC126" s="563"/>
      <c r="AD126" s="563"/>
      <c r="AE126" s="563"/>
      <c r="AF126" s="563"/>
      <c r="AG126" s="563"/>
      <c r="AH126" s="563"/>
      <c r="AI126" s="563"/>
      <c r="AJ126" s="563"/>
      <c r="AK126" s="563"/>
      <c r="AL126" s="563"/>
      <c r="AM126" s="563"/>
      <c r="AN126" s="563"/>
      <c r="AO126" s="563"/>
      <c r="AP126" s="563"/>
      <c r="AQ126" s="563"/>
      <c r="AR126" s="563"/>
      <c r="AS126" s="563"/>
    </row>
    <row r="127" spans="1:45" ht="19.5" customHeight="1">
      <c r="A127" s="579"/>
      <c r="B127" s="573"/>
      <c r="C127" s="580" t="s">
        <v>88</v>
      </c>
      <c r="D127" s="553">
        <f>SUM(E127:V127)</f>
        <v>41834</v>
      </c>
      <c r="E127" s="553">
        <f>SUM(E130+E133)</f>
        <v>430</v>
      </c>
      <c r="F127" s="553">
        <f t="shared" ref="F127:V128" si="43">SUM(F130+F133)</f>
        <v>1946</v>
      </c>
      <c r="G127" s="553">
        <f t="shared" si="43"/>
        <v>2816</v>
      </c>
      <c r="H127" s="553">
        <f t="shared" si="43"/>
        <v>3051</v>
      </c>
      <c r="I127" s="553">
        <f t="shared" si="43"/>
        <v>3079</v>
      </c>
      <c r="J127" s="553">
        <f t="shared" si="43"/>
        <v>3385</v>
      </c>
      <c r="K127" s="553">
        <f t="shared" si="43"/>
        <v>3096</v>
      </c>
      <c r="L127" s="553">
        <f t="shared" si="43"/>
        <v>2708</v>
      </c>
      <c r="M127" s="553">
        <f t="shared" si="43"/>
        <v>2923</v>
      </c>
      <c r="N127" s="553">
        <f t="shared" si="43"/>
        <v>3492</v>
      </c>
      <c r="O127" s="553">
        <f t="shared" si="43"/>
        <v>3568</v>
      </c>
      <c r="P127" s="553">
        <f t="shared" si="43"/>
        <v>3358</v>
      </c>
      <c r="Q127" s="553">
        <f t="shared" si="43"/>
        <v>2391</v>
      </c>
      <c r="R127" s="553">
        <f t="shared" si="43"/>
        <v>1918</v>
      </c>
      <c r="S127" s="553">
        <f t="shared" si="43"/>
        <v>1293</v>
      </c>
      <c r="T127" s="553">
        <f t="shared" si="43"/>
        <v>877</v>
      </c>
      <c r="U127" s="553">
        <f t="shared" si="43"/>
        <v>609</v>
      </c>
      <c r="V127" s="581">
        <f t="shared" si="43"/>
        <v>894</v>
      </c>
      <c r="W127" s="562"/>
      <c r="X127" s="563"/>
      <c r="Y127" s="563"/>
      <c r="Z127" s="563"/>
      <c r="AA127" s="563"/>
      <c r="AB127" s="563"/>
      <c r="AC127" s="563"/>
      <c r="AD127" s="563"/>
      <c r="AE127" s="563"/>
      <c r="AF127" s="563"/>
      <c r="AG127" s="563"/>
      <c r="AH127" s="563"/>
      <c r="AI127" s="563"/>
      <c r="AJ127" s="563"/>
      <c r="AK127" s="563"/>
      <c r="AL127" s="563"/>
      <c r="AM127" s="563"/>
      <c r="AN127" s="563"/>
      <c r="AO127" s="563"/>
      <c r="AP127" s="563"/>
      <c r="AQ127" s="563"/>
      <c r="AR127" s="563"/>
      <c r="AS127" s="563"/>
    </row>
    <row r="128" spans="1:45" ht="19.5" customHeight="1">
      <c r="A128" s="538"/>
      <c r="B128" s="573"/>
      <c r="C128" s="574" t="s">
        <v>89</v>
      </c>
      <c r="D128" s="553">
        <f>SUM(E128:V128)</f>
        <v>42231</v>
      </c>
      <c r="E128" s="553">
        <f>SUM(E131+E134)</f>
        <v>477</v>
      </c>
      <c r="F128" s="553">
        <f t="shared" si="43"/>
        <v>1820</v>
      </c>
      <c r="G128" s="553">
        <f t="shared" si="43"/>
        <v>2553</v>
      </c>
      <c r="H128" s="553">
        <f t="shared" si="43"/>
        <v>3017</v>
      </c>
      <c r="I128" s="553">
        <f t="shared" si="43"/>
        <v>2859</v>
      </c>
      <c r="J128" s="553">
        <f t="shared" si="43"/>
        <v>3135</v>
      </c>
      <c r="K128" s="553">
        <f t="shared" si="43"/>
        <v>3036</v>
      </c>
      <c r="L128" s="553">
        <f t="shared" si="43"/>
        <v>2434</v>
      </c>
      <c r="M128" s="553">
        <f t="shared" si="43"/>
        <v>2924</v>
      </c>
      <c r="N128" s="553">
        <f t="shared" si="43"/>
        <v>3507</v>
      </c>
      <c r="O128" s="553">
        <f t="shared" si="43"/>
        <v>3772</v>
      </c>
      <c r="P128" s="553">
        <f t="shared" si="43"/>
        <v>3177</v>
      </c>
      <c r="Q128" s="553">
        <f t="shared" si="43"/>
        <v>2532</v>
      </c>
      <c r="R128" s="553">
        <f t="shared" si="43"/>
        <v>2101</v>
      </c>
      <c r="S128" s="553">
        <f t="shared" si="43"/>
        <v>1674</v>
      </c>
      <c r="T128" s="553">
        <f t="shared" si="43"/>
        <v>1186</v>
      </c>
      <c r="U128" s="553">
        <f t="shared" si="43"/>
        <v>908</v>
      </c>
      <c r="V128" s="581">
        <f t="shared" si="43"/>
        <v>1119</v>
      </c>
      <c r="W128" s="562"/>
      <c r="X128" s="563"/>
      <c r="Y128" s="563"/>
      <c r="Z128" s="563"/>
      <c r="AA128" s="563"/>
      <c r="AB128" s="563"/>
      <c r="AC128" s="563"/>
      <c r="AD128" s="563"/>
      <c r="AE128" s="563"/>
      <c r="AF128" s="563"/>
      <c r="AG128" s="563"/>
      <c r="AH128" s="563"/>
      <c r="AI128" s="563"/>
      <c r="AJ128" s="563"/>
      <c r="AK128" s="563"/>
      <c r="AL128" s="563"/>
      <c r="AM128" s="563"/>
      <c r="AN128" s="563"/>
      <c r="AO128" s="563"/>
      <c r="AP128" s="563"/>
      <c r="AQ128" s="563"/>
      <c r="AR128" s="563"/>
      <c r="AS128" s="563"/>
    </row>
    <row r="129" spans="1:45" ht="19.5" customHeight="1">
      <c r="A129" s="582" t="s">
        <v>25</v>
      </c>
      <c r="B129" s="573" t="s">
        <v>519</v>
      </c>
      <c r="C129" s="574"/>
      <c r="D129" s="548">
        <f t="shared" ref="D129:D134" si="44">SUM(E129:V129)</f>
        <v>38395</v>
      </c>
      <c r="E129" s="548">
        <f t="shared" ref="E129:V129" si="45">SUM(E130:E131)</f>
        <v>387</v>
      </c>
      <c r="F129" s="548">
        <f t="shared" si="45"/>
        <v>1625</v>
      </c>
      <c r="G129" s="548">
        <f t="shared" si="45"/>
        <v>2389</v>
      </c>
      <c r="H129" s="548">
        <f t="shared" si="45"/>
        <v>2810</v>
      </c>
      <c r="I129" s="548">
        <f t="shared" si="45"/>
        <v>2898</v>
      </c>
      <c r="J129" s="548">
        <f t="shared" si="45"/>
        <v>3177</v>
      </c>
      <c r="K129" s="548">
        <f t="shared" si="45"/>
        <v>2703</v>
      </c>
      <c r="L129" s="548">
        <f t="shared" si="45"/>
        <v>2087</v>
      </c>
      <c r="M129" s="548">
        <f t="shared" si="45"/>
        <v>2593</v>
      </c>
      <c r="N129" s="548">
        <f t="shared" si="45"/>
        <v>3078</v>
      </c>
      <c r="O129" s="548">
        <f t="shared" si="45"/>
        <v>3320</v>
      </c>
      <c r="P129" s="548">
        <f t="shared" si="45"/>
        <v>2894</v>
      </c>
      <c r="Q129" s="548">
        <f t="shared" si="45"/>
        <v>2261</v>
      </c>
      <c r="R129" s="548">
        <f t="shared" si="45"/>
        <v>1971</v>
      </c>
      <c r="S129" s="548">
        <f t="shared" si="45"/>
        <v>1436</v>
      </c>
      <c r="T129" s="548">
        <f t="shared" si="45"/>
        <v>1067</v>
      </c>
      <c r="U129" s="548">
        <f t="shared" si="45"/>
        <v>773</v>
      </c>
      <c r="V129" s="575">
        <f t="shared" si="45"/>
        <v>926</v>
      </c>
      <c r="W129" s="562"/>
      <c r="X129" s="563"/>
      <c r="Y129" s="563"/>
      <c r="Z129" s="563"/>
      <c r="AA129" s="563"/>
      <c r="AB129" s="563"/>
      <c r="AC129" s="563"/>
      <c r="AD129" s="563"/>
      <c r="AE129" s="563"/>
      <c r="AF129" s="563"/>
      <c r="AG129" s="563"/>
      <c r="AH129" s="563"/>
      <c r="AI129" s="563"/>
      <c r="AJ129" s="563"/>
      <c r="AK129" s="563"/>
      <c r="AL129" s="563"/>
      <c r="AM129" s="563"/>
      <c r="AN129" s="563"/>
      <c r="AO129" s="563"/>
      <c r="AP129" s="563"/>
      <c r="AQ129" s="563"/>
      <c r="AR129" s="563"/>
      <c r="AS129" s="563"/>
    </row>
    <row r="130" spans="1:45" ht="19.5" customHeight="1">
      <c r="A130" s="579"/>
      <c r="B130" s="573"/>
      <c r="C130" s="580" t="s">
        <v>88</v>
      </c>
      <c r="D130" s="553">
        <f t="shared" si="44"/>
        <v>19509</v>
      </c>
      <c r="E130" s="627">
        <v>190</v>
      </c>
      <c r="F130" s="627">
        <v>843</v>
      </c>
      <c r="G130" s="553">
        <v>1248</v>
      </c>
      <c r="H130" s="553">
        <v>1430</v>
      </c>
      <c r="I130" s="553">
        <v>1518</v>
      </c>
      <c r="J130" s="553">
        <v>1746</v>
      </c>
      <c r="K130" s="553">
        <v>1434</v>
      </c>
      <c r="L130" s="553">
        <v>1107</v>
      </c>
      <c r="M130" s="553">
        <v>1378</v>
      </c>
      <c r="N130" s="553">
        <v>1584</v>
      </c>
      <c r="O130" s="553">
        <v>1625</v>
      </c>
      <c r="P130" s="553">
        <v>1511</v>
      </c>
      <c r="Q130" s="553">
        <v>1108</v>
      </c>
      <c r="R130" s="553">
        <v>985</v>
      </c>
      <c r="S130" s="553">
        <v>639</v>
      </c>
      <c r="T130" s="553">
        <v>444</v>
      </c>
      <c r="U130" s="553">
        <v>300</v>
      </c>
      <c r="V130" s="581">
        <v>419</v>
      </c>
      <c r="W130" s="562"/>
      <c r="X130" s="563"/>
      <c r="Y130" s="563"/>
      <c r="Z130" s="563"/>
      <c r="AA130" s="563"/>
      <c r="AB130" s="563"/>
      <c r="AC130" s="563"/>
      <c r="AD130" s="563"/>
      <c r="AE130" s="563"/>
      <c r="AF130" s="563"/>
      <c r="AG130" s="563"/>
      <c r="AH130" s="563"/>
      <c r="AI130" s="563"/>
      <c r="AJ130" s="563"/>
      <c r="AK130" s="563"/>
      <c r="AL130" s="563"/>
      <c r="AM130" s="563"/>
      <c r="AN130" s="563"/>
      <c r="AO130" s="563"/>
      <c r="AP130" s="563"/>
      <c r="AQ130" s="563"/>
      <c r="AR130" s="563"/>
      <c r="AS130" s="563"/>
    </row>
    <row r="131" spans="1:45" ht="19.5" customHeight="1">
      <c r="A131" s="579"/>
      <c r="B131" s="573"/>
      <c r="C131" s="574" t="s">
        <v>89</v>
      </c>
      <c r="D131" s="553">
        <f t="shared" si="44"/>
        <v>18886</v>
      </c>
      <c r="E131" s="708">
        <v>197</v>
      </c>
      <c r="F131" s="708">
        <v>782</v>
      </c>
      <c r="G131" s="581">
        <v>1141</v>
      </c>
      <c r="H131" s="581">
        <v>1380</v>
      </c>
      <c r="I131" s="581">
        <v>1380</v>
      </c>
      <c r="J131" s="581">
        <v>1431</v>
      </c>
      <c r="K131" s="581">
        <v>1269</v>
      </c>
      <c r="L131" s="581">
        <v>980</v>
      </c>
      <c r="M131" s="581">
        <v>1215</v>
      </c>
      <c r="N131" s="581">
        <v>1494</v>
      </c>
      <c r="O131" s="581">
        <v>1695</v>
      </c>
      <c r="P131" s="581">
        <v>1383</v>
      </c>
      <c r="Q131" s="581">
        <v>1153</v>
      </c>
      <c r="R131" s="581">
        <v>986</v>
      </c>
      <c r="S131" s="581">
        <v>797</v>
      </c>
      <c r="T131" s="581">
        <v>623</v>
      </c>
      <c r="U131" s="581">
        <v>473</v>
      </c>
      <c r="V131" s="581">
        <v>507</v>
      </c>
      <c r="W131" s="562"/>
      <c r="X131" s="563"/>
      <c r="Y131" s="563"/>
      <c r="Z131" s="563"/>
      <c r="AA131" s="563"/>
      <c r="AB131" s="563"/>
      <c r="AC131" s="563"/>
      <c r="AD131" s="563"/>
      <c r="AE131" s="563"/>
      <c r="AF131" s="563"/>
      <c r="AG131" s="563"/>
      <c r="AH131" s="563"/>
      <c r="AI131" s="563"/>
      <c r="AJ131" s="563"/>
      <c r="AK131" s="563"/>
      <c r="AL131" s="563"/>
      <c r="AM131" s="563"/>
      <c r="AN131" s="563"/>
      <c r="AO131" s="563"/>
      <c r="AP131" s="563"/>
      <c r="AQ131" s="563"/>
      <c r="AR131" s="563"/>
      <c r="AS131" s="563"/>
    </row>
    <row r="132" spans="1:45" ht="19.5" customHeight="1">
      <c r="A132" s="577" t="s">
        <v>27</v>
      </c>
      <c r="B132" s="573" t="s">
        <v>520</v>
      </c>
      <c r="C132" s="583"/>
      <c r="D132" s="548">
        <f t="shared" si="44"/>
        <v>45670</v>
      </c>
      <c r="E132" s="548">
        <f>SUM(E133+E134)</f>
        <v>520</v>
      </c>
      <c r="F132" s="548">
        <f>SUM(F133+F134)</f>
        <v>2141</v>
      </c>
      <c r="G132" s="548">
        <f>SUM(G133+G134)</f>
        <v>2980</v>
      </c>
      <c r="H132" s="548">
        <f t="shared" ref="H132:V132" si="46">SUM(H133+H134)</f>
        <v>3258</v>
      </c>
      <c r="I132" s="548">
        <f t="shared" si="46"/>
        <v>3040</v>
      </c>
      <c r="J132" s="548">
        <f t="shared" si="46"/>
        <v>3343</v>
      </c>
      <c r="K132" s="548">
        <f t="shared" si="46"/>
        <v>3429</v>
      </c>
      <c r="L132" s="548">
        <f t="shared" si="46"/>
        <v>3055</v>
      </c>
      <c r="M132" s="548">
        <f t="shared" si="46"/>
        <v>3254</v>
      </c>
      <c r="N132" s="548">
        <f t="shared" si="46"/>
        <v>3921</v>
      </c>
      <c r="O132" s="548">
        <f t="shared" si="46"/>
        <v>4020</v>
      </c>
      <c r="P132" s="548">
        <f t="shared" si="46"/>
        <v>3641</v>
      </c>
      <c r="Q132" s="548">
        <f t="shared" si="46"/>
        <v>2662</v>
      </c>
      <c r="R132" s="548">
        <f t="shared" si="46"/>
        <v>2048</v>
      </c>
      <c r="S132" s="548">
        <f t="shared" si="46"/>
        <v>1531</v>
      </c>
      <c r="T132" s="548">
        <f t="shared" si="46"/>
        <v>996</v>
      </c>
      <c r="U132" s="548">
        <f t="shared" si="46"/>
        <v>744</v>
      </c>
      <c r="V132" s="575">
        <f t="shared" si="46"/>
        <v>1087</v>
      </c>
      <c r="W132" s="600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  <c r="AS132" s="563"/>
    </row>
    <row r="133" spans="1:45" ht="19.5" customHeight="1">
      <c r="A133" s="572"/>
      <c r="B133" s="584"/>
      <c r="C133" s="580" t="s">
        <v>88</v>
      </c>
      <c r="D133" s="627">
        <f>SUM(E133:V133)</f>
        <v>22325</v>
      </c>
      <c r="E133" s="708">
        <v>240</v>
      </c>
      <c r="F133" s="627">
        <v>1103</v>
      </c>
      <c r="G133" s="553">
        <v>1568</v>
      </c>
      <c r="H133" s="553">
        <v>1621</v>
      </c>
      <c r="I133" s="553">
        <v>1561</v>
      </c>
      <c r="J133" s="553">
        <v>1639</v>
      </c>
      <c r="K133" s="553">
        <v>1662</v>
      </c>
      <c r="L133" s="553">
        <v>1601</v>
      </c>
      <c r="M133" s="553">
        <v>1545</v>
      </c>
      <c r="N133" s="553">
        <v>1908</v>
      </c>
      <c r="O133" s="553">
        <v>1943</v>
      </c>
      <c r="P133" s="553">
        <v>1847</v>
      </c>
      <c r="Q133" s="553">
        <v>1283</v>
      </c>
      <c r="R133" s="553">
        <v>933</v>
      </c>
      <c r="S133" s="553">
        <v>654</v>
      </c>
      <c r="T133" s="553">
        <v>433</v>
      </c>
      <c r="U133" s="553">
        <v>309</v>
      </c>
      <c r="V133" s="581">
        <v>475</v>
      </c>
      <c r="W133" s="600"/>
      <c r="X133" s="563"/>
      <c r="Y133" s="563"/>
      <c r="Z133" s="563"/>
      <c r="AA133" s="563"/>
      <c r="AB133" s="563"/>
      <c r="AC133" s="563"/>
      <c r="AD133" s="563"/>
      <c r="AE133" s="563"/>
      <c r="AF133" s="563"/>
      <c r="AG133" s="563"/>
      <c r="AH133" s="563"/>
      <c r="AI133" s="563"/>
      <c r="AJ133" s="563"/>
      <c r="AK133" s="563"/>
      <c r="AL133" s="563"/>
      <c r="AM133" s="563"/>
      <c r="AN133" s="563"/>
      <c r="AO133" s="563"/>
      <c r="AP133" s="563"/>
      <c r="AQ133" s="563"/>
      <c r="AR133" s="563"/>
      <c r="AS133" s="563"/>
    </row>
    <row r="134" spans="1:45" ht="19.5" customHeight="1">
      <c r="A134" s="572"/>
      <c r="B134" s="573"/>
      <c r="C134" s="574" t="s">
        <v>89</v>
      </c>
      <c r="D134" s="553">
        <f t="shared" si="44"/>
        <v>23345</v>
      </c>
      <c r="E134" s="708">
        <v>280</v>
      </c>
      <c r="F134" s="708">
        <v>1038</v>
      </c>
      <c r="G134" s="581">
        <v>1412</v>
      </c>
      <c r="H134" s="581">
        <v>1637</v>
      </c>
      <c r="I134" s="581">
        <v>1479</v>
      </c>
      <c r="J134" s="581">
        <v>1704</v>
      </c>
      <c r="K134" s="581">
        <v>1767</v>
      </c>
      <c r="L134" s="581">
        <v>1454</v>
      </c>
      <c r="M134" s="581">
        <v>1709</v>
      </c>
      <c r="N134" s="581">
        <v>2013</v>
      </c>
      <c r="O134" s="581">
        <v>2077</v>
      </c>
      <c r="P134" s="581">
        <v>1794</v>
      </c>
      <c r="Q134" s="581">
        <v>1379</v>
      </c>
      <c r="R134" s="581">
        <v>1115</v>
      </c>
      <c r="S134" s="581">
        <v>877</v>
      </c>
      <c r="T134" s="581">
        <v>563</v>
      </c>
      <c r="U134" s="581">
        <v>435</v>
      </c>
      <c r="V134" s="581">
        <v>612</v>
      </c>
      <c r="W134" s="562"/>
      <c r="X134" s="563"/>
      <c r="Y134" s="563"/>
      <c r="Z134" s="563"/>
      <c r="AA134" s="563"/>
      <c r="AB134" s="563"/>
      <c r="AC134" s="563"/>
      <c r="AD134" s="563"/>
      <c r="AE134" s="563"/>
      <c r="AF134" s="563"/>
      <c r="AG134" s="563"/>
      <c r="AH134" s="563"/>
      <c r="AI134" s="563"/>
      <c r="AJ134" s="563"/>
      <c r="AK134" s="563"/>
      <c r="AL134" s="563"/>
      <c r="AM134" s="563"/>
      <c r="AN134" s="563"/>
      <c r="AO134" s="563"/>
      <c r="AP134" s="563"/>
      <c r="AQ134" s="563"/>
      <c r="AR134" s="563"/>
      <c r="AS134" s="563"/>
    </row>
    <row r="135" spans="1:45" ht="13.5" customHeight="1">
      <c r="A135" s="572"/>
      <c r="B135" s="573"/>
      <c r="C135" s="574"/>
      <c r="D135" s="575"/>
      <c r="E135" s="575"/>
      <c r="F135" s="575"/>
      <c r="G135" s="575"/>
      <c r="H135" s="575"/>
      <c r="I135" s="575"/>
      <c r="J135" s="575"/>
      <c r="K135" s="575"/>
      <c r="L135" s="548"/>
      <c r="M135" s="548"/>
      <c r="N135" s="548"/>
      <c r="O135" s="548"/>
      <c r="P135" s="575"/>
      <c r="Q135" s="575"/>
      <c r="R135" s="575"/>
      <c r="S135" s="575"/>
      <c r="T135" s="548"/>
      <c r="U135" s="575"/>
      <c r="V135" s="576"/>
      <c r="W135" s="563"/>
      <c r="X135" s="563"/>
      <c r="Y135" s="563"/>
      <c r="Z135" s="563"/>
      <c r="AA135" s="563"/>
      <c r="AB135" s="563"/>
      <c r="AC135" s="563"/>
      <c r="AD135" s="563"/>
      <c r="AE135" s="563"/>
      <c r="AF135" s="563"/>
      <c r="AG135" s="563"/>
      <c r="AH135" s="563"/>
      <c r="AI135" s="563"/>
      <c r="AJ135" s="563"/>
      <c r="AK135" s="563"/>
      <c r="AL135" s="563"/>
      <c r="AM135" s="563"/>
      <c r="AN135" s="563"/>
      <c r="AO135" s="563"/>
      <c r="AP135" s="563"/>
      <c r="AQ135" s="563"/>
      <c r="AR135" s="563"/>
      <c r="AS135" s="563"/>
    </row>
    <row r="136" spans="1:45" ht="19.5" customHeight="1">
      <c r="A136" s="579"/>
      <c r="B136" s="573" t="s">
        <v>142</v>
      </c>
      <c r="C136" s="658"/>
      <c r="D136" s="548">
        <f>SUM(E136:V136)</f>
        <v>140737</v>
      </c>
      <c r="E136" s="548">
        <f t="shared" ref="E136:V136" si="47">SUM(E140+E143+E146+E149+E152+E155+E158+E161+E164+E167+E170+E173+E176+E179+E182+E185)</f>
        <v>2073</v>
      </c>
      <c r="F136" s="548">
        <f t="shared" si="47"/>
        <v>8203</v>
      </c>
      <c r="G136" s="548">
        <f t="shared" si="47"/>
        <v>11105</v>
      </c>
      <c r="H136" s="548">
        <f t="shared" si="47"/>
        <v>12206</v>
      </c>
      <c r="I136" s="548">
        <f t="shared" si="47"/>
        <v>11463</v>
      </c>
      <c r="J136" s="548">
        <f t="shared" si="47"/>
        <v>11287</v>
      </c>
      <c r="K136" s="548">
        <f t="shared" si="47"/>
        <v>11001</v>
      </c>
      <c r="L136" s="548">
        <f t="shared" si="47"/>
        <v>10147</v>
      </c>
      <c r="M136" s="548">
        <f t="shared" si="47"/>
        <v>10671</v>
      </c>
      <c r="N136" s="548">
        <f t="shared" si="47"/>
        <v>11694</v>
      </c>
      <c r="O136" s="548">
        <f t="shared" si="47"/>
        <v>10805</v>
      </c>
      <c r="P136" s="548">
        <f t="shared" si="47"/>
        <v>8748</v>
      </c>
      <c r="Q136" s="548">
        <f t="shared" si="47"/>
        <v>6588</v>
      </c>
      <c r="R136" s="548">
        <f t="shared" si="47"/>
        <v>5128</v>
      </c>
      <c r="S136" s="548">
        <f t="shared" si="47"/>
        <v>3558</v>
      </c>
      <c r="T136" s="548">
        <f t="shared" si="47"/>
        <v>2360</v>
      </c>
      <c r="U136" s="575">
        <f t="shared" si="47"/>
        <v>1709</v>
      </c>
      <c r="V136" s="575">
        <f t="shared" si="47"/>
        <v>1991</v>
      </c>
      <c r="W136" s="562"/>
      <c r="X136" s="563"/>
      <c r="Y136" s="563"/>
      <c r="Z136" s="563"/>
      <c r="AA136" s="563"/>
      <c r="AB136" s="563"/>
      <c r="AC136" s="563"/>
      <c r="AD136" s="563"/>
      <c r="AE136" s="563"/>
      <c r="AF136" s="563"/>
      <c r="AG136" s="563"/>
      <c r="AH136" s="563"/>
      <c r="AI136" s="563"/>
      <c r="AJ136" s="563"/>
      <c r="AK136" s="563"/>
      <c r="AL136" s="563"/>
      <c r="AM136" s="563"/>
      <c r="AN136" s="563"/>
      <c r="AO136" s="563"/>
      <c r="AP136" s="563"/>
      <c r="AQ136" s="563"/>
      <c r="AR136" s="563"/>
      <c r="AS136" s="563"/>
    </row>
    <row r="137" spans="1:45" ht="19.5" customHeight="1">
      <c r="A137" s="579"/>
      <c r="B137" s="573"/>
      <c r="C137" s="580" t="s">
        <v>88</v>
      </c>
      <c r="D137" s="553">
        <f>SUM(E137:V137)</f>
        <v>71682</v>
      </c>
      <c r="E137" s="553">
        <f t="shared" ref="E137:V137" si="48">SUM(E141+E144+E147+E150+E153+E156+E159+E162+E165+E168+E171+E174+E177+E180+E183+E186)</f>
        <v>1100</v>
      </c>
      <c r="F137" s="553">
        <f t="shared" si="48"/>
        <v>4187</v>
      </c>
      <c r="G137" s="553">
        <f t="shared" si="48"/>
        <v>5650</v>
      </c>
      <c r="H137" s="553">
        <f t="shared" si="48"/>
        <v>6355</v>
      </c>
      <c r="I137" s="553">
        <f t="shared" si="48"/>
        <v>5794</v>
      </c>
      <c r="J137" s="553">
        <f t="shared" si="48"/>
        <v>5610</v>
      </c>
      <c r="K137" s="553">
        <f t="shared" si="48"/>
        <v>5434</v>
      </c>
      <c r="L137" s="553">
        <f t="shared" si="48"/>
        <v>5309</v>
      </c>
      <c r="M137" s="553">
        <f t="shared" si="48"/>
        <v>5318</v>
      </c>
      <c r="N137" s="553">
        <f t="shared" si="48"/>
        <v>6032</v>
      </c>
      <c r="O137" s="553">
        <f t="shared" si="48"/>
        <v>5712</v>
      </c>
      <c r="P137" s="553">
        <f t="shared" si="48"/>
        <v>4515</v>
      </c>
      <c r="Q137" s="553">
        <f t="shared" si="48"/>
        <v>3301</v>
      </c>
      <c r="R137" s="553">
        <f t="shared" si="48"/>
        <v>2530</v>
      </c>
      <c r="S137" s="553">
        <f t="shared" si="48"/>
        <v>1717</v>
      </c>
      <c r="T137" s="553">
        <f t="shared" si="48"/>
        <v>1208</v>
      </c>
      <c r="U137" s="581">
        <f t="shared" si="48"/>
        <v>889</v>
      </c>
      <c r="V137" s="581">
        <f t="shared" si="48"/>
        <v>1021</v>
      </c>
      <c r="W137" s="562"/>
      <c r="X137" s="563"/>
      <c r="Y137" s="563"/>
      <c r="Z137" s="563"/>
      <c r="AA137" s="563"/>
      <c r="AB137" s="563"/>
      <c r="AC137" s="563"/>
      <c r="AD137" s="563"/>
      <c r="AE137" s="563"/>
      <c r="AF137" s="563"/>
      <c r="AG137" s="563"/>
      <c r="AH137" s="563"/>
      <c r="AI137" s="563"/>
      <c r="AJ137" s="563"/>
      <c r="AK137" s="563"/>
      <c r="AL137" s="563"/>
      <c r="AM137" s="563"/>
      <c r="AN137" s="563"/>
      <c r="AO137" s="563"/>
      <c r="AP137" s="563"/>
      <c r="AQ137" s="563"/>
      <c r="AR137" s="563"/>
      <c r="AS137" s="563"/>
    </row>
    <row r="138" spans="1:45" ht="19.5" customHeight="1">
      <c r="A138" s="572"/>
      <c r="B138" s="573"/>
      <c r="C138" s="574" t="s">
        <v>89</v>
      </c>
      <c r="D138" s="553">
        <f>SUM(E138:V138)</f>
        <v>69055</v>
      </c>
      <c r="E138" s="553">
        <f t="shared" ref="E138:V138" si="49">SUM(E142+E145+E148+E151+E154+E157+E160+E163+E166+E169+E172+E175+E178+E181+E184+E187)</f>
        <v>973</v>
      </c>
      <c r="F138" s="553">
        <f t="shared" si="49"/>
        <v>4016</v>
      </c>
      <c r="G138" s="553">
        <f t="shared" si="49"/>
        <v>5455</v>
      </c>
      <c r="H138" s="553">
        <f t="shared" si="49"/>
        <v>5851</v>
      </c>
      <c r="I138" s="553">
        <f t="shared" si="49"/>
        <v>5669</v>
      </c>
      <c r="J138" s="553">
        <f t="shared" si="49"/>
        <v>5677</v>
      </c>
      <c r="K138" s="553">
        <f t="shared" si="49"/>
        <v>5567</v>
      </c>
      <c r="L138" s="553">
        <f t="shared" si="49"/>
        <v>4838</v>
      </c>
      <c r="M138" s="553">
        <f t="shared" si="49"/>
        <v>5353</v>
      </c>
      <c r="N138" s="553">
        <f t="shared" si="49"/>
        <v>5662</v>
      </c>
      <c r="O138" s="553">
        <f t="shared" si="49"/>
        <v>5093</v>
      </c>
      <c r="P138" s="553">
        <f t="shared" si="49"/>
        <v>4233</v>
      </c>
      <c r="Q138" s="553">
        <f t="shared" si="49"/>
        <v>3287</v>
      </c>
      <c r="R138" s="553">
        <f t="shared" si="49"/>
        <v>2598</v>
      </c>
      <c r="S138" s="553">
        <f t="shared" si="49"/>
        <v>1841</v>
      </c>
      <c r="T138" s="553">
        <f t="shared" si="49"/>
        <v>1152</v>
      </c>
      <c r="U138" s="581">
        <f t="shared" si="49"/>
        <v>820</v>
      </c>
      <c r="V138" s="581">
        <f t="shared" si="49"/>
        <v>970</v>
      </c>
      <c r="W138" s="562"/>
      <c r="X138" s="563"/>
      <c r="Y138" s="563"/>
      <c r="Z138" s="563"/>
      <c r="AA138" s="563"/>
      <c r="AB138" s="563"/>
      <c r="AC138" s="563"/>
      <c r="AD138" s="563"/>
      <c r="AE138" s="563"/>
      <c r="AF138" s="563"/>
      <c r="AG138" s="563"/>
      <c r="AH138" s="563"/>
      <c r="AI138" s="563"/>
      <c r="AJ138" s="563"/>
      <c r="AK138" s="563"/>
      <c r="AL138" s="563"/>
      <c r="AM138" s="563"/>
      <c r="AN138" s="563"/>
      <c r="AO138" s="563"/>
      <c r="AP138" s="563"/>
      <c r="AQ138" s="563"/>
      <c r="AR138" s="563"/>
      <c r="AS138" s="563"/>
    </row>
    <row r="139" spans="1:45" ht="2.25" customHeight="1">
      <c r="A139" s="579"/>
      <c r="B139" s="573"/>
      <c r="C139" s="574"/>
      <c r="D139" s="548"/>
      <c r="E139" s="548"/>
      <c r="F139" s="548"/>
      <c r="G139" s="548"/>
      <c r="H139" s="548"/>
      <c r="I139" s="548"/>
      <c r="J139" s="548"/>
      <c r="K139" s="548"/>
      <c r="L139" s="548"/>
      <c r="M139" s="548"/>
      <c r="N139" s="548"/>
      <c r="O139" s="548"/>
      <c r="P139" s="548"/>
      <c r="Q139" s="548"/>
      <c r="R139" s="548"/>
      <c r="S139" s="548"/>
      <c r="T139" s="548"/>
      <c r="U139" s="575"/>
      <c r="V139" s="576"/>
      <c r="W139" s="563"/>
      <c r="X139" s="563"/>
      <c r="Y139" s="563"/>
      <c r="Z139" s="563"/>
      <c r="AA139" s="563"/>
      <c r="AB139" s="563"/>
      <c r="AC139" s="563"/>
      <c r="AD139" s="563"/>
      <c r="AE139" s="563"/>
      <c r="AF139" s="563"/>
      <c r="AG139" s="563"/>
      <c r="AH139" s="563"/>
      <c r="AI139" s="563"/>
      <c r="AJ139" s="563"/>
      <c r="AK139" s="563"/>
      <c r="AL139" s="563"/>
      <c r="AM139" s="563"/>
      <c r="AN139" s="563"/>
      <c r="AO139" s="563"/>
      <c r="AP139" s="563"/>
      <c r="AQ139" s="563"/>
      <c r="AR139" s="563"/>
      <c r="AS139" s="563"/>
    </row>
    <row r="140" spans="1:45" ht="19.5" customHeight="1">
      <c r="A140" s="582" t="s">
        <v>29</v>
      </c>
      <c r="B140" s="573" t="s">
        <v>521</v>
      </c>
      <c r="C140" s="574"/>
      <c r="D140" s="548">
        <f t="shared" ref="D140:D160" si="50">SUM(E140:V140)</f>
        <v>3893</v>
      </c>
      <c r="E140" s="548">
        <f t="shared" ref="E140:V140" si="51">SUM(E141:E142)</f>
        <v>50</v>
      </c>
      <c r="F140" s="548">
        <f t="shared" si="51"/>
        <v>221</v>
      </c>
      <c r="G140" s="548">
        <f t="shared" si="51"/>
        <v>337</v>
      </c>
      <c r="H140" s="548">
        <f t="shared" si="51"/>
        <v>383</v>
      </c>
      <c r="I140" s="548">
        <f t="shared" si="51"/>
        <v>343</v>
      </c>
      <c r="J140" s="548">
        <f t="shared" si="51"/>
        <v>334</v>
      </c>
      <c r="K140" s="548">
        <f t="shared" si="51"/>
        <v>322</v>
      </c>
      <c r="L140" s="548">
        <f t="shared" si="51"/>
        <v>248</v>
      </c>
      <c r="M140" s="548">
        <f t="shared" si="51"/>
        <v>250</v>
      </c>
      <c r="N140" s="548">
        <f t="shared" si="51"/>
        <v>250</v>
      </c>
      <c r="O140" s="548">
        <f t="shared" si="51"/>
        <v>264</v>
      </c>
      <c r="P140" s="548">
        <f t="shared" si="51"/>
        <v>201</v>
      </c>
      <c r="Q140" s="548">
        <f t="shared" si="51"/>
        <v>136</v>
      </c>
      <c r="R140" s="548">
        <f t="shared" si="51"/>
        <v>136</v>
      </c>
      <c r="S140" s="548">
        <f t="shared" si="51"/>
        <v>148</v>
      </c>
      <c r="T140" s="548">
        <f t="shared" si="51"/>
        <v>105</v>
      </c>
      <c r="U140" s="548">
        <f t="shared" si="51"/>
        <v>51</v>
      </c>
      <c r="V140" s="575">
        <f t="shared" si="51"/>
        <v>114</v>
      </c>
      <c r="W140" s="562"/>
      <c r="X140" s="563"/>
      <c r="Y140" s="563"/>
      <c r="Z140" s="563"/>
      <c r="AA140" s="563"/>
      <c r="AB140" s="563"/>
      <c r="AC140" s="563"/>
      <c r="AD140" s="563"/>
      <c r="AE140" s="563"/>
      <c r="AF140" s="563"/>
      <c r="AG140" s="563"/>
      <c r="AH140" s="563"/>
      <c r="AI140" s="563"/>
      <c r="AJ140" s="563"/>
      <c r="AK140" s="563"/>
      <c r="AL140" s="563"/>
      <c r="AM140" s="563"/>
      <c r="AN140" s="563"/>
      <c r="AO140" s="563"/>
      <c r="AP140" s="563"/>
      <c r="AQ140" s="563"/>
      <c r="AR140" s="563"/>
      <c r="AS140" s="563"/>
    </row>
    <row r="141" spans="1:45" ht="19.5" customHeight="1">
      <c r="A141" s="579"/>
      <c r="B141" s="573"/>
      <c r="C141" s="580" t="s">
        <v>88</v>
      </c>
      <c r="D141" s="553">
        <f t="shared" si="50"/>
        <v>2138</v>
      </c>
      <c r="E141" s="581">
        <v>30</v>
      </c>
      <c r="F141" s="581">
        <v>121</v>
      </c>
      <c r="G141" s="581">
        <v>175</v>
      </c>
      <c r="H141" s="581">
        <v>201</v>
      </c>
      <c r="I141" s="581">
        <v>170</v>
      </c>
      <c r="J141" s="581">
        <v>175</v>
      </c>
      <c r="K141" s="581">
        <v>177</v>
      </c>
      <c r="L141" s="581">
        <v>135</v>
      </c>
      <c r="M141" s="581">
        <v>158</v>
      </c>
      <c r="N141" s="581">
        <v>130</v>
      </c>
      <c r="O141" s="581">
        <v>144</v>
      </c>
      <c r="P141" s="581">
        <v>137</v>
      </c>
      <c r="Q141" s="581">
        <v>71</v>
      </c>
      <c r="R141" s="581">
        <v>64</v>
      </c>
      <c r="S141" s="581">
        <v>89</v>
      </c>
      <c r="T141" s="581">
        <v>64</v>
      </c>
      <c r="U141" s="581">
        <v>31</v>
      </c>
      <c r="V141" s="581">
        <v>66</v>
      </c>
      <c r="W141" s="562"/>
      <c r="X141" s="562"/>
      <c r="Y141" s="563"/>
      <c r="Z141" s="563"/>
      <c r="AA141" s="563"/>
      <c r="AB141" s="563"/>
      <c r="AC141" s="563"/>
      <c r="AD141" s="563"/>
      <c r="AE141" s="563"/>
      <c r="AF141" s="563"/>
      <c r="AG141" s="563"/>
      <c r="AH141" s="563"/>
      <c r="AI141" s="563"/>
      <c r="AJ141" s="563"/>
      <c r="AK141" s="563"/>
      <c r="AL141" s="563"/>
      <c r="AM141" s="563"/>
      <c r="AN141" s="563"/>
      <c r="AO141" s="563"/>
      <c r="AP141" s="563"/>
      <c r="AQ141" s="563"/>
      <c r="AR141" s="563"/>
      <c r="AS141" s="563"/>
    </row>
    <row r="142" spans="1:45" ht="19.5" customHeight="1">
      <c r="A142" s="579"/>
      <c r="B142" s="573"/>
      <c r="C142" s="574" t="s">
        <v>89</v>
      </c>
      <c r="D142" s="553">
        <f t="shared" si="50"/>
        <v>1755</v>
      </c>
      <c r="E142" s="581">
        <v>20</v>
      </c>
      <c r="F142" s="581">
        <v>100</v>
      </c>
      <c r="G142" s="581">
        <v>162</v>
      </c>
      <c r="H142" s="581">
        <v>182</v>
      </c>
      <c r="I142" s="581">
        <v>173</v>
      </c>
      <c r="J142" s="581">
        <v>159</v>
      </c>
      <c r="K142" s="581">
        <v>145</v>
      </c>
      <c r="L142" s="581">
        <v>113</v>
      </c>
      <c r="M142" s="581">
        <v>92</v>
      </c>
      <c r="N142" s="581">
        <v>120</v>
      </c>
      <c r="O142" s="581">
        <v>120</v>
      </c>
      <c r="P142" s="581">
        <v>64</v>
      </c>
      <c r="Q142" s="581">
        <v>65</v>
      </c>
      <c r="R142" s="581">
        <v>72</v>
      </c>
      <c r="S142" s="581">
        <v>59</v>
      </c>
      <c r="T142" s="581">
        <v>41</v>
      </c>
      <c r="U142" s="581">
        <v>20</v>
      </c>
      <c r="V142" s="581">
        <v>48</v>
      </c>
      <c r="W142" s="562"/>
      <c r="X142" s="562"/>
      <c r="Y142" s="563"/>
      <c r="Z142" s="563"/>
      <c r="AA142" s="563"/>
      <c r="AB142" s="563"/>
      <c r="AC142" s="563"/>
      <c r="AD142" s="563"/>
      <c r="AE142" s="563"/>
      <c r="AF142" s="563"/>
      <c r="AG142" s="563"/>
      <c r="AH142" s="563"/>
      <c r="AI142" s="563"/>
      <c r="AJ142" s="563"/>
      <c r="AK142" s="563"/>
      <c r="AL142" s="563"/>
      <c r="AM142" s="563"/>
      <c r="AN142" s="563"/>
      <c r="AO142" s="563"/>
      <c r="AP142" s="563"/>
      <c r="AQ142" s="563"/>
      <c r="AR142" s="563"/>
      <c r="AS142" s="563"/>
    </row>
    <row r="143" spans="1:45" ht="19.5" customHeight="1">
      <c r="A143" s="582" t="s">
        <v>31</v>
      </c>
      <c r="B143" s="573" t="s">
        <v>522</v>
      </c>
      <c r="C143" s="583"/>
      <c r="D143" s="548">
        <f t="shared" si="50"/>
        <v>620</v>
      </c>
      <c r="E143" s="548">
        <f t="shared" ref="E143:V143" si="52">SUM(E144:E145)</f>
        <v>6</v>
      </c>
      <c r="F143" s="548">
        <f t="shared" si="52"/>
        <v>28</v>
      </c>
      <c r="G143" s="548">
        <f t="shared" si="52"/>
        <v>48</v>
      </c>
      <c r="H143" s="548">
        <f t="shared" si="52"/>
        <v>63</v>
      </c>
      <c r="I143" s="548">
        <f t="shared" si="52"/>
        <v>72</v>
      </c>
      <c r="J143" s="548">
        <f t="shared" si="52"/>
        <v>57</v>
      </c>
      <c r="K143" s="548">
        <f t="shared" si="52"/>
        <v>31</v>
      </c>
      <c r="L143" s="548">
        <f t="shared" si="52"/>
        <v>38</v>
      </c>
      <c r="M143" s="548">
        <f t="shared" si="52"/>
        <v>32</v>
      </c>
      <c r="N143" s="548">
        <f t="shared" si="52"/>
        <v>42</v>
      </c>
      <c r="O143" s="548">
        <f t="shared" si="52"/>
        <v>29</v>
      </c>
      <c r="P143" s="548">
        <f t="shared" si="52"/>
        <v>40</v>
      </c>
      <c r="Q143" s="548">
        <f t="shared" si="52"/>
        <v>35</v>
      </c>
      <c r="R143" s="548">
        <f t="shared" si="52"/>
        <v>31</v>
      </c>
      <c r="S143" s="548">
        <f t="shared" si="52"/>
        <v>29</v>
      </c>
      <c r="T143" s="548">
        <f t="shared" si="52"/>
        <v>16</v>
      </c>
      <c r="U143" s="548">
        <f t="shared" si="52"/>
        <v>10</v>
      </c>
      <c r="V143" s="575">
        <f t="shared" si="52"/>
        <v>13</v>
      </c>
      <c r="W143" s="562"/>
      <c r="X143" s="562"/>
      <c r="Y143" s="563"/>
      <c r="Z143" s="563"/>
      <c r="AA143" s="563"/>
      <c r="AB143" s="563"/>
      <c r="AC143" s="563"/>
      <c r="AD143" s="563"/>
      <c r="AE143" s="563"/>
      <c r="AF143" s="563"/>
      <c r="AG143" s="563"/>
      <c r="AH143" s="563"/>
      <c r="AI143" s="563"/>
      <c r="AJ143" s="563"/>
      <c r="AK143" s="563"/>
      <c r="AL143" s="563"/>
      <c r="AM143" s="563"/>
      <c r="AN143" s="563"/>
      <c r="AO143" s="563"/>
      <c r="AP143" s="563"/>
      <c r="AQ143" s="563"/>
      <c r="AR143" s="563"/>
      <c r="AS143" s="563"/>
    </row>
    <row r="144" spans="1:45" ht="19.5" customHeight="1">
      <c r="A144" s="579"/>
      <c r="B144" s="573"/>
      <c r="C144" s="580" t="s">
        <v>88</v>
      </c>
      <c r="D144" s="553">
        <f t="shared" si="50"/>
        <v>373</v>
      </c>
      <c r="E144" s="581">
        <v>6</v>
      </c>
      <c r="F144" s="581">
        <v>15</v>
      </c>
      <c r="G144" s="581">
        <v>22</v>
      </c>
      <c r="H144" s="581">
        <v>37</v>
      </c>
      <c r="I144" s="581">
        <v>38</v>
      </c>
      <c r="J144" s="581">
        <v>37</v>
      </c>
      <c r="K144" s="581">
        <v>15</v>
      </c>
      <c r="L144" s="581">
        <v>18</v>
      </c>
      <c r="M144" s="581">
        <v>21</v>
      </c>
      <c r="N144" s="581">
        <v>34</v>
      </c>
      <c r="O144" s="581">
        <v>19</v>
      </c>
      <c r="P144" s="581">
        <v>30</v>
      </c>
      <c r="Q144" s="581">
        <v>27</v>
      </c>
      <c r="R144" s="581">
        <v>14</v>
      </c>
      <c r="S144" s="581">
        <v>18</v>
      </c>
      <c r="T144" s="581">
        <v>12</v>
      </c>
      <c r="U144" s="581">
        <v>3</v>
      </c>
      <c r="V144" s="581">
        <v>7</v>
      </c>
      <c r="W144" s="562"/>
      <c r="X144" s="562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</row>
    <row r="145" spans="1:45" ht="19.5" customHeight="1">
      <c r="A145" s="579"/>
      <c r="B145" s="573"/>
      <c r="C145" s="574" t="s">
        <v>89</v>
      </c>
      <c r="D145" s="553">
        <f t="shared" si="50"/>
        <v>247</v>
      </c>
      <c r="E145" s="581">
        <v>0</v>
      </c>
      <c r="F145" s="581">
        <v>13</v>
      </c>
      <c r="G145" s="581">
        <v>26</v>
      </c>
      <c r="H145" s="581">
        <v>26</v>
      </c>
      <c r="I145" s="581">
        <v>34</v>
      </c>
      <c r="J145" s="581">
        <v>20</v>
      </c>
      <c r="K145" s="581">
        <v>16</v>
      </c>
      <c r="L145" s="581">
        <v>20</v>
      </c>
      <c r="M145" s="581">
        <v>11</v>
      </c>
      <c r="N145" s="581">
        <v>8</v>
      </c>
      <c r="O145" s="581">
        <v>10</v>
      </c>
      <c r="P145" s="581">
        <v>10</v>
      </c>
      <c r="Q145" s="581">
        <v>8</v>
      </c>
      <c r="R145" s="581">
        <v>17</v>
      </c>
      <c r="S145" s="581">
        <v>11</v>
      </c>
      <c r="T145" s="581">
        <v>4</v>
      </c>
      <c r="U145" s="581">
        <v>7</v>
      </c>
      <c r="V145" s="581">
        <v>6</v>
      </c>
      <c r="W145" s="562"/>
      <c r="X145" s="562"/>
      <c r="Y145" s="563"/>
      <c r="Z145" s="563"/>
      <c r="AA145" s="563"/>
      <c r="AB145" s="563"/>
      <c r="AC145" s="563"/>
      <c r="AD145" s="563"/>
      <c r="AE145" s="563"/>
      <c r="AF145" s="563"/>
      <c r="AG145" s="563"/>
      <c r="AH145" s="563"/>
      <c r="AI145" s="563"/>
      <c r="AJ145" s="563"/>
      <c r="AK145" s="563"/>
      <c r="AL145" s="563"/>
      <c r="AM145" s="563"/>
      <c r="AN145" s="563"/>
      <c r="AO145" s="563"/>
      <c r="AP145" s="563"/>
      <c r="AQ145" s="563"/>
      <c r="AR145" s="563"/>
      <c r="AS145" s="563"/>
    </row>
    <row r="146" spans="1:45" ht="19.5" customHeight="1">
      <c r="A146" s="582" t="s">
        <v>33</v>
      </c>
      <c r="B146" s="573" t="s">
        <v>523</v>
      </c>
      <c r="C146" s="583"/>
      <c r="D146" s="548">
        <f t="shared" si="50"/>
        <v>3790</v>
      </c>
      <c r="E146" s="548">
        <f t="shared" ref="E146:V146" si="53">SUM(E147:E148)</f>
        <v>51</v>
      </c>
      <c r="F146" s="548">
        <f t="shared" si="53"/>
        <v>201</v>
      </c>
      <c r="G146" s="548">
        <f t="shared" si="53"/>
        <v>284</v>
      </c>
      <c r="H146" s="548">
        <f t="shared" si="53"/>
        <v>334</v>
      </c>
      <c r="I146" s="548">
        <f t="shared" si="53"/>
        <v>340</v>
      </c>
      <c r="J146" s="548">
        <f t="shared" si="53"/>
        <v>290</v>
      </c>
      <c r="K146" s="548">
        <f t="shared" si="53"/>
        <v>277</v>
      </c>
      <c r="L146" s="548">
        <f t="shared" si="53"/>
        <v>206</v>
      </c>
      <c r="M146" s="548">
        <f t="shared" si="53"/>
        <v>247</v>
      </c>
      <c r="N146" s="548">
        <f t="shared" si="53"/>
        <v>355</v>
      </c>
      <c r="O146" s="548">
        <f t="shared" si="53"/>
        <v>266</v>
      </c>
      <c r="P146" s="548">
        <f t="shared" si="53"/>
        <v>217</v>
      </c>
      <c r="Q146" s="548">
        <f t="shared" si="53"/>
        <v>173</v>
      </c>
      <c r="R146" s="548">
        <f t="shared" si="53"/>
        <v>154</v>
      </c>
      <c r="S146" s="548">
        <f t="shared" si="53"/>
        <v>157</v>
      </c>
      <c r="T146" s="548">
        <f t="shared" si="53"/>
        <v>93</v>
      </c>
      <c r="U146" s="548">
        <f t="shared" si="53"/>
        <v>70</v>
      </c>
      <c r="V146" s="575">
        <f t="shared" si="53"/>
        <v>75</v>
      </c>
      <c r="W146" s="562"/>
      <c r="X146" s="562"/>
      <c r="Y146" s="563"/>
      <c r="Z146" s="563"/>
      <c r="AA146" s="563"/>
      <c r="AB146" s="563"/>
      <c r="AC146" s="563"/>
      <c r="AD146" s="563"/>
      <c r="AE146" s="563"/>
      <c r="AF146" s="563"/>
      <c r="AG146" s="563"/>
      <c r="AH146" s="563"/>
      <c r="AI146" s="563"/>
      <c r="AJ146" s="563"/>
      <c r="AK146" s="563"/>
      <c r="AL146" s="563"/>
      <c r="AM146" s="563"/>
      <c r="AN146" s="563"/>
      <c r="AO146" s="563"/>
      <c r="AP146" s="563"/>
      <c r="AQ146" s="563"/>
      <c r="AR146" s="563"/>
      <c r="AS146" s="563"/>
    </row>
    <row r="147" spans="1:45" ht="19.5" customHeight="1">
      <c r="A147" s="579"/>
      <c r="B147" s="573"/>
      <c r="C147" s="580" t="s">
        <v>88</v>
      </c>
      <c r="D147" s="553">
        <f t="shared" si="50"/>
        <v>1975</v>
      </c>
      <c r="E147" s="581">
        <v>24</v>
      </c>
      <c r="F147" s="581">
        <v>109</v>
      </c>
      <c r="G147" s="581">
        <v>145</v>
      </c>
      <c r="H147" s="581">
        <v>153</v>
      </c>
      <c r="I147" s="581">
        <v>195</v>
      </c>
      <c r="J147" s="581">
        <v>148</v>
      </c>
      <c r="K147" s="581">
        <v>149</v>
      </c>
      <c r="L147" s="581">
        <v>108</v>
      </c>
      <c r="M147" s="581">
        <v>122</v>
      </c>
      <c r="N147" s="581">
        <v>181</v>
      </c>
      <c r="O147" s="581">
        <v>132</v>
      </c>
      <c r="P147" s="581">
        <v>130</v>
      </c>
      <c r="Q147" s="581">
        <v>64</v>
      </c>
      <c r="R147" s="581">
        <v>96</v>
      </c>
      <c r="S147" s="581">
        <v>76</v>
      </c>
      <c r="T147" s="581">
        <v>46</v>
      </c>
      <c r="U147" s="581">
        <v>46</v>
      </c>
      <c r="V147" s="581">
        <v>51</v>
      </c>
      <c r="W147" s="600"/>
      <c r="X147" s="562"/>
      <c r="Y147" s="563"/>
      <c r="Z147" s="563"/>
      <c r="AA147" s="563"/>
      <c r="AB147" s="563"/>
      <c r="AC147" s="563"/>
      <c r="AD147" s="563"/>
      <c r="AE147" s="563"/>
      <c r="AF147" s="563"/>
      <c r="AG147" s="563"/>
      <c r="AH147" s="563"/>
      <c r="AI147" s="563"/>
      <c r="AJ147" s="563"/>
      <c r="AK147" s="563"/>
      <c r="AL147" s="563"/>
      <c r="AM147" s="563"/>
      <c r="AN147" s="563"/>
      <c r="AO147" s="563"/>
      <c r="AP147" s="563"/>
      <c r="AQ147" s="563"/>
      <c r="AR147" s="563"/>
      <c r="AS147" s="563"/>
    </row>
    <row r="148" spans="1:45" ht="19.5" customHeight="1">
      <c r="A148" s="579"/>
      <c r="B148" s="573"/>
      <c r="C148" s="574" t="s">
        <v>89</v>
      </c>
      <c r="D148" s="553">
        <f t="shared" si="50"/>
        <v>1815</v>
      </c>
      <c r="E148" s="581">
        <v>27</v>
      </c>
      <c r="F148" s="581">
        <v>92</v>
      </c>
      <c r="G148" s="581">
        <v>139</v>
      </c>
      <c r="H148" s="581">
        <v>181</v>
      </c>
      <c r="I148" s="581">
        <v>145</v>
      </c>
      <c r="J148" s="581">
        <v>142</v>
      </c>
      <c r="K148" s="581">
        <v>128</v>
      </c>
      <c r="L148" s="581">
        <v>98</v>
      </c>
      <c r="M148" s="581">
        <v>125</v>
      </c>
      <c r="N148" s="581">
        <v>174</v>
      </c>
      <c r="O148" s="581">
        <v>134</v>
      </c>
      <c r="P148" s="581">
        <v>87</v>
      </c>
      <c r="Q148" s="581">
        <v>109</v>
      </c>
      <c r="R148" s="581">
        <v>58</v>
      </c>
      <c r="S148" s="581">
        <v>81</v>
      </c>
      <c r="T148" s="581">
        <v>47</v>
      </c>
      <c r="U148" s="581">
        <v>24</v>
      </c>
      <c r="V148" s="581">
        <v>24</v>
      </c>
      <c r="W148" s="600"/>
      <c r="X148" s="562"/>
      <c r="Y148" s="563"/>
      <c r="Z148" s="563"/>
      <c r="AA148" s="563"/>
      <c r="AB148" s="563"/>
      <c r="AC148" s="563"/>
      <c r="AD148" s="563"/>
      <c r="AE148" s="563"/>
      <c r="AF148" s="563"/>
      <c r="AG148" s="563"/>
      <c r="AH148" s="563"/>
      <c r="AI148" s="563"/>
      <c r="AJ148" s="563"/>
      <c r="AK148" s="563"/>
      <c r="AL148" s="563"/>
      <c r="AM148" s="563"/>
      <c r="AN148" s="563"/>
      <c r="AO148" s="563"/>
      <c r="AP148" s="563"/>
      <c r="AQ148" s="563"/>
      <c r="AR148" s="563"/>
      <c r="AS148" s="563"/>
    </row>
    <row r="149" spans="1:45" ht="19.5" customHeight="1">
      <c r="A149" s="582" t="s">
        <v>35</v>
      </c>
      <c r="B149" s="573" t="s">
        <v>127</v>
      </c>
      <c r="C149" s="583"/>
      <c r="D149" s="548">
        <f t="shared" si="50"/>
        <v>27412</v>
      </c>
      <c r="E149" s="548">
        <f t="shared" ref="E149:V149" si="54">SUM(E150:E151)</f>
        <v>361</v>
      </c>
      <c r="F149" s="548">
        <f t="shared" si="54"/>
        <v>1501</v>
      </c>
      <c r="G149" s="548">
        <f t="shared" si="54"/>
        <v>2192</v>
      </c>
      <c r="H149" s="548">
        <f t="shared" si="54"/>
        <v>2503</v>
      </c>
      <c r="I149" s="548">
        <f t="shared" si="54"/>
        <v>2322</v>
      </c>
      <c r="J149" s="548">
        <f t="shared" si="54"/>
        <v>2134</v>
      </c>
      <c r="K149" s="548">
        <f t="shared" si="54"/>
        <v>1985</v>
      </c>
      <c r="L149" s="548">
        <f t="shared" si="54"/>
        <v>1779</v>
      </c>
      <c r="M149" s="548">
        <f t="shared" si="54"/>
        <v>2006</v>
      </c>
      <c r="N149" s="548">
        <f t="shared" si="54"/>
        <v>2328</v>
      </c>
      <c r="O149" s="548">
        <f t="shared" si="54"/>
        <v>2133</v>
      </c>
      <c r="P149" s="548">
        <f t="shared" si="54"/>
        <v>1843</v>
      </c>
      <c r="Q149" s="548">
        <f t="shared" si="54"/>
        <v>1393</v>
      </c>
      <c r="R149" s="548">
        <f t="shared" si="54"/>
        <v>1147</v>
      </c>
      <c r="S149" s="548">
        <f t="shared" si="54"/>
        <v>700</v>
      </c>
      <c r="T149" s="548">
        <f t="shared" si="54"/>
        <v>381</v>
      </c>
      <c r="U149" s="548">
        <f t="shared" si="54"/>
        <v>320</v>
      </c>
      <c r="V149" s="575">
        <f t="shared" si="54"/>
        <v>384</v>
      </c>
      <c r="W149" s="562"/>
      <c r="X149" s="562"/>
      <c r="Y149" s="563"/>
      <c r="Z149" s="563"/>
      <c r="AA149" s="563"/>
      <c r="AB149" s="563"/>
      <c r="AC149" s="563"/>
      <c r="AD149" s="563"/>
      <c r="AE149" s="563"/>
      <c r="AF149" s="563"/>
      <c r="AG149" s="563"/>
      <c r="AH149" s="563"/>
      <c r="AI149" s="563"/>
      <c r="AJ149" s="563"/>
      <c r="AK149" s="563"/>
      <c r="AL149" s="563"/>
      <c r="AM149" s="563"/>
      <c r="AN149" s="563"/>
      <c r="AO149" s="563"/>
      <c r="AP149" s="563"/>
      <c r="AQ149" s="563"/>
      <c r="AR149" s="563"/>
      <c r="AS149" s="563"/>
    </row>
    <row r="150" spans="1:45" ht="19.5" customHeight="1">
      <c r="A150" s="579"/>
      <c r="B150" s="573"/>
      <c r="C150" s="580" t="s">
        <v>88</v>
      </c>
      <c r="D150" s="553">
        <f t="shared" si="50"/>
        <v>13885</v>
      </c>
      <c r="E150" s="581">
        <v>175</v>
      </c>
      <c r="F150" s="581">
        <v>728</v>
      </c>
      <c r="G150" s="581">
        <v>1117</v>
      </c>
      <c r="H150" s="581">
        <v>1331</v>
      </c>
      <c r="I150" s="581">
        <v>1208</v>
      </c>
      <c r="J150" s="581">
        <v>1053</v>
      </c>
      <c r="K150" s="581">
        <v>993</v>
      </c>
      <c r="L150" s="581">
        <v>937</v>
      </c>
      <c r="M150" s="581">
        <v>995</v>
      </c>
      <c r="N150" s="581">
        <v>1182</v>
      </c>
      <c r="O150" s="581">
        <v>1096</v>
      </c>
      <c r="P150" s="581">
        <v>947</v>
      </c>
      <c r="Q150" s="581">
        <v>681</v>
      </c>
      <c r="R150" s="581">
        <v>562</v>
      </c>
      <c r="S150" s="581">
        <v>317</v>
      </c>
      <c r="T150" s="581">
        <v>199</v>
      </c>
      <c r="U150" s="581">
        <v>173</v>
      </c>
      <c r="V150" s="581">
        <v>191</v>
      </c>
      <c r="W150" s="562"/>
      <c r="X150" s="562"/>
      <c r="Y150" s="563"/>
      <c r="Z150" s="563"/>
      <c r="AA150" s="563"/>
      <c r="AB150" s="563"/>
      <c r="AC150" s="563"/>
      <c r="AD150" s="563"/>
      <c r="AE150" s="563"/>
      <c r="AF150" s="563"/>
      <c r="AG150" s="563"/>
      <c r="AH150" s="563"/>
      <c r="AI150" s="563"/>
      <c r="AJ150" s="563"/>
      <c r="AK150" s="563"/>
      <c r="AL150" s="563"/>
      <c r="AM150" s="563"/>
      <c r="AN150" s="563"/>
      <c r="AO150" s="563"/>
      <c r="AP150" s="563"/>
      <c r="AQ150" s="563"/>
      <c r="AR150" s="563"/>
      <c r="AS150" s="563"/>
    </row>
    <row r="151" spans="1:45" ht="19.5" customHeight="1">
      <c r="A151" s="579"/>
      <c r="B151" s="573"/>
      <c r="C151" s="574" t="s">
        <v>89</v>
      </c>
      <c r="D151" s="553">
        <f t="shared" si="50"/>
        <v>13527</v>
      </c>
      <c r="E151" s="581">
        <v>186</v>
      </c>
      <c r="F151" s="581">
        <v>773</v>
      </c>
      <c r="G151" s="581">
        <v>1075</v>
      </c>
      <c r="H151" s="581">
        <v>1172</v>
      </c>
      <c r="I151" s="581">
        <v>1114</v>
      </c>
      <c r="J151" s="581">
        <v>1081</v>
      </c>
      <c r="K151" s="581">
        <v>992</v>
      </c>
      <c r="L151" s="581">
        <v>842</v>
      </c>
      <c r="M151" s="581">
        <v>1011</v>
      </c>
      <c r="N151" s="581">
        <v>1146</v>
      </c>
      <c r="O151" s="581">
        <v>1037</v>
      </c>
      <c r="P151" s="581">
        <v>896</v>
      </c>
      <c r="Q151" s="581">
        <v>712</v>
      </c>
      <c r="R151" s="581">
        <v>585</v>
      </c>
      <c r="S151" s="581">
        <v>383</v>
      </c>
      <c r="T151" s="581">
        <v>182</v>
      </c>
      <c r="U151" s="581">
        <v>147</v>
      </c>
      <c r="V151" s="581">
        <v>193</v>
      </c>
      <c r="W151" s="562"/>
      <c r="X151" s="562"/>
      <c r="Y151" s="563"/>
      <c r="Z151" s="563"/>
      <c r="AA151" s="563"/>
      <c r="AB151" s="563"/>
      <c r="AC151" s="563"/>
      <c r="AD151" s="563"/>
      <c r="AE151" s="563"/>
      <c r="AF151" s="563"/>
      <c r="AG151" s="563"/>
      <c r="AH151" s="563"/>
      <c r="AI151" s="563"/>
      <c r="AJ151" s="563"/>
      <c r="AK151" s="563"/>
      <c r="AL151" s="563"/>
      <c r="AM151" s="563"/>
      <c r="AN151" s="563"/>
      <c r="AO151" s="563"/>
      <c r="AP151" s="563"/>
      <c r="AQ151" s="563"/>
      <c r="AR151" s="563"/>
      <c r="AS151" s="563"/>
    </row>
    <row r="152" spans="1:45" ht="19.5" customHeight="1">
      <c r="A152" s="582" t="s">
        <v>37</v>
      </c>
      <c r="B152" s="573" t="s">
        <v>524</v>
      </c>
      <c r="C152" s="583"/>
      <c r="D152" s="548">
        <f t="shared" si="50"/>
        <v>3894</v>
      </c>
      <c r="E152" s="548">
        <f t="shared" ref="E152:V152" si="55">SUM(E153:E154)</f>
        <v>53</v>
      </c>
      <c r="F152" s="548">
        <f t="shared" si="55"/>
        <v>227</v>
      </c>
      <c r="G152" s="548">
        <f t="shared" si="55"/>
        <v>296</v>
      </c>
      <c r="H152" s="548">
        <f t="shared" si="55"/>
        <v>273</v>
      </c>
      <c r="I152" s="548">
        <f t="shared" si="55"/>
        <v>209</v>
      </c>
      <c r="J152" s="548">
        <f t="shared" si="55"/>
        <v>265</v>
      </c>
      <c r="K152" s="548">
        <f t="shared" si="55"/>
        <v>376</v>
      </c>
      <c r="L152" s="548">
        <f t="shared" si="55"/>
        <v>314</v>
      </c>
      <c r="M152" s="548">
        <f t="shared" si="55"/>
        <v>318</v>
      </c>
      <c r="N152" s="548">
        <f t="shared" si="55"/>
        <v>283</v>
      </c>
      <c r="O152" s="548">
        <f t="shared" si="55"/>
        <v>268</v>
      </c>
      <c r="P152" s="548">
        <f t="shared" si="55"/>
        <v>292</v>
      </c>
      <c r="Q152" s="548">
        <f t="shared" si="55"/>
        <v>222</v>
      </c>
      <c r="R152" s="548">
        <f t="shared" si="55"/>
        <v>184</v>
      </c>
      <c r="S152" s="548">
        <f t="shared" si="55"/>
        <v>96</v>
      </c>
      <c r="T152" s="548">
        <f t="shared" si="55"/>
        <v>87</v>
      </c>
      <c r="U152" s="548">
        <f t="shared" si="55"/>
        <v>69</v>
      </c>
      <c r="V152" s="575">
        <f t="shared" si="55"/>
        <v>62</v>
      </c>
      <c r="W152" s="562"/>
      <c r="X152" s="562"/>
      <c r="Y152" s="563"/>
      <c r="Z152" s="563"/>
      <c r="AA152" s="563"/>
      <c r="AB152" s="563"/>
      <c r="AC152" s="563"/>
      <c r="AD152" s="563"/>
      <c r="AE152" s="563"/>
      <c r="AF152" s="563"/>
      <c r="AG152" s="563"/>
      <c r="AH152" s="563"/>
      <c r="AI152" s="563"/>
      <c r="AJ152" s="563"/>
      <c r="AK152" s="563"/>
      <c r="AL152" s="563"/>
      <c r="AM152" s="563"/>
      <c r="AN152" s="563"/>
      <c r="AO152" s="563"/>
      <c r="AP152" s="563"/>
      <c r="AQ152" s="563"/>
      <c r="AR152" s="563"/>
      <c r="AS152" s="563"/>
    </row>
    <row r="153" spans="1:45" ht="19.5" customHeight="1">
      <c r="A153" s="579"/>
      <c r="B153" s="573"/>
      <c r="C153" s="580" t="s">
        <v>88</v>
      </c>
      <c r="D153" s="553">
        <f t="shared" si="50"/>
        <v>2010</v>
      </c>
      <c r="E153" s="581">
        <v>28</v>
      </c>
      <c r="F153" s="581">
        <v>119</v>
      </c>
      <c r="G153" s="581">
        <v>162</v>
      </c>
      <c r="H153" s="581">
        <v>154</v>
      </c>
      <c r="I153" s="581">
        <v>109</v>
      </c>
      <c r="J153" s="581">
        <v>117</v>
      </c>
      <c r="K153" s="581">
        <v>187</v>
      </c>
      <c r="L153" s="581">
        <v>155</v>
      </c>
      <c r="M153" s="581">
        <v>182</v>
      </c>
      <c r="N153" s="581">
        <v>145</v>
      </c>
      <c r="O153" s="581">
        <v>133</v>
      </c>
      <c r="P153" s="581">
        <v>160</v>
      </c>
      <c r="Q153" s="581">
        <v>107</v>
      </c>
      <c r="R153" s="581">
        <v>86</v>
      </c>
      <c r="S153" s="581">
        <v>54</v>
      </c>
      <c r="T153" s="581">
        <v>49</v>
      </c>
      <c r="U153" s="581">
        <v>37</v>
      </c>
      <c r="V153" s="581">
        <v>26</v>
      </c>
      <c r="W153" s="562"/>
      <c r="X153" s="562"/>
      <c r="Y153" s="563"/>
      <c r="Z153" s="563"/>
      <c r="AA153" s="563"/>
      <c r="AB153" s="563"/>
      <c r="AC153" s="563"/>
      <c r="AD153" s="563"/>
      <c r="AE153" s="563"/>
      <c r="AF153" s="563"/>
      <c r="AG153" s="563"/>
      <c r="AH153" s="563"/>
      <c r="AI153" s="563"/>
      <c r="AJ153" s="563"/>
      <c r="AK153" s="563"/>
      <c r="AL153" s="563"/>
      <c r="AM153" s="563"/>
      <c r="AN153" s="563"/>
      <c r="AO153" s="563"/>
      <c r="AP153" s="563"/>
      <c r="AQ153" s="563"/>
      <c r="AR153" s="563"/>
      <c r="AS153" s="563"/>
    </row>
    <row r="154" spans="1:45" ht="19.5" customHeight="1">
      <c r="A154" s="579"/>
      <c r="B154" s="573"/>
      <c r="C154" s="574" t="s">
        <v>89</v>
      </c>
      <c r="D154" s="553">
        <f t="shared" si="50"/>
        <v>1884</v>
      </c>
      <c r="E154" s="581">
        <v>25</v>
      </c>
      <c r="F154" s="581">
        <v>108</v>
      </c>
      <c r="G154" s="581">
        <v>134</v>
      </c>
      <c r="H154" s="581">
        <v>119</v>
      </c>
      <c r="I154" s="581">
        <v>100</v>
      </c>
      <c r="J154" s="581">
        <v>148</v>
      </c>
      <c r="K154" s="581">
        <v>189</v>
      </c>
      <c r="L154" s="581">
        <v>159</v>
      </c>
      <c r="M154" s="581">
        <v>136</v>
      </c>
      <c r="N154" s="581">
        <v>138</v>
      </c>
      <c r="O154" s="581">
        <v>135</v>
      </c>
      <c r="P154" s="581">
        <v>132</v>
      </c>
      <c r="Q154" s="581">
        <v>115</v>
      </c>
      <c r="R154" s="581">
        <v>98</v>
      </c>
      <c r="S154" s="581">
        <v>42</v>
      </c>
      <c r="T154" s="581">
        <v>38</v>
      </c>
      <c r="U154" s="581">
        <v>32</v>
      </c>
      <c r="V154" s="581">
        <v>36</v>
      </c>
      <c r="W154" s="562"/>
      <c r="X154" s="562"/>
      <c r="Y154" s="563"/>
      <c r="Z154" s="563"/>
      <c r="AA154" s="563"/>
      <c r="AB154" s="563"/>
      <c r="AC154" s="563"/>
      <c r="AD154" s="563"/>
      <c r="AE154" s="563"/>
      <c r="AF154" s="563"/>
      <c r="AG154" s="563"/>
      <c r="AH154" s="563"/>
      <c r="AI154" s="563"/>
      <c r="AJ154" s="563"/>
      <c r="AK154" s="563"/>
      <c r="AL154" s="563"/>
      <c r="AM154" s="563"/>
      <c r="AN154" s="563"/>
      <c r="AO154" s="563"/>
      <c r="AP154" s="563"/>
      <c r="AQ154" s="563"/>
      <c r="AR154" s="563"/>
      <c r="AS154" s="563"/>
    </row>
    <row r="155" spans="1:45" ht="19.5" customHeight="1">
      <c r="A155" s="582" t="s">
        <v>39</v>
      </c>
      <c r="B155" s="573" t="s">
        <v>525</v>
      </c>
      <c r="C155" s="583"/>
      <c r="D155" s="548">
        <f t="shared" si="50"/>
        <v>46539</v>
      </c>
      <c r="E155" s="548">
        <f t="shared" ref="E155:V155" si="56">SUM(E156:E157)</f>
        <v>726</v>
      </c>
      <c r="F155" s="548">
        <f t="shared" si="56"/>
        <v>2674</v>
      </c>
      <c r="G155" s="548">
        <f t="shared" si="56"/>
        <v>3496</v>
      </c>
      <c r="H155" s="548">
        <f t="shared" si="56"/>
        <v>3968</v>
      </c>
      <c r="I155" s="548">
        <f t="shared" si="56"/>
        <v>3745</v>
      </c>
      <c r="J155" s="548">
        <f t="shared" si="56"/>
        <v>3786</v>
      </c>
      <c r="K155" s="548">
        <f t="shared" si="56"/>
        <v>3408</v>
      </c>
      <c r="L155" s="548">
        <f t="shared" si="56"/>
        <v>3371</v>
      </c>
      <c r="M155" s="548">
        <f t="shared" si="56"/>
        <v>3561</v>
      </c>
      <c r="N155" s="548">
        <f t="shared" si="56"/>
        <v>3786</v>
      </c>
      <c r="O155" s="548">
        <f t="shared" si="56"/>
        <v>3633</v>
      </c>
      <c r="P155" s="548">
        <f t="shared" si="56"/>
        <v>2949</v>
      </c>
      <c r="Q155" s="548">
        <f t="shared" si="56"/>
        <v>2322</v>
      </c>
      <c r="R155" s="548">
        <f t="shared" si="56"/>
        <v>1824</v>
      </c>
      <c r="S155" s="548">
        <f t="shared" si="56"/>
        <v>1283</v>
      </c>
      <c r="T155" s="548">
        <f t="shared" si="56"/>
        <v>813</v>
      </c>
      <c r="U155" s="548">
        <f t="shared" si="56"/>
        <v>544</v>
      </c>
      <c r="V155" s="575">
        <f t="shared" si="56"/>
        <v>650</v>
      </c>
      <c r="W155" s="562"/>
      <c r="X155" s="562"/>
      <c r="Y155" s="563"/>
      <c r="Z155" s="563"/>
      <c r="AA155" s="563"/>
      <c r="AB155" s="563"/>
      <c r="AC155" s="563"/>
      <c r="AD155" s="563"/>
      <c r="AE155" s="563"/>
      <c r="AF155" s="563"/>
      <c r="AG155" s="563"/>
      <c r="AH155" s="563"/>
      <c r="AI155" s="563"/>
      <c r="AJ155" s="563"/>
      <c r="AK155" s="563"/>
      <c r="AL155" s="563"/>
      <c r="AM155" s="563"/>
      <c r="AN155" s="563"/>
      <c r="AO155" s="563"/>
      <c r="AP155" s="563"/>
      <c r="AQ155" s="563"/>
      <c r="AR155" s="563"/>
      <c r="AS155" s="563"/>
    </row>
    <row r="156" spans="1:45" ht="19.5" customHeight="1">
      <c r="A156" s="579"/>
      <c r="B156" s="573"/>
      <c r="C156" s="580" t="s">
        <v>88</v>
      </c>
      <c r="D156" s="553">
        <f t="shared" si="50"/>
        <v>23476</v>
      </c>
      <c r="E156" s="581">
        <v>368</v>
      </c>
      <c r="F156" s="581">
        <v>1391</v>
      </c>
      <c r="G156" s="581">
        <v>1827</v>
      </c>
      <c r="H156" s="581">
        <v>2026</v>
      </c>
      <c r="I156" s="581">
        <v>1896</v>
      </c>
      <c r="J156" s="581">
        <v>1909</v>
      </c>
      <c r="K156" s="581">
        <v>1603</v>
      </c>
      <c r="L156" s="581">
        <v>1790</v>
      </c>
      <c r="M156" s="581">
        <v>1755</v>
      </c>
      <c r="N156" s="581">
        <v>1942</v>
      </c>
      <c r="O156" s="581">
        <v>1901</v>
      </c>
      <c r="P156" s="581">
        <v>1521</v>
      </c>
      <c r="Q156" s="581">
        <v>1103</v>
      </c>
      <c r="R156" s="581">
        <v>874</v>
      </c>
      <c r="S156" s="581">
        <v>619</v>
      </c>
      <c r="T156" s="581">
        <v>399</v>
      </c>
      <c r="U156" s="581">
        <v>245</v>
      </c>
      <c r="V156" s="581">
        <v>307</v>
      </c>
      <c r="W156" s="562"/>
      <c r="X156" s="562"/>
      <c r="Y156" s="563"/>
      <c r="Z156" s="563"/>
      <c r="AA156" s="563"/>
      <c r="AB156" s="563"/>
      <c r="AC156" s="563"/>
      <c r="AD156" s="563"/>
      <c r="AE156" s="563"/>
      <c r="AF156" s="563"/>
      <c r="AG156" s="563"/>
      <c r="AH156" s="563"/>
      <c r="AI156" s="563"/>
      <c r="AJ156" s="563"/>
      <c r="AK156" s="563"/>
      <c r="AL156" s="563"/>
      <c r="AM156" s="563"/>
      <c r="AN156" s="563"/>
      <c r="AO156" s="563"/>
      <c r="AP156" s="563"/>
      <c r="AQ156" s="563"/>
      <c r="AR156" s="563"/>
      <c r="AS156" s="563"/>
    </row>
    <row r="157" spans="1:45" ht="19.5" customHeight="1">
      <c r="A157" s="579"/>
      <c r="B157" s="573"/>
      <c r="C157" s="574" t="s">
        <v>89</v>
      </c>
      <c r="D157" s="553">
        <f t="shared" si="50"/>
        <v>23063</v>
      </c>
      <c r="E157" s="581">
        <v>358</v>
      </c>
      <c r="F157" s="581">
        <v>1283</v>
      </c>
      <c r="G157" s="581">
        <v>1669</v>
      </c>
      <c r="H157" s="581">
        <v>1942</v>
      </c>
      <c r="I157" s="581">
        <v>1849</v>
      </c>
      <c r="J157" s="581">
        <v>1877</v>
      </c>
      <c r="K157" s="581">
        <v>1805</v>
      </c>
      <c r="L157" s="581">
        <v>1581</v>
      </c>
      <c r="M157" s="581">
        <v>1806</v>
      </c>
      <c r="N157" s="581">
        <v>1844</v>
      </c>
      <c r="O157" s="581">
        <v>1732</v>
      </c>
      <c r="P157" s="581">
        <v>1428</v>
      </c>
      <c r="Q157" s="581">
        <v>1219</v>
      </c>
      <c r="R157" s="581">
        <v>950</v>
      </c>
      <c r="S157" s="581">
        <v>664</v>
      </c>
      <c r="T157" s="581">
        <v>414</v>
      </c>
      <c r="U157" s="581">
        <v>299</v>
      </c>
      <c r="V157" s="581">
        <v>343</v>
      </c>
      <c r="W157" s="562"/>
      <c r="X157" s="562"/>
      <c r="Y157" s="563"/>
      <c r="Z157" s="563"/>
      <c r="AA157" s="563"/>
      <c r="AB157" s="563"/>
      <c r="AC157" s="563"/>
      <c r="AD157" s="563"/>
      <c r="AE157" s="563"/>
      <c r="AF157" s="563"/>
      <c r="AG157" s="563"/>
      <c r="AH157" s="563"/>
      <c r="AI157" s="563"/>
      <c r="AJ157" s="563"/>
      <c r="AK157" s="563"/>
      <c r="AL157" s="563"/>
      <c r="AM157" s="563"/>
      <c r="AN157" s="563"/>
      <c r="AO157" s="563"/>
      <c r="AP157" s="563"/>
      <c r="AQ157" s="563"/>
      <c r="AR157" s="563"/>
      <c r="AS157" s="563"/>
    </row>
    <row r="158" spans="1:45" ht="19.5" customHeight="1">
      <c r="A158" s="582" t="s">
        <v>46</v>
      </c>
      <c r="B158" s="573" t="s">
        <v>36</v>
      </c>
      <c r="C158" s="583"/>
      <c r="D158" s="548">
        <f t="shared" si="50"/>
        <v>4521</v>
      </c>
      <c r="E158" s="548">
        <f t="shared" ref="E158:V158" si="57">SUM(E159:E160)</f>
        <v>78</v>
      </c>
      <c r="F158" s="548">
        <f t="shared" si="57"/>
        <v>327</v>
      </c>
      <c r="G158" s="548">
        <f t="shared" si="57"/>
        <v>419</v>
      </c>
      <c r="H158" s="548">
        <f t="shared" si="57"/>
        <v>391</v>
      </c>
      <c r="I158" s="548">
        <f t="shared" si="57"/>
        <v>306</v>
      </c>
      <c r="J158" s="548">
        <f t="shared" si="57"/>
        <v>358</v>
      </c>
      <c r="K158" s="548">
        <f t="shared" si="57"/>
        <v>492</v>
      </c>
      <c r="L158" s="548">
        <f t="shared" si="57"/>
        <v>453</v>
      </c>
      <c r="M158" s="548">
        <f t="shared" si="57"/>
        <v>460</v>
      </c>
      <c r="N158" s="548">
        <f t="shared" si="57"/>
        <v>380</v>
      </c>
      <c r="O158" s="548">
        <f t="shared" si="57"/>
        <v>245</v>
      </c>
      <c r="P158" s="548">
        <f t="shared" si="57"/>
        <v>160</v>
      </c>
      <c r="Q158" s="548">
        <f t="shared" si="57"/>
        <v>121</v>
      </c>
      <c r="R158" s="548">
        <f t="shared" si="57"/>
        <v>139</v>
      </c>
      <c r="S158" s="548">
        <f t="shared" si="57"/>
        <v>73</v>
      </c>
      <c r="T158" s="548">
        <f t="shared" si="57"/>
        <v>69</v>
      </c>
      <c r="U158" s="548">
        <f t="shared" si="57"/>
        <v>21</v>
      </c>
      <c r="V158" s="575">
        <f t="shared" si="57"/>
        <v>29</v>
      </c>
      <c r="W158" s="562"/>
      <c r="X158" s="562"/>
      <c r="Y158" s="563"/>
      <c r="Z158" s="563"/>
      <c r="AA158" s="563"/>
      <c r="AB158" s="563"/>
      <c r="AC158" s="563"/>
      <c r="AD158" s="563"/>
      <c r="AE158" s="563"/>
      <c r="AF158" s="563"/>
      <c r="AG158" s="563"/>
      <c r="AH158" s="563"/>
      <c r="AI158" s="563"/>
      <c r="AJ158" s="563"/>
      <c r="AK158" s="563"/>
      <c r="AL158" s="563"/>
      <c r="AM158" s="563"/>
      <c r="AN158" s="563"/>
      <c r="AO158" s="563"/>
      <c r="AP158" s="563"/>
      <c r="AQ158" s="563"/>
      <c r="AR158" s="563"/>
      <c r="AS158" s="563"/>
    </row>
    <row r="159" spans="1:45" ht="19.5" customHeight="1">
      <c r="A159" s="579"/>
      <c r="B159" s="573"/>
      <c r="C159" s="580" t="s">
        <v>88</v>
      </c>
      <c r="D159" s="553">
        <f t="shared" si="50"/>
        <v>2446</v>
      </c>
      <c r="E159" s="581">
        <v>51</v>
      </c>
      <c r="F159" s="581">
        <v>171</v>
      </c>
      <c r="G159" s="581">
        <v>197</v>
      </c>
      <c r="H159" s="581">
        <v>210</v>
      </c>
      <c r="I159" s="581">
        <v>182</v>
      </c>
      <c r="J159" s="581">
        <v>222</v>
      </c>
      <c r="K159" s="581">
        <v>241</v>
      </c>
      <c r="L159" s="581">
        <v>227</v>
      </c>
      <c r="M159" s="581">
        <v>230</v>
      </c>
      <c r="N159" s="581">
        <v>232</v>
      </c>
      <c r="O159" s="581">
        <v>127</v>
      </c>
      <c r="P159" s="581">
        <v>102</v>
      </c>
      <c r="Q159" s="581">
        <v>72</v>
      </c>
      <c r="R159" s="581">
        <v>56</v>
      </c>
      <c r="S159" s="581">
        <v>44</v>
      </c>
      <c r="T159" s="581">
        <v>43</v>
      </c>
      <c r="U159" s="581">
        <v>19</v>
      </c>
      <c r="V159" s="581">
        <v>20</v>
      </c>
      <c r="W159" s="600"/>
      <c r="X159" s="562"/>
      <c r="Y159" s="563"/>
      <c r="Z159" s="563"/>
      <c r="AA159" s="563"/>
      <c r="AB159" s="563"/>
      <c r="AC159" s="563"/>
      <c r="AD159" s="563"/>
      <c r="AE159" s="563"/>
      <c r="AF159" s="563"/>
      <c r="AG159" s="563"/>
      <c r="AH159" s="563"/>
      <c r="AI159" s="563"/>
      <c r="AJ159" s="563"/>
      <c r="AK159" s="563"/>
      <c r="AL159" s="563"/>
      <c r="AM159" s="563"/>
      <c r="AN159" s="563"/>
      <c r="AO159" s="563"/>
      <c r="AP159" s="563"/>
      <c r="AQ159" s="563"/>
      <c r="AR159" s="563"/>
      <c r="AS159" s="563"/>
    </row>
    <row r="160" spans="1:45" ht="19.5" customHeight="1">
      <c r="A160" s="579"/>
      <c r="B160" s="573"/>
      <c r="C160" s="574" t="s">
        <v>89</v>
      </c>
      <c r="D160" s="553">
        <f t="shared" si="50"/>
        <v>2075</v>
      </c>
      <c r="E160" s="581">
        <v>27</v>
      </c>
      <c r="F160" s="581">
        <v>156</v>
      </c>
      <c r="G160" s="581">
        <v>222</v>
      </c>
      <c r="H160" s="581">
        <v>181</v>
      </c>
      <c r="I160" s="581">
        <v>124</v>
      </c>
      <c r="J160" s="581">
        <v>136</v>
      </c>
      <c r="K160" s="581">
        <v>251</v>
      </c>
      <c r="L160" s="581">
        <v>226</v>
      </c>
      <c r="M160" s="581">
        <v>230</v>
      </c>
      <c r="N160" s="581">
        <v>148</v>
      </c>
      <c r="O160" s="581">
        <v>118</v>
      </c>
      <c r="P160" s="581">
        <v>58</v>
      </c>
      <c r="Q160" s="581">
        <v>49</v>
      </c>
      <c r="R160" s="581">
        <v>83</v>
      </c>
      <c r="S160" s="581">
        <v>29</v>
      </c>
      <c r="T160" s="581">
        <v>26</v>
      </c>
      <c r="U160" s="581">
        <v>2</v>
      </c>
      <c r="V160" s="581">
        <v>9</v>
      </c>
      <c r="W160" s="600"/>
      <c r="X160" s="562"/>
      <c r="Y160" s="563"/>
      <c r="Z160" s="563"/>
      <c r="AA160" s="563"/>
      <c r="AB160" s="563"/>
      <c r="AC160" s="563"/>
      <c r="AD160" s="563"/>
      <c r="AE160" s="563"/>
      <c r="AF160" s="563"/>
      <c r="AG160" s="563"/>
      <c r="AH160" s="563"/>
      <c r="AI160" s="563"/>
      <c r="AJ160" s="563"/>
      <c r="AK160" s="563"/>
      <c r="AL160" s="563"/>
      <c r="AM160" s="563"/>
      <c r="AN160" s="563"/>
      <c r="AO160" s="563"/>
      <c r="AP160" s="563"/>
      <c r="AQ160" s="563"/>
      <c r="AR160" s="563"/>
      <c r="AS160" s="563"/>
    </row>
    <row r="161" spans="1:45" ht="19.5" customHeight="1">
      <c r="A161" s="579">
        <v>10</v>
      </c>
      <c r="B161" s="573" t="s">
        <v>526</v>
      </c>
      <c r="C161" s="583"/>
      <c r="D161" s="548">
        <f t="shared" ref="D161:D187" si="58">SUM(E161:V161)</f>
        <v>1686</v>
      </c>
      <c r="E161" s="548">
        <f t="shared" ref="E161:V161" si="59">SUM(E162:E163)</f>
        <v>20</v>
      </c>
      <c r="F161" s="548">
        <f t="shared" si="59"/>
        <v>85</v>
      </c>
      <c r="G161" s="548">
        <f t="shared" si="59"/>
        <v>109</v>
      </c>
      <c r="H161" s="548">
        <f t="shared" si="59"/>
        <v>119</v>
      </c>
      <c r="I161" s="548">
        <f t="shared" si="59"/>
        <v>161</v>
      </c>
      <c r="J161" s="548">
        <f t="shared" si="59"/>
        <v>146</v>
      </c>
      <c r="K161" s="548">
        <f t="shared" si="59"/>
        <v>127</v>
      </c>
      <c r="L161" s="548">
        <f t="shared" si="59"/>
        <v>131</v>
      </c>
      <c r="M161" s="548">
        <f t="shared" si="59"/>
        <v>150</v>
      </c>
      <c r="N161" s="548">
        <f t="shared" si="59"/>
        <v>130</v>
      </c>
      <c r="O161" s="548">
        <f t="shared" si="59"/>
        <v>107</v>
      </c>
      <c r="P161" s="548">
        <f t="shared" si="59"/>
        <v>100</v>
      </c>
      <c r="Q161" s="548">
        <f t="shared" si="59"/>
        <v>63</v>
      </c>
      <c r="R161" s="548">
        <f t="shared" si="59"/>
        <v>54</v>
      </c>
      <c r="S161" s="548">
        <f t="shared" si="59"/>
        <v>58</v>
      </c>
      <c r="T161" s="548">
        <f t="shared" si="59"/>
        <v>37</v>
      </c>
      <c r="U161" s="548">
        <f t="shared" si="59"/>
        <v>44</v>
      </c>
      <c r="V161" s="575">
        <f t="shared" si="59"/>
        <v>45</v>
      </c>
      <c r="W161" s="562"/>
      <c r="X161" s="562"/>
      <c r="Y161" s="563"/>
      <c r="Z161" s="563"/>
      <c r="AA161" s="563"/>
      <c r="AB161" s="563"/>
      <c r="AC161" s="563"/>
      <c r="AD161" s="563"/>
      <c r="AE161" s="563"/>
      <c r="AF161" s="563"/>
      <c r="AG161" s="563"/>
      <c r="AH161" s="563"/>
      <c r="AI161" s="563"/>
      <c r="AJ161" s="563"/>
      <c r="AK161" s="563"/>
      <c r="AL161" s="563"/>
      <c r="AM161" s="563"/>
      <c r="AN161" s="563"/>
      <c r="AO161" s="563"/>
      <c r="AP161" s="563"/>
      <c r="AQ161" s="563"/>
      <c r="AR161" s="563"/>
      <c r="AS161" s="563"/>
    </row>
    <row r="162" spans="1:45" ht="19.5" customHeight="1">
      <c r="A162" s="579"/>
      <c r="B162" s="573"/>
      <c r="C162" s="580" t="s">
        <v>88</v>
      </c>
      <c r="D162" s="553">
        <f t="shared" si="58"/>
        <v>946</v>
      </c>
      <c r="E162" s="581">
        <v>10</v>
      </c>
      <c r="F162" s="581">
        <v>40</v>
      </c>
      <c r="G162" s="581">
        <v>52</v>
      </c>
      <c r="H162" s="581">
        <v>61</v>
      </c>
      <c r="I162" s="581">
        <v>84</v>
      </c>
      <c r="J162" s="581">
        <v>88</v>
      </c>
      <c r="K162" s="581">
        <v>86</v>
      </c>
      <c r="L162" s="581">
        <v>82</v>
      </c>
      <c r="M162" s="581">
        <v>78</v>
      </c>
      <c r="N162" s="581">
        <v>73</v>
      </c>
      <c r="O162" s="581">
        <v>73</v>
      </c>
      <c r="P162" s="581">
        <v>66</v>
      </c>
      <c r="Q162" s="581">
        <v>31</v>
      </c>
      <c r="R162" s="581">
        <v>30</v>
      </c>
      <c r="S162" s="581">
        <v>26</v>
      </c>
      <c r="T162" s="581">
        <v>21</v>
      </c>
      <c r="U162" s="581">
        <v>22</v>
      </c>
      <c r="V162" s="581">
        <v>23</v>
      </c>
      <c r="W162" s="562"/>
      <c r="X162" s="562"/>
      <c r="Y162" s="563"/>
      <c r="Z162" s="563"/>
      <c r="AA162" s="563"/>
      <c r="AB162" s="563"/>
      <c r="AC162" s="563"/>
      <c r="AD162" s="563"/>
      <c r="AE162" s="563"/>
      <c r="AF162" s="563"/>
      <c r="AG162" s="563"/>
      <c r="AH162" s="563"/>
      <c r="AI162" s="563"/>
      <c r="AJ162" s="563"/>
      <c r="AK162" s="563"/>
      <c r="AL162" s="563"/>
      <c r="AM162" s="563"/>
      <c r="AN162" s="563"/>
      <c r="AO162" s="563"/>
      <c r="AP162" s="563"/>
      <c r="AQ162" s="563"/>
      <c r="AR162" s="563"/>
      <c r="AS162" s="563"/>
    </row>
    <row r="163" spans="1:45" ht="19.5" customHeight="1">
      <c r="A163" s="579"/>
      <c r="B163" s="573"/>
      <c r="C163" s="574" t="s">
        <v>89</v>
      </c>
      <c r="D163" s="553">
        <f t="shared" si="58"/>
        <v>740</v>
      </c>
      <c r="E163" s="581">
        <v>10</v>
      </c>
      <c r="F163" s="581">
        <v>45</v>
      </c>
      <c r="G163" s="581">
        <v>57</v>
      </c>
      <c r="H163" s="581">
        <v>58</v>
      </c>
      <c r="I163" s="581">
        <v>77</v>
      </c>
      <c r="J163" s="581">
        <v>58</v>
      </c>
      <c r="K163" s="581">
        <v>41</v>
      </c>
      <c r="L163" s="581">
        <v>49</v>
      </c>
      <c r="M163" s="581">
        <v>72</v>
      </c>
      <c r="N163" s="581">
        <v>57</v>
      </c>
      <c r="O163" s="581">
        <v>34</v>
      </c>
      <c r="P163" s="581">
        <v>34</v>
      </c>
      <c r="Q163" s="581">
        <v>32</v>
      </c>
      <c r="R163" s="581">
        <v>24</v>
      </c>
      <c r="S163" s="581">
        <v>32</v>
      </c>
      <c r="T163" s="581">
        <v>16</v>
      </c>
      <c r="U163" s="581">
        <v>22</v>
      </c>
      <c r="V163" s="581">
        <v>22</v>
      </c>
      <c r="W163" s="562"/>
      <c r="X163" s="562"/>
      <c r="Y163" s="563"/>
      <c r="Z163" s="563"/>
      <c r="AA163" s="563"/>
      <c r="AB163" s="563"/>
      <c r="AC163" s="563"/>
      <c r="AD163" s="563"/>
      <c r="AE163" s="563"/>
      <c r="AF163" s="563"/>
      <c r="AG163" s="563"/>
      <c r="AH163" s="563"/>
      <c r="AI163" s="563"/>
      <c r="AJ163" s="563"/>
      <c r="AK163" s="563"/>
      <c r="AL163" s="563"/>
      <c r="AM163" s="563"/>
      <c r="AN163" s="563"/>
      <c r="AO163" s="563"/>
      <c r="AP163" s="563"/>
      <c r="AQ163" s="563"/>
      <c r="AR163" s="563"/>
      <c r="AS163" s="563"/>
    </row>
    <row r="164" spans="1:45" ht="19.5" customHeight="1">
      <c r="A164" s="579">
        <v>11</v>
      </c>
      <c r="B164" s="573" t="s">
        <v>527</v>
      </c>
      <c r="C164" s="583"/>
      <c r="D164" s="548">
        <f t="shared" si="58"/>
        <v>1907</v>
      </c>
      <c r="E164" s="548">
        <f t="shared" ref="E164:V164" si="60">SUM(E165:E166)</f>
        <v>38</v>
      </c>
      <c r="F164" s="548">
        <f t="shared" si="60"/>
        <v>122</v>
      </c>
      <c r="G164" s="548">
        <f t="shared" si="60"/>
        <v>152</v>
      </c>
      <c r="H164" s="548">
        <f t="shared" si="60"/>
        <v>189</v>
      </c>
      <c r="I164" s="548">
        <f t="shared" si="60"/>
        <v>162</v>
      </c>
      <c r="J164" s="548">
        <f t="shared" si="60"/>
        <v>171</v>
      </c>
      <c r="K164" s="548">
        <f t="shared" si="60"/>
        <v>160</v>
      </c>
      <c r="L164" s="548">
        <f t="shared" si="60"/>
        <v>128</v>
      </c>
      <c r="M164" s="548">
        <f t="shared" si="60"/>
        <v>126</v>
      </c>
      <c r="N164" s="548">
        <f t="shared" si="60"/>
        <v>165</v>
      </c>
      <c r="O164" s="548">
        <f t="shared" si="60"/>
        <v>129</v>
      </c>
      <c r="P164" s="548">
        <f t="shared" si="60"/>
        <v>75</v>
      </c>
      <c r="Q164" s="548">
        <f t="shared" si="60"/>
        <v>56</v>
      </c>
      <c r="R164" s="548">
        <f t="shared" si="60"/>
        <v>52</v>
      </c>
      <c r="S164" s="548">
        <f t="shared" si="60"/>
        <v>65</v>
      </c>
      <c r="T164" s="548">
        <f t="shared" si="60"/>
        <v>57</v>
      </c>
      <c r="U164" s="548">
        <f t="shared" si="60"/>
        <v>28</v>
      </c>
      <c r="V164" s="575">
        <f t="shared" si="60"/>
        <v>32</v>
      </c>
      <c r="W164" s="562"/>
      <c r="X164" s="562"/>
      <c r="Y164" s="563"/>
      <c r="Z164" s="563"/>
      <c r="AA164" s="563"/>
      <c r="AB164" s="563"/>
      <c r="AC164" s="563"/>
      <c r="AD164" s="563"/>
      <c r="AE164" s="563"/>
      <c r="AF164" s="563"/>
      <c r="AG164" s="563"/>
      <c r="AH164" s="563"/>
      <c r="AI164" s="563"/>
      <c r="AJ164" s="563"/>
      <c r="AK164" s="563"/>
      <c r="AL164" s="563"/>
      <c r="AM164" s="563"/>
      <c r="AN164" s="563"/>
      <c r="AO164" s="563"/>
      <c r="AP164" s="563"/>
      <c r="AQ164" s="563"/>
      <c r="AR164" s="563"/>
      <c r="AS164" s="563"/>
    </row>
    <row r="165" spans="1:45" ht="19.5" customHeight="1">
      <c r="A165" s="579"/>
      <c r="B165" s="573"/>
      <c r="C165" s="580" t="s">
        <v>88</v>
      </c>
      <c r="D165" s="553">
        <f t="shared" si="58"/>
        <v>1063</v>
      </c>
      <c r="E165" s="581">
        <v>22</v>
      </c>
      <c r="F165" s="581">
        <v>67</v>
      </c>
      <c r="G165" s="581">
        <v>86</v>
      </c>
      <c r="H165" s="581">
        <v>110</v>
      </c>
      <c r="I165" s="581">
        <v>81</v>
      </c>
      <c r="J165" s="581">
        <v>81</v>
      </c>
      <c r="K165" s="581">
        <v>92</v>
      </c>
      <c r="L165" s="581">
        <v>66</v>
      </c>
      <c r="M165" s="581">
        <v>74</v>
      </c>
      <c r="N165" s="581">
        <v>104</v>
      </c>
      <c r="O165" s="581">
        <v>74</v>
      </c>
      <c r="P165" s="581">
        <v>36</v>
      </c>
      <c r="Q165" s="581">
        <v>29</v>
      </c>
      <c r="R165" s="581">
        <v>39</v>
      </c>
      <c r="S165" s="581">
        <v>32</v>
      </c>
      <c r="T165" s="581">
        <v>24</v>
      </c>
      <c r="U165" s="581">
        <v>21</v>
      </c>
      <c r="V165" s="581">
        <v>25</v>
      </c>
      <c r="W165" s="562"/>
      <c r="X165" s="562"/>
      <c r="Y165" s="563"/>
      <c r="Z165" s="563"/>
      <c r="AA165" s="563"/>
      <c r="AB165" s="563"/>
      <c r="AC165" s="563"/>
      <c r="AD165" s="563"/>
      <c r="AE165" s="563"/>
      <c r="AF165" s="563"/>
      <c r="AG165" s="563"/>
      <c r="AH165" s="563"/>
      <c r="AI165" s="563"/>
      <c r="AJ165" s="563"/>
      <c r="AK165" s="563"/>
      <c r="AL165" s="563"/>
      <c r="AM165" s="563"/>
      <c r="AN165" s="563"/>
      <c r="AO165" s="563"/>
      <c r="AP165" s="563"/>
      <c r="AQ165" s="563"/>
      <c r="AR165" s="563"/>
      <c r="AS165" s="563"/>
    </row>
    <row r="166" spans="1:45" ht="19.5" customHeight="1">
      <c r="A166" s="579"/>
      <c r="B166" s="573"/>
      <c r="C166" s="574" t="s">
        <v>89</v>
      </c>
      <c r="D166" s="553">
        <f t="shared" si="58"/>
        <v>844</v>
      </c>
      <c r="E166" s="581">
        <v>16</v>
      </c>
      <c r="F166" s="581">
        <v>55</v>
      </c>
      <c r="G166" s="581">
        <v>66</v>
      </c>
      <c r="H166" s="581">
        <v>79</v>
      </c>
      <c r="I166" s="581">
        <v>81</v>
      </c>
      <c r="J166" s="581">
        <v>90</v>
      </c>
      <c r="K166" s="581">
        <v>68</v>
      </c>
      <c r="L166" s="581">
        <v>62</v>
      </c>
      <c r="M166" s="581">
        <v>52</v>
      </c>
      <c r="N166" s="581">
        <v>61</v>
      </c>
      <c r="O166" s="581">
        <v>55</v>
      </c>
      <c r="P166" s="581">
        <v>39</v>
      </c>
      <c r="Q166" s="581">
        <v>27</v>
      </c>
      <c r="R166" s="581">
        <v>13</v>
      </c>
      <c r="S166" s="581">
        <v>33</v>
      </c>
      <c r="T166" s="581">
        <v>33</v>
      </c>
      <c r="U166" s="581">
        <v>7</v>
      </c>
      <c r="V166" s="581">
        <v>7</v>
      </c>
      <c r="W166" s="562"/>
      <c r="X166" s="562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</row>
    <row r="167" spans="1:45" ht="19.5" customHeight="1">
      <c r="A167" s="579">
        <v>12</v>
      </c>
      <c r="B167" s="573" t="s">
        <v>528</v>
      </c>
      <c r="C167" s="583"/>
      <c r="D167" s="548">
        <f t="shared" si="58"/>
        <v>919</v>
      </c>
      <c r="E167" s="548">
        <f t="shared" ref="E167:V167" si="61">SUM(E168:E169)</f>
        <v>4</v>
      </c>
      <c r="F167" s="548">
        <f t="shared" si="61"/>
        <v>33</v>
      </c>
      <c r="G167" s="548">
        <f t="shared" si="61"/>
        <v>71</v>
      </c>
      <c r="H167" s="548">
        <f t="shared" si="61"/>
        <v>86</v>
      </c>
      <c r="I167" s="548">
        <f t="shared" si="61"/>
        <v>82</v>
      </c>
      <c r="J167" s="548">
        <f t="shared" si="61"/>
        <v>68</v>
      </c>
      <c r="K167" s="548">
        <f t="shared" si="61"/>
        <v>69</v>
      </c>
      <c r="L167" s="548">
        <f t="shared" si="61"/>
        <v>38</v>
      </c>
      <c r="M167" s="548">
        <f t="shared" si="61"/>
        <v>58</v>
      </c>
      <c r="N167" s="548">
        <f t="shared" si="61"/>
        <v>68</v>
      </c>
      <c r="O167" s="548">
        <f t="shared" si="61"/>
        <v>76</v>
      </c>
      <c r="P167" s="548">
        <f t="shared" si="61"/>
        <v>57</v>
      </c>
      <c r="Q167" s="548">
        <f t="shared" si="61"/>
        <v>69</v>
      </c>
      <c r="R167" s="548">
        <f t="shared" si="61"/>
        <v>37</v>
      </c>
      <c r="S167" s="548">
        <f t="shared" si="61"/>
        <v>33</v>
      </c>
      <c r="T167" s="548">
        <f t="shared" si="61"/>
        <v>26</v>
      </c>
      <c r="U167" s="548">
        <f t="shared" si="61"/>
        <v>32</v>
      </c>
      <c r="V167" s="575">
        <f t="shared" si="61"/>
        <v>12</v>
      </c>
      <c r="W167" s="562"/>
      <c r="X167" s="562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</row>
    <row r="168" spans="1:45" ht="19.5" customHeight="1">
      <c r="A168" s="579"/>
      <c r="B168" s="573"/>
      <c r="C168" s="580" t="s">
        <v>88</v>
      </c>
      <c r="D168" s="553">
        <f t="shared" si="58"/>
        <v>491</v>
      </c>
      <c r="E168" s="581">
        <v>1</v>
      </c>
      <c r="F168" s="581">
        <v>15</v>
      </c>
      <c r="G168" s="581">
        <v>41</v>
      </c>
      <c r="H168" s="581">
        <v>53</v>
      </c>
      <c r="I168" s="581">
        <v>42</v>
      </c>
      <c r="J168" s="581">
        <v>32</v>
      </c>
      <c r="K168" s="581">
        <v>35</v>
      </c>
      <c r="L168" s="581">
        <v>16</v>
      </c>
      <c r="M168" s="581">
        <v>31</v>
      </c>
      <c r="N168" s="581">
        <v>33</v>
      </c>
      <c r="O168" s="581">
        <v>41</v>
      </c>
      <c r="P168" s="581">
        <v>31</v>
      </c>
      <c r="Q168" s="581">
        <v>44</v>
      </c>
      <c r="R168" s="581">
        <v>17</v>
      </c>
      <c r="S168" s="581">
        <v>19</v>
      </c>
      <c r="T168" s="581">
        <v>14</v>
      </c>
      <c r="U168" s="581">
        <v>23</v>
      </c>
      <c r="V168" s="581">
        <v>3</v>
      </c>
      <c r="W168" s="562"/>
      <c r="X168" s="562"/>
      <c r="Y168" s="563"/>
      <c r="Z168" s="563"/>
      <c r="AA168" s="563"/>
      <c r="AB168" s="563"/>
      <c r="AC168" s="563"/>
      <c r="AD168" s="563"/>
      <c r="AE168" s="563"/>
      <c r="AF168" s="563"/>
      <c r="AG168" s="563"/>
      <c r="AH168" s="563"/>
      <c r="AI168" s="563"/>
      <c r="AJ168" s="563"/>
      <c r="AK168" s="563"/>
      <c r="AL168" s="563"/>
      <c r="AM168" s="563"/>
      <c r="AN168" s="563"/>
      <c r="AO168" s="563"/>
      <c r="AP168" s="563"/>
      <c r="AQ168" s="563"/>
      <c r="AR168" s="563"/>
      <c r="AS168" s="563"/>
    </row>
    <row r="169" spans="1:45" ht="19.5" customHeight="1">
      <c r="A169" s="579"/>
      <c r="B169" s="573"/>
      <c r="C169" s="574" t="s">
        <v>89</v>
      </c>
      <c r="D169" s="553">
        <f t="shared" si="58"/>
        <v>428</v>
      </c>
      <c r="E169" s="581">
        <v>3</v>
      </c>
      <c r="F169" s="581">
        <v>18</v>
      </c>
      <c r="G169" s="581">
        <v>30</v>
      </c>
      <c r="H169" s="581">
        <v>33</v>
      </c>
      <c r="I169" s="581">
        <v>40</v>
      </c>
      <c r="J169" s="581">
        <v>36</v>
      </c>
      <c r="K169" s="581">
        <v>34</v>
      </c>
      <c r="L169" s="581">
        <v>22</v>
      </c>
      <c r="M169" s="581">
        <v>27</v>
      </c>
      <c r="N169" s="581">
        <v>35</v>
      </c>
      <c r="O169" s="581">
        <v>35</v>
      </c>
      <c r="P169" s="581">
        <v>26</v>
      </c>
      <c r="Q169" s="581">
        <v>25</v>
      </c>
      <c r="R169" s="581">
        <v>20</v>
      </c>
      <c r="S169" s="581">
        <v>14</v>
      </c>
      <c r="T169" s="581">
        <v>12</v>
      </c>
      <c r="U169" s="581">
        <v>9</v>
      </c>
      <c r="V169" s="581">
        <v>9</v>
      </c>
      <c r="W169" s="562"/>
      <c r="X169" s="562"/>
      <c r="Y169" s="563"/>
      <c r="Z169" s="563"/>
      <c r="AA169" s="563"/>
      <c r="AB169" s="563"/>
      <c r="AC169" s="563"/>
      <c r="AD169" s="563"/>
      <c r="AE169" s="563"/>
      <c r="AF169" s="563"/>
      <c r="AG169" s="563"/>
      <c r="AH169" s="563"/>
      <c r="AI169" s="563"/>
      <c r="AJ169" s="563"/>
      <c r="AK169" s="563"/>
      <c r="AL169" s="563"/>
      <c r="AM169" s="563"/>
      <c r="AN169" s="563"/>
      <c r="AO169" s="563"/>
      <c r="AP169" s="563"/>
      <c r="AQ169" s="563"/>
      <c r="AR169" s="563"/>
      <c r="AS169" s="563"/>
    </row>
    <row r="170" spans="1:45" ht="19.5" customHeight="1">
      <c r="A170" s="579">
        <v>13</v>
      </c>
      <c r="B170" s="573" t="s">
        <v>529</v>
      </c>
      <c r="C170" s="583"/>
      <c r="D170" s="548">
        <f t="shared" si="58"/>
        <v>1697</v>
      </c>
      <c r="E170" s="548">
        <f t="shared" ref="E170:V170" si="62">SUM(E171:E172)</f>
        <v>15</v>
      </c>
      <c r="F170" s="548">
        <f t="shared" si="62"/>
        <v>79</v>
      </c>
      <c r="G170" s="548">
        <f t="shared" si="62"/>
        <v>137</v>
      </c>
      <c r="H170" s="548">
        <f t="shared" si="62"/>
        <v>157</v>
      </c>
      <c r="I170" s="548">
        <f t="shared" si="62"/>
        <v>144</v>
      </c>
      <c r="J170" s="548">
        <f t="shared" si="62"/>
        <v>135</v>
      </c>
      <c r="K170" s="548">
        <f t="shared" si="62"/>
        <v>117</v>
      </c>
      <c r="L170" s="548">
        <f t="shared" si="62"/>
        <v>116</v>
      </c>
      <c r="M170" s="548">
        <f t="shared" si="62"/>
        <v>102</v>
      </c>
      <c r="N170" s="548">
        <f t="shared" si="62"/>
        <v>141</v>
      </c>
      <c r="O170" s="548">
        <f t="shared" si="62"/>
        <v>121</v>
      </c>
      <c r="P170" s="548">
        <f t="shared" si="62"/>
        <v>83</v>
      </c>
      <c r="Q170" s="548">
        <f t="shared" si="62"/>
        <v>83</v>
      </c>
      <c r="R170" s="548">
        <f t="shared" si="62"/>
        <v>58</v>
      </c>
      <c r="S170" s="548">
        <f t="shared" si="62"/>
        <v>36</v>
      </c>
      <c r="T170" s="548">
        <f t="shared" si="62"/>
        <v>60</v>
      </c>
      <c r="U170" s="548">
        <f t="shared" si="62"/>
        <v>65</v>
      </c>
      <c r="V170" s="575">
        <f t="shared" si="62"/>
        <v>48</v>
      </c>
      <c r="W170" s="562"/>
      <c r="X170" s="562"/>
      <c r="Y170" s="563"/>
      <c r="Z170" s="563"/>
      <c r="AA170" s="563"/>
      <c r="AB170" s="563"/>
      <c r="AC170" s="563"/>
      <c r="AD170" s="563"/>
      <c r="AE170" s="563"/>
      <c r="AF170" s="563"/>
      <c r="AG170" s="563"/>
      <c r="AH170" s="563"/>
      <c r="AI170" s="563"/>
      <c r="AJ170" s="563"/>
      <c r="AK170" s="563"/>
      <c r="AL170" s="563"/>
      <c r="AM170" s="563"/>
      <c r="AN170" s="563"/>
      <c r="AO170" s="563"/>
      <c r="AP170" s="563"/>
      <c r="AQ170" s="563"/>
      <c r="AR170" s="563"/>
      <c r="AS170" s="563"/>
    </row>
    <row r="171" spans="1:45" ht="19.5" customHeight="1">
      <c r="A171" s="579"/>
      <c r="B171" s="573"/>
      <c r="C171" s="580" t="s">
        <v>88</v>
      </c>
      <c r="D171" s="553">
        <f t="shared" si="58"/>
        <v>890</v>
      </c>
      <c r="E171" s="581">
        <v>8</v>
      </c>
      <c r="F171" s="581">
        <v>49</v>
      </c>
      <c r="G171" s="581">
        <v>72</v>
      </c>
      <c r="H171" s="581">
        <v>61</v>
      </c>
      <c r="I171" s="581">
        <v>62</v>
      </c>
      <c r="J171" s="581">
        <v>76</v>
      </c>
      <c r="K171" s="581">
        <v>64</v>
      </c>
      <c r="L171" s="581">
        <v>57</v>
      </c>
      <c r="M171" s="581">
        <v>41</v>
      </c>
      <c r="N171" s="581">
        <v>86</v>
      </c>
      <c r="O171" s="581">
        <v>69</v>
      </c>
      <c r="P171" s="581">
        <v>35</v>
      </c>
      <c r="Q171" s="581">
        <v>50</v>
      </c>
      <c r="R171" s="581">
        <v>41</v>
      </c>
      <c r="S171" s="581">
        <v>20</v>
      </c>
      <c r="T171" s="581">
        <v>30</v>
      </c>
      <c r="U171" s="581">
        <v>32</v>
      </c>
      <c r="V171" s="581">
        <v>37</v>
      </c>
      <c r="W171" s="562"/>
      <c r="X171" s="562"/>
      <c r="Y171" s="563"/>
      <c r="Z171" s="563"/>
      <c r="AA171" s="563"/>
      <c r="AB171" s="563"/>
      <c r="AC171" s="563"/>
      <c r="AD171" s="563"/>
      <c r="AE171" s="563"/>
      <c r="AF171" s="563"/>
      <c r="AG171" s="563"/>
      <c r="AH171" s="563"/>
      <c r="AI171" s="563"/>
      <c r="AJ171" s="563"/>
      <c r="AK171" s="563"/>
      <c r="AL171" s="563"/>
      <c r="AM171" s="563"/>
      <c r="AN171" s="563"/>
      <c r="AO171" s="563"/>
      <c r="AP171" s="563"/>
      <c r="AQ171" s="563"/>
      <c r="AR171" s="563"/>
      <c r="AS171" s="563"/>
    </row>
    <row r="172" spans="1:45" ht="19.5" customHeight="1">
      <c r="A172" s="579"/>
      <c r="B172" s="573"/>
      <c r="C172" s="574" t="s">
        <v>89</v>
      </c>
      <c r="D172" s="553">
        <f t="shared" si="58"/>
        <v>807</v>
      </c>
      <c r="E172" s="581">
        <v>7</v>
      </c>
      <c r="F172" s="581">
        <v>30</v>
      </c>
      <c r="G172" s="581">
        <v>65</v>
      </c>
      <c r="H172" s="581">
        <v>96</v>
      </c>
      <c r="I172" s="581">
        <v>82</v>
      </c>
      <c r="J172" s="581">
        <v>59</v>
      </c>
      <c r="K172" s="581">
        <v>53</v>
      </c>
      <c r="L172" s="581">
        <v>59</v>
      </c>
      <c r="M172" s="581">
        <v>61</v>
      </c>
      <c r="N172" s="581">
        <v>55</v>
      </c>
      <c r="O172" s="581">
        <v>52</v>
      </c>
      <c r="P172" s="581">
        <v>48</v>
      </c>
      <c r="Q172" s="581">
        <v>33</v>
      </c>
      <c r="R172" s="581">
        <v>17</v>
      </c>
      <c r="S172" s="581">
        <v>16</v>
      </c>
      <c r="T172" s="581">
        <v>30</v>
      </c>
      <c r="U172" s="581">
        <v>33</v>
      </c>
      <c r="V172" s="581">
        <v>11</v>
      </c>
      <c r="W172" s="562"/>
      <c r="X172" s="562"/>
      <c r="Y172" s="563"/>
      <c r="Z172" s="563"/>
      <c r="AA172" s="563"/>
      <c r="AB172" s="563"/>
      <c r="AC172" s="563"/>
      <c r="AD172" s="563"/>
      <c r="AE172" s="563"/>
      <c r="AF172" s="563"/>
      <c r="AG172" s="563"/>
      <c r="AH172" s="563"/>
      <c r="AI172" s="563"/>
      <c r="AJ172" s="563"/>
      <c r="AK172" s="563"/>
      <c r="AL172" s="563"/>
      <c r="AM172" s="563"/>
      <c r="AN172" s="563"/>
      <c r="AO172" s="563"/>
      <c r="AP172" s="563"/>
      <c r="AQ172" s="563"/>
      <c r="AR172" s="563"/>
      <c r="AS172" s="563"/>
    </row>
    <row r="173" spans="1:45" ht="19.5" customHeight="1">
      <c r="A173" s="579">
        <v>14</v>
      </c>
      <c r="B173" s="573" t="s">
        <v>530</v>
      </c>
      <c r="C173" s="583"/>
      <c r="D173" s="548">
        <f t="shared" si="58"/>
        <v>1690</v>
      </c>
      <c r="E173" s="548">
        <f t="shared" ref="E173:V173" si="63">SUM(E174:E175)</f>
        <v>19</v>
      </c>
      <c r="F173" s="548">
        <f t="shared" si="63"/>
        <v>67</v>
      </c>
      <c r="G173" s="548">
        <f t="shared" si="63"/>
        <v>123</v>
      </c>
      <c r="H173" s="548">
        <f t="shared" si="63"/>
        <v>179</v>
      </c>
      <c r="I173" s="548">
        <f t="shared" si="63"/>
        <v>138</v>
      </c>
      <c r="J173" s="548">
        <f t="shared" si="63"/>
        <v>116</v>
      </c>
      <c r="K173" s="548">
        <f t="shared" si="63"/>
        <v>136</v>
      </c>
      <c r="L173" s="548">
        <f t="shared" si="63"/>
        <v>101</v>
      </c>
      <c r="M173" s="548">
        <f t="shared" si="63"/>
        <v>98</v>
      </c>
      <c r="N173" s="548">
        <f t="shared" si="63"/>
        <v>134</v>
      </c>
      <c r="O173" s="548">
        <f t="shared" si="63"/>
        <v>133</v>
      </c>
      <c r="P173" s="548">
        <f t="shared" si="63"/>
        <v>147</v>
      </c>
      <c r="Q173" s="548">
        <f t="shared" si="63"/>
        <v>58</v>
      </c>
      <c r="R173" s="548">
        <f t="shared" si="63"/>
        <v>50</v>
      </c>
      <c r="S173" s="548">
        <f t="shared" si="63"/>
        <v>53</v>
      </c>
      <c r="T173" s="548">
        <f t="shared" si="63"/>
        <v>39</v>
      </c>
      <c r="U173" s="548">
        <f t="shared" si="63"/>
        <v>57</v>
      </c>
      <c r="V173" s="575">
        <f t="shared" si="63"/>
        <v>42</v>
      </c>
      <c r="W173" s="562"/>
      <c r="X173" s="562"/>
      <c r="Y173" s="563"/>
      <c r="Z173" s="563"/>
      <c r="AA173" s="563"/>
      <c r="AB173" s="563"/>
      <c r="AC173" s="563"/>
      <c r="AD173" s="563"/>
      <c r="AE173" s="563"/>
      <c r="AF173" s="563"/>
      <c r="AG173" s="563"/>
      <c r="AH173" s="563"/>
      <c r="AI173" s="563"/>
      <c r="AJ173" s="563"/>
      <c r="AK173" s="563"/>
      <c r="AL173" s="563"/>
      <c r="AM173" s="563"/>
      <c r="AN173" s="563"/>
      <c r="AO173" s="563"/>
      <c r="AP173" s="563"/>
      <c r="AQ173" s="563"/>
      <c r="AR173" s="563"/>
      <c r="AS173" s="563"/>
    </row>
    <row r="174" spans="1:45" ht="19.5" customHeight="1">
      <c r="A174" s="579"/>
      <c r="B174" s="573"/>
      <c r="C174" s="580" t="s">
        <v>88</v>
      </c>
      <c r="D174" s="553">
        <f t="shared" si="58"/>
        <v>931</v>
      </c>
      <c r="E174" s="581">
        <v>13</v>
      </c>
      <c r="F174" s="581">
        <v>28</v>
      </c>
      <c r="G174" s="581">
        <v>51</v>
      </c>
      <c r="H174" s="581">
        <v>103</v>
      </c>
      <c r="I174" s="581">
        <v>84</v>
      </c>
      <c r="J174" s="581">
        <v>74</v>
      </c>
      <c r="K174" s="581">
        <v>72</v>
      </c>
      <c r="L174" s="581">
        <v>53</v>
      </c>
      <c r="M174" s="581">
        <v>42</v>
      </c>
      <c r="N174" s="581">
        <v>76</v>
      </c>
      <c r="O174" s="581">
        <v>95</v>
      </c>
      <c r="P174" s="581">
        <v>83</v>
      </c>
      <c r="Q174" s="581">
        <v>34</v>
      </c>
      <c r="R174" s="581">
        <v>20</v>
      </c>
      <c r="S174" s="581">
        <v>18</v>
      </c>
      <c r="T174" s="581">
        <v>24</v>
      </c>
      <c r="U174" s="581">
        <v>33</v>
      </c>
      <c r="V174" s="581">
        <v>28</v>
      </c>
      <c r="W174" s="562"/>
      <c r="X174" s="562"/>
      <c r="Y174" s="563"/>
      <c r="Z174" s="563"/>
      <c r="AA174" s="563"/>
      <c r="AB174" s="563"/>
      <c r="AC174" s="563"/>
      <c r="AD174" s="563"/>
      <c r="AE174" s="563"/>
      <c r="AF174" s="563"/>
      <c r="AG174" s="563"/>
      <c r="AH174" s="563"/>
      <c r="AI174" s="563"/>
      <c r="AJ174" s="563"/>
      <c r="AK174" s="563"/>
      <c r="AL174" s="563"/>
      <c r="AM174" s="563"/>
      <c r="AN174" s="563"/>
      <c r="AO174" s="563"/>
      <c r="AP174" s="563"/>
      <c r="AQ174" s="563"/>
      <c r="AR174" s="563"/>
      <c r="AS174" s="563"/>
    </row>
    <row r="175" spans="1:45" ht="19.5" customHeight="1">
      <c r="A175" s="579"/>
      <c r="B175" s="573"/>
      <c r="C175" s="574" t="s">
        <v>89</v>
      </c>
      <c r="D175" s="553">
        <f t="shared" si="58"/>
        <v>759</v>
      </c>
      <c r="E175" s="581">
        <v>6</v>
      </c>
      <c r="F175" s="581">
        <v>39</v>
      </c>
      <c r="G175" s="581">
        <v>72</v>
      </c>
      <c r="H175" s="581">
        <v>76</v>
      </c>
      <c r="I175" s="581">
        <v>54</v>
      </c>
      <c r="J175" s="581">
        <v>42</v>
      </c>
      <c r="K175" s="581">
        <v>64</v>
      </c>
      <c r="L175" s="581">
        <v>48</v>
      </c>
      <c r="M175" s="581">
        <v>56</v>
      </c>
      <c r="N175" s="581">
        <v>58</v>
      </c>
      <c r="O175" s="581">
        <v>38</v>
      </c>
      <c r="P175" s="581">
        <v>64</v>
      </c>
      <c r="Q175" s="581">
        <v>24</v>
      </c>
      <c r="R175" s="581">
        <v>30</v>
      </c>
      <c r="S175" s="581">
        <v>35</v>
      </c>
      <c r="T175" s="581">
        <v>15</v>
      </c>
      <c r="U175" s="581">
        <v>24</v>
      </c>
      <c r="V175" s="581">
        <v>14</v>
      </c>
      <c r="W175" s="562"/>
      <c r="X175" s="562"/>
      <c r="Y175" s="563"/>
      <c r="Z175" s="563"/>
      <c r="AA175" s="563"/>
      <c r="AB175" s="563"/>
      <c r="AC175" s="563"/>
      <c r="AD175" s="563"/>
      <c r="AE175" s="563"/>
      <c r="AF175" s="563"/>
      <c r="AG175" s="563"/>
      <c r="AH175" s="563"/>
      <c r="AI175" s="563"/>
      <c r="AJ175" s="563"/>
      <c r="AK175" s="563"/>
      <c r="AL175" s="563"/>
      <c r="AM175" s="563"/>
      <c r="AN175" s="563"/>
      <c r="AO175" s="563"/>
      <c r="AP175" s="563"/>
      <c r="AQ175" s="563"/>
      <c r="AR175" s="563"/>
      <c r="AS175" s="563"/>
    </row>
    <row r="176" spans="1:45" ht="19.5" customHeight="1">
      <c r="A176" s="579">
        <v>15</v>
      </c>
      <c r="B176" s="573" t="s">
        <v>531</v>
      </c>
      <c r="C176" s="583"/>
      <c r="D176" s="548">
        <f t="shared" si="58"/>
        <v>747</v>
      </c>
      <c r="E176" s="548">
        <f t="shared" ref="E176:V176" si="64">SUM(E177:E178)</f>
        <v>7</v>
      </c>
      <c r="F176" s="548">
        <f t="shared" si="64"/>
        <v>26</v>
      </c>
      <c r="G176" s="548">
        <f t="shared" si="64"/>
        <v>40</v>
      </c>
      <c r="H176" s="548">
        <f t="shared" si="64"/>
        <v>52</v>
      </c>
      <c r="I176" s="548">
        <f t="shared" si="64"/>
        <v>68</v>
      </c>
      <c r="J176" s="548">
        <f t="shared" si="64"/>
        <v>68</v>
      </c>
      <c r="K176" s="548">
        <f t="shared" si="64"/>
        <v>56</v>
      </c>
      <c r="L176" s="548">
        <f t="shared" si="64"/>
        <v>38</v>
      </c>
      <c r="M176" s="548">
        <f t="shared" si="64"/>
        <v>28</v>
      </c>
      <c r="N176" s="548">
        <f t="shared" si="64"/>
        <v>33</v>
      </c>
      <c r="O176" s="548">
        <f t="shared" si="64"/>
        <v>46</v>
      </c>
      <c r="P176" s="548">
        <f t="shared" si="64"/>
        <v>62</v>
      </c>
      <c r="Q176" s="548">
        <f t="shared" si="64"/>
        <v>65</v>
      </c>
      <c r="R176" s="548">
        <f t="shared" si="64"/>
        <v>63</v>
      </c>
      <c r="S176" s="548">
        <f t="shared" si="64"/>
        <v>22</v>
      </c>
      <c r="T176" s="548">
        <f t="shared" si="64"/>
        <v>18</v>
      </c>
      <c r="U176" s="548">
        <f t="shared" si="64"/>
        <v>26</v>
      </c>
      <c r="V176" s="575">
        <f t="shared" si="64"/>
        <v>29</v>
      </c>
      <c r="W176" s="562"/>
      <c r="X176" s="562"/>
      <c r="Y176" s="563"/>
      <c r="Z176" s="563"/>
      <c r="AA176" s="563"/>
      <c r="AB176" s="563"/>
      <c r="AC176" s="563"/>
      <c r="AD176" s="563"/>
      <c r="AE176" s="563"/>
      <c r="AF176" s="563"/>
      <c r="AG176" s="563"/>
      <c r="AH176" s="563"/>
      <c r="AI176" s="563"/>
      <c r="AJ176" s="563"/>
      <c r="AK176" s="563"/>
      <c r="AL176" s="563"/>
      <c r="AM176" s="563"/>
      <c r="AN176" s="563"/>
      <c r="AO176" s="563"/>
      <c r="AP176" s="563"/>
      <c r="AQ176" s="563"/>
      <c r="AR176" s="563"/>
      <c r="AS176" s="563"/>
    </row>
    <row r="177" spans="1:45" ht="19.5" customHeight="1">
      <c r="A177" s="579"/>
      <c r="B177" s="573"/>
      <c r="C177" s="580" t="s">
        <v>88</v>
      </c>
      <c r="D177" s="553">
        <f t="shared" si="58"/>
        <v>381</v>
      </c>
      <c r="E177" s="581">
        <v>4</v>
      </c>
      <c r="F177" s="581">
        <v>12</v>
      </c>
      <c r="G177" s="581">
        <v>16</v>
      </c>
      <c r="H177" s="581">
        <v>22</v>
      </c>
      <c r="I177" s="581">
        <v>30</v>
      </c>
      <c r="J177" s="581">
        <v>34</v>
      </c>
      <c r="K177" s="581">
        <v>42</v>
      </c>
      <c r="L177" s="581">
        <v>24</v>
      </c>
      <c r="M177" s="581">
        <v>10</v>
      </c>
      <c r="N177" s="581">
        <v>22</v>
      </c>
      <c r="O177" s="581">
        <v>24</v>
      </c>
      <c r="P177" s="581">
        <v>19</v>
      </c>
      <c r="Q177" s="581">
        <v>27</v>
      </c>
      <c r="R177" s="581">
        <v>38</v>
      </c>
      <c r="S177" s="581">
        <v>15</v>
      </c>
      <c r="T177" s="581">
        <v>14</v>
      </c>
      <c r="U177" s="581">
        <v>15</v>
      </c>
      <c r="V177" s="581">
        <v>13</v>
      </c>
      <c r="W177" s="562"/>
      <c r="X177" s="562"/>
      <c r="Y177" s="563"/>
      <c r="Z177" s="563"/>
      <c r="AA177" s="563"/>
      <c r="AB177" s="563"/>
      <c r="AC177" s="563"/>
      <c r="AD177" s="563"/>
      <c r="AE177" s="563"/>
      <c r="AF177" s="563"/>
      <c r="AG177" s="563"/>
      <c r="AH177" s="563"/>
      <c r="AI177" s="563"/>
      <c r="AJ177" s="563"/>
      <c r="AK177" s="563"/>
      <c r="AL177" s="563"/>
      <c r="AM177" s="563"/>
      <c r="AN177" s="563"/>
      <c r="AO177" s="563"/>
      <c r="AP177" s="563"/>
      <c r="AQ177" s="563"/>
      <c r="AR177" s="563"/>
      <c r="AS177" s="563"/>
    </row>
    <row r="178" spans="1:45" ht="19.5" customHeight="1">
      <c r="A178" s="579"/>
      <c r="B178" s="573"/>
      <c r="C178" s="574" t="s">
        <v>89</v>
      </c>
      <c r="D178" s="553">
        <f t="shared" si="58"/>
        <v>366</v>
      </c>
      <c r="E178" s="581">
        <v>3</v>
      </c>
      <c r="F178" s="581">
        <v>14</v>
      </c>
      <c r="G178" s="581">
        <v>24</v>
      </c>
      <c r="H178" s="581">
        <v>30</v>
      </c>
      <c r="I178" s="581">
        <v>38</v>
      </c>
      <c r="J178" s="581">
        <v>34</v>
      </c>
      <c r="K178" s="581">
        <v>14</v>
      </c>
      <c r="L178" s="581">
        <v>14</v>
      </c>
      <c r="M178" s="581">
        <v>18</v>
      </c>
      <c r="N178" s="581">
        <v>11</v>
      </c>
      <c r="O178" s="581">
        <v>22</v>
      </c>
      <c r="P178" s="581">
        <v>43</v>
      </c>
      <c r="Q178" s="581">
        <v>38</v>
      </c>
      <c r="R178" s="581">
        <v>25</v>
      </c>
      <c r="S178" s="581">
        <v>7</v>
      </c>
      <c r="T178" s="581">
        <v>4</v>
      </c>
      <c r="U178" s="581">
        <v>11</v>
      </c>
      <c r="V178" s="581">
        <v>16</v>
      </c>
      <c r="W178" s="562"/>
      <c r="X178" s="562"/>
      <c r="Y178" s="563"/>
      <c r="Z178" s="563"/>
      <c r="AA178" s="563"/>
      <c r="AB178" s="563"/>
      <c r="AC178" s="563"/>
      <c r="AD178" s="563"/>
      <c r="AE178" s="563"/>
      <c r="AF178" s="563"/>
      <c r="AG178" s="563"/>
      <c r="AH178" s="563"/>
      <c r="AI178" s="563"/>
      <c r="AJ178" s="563"/>
      <c r="AK178" s="563"/>
      <c r="AL178" s="563"/>
      <c r="AM178" s="563"/>
      <c r="AN178" s="563"/>
      <c r="AO178" s="563"/>
      <c r="AP178" s="563"/>
      <c r="AQ178" s="563"/>
      <c r="AR178" s="563"/>
      <c r="AS178" s="563"/>
    </row>
    <row r="179" spans="1:45" ht="19.5" customHeight="1">
      <c r="A179" s="579">
        <v>16</v>
      </c>
      <c r="B179" s="573" t="s">
        <v>532</v>
      </c>
      <c r="C179" s="583"/>
      <c r="D179" s="548">
        <f t="shared" si="58"/>
        <v>11564</v>
      </c>
      <c r="E179" s="548">
        <f t="shared" ref="E179:V179" si="65">SUM(E180:E181)</f>
        <v>150</v>
      </c>
      <c r="F179" s="548">
        <f t="shared" si="65"/>
        <v>564</v>
      </c>
      <c r="G179" s="548">
        <f t="shared" si="65"/>
        <v>832</v>
      </c>
      <c r="H179" s="548">
        <f t="shared" si="65"/>
        <v>1047</v>
      </c>
      <c r="I179" s="548">
        <f t="shared" si="65"/>
        <v>1017</v>
      </c>
      <c r="J179" s="548">
        <f t="shared" si="65"/>
        <v>1023</v>
      </c>
      <c r="K179" s="548">
        <f t="shared" si="65"/>
        <v>803</v>
      </c>
      <c r="L179" s="548">
        <f t="shared" si="65"/>
        <v>688</v>
      </c>
      <c r="M179" s="548">
        <f t="shared" si="65"/>
        <v>804</v>
      </c>
      <c r="N179" s="548">
        <f t="shared" si="65"/>
        <v>979</v>
      </c>
      <c r="O179" s="548">
        <f t="shared" si="65"/>
        <v>1008</v>
      </c>
      <c r="P179" s="548">
        <f t="shared" si="65"/>
        <v>840</v>
      </c>
      <c r="Q179" s="548">
        <f t="shared" si="65"/>
        <v>599</v>
      </c>
      <c r="R179" s="548">
        <f t="shared" si="65"/>
        <v>423</v>
      </c>
      <c r="S179" s="548">
        <f t="shared" si="65"/>
        <v>298</v>
      </c>
      <c r="T179" s="548">
        <f t="shared" si="65"/>
        <v>166</v>
      </c>
      <c r="U179" s="548">
        <f t="shared" si="65"/>
        <v>135</v>
      </c>
      <c r="V179" s="575">
        <f t="shared" si="65"/>
        <v>188</v>
      </c>
      <c r="W179" s="562"/>
      <c r="X179" s="562"/>
      <c r="Y179" s="563"/>
      <c r="Z179" s="563"/>
      <c r="AA179" s="563"/>
      <c r="AB179" s="563"/>
      <c r="AC179" s="563"/>
      <c r="AD179" s="563"/>
      <c r="AE179" s="563"/>
      <c r="AF179" s="563"/>
      <c r="AG179" s="563"/>
      <c r="AH179" s="563"/>
      <c r="AI179" s="563"/>
      <c r="AJ179" s="563"/>
      <c r="AK179" s="563"/>
      <c r="AL179" s="563"/>
      <c r="AM179" s="563"/>
      <c r="AN179" s="563"/>
      <c r="AO179" s="563"/>
      <c r="AP179" s="563"/>
      <c r="AQ179" s="563"/>
      <c r="AR179" s="563"/>
      <c r="AS179" s="563"/>
    </row>
    <row r="180" spans="1:45" ht="19.5" customHeight="1">
      <c r="A180" s="579"/>
      <c r="B180" s="573"/>
      <c r="C180" s="580" t="s">
        <v>88</v>
      </c>
      <c r="D180" s="553">
        <f t="shared" si="58"/>
        <v>5862</v>
      </c>
      <c r="E180" s="581">
        <v>85</v>
      </c>
      <c r="F180" s="581">
        <v>291</v>
      </c>
      <c r="G180" s="581">
        <v>430</v>
      </c>
      <c r="H180" s="581">
        <v>562</v>
      </c>
      <c r="I180" s="581">
        <v>474</v>
      </c>
      <c r="J180" s="581">
        <v>509</v>
      </c>
      <c r="K180" s="581">
        <v>413</v>
      </c>
      <c r="L180" s="581">
        <v>339</v>
      </c>
      <c r="M180" s="581">
        <v>406</v>
      </c>
      <c r="N180" s="581">
        <v>457</v>
      </c>
      <c r="O180" s="581">
        <v>502</v>
      </c>
      <c r="P180" s="581">
        <v>446</v>
      </c>
      <c r="Q180" s="581">
        <v>346</v>
      </c>
      <c r="R180" s="581">
        <v>220</v>
      </c>
      <c r="S180" s="581">
        <v>130</v>
      </c>
      <c r="T180" s="581">
        <v>96</v>
      </c>
      <c r="U180" s="581">
        <v>66</v>
      </c>
      <c r="V180" s="581">
        <v>90</v>
      </c>
      <c r="W180" s="562"/>
      <c r="X180" s="562"/>
      <c r="Y180" s="563"/>
      <c r="Z180" s="563"/>
      <c r="AA180" s="563"/>
      <c r="AB180" s="563"/>
      <c r="AC180" s="563"/>
      <c r="AD180" s="563"/>
      <c r="AE180" s="563"/>
      <c r="AF180" s="563"/>
      <c r="AG180" s="563"/>
      <c r="AH180" s="563"/>
      <c r="AI180" s="563"/>
      <c r="AJ180" s="563"/>
      <c r="AK180" s="563"/>
      <c r="AL180" s="563"/>
      <c r="AM180" s="563"/>
      <c r="AN180" s="563"/>
      <c r="AO180" s="563"/>
      <c r="AP180" s="563"/>
      <c r="AQ180" s="563"/>
      <c r="AR180" s="563"/>
      <c r="AS180" s="563"/>
    </row>
    <row r="181" spans="1:45" ht="19.5" customHeight="1">
      <c r="A181" s="579"/>
      <c r="B181" s="573"/>
      <c r="C181" s="574" t="s">
        <v>89</v>
      </c>
      <c r="D181" s="553">
        <f t="shared" si="58"/>
        <v>5702</v>
      </c>
      <c r="E181" s="581">
        <v>65</v>
      </c>
      <c r="F181" s="581">
        <v>273</v>
      </c>
      <c r="G181" s="581">
        <v>402</v>
      </c>
      <c r="H181" s="581">
        <v>485</v>
      </c>
      <c r="I181" s="581">
        <v>543</v>
      </c>
      <c r="J181" s="581">
        <v>514</v>
      </c>
      <c r="K181" s="581">
        <v>390</v>
      </c>
      <c r="L181" s="581">
        <v>349</v>
      </c>
      <c r="M181" s="581">
        <v>398</v>
      </c>
      <c r="N181" s="581">
        <v>522</v>
      </c>
      <c r="O181" s="581">
        <v>506</v>
      </c>
      <c r="P181" s="581">
        <v>394</v>
      </c>
      <c r="Q181" s="581">
        <v>253</v>
      </c>
      <c r="R181" s="581">
        <v>203</v>
      </c>
      <c r="S181" s="581">
        <v>168</v>
      </c>
      <c r="T181" s="581">
        <v>70</v>
      </c>
      <c r="U181" s="581">
        <v>69</v>
      </c>
      <c r="V181" s="581">
        <v>98</v>
      </c>
      <c r="W181" s="562"/>
      <c r="X181" s="562"/>
      <c r="Y181" s="563"/>
      <c r="Z181" s="563"/>
      <c r="AA181" s="563"/>
      <c r="AB181" s="563"/>
      <c r="AC181" s="563"/>
      <c r="AD181" s="563"/>
      <c r="AE181" s="563"/>
      <c r="AF181" s="563"/>
      <c r="AG181" s="563"/>
      <c r="AH181" s="563"/>
      <c r="AI181" s="563"/>
      <c r="AJ181" s="563"/>
      <c r="AK181" s="563"/>
      <c r="AL181" s="563"/>
      <c r="AM181" s="563"/>
      <c r="AN181" s="563"/>
      <c r="AO181" s="563"/>
      <c r="AP181" s="563"/>
      <c r="AQ181" s="563"/>
      <c r="AR181" s="563"/>
      <c r="AS181" s="563"/>
    </row>
    <row r="182" spans="1:45" ht="19.5" customHeight="1">
      <c r="A182" s="579">
        <v>17</v>
      </c>
      <c r="B182" s="573" t="s">
        <v>533</v>
      </c>
      <c r="C182" s="583"/>
      <c r="D182" s="548">
        <f t="shared" si="58"/>
        <v>27229</v>
      </c>
      <c r="E182" s="548">
        <f t="shared" ref="E182:V182" si="66">SUM(E183:E184)</f>
        <v>477</v>
      </c>
      <c r="F182" s="548">
        <f t="shared" si="66"/>
        <v>1903</v>
      </c>
      <c r="G182" s="548">
        <f t="shared" si="66"/>
        <v>2345</v>
      </c>
      <c r="H182" s="548">
        <f t="shared" si="66"/>
        <v>2268</v>
      </c>
      <c r="I182" s="548">
        <f t="shared" si="66"/>
        <v>2128</v>
      </c>
      <c r="J182" s="548">
        <f t="shared" si="66"/>
        <v>2102</v>
      </c>
      <c r="K182" s="548">
        <f t="shared" si="66"/>
        <v>2441</v>
      </c>
      <c r="L182" s="548">
        <f t="shared" si="66"/>
        <v>2349</v>
      </c>
      <c r="M182" s="548">
        <f t="shared" si="66"/>
        <v>2249</v>
      </c>
      <c r="N182" s="548">
        <f t="shared" si="66"/>
        <v>2422</v>
      </c>
      <c r="O182" s="548">
        <f t="shared" si="66"/>
        <v>2134</v>
      </c>
      <c r="P182" s="548">
        <f t="shared" si="66"/>
        <v>1501</v>
      </c>
      <c r="Q182" s="548">
        <f t="shared" si="66"/>
        <v>1066</v>
      </c>
      <c r="R182" s="548">
        <f t="shared" si="66"/>
        <v>688</v>
      </c>
      <c r="S182" s="548">
        <f t="shared" si="66"/>
        <v>421</v>
      </c>
      <c r="T182" s="548">
        <f t="shared" si="66"/>
        <v>333</v>
      </c>
      <c r="U182" s="548">
        <f t="shared" si="66"/>
        <v>196</v>
      </c>
      <c r="V182" s="575">
        <f t="shared" si="66"/>
        <v>206</v>
      </c>
      <c r="W182" s="562"/>
      <c r="X182" s="562"/>
      <c r="Y182" s="563"/>
      <c r="Z182" s="563"/>
      <c r="AA182" s="563"/>
      <c r="AB182" s="563"/>
      <c r="AC182" s="563"/>
      <c r="AD182" s="563"/>
      <c r="AE182" s="563"/>
      <c r="AF182" s="563"/>
      <c r="AG182" s="563"/>
      <c r="AH182" s="563"/>
      <c r="AI182" s="563"/>
      <c r="AJ182" s="563"/>
      <c r="AK182" s="563"/>
      <c r="AL182" s="563"/>
      <c r="AM182" s="563"/>
      <c r="AN182" s="563"/>
      <c r="AO182" s="563"/>
      <c r="AP182" s="563"/>
      <c r="AQ182" s="563"/>
      <c r="AR182" s="563"/>
      <c r="AS182" s="563"/>
    </row>
    <row r="183" spans="1:45" ht="19.5" customHeight="1">
      <c r="A183" s="579"/>
      <c r="B183" s="573"/>
      <c r="C183" s="580" t="s">
        <v>88</v>
      </c>
      <c r="D183" s="553">
        <f t="shared" si="58"/>
        <v>13447</v>
      </c>
      <c r="E183" s="708">
        <v>267</v>
      </c>
      <c r="F183" s="708">
        <v>958</v>
      </c>
      <c r="G183" s="581">
        <v>1137</v>
      </c>
      <c r="H183" s="581">
        <v>1167</v>
      </c>
      <c r="I183" s="581">
        <v>1031</v>
      </c>
      <c r="J183" s="581">
        <v>951</v>
      </c>
      <c r="K183" s="581">
        <v>1139</v>
      </c>
      <c r="L183" s="581">
        <v>1228</v>
      </c>
      <c r="M183" s="581">
        <v>1091</v>
      </c>
      <c r="N183" s="581">
        <v>1230</v>
      </c>
      <c r="O183" s="581">
        <v>1146</v>
      </c>
      <c r="P183" s="581">
        <v>668</v>
      </c>
      <c r="Q183" s="581">
        <v>560</v>
      </c>
      <c r="R183" s="581">
        <v>315</v>
      </c>
      <c r="S183" s="581">
        <v>199</v>
      </c>
      <c r="T183" s="581">
        <v>156</v>
      </c>
      <c r="U183" s="581">
        <v>100</v>
      </c>
      <c r="V183" s="581">
        <v>104</v>
      </c>
      <c r="W183" s="562"/>
      <c r="X183" s="562"/>
      <c r="Y183" s="563"/>
      <c r="Z183" s="563"/>
      <c r="AA183" s="563"/>
      <c r="AB183" s="563"/>
      <c r="AC183" s="563"/>
      <c r="AD183" s="563"/>
      <c r="AE183" s="563"/>
      <c r="AF183" s="563"/>
      <c r="AG183" s="563"/>
      <c r="AH183" s="563"/>
      <c r="AI183" s="563"/>
      <c r="AJ183" s="563"/>
      <c r="AK183" s="563"/>
      <c r="AL183" s="563"/>
      <c r="AM183" s="563"/>
      <c r="AN183" s="563"/>
      <c r="AO183" s="563"/>
      <c r="AP183" s="563"/>
      <c r="AQ183" s="563"/>
      <c r="AR183" s="563"/>
      <c r="AS183" s="563"/>
    </row>
    <row r="184" spans="1:45" ht="19.5" customHeight="1">
      <c r="A184" s="538"/>
      <c r="B184" s="573"/>
      <c r="C184" s="574" t="s">
        <v>89</v>
      </c>
      <c r="D184" s="553">
        <f t="shared" si="58"/>
        <v>13782</v>
      </c>
      <c r="E184" s="708">
        <v>210</v>
      </c>
      <c r="F184" s="708">
        <v>945</v>
      </c>
      <c r="G184" s="581">
        <v>1208</v>
      </c>
      <c r="H184" s="581">
        <v>1101</v>
      </c>
      <c r="I184" s="581">
        <v>1097</v>
      </c>
      <c r="J184" s="581">
        <v>1151</v>
      </c>
      <c r="K184" s="581">
        <v>1302</v>
      </c>
      <c r="L184" s="581">
        <v>1121</v>
      </c>
      <c r="M184" s="581">
        <v>1158</v>
      </c>
      <c r="N184" s="581">
        <v>1192</v>
      </c>
      <c r="O184" s="581">
        <v>988</v>
      </c>
      <c r="P184" s="581">
        <v>833</v>
      </c>
      <c r="Q184" s="581">
        <v>506</v>
      </c>
      <c r="R184" s="581">
        <v>373</v>
      </c>
      <c r="S184" s="581">
        <v>222</v>
      </c>
      <c r="T184" s="581">
        <v>177</v>
      </c>
      <c r="U184" s="581">
        <v>96</v>
      </c>
      <c r="V184" s="581">
        <v>102</v>
      </c>
      <c r="W184" s="562"/>
      <c r="X184" s="562"/>
      <c r="Y184" s="563"/>
      <c r="Z184" s="563"/>
      <c r="AA184" s="563"/>
      <c r="AB184" s="563"/>
      <c r="AC184" s="563"/>
      <c r="AD184" s="563"/>
      <c r="AE184" s="563"/>
      <c r="AF184" s="563"/>
      <c r="AG184" s="563"/>
      <c r="AH184" s="563"/>
      <c r="AI184" s="563"/>
      <c r="AJ184" s="563"/>
      <c r="AK184" s="563"/>
      <c r="AL184" s="563"/>
      <c r="AM184" s="563"/>
      <c r="AN184" s="563"/>
      <c r="AO184" s="563"/>
      <c r="AP184" s="563"/>
      <c r="AQ184" s="563"/>
      <c r="AR184" s="563"/>
      <c r="AS184" s="563"/>
    </row>
    <row r="185" spans="1:45" ht="19.5" customHeight="1">
      <c r="A185" s="579">
        <v>18</v>
      </c>
      <c r="B185" s="573" t="s">
        <v>105</v>
      </c>
      <c r="C185" s="583"/>
      <c r="D185" s="548">
        <f t="shared" si="58"/>
        <v>2629</v>
      </c>
      <c r="E185" s="548">
        <f t="shared" ref="E185:V185" si="67">SUM(E186:E187)</f>
        <v>18</v>
      </c>
      <c r="F185" s="548">
        <f t="shared" si="67"/>
        <v>145</v>
      </c>
      <c r="G185" s="548">
        <f t="shared" si="67"/>
        <v>224</v>
      </c>
      <c r="H185" s="548">
        <f t="shared" si="67"/>
        <v>194</v>
      </c>
      <c r="I185" s="548">
        <f t="shared" si="67"/>
        <v>226</v>
      </c>
      <c r="J185" s="548">
        <f t="shared" si="67"/>
        <v>234</v>
      </c>
      <c r="K185" s="548">
        <f t="shared" si="67"/>
        <v>201</v>
      </c>
      <c r="L185" s="548">
        <f t="shared" si="67"/>
        <v>149</v>
      </c>
      <c r="M185" s="548">
        <f t="shared" si="67"/>
        <v>182</v>
      </c>
      <c r="N185" s="548">
        <f t="shared" si="67"/>
        <v>198</v>
      </c>
      <c r="O185" s="548">
        <f t="shared" si="67"/>
        <v>213</v>
      </c>
      <c r="P185" s="548">
        <f t="shared" si="67"/>
        <v>181</v>
      </c>
      <c r="Q185" s="548">
        <f t="shared" si="67"/>
        <v>127</v>
      </c>
      <c r="R185" s="548">
        <f t="shared" si="67"/>
        <v>88</v>
      </c>
      <c r="S185" s="548">
        <f t="shared" si="67"/>
        <v>86</v>
      </c>
      <c r="T185" s="548">
        <f t="shared" si="67"/>
        <v>60</v>
      </c>
      <c r="U185" s="548">
        <f t="shared" si="67"/>
        <v>41</v>
      </c>
      <c r="V185" s="575">
        <f t="shared" si="67"/>
        <v>62</v>
      </c>
      <c r="W185" s="562"/>
      <c r="X185" s="562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</row>
    <row r="186" spans="1:45" ht="19.5" customHeight="1">
      <c r="A186" s="648"/>
      <c r="B186" s="584"/>
      <c r="C186" s="580" t="s">
        <v>88</v>
      </c>
      <c r="D186" s="553">
        <f t="shared" si="58"/>
        <v>1368</v>
      </c>
      <c r="E186" s="581">
        <v>8</v>
      </c>
      <c r="F186" s="581">
        <v>73</v>
      </c>
      <c r="G186" s="581">
        <v>120</v>
      </c>
      <c r="H186" s="581">
        <v>104</v>
      </c>
      <c r="I186" s="581">
        <v>108</v>
      </c>
      <c r="J186" s="581">
        <v>104</v>
      </c>
      <c r="K186" s="581">
        <v>126</v>
      </c>
      <c r="L186" s="581">
        <v>74</v>
      </c>
      <c r="M186" s="581">
        <v>82</v>
      </c>
      <c r="N186" s="581">
        <v>105</v>
      </c>
      <c r="O186" s="581">
        <v>136</v>
      </c>
      <c r="P186" s="581">
        <v>104</v>
      </c>
      <c r="Q186" s="581">
        <v>55</v>
      </c>
      <c r="R186" s="581">
        <v>58</v>
      </c>
      <c r="S186" s="581">
        <v>41</v>
      </c>
      <c r="T186" s="581">
        <v>17</v>
      </c>
      <c r="U186" s="581">
        <v>23</v>
      </c>
      <c r="V186" s="581">
        <v>30</v>
      </c>
      <c r="W186" s="562"/>
      <c r="X186" s="562"/>
      <c r="Y186" s="563"/>
      <c r="Z186" s="563"/>
      <c r="AA186" s="563"/>
      <c r="AB186" s="563"/>
      <c r="AC186" s="563"/>
      <c r="AD186" s="563"/>
      <c r="AE186" s="563"/>
      <c r="AF186" s="563"/>
      <c r="AG186" s="563"/>
      <c r="AH186" s="563"/>
      <c r="AI186" s="563"/>
      <c r="AJ186" s="563"/>
      <c r="AK186" s="563"/>
      <c r="AL186" s="563"/>
      <c r="AM186" s="563"/>
      <c r="AN186" s="563"/>
      <c r="AO186" s="563"/>
      <c r="AP186" s="563"/>
      <c r="AQ186" s="563"/>
      <c r="AR186" s="563"/>
      <c r="AS186" s="563"/>
    </row>
    <row r="187" spans="1:45" ht="19.5" customHeight="1">
      <c r="A187" s="579"/>
      <c r="B187" s="573"/>
      <c r="C187" s="574" t="s">
        <v>89</v>
      </c>
      <c r="D187" s="553">
        <f t="shared" si="58"/>
        <v>1261</v>
      </c>
      <c r="E187" s="581">
        <v>10</v>
      </c>
      <c r="F187" s="581">
        <v>72</v>
      </c>
      <c r="G187" s="581">
        <v>104</v>
      </c>
      <c r="H187" s="581">
        <v>90</v>
      </c>
      <c r="I187" s="581">
        <v>118</v>
      </c>
      <c r="J187" s="581">
        <v>130</v>
      </c>
      <c r="K187" s="581">
        <v>75</v>
      </c>
      <c r="L187" s="581">
        <v>75</v>
      </c>
      <c r="M187" s="581">
        <v>100</v>
      </c>
      <c r="N187" s="581">
        <v>93</v>
      </c>
      <c r="O187" s="581">
        <v>77</v>
      </c>
      <c r="P187" s="581">
        <v>77</v>
      </c>
      <c r="Q187" s="581">
        <v>72</v>
      </c>
      <c r="R187" s="581">
        <v>30</v>
      </c>
      <c r="S187" s="581">
        <v>45</v>
      </c>
      <c r="T187" s="581">
        <v>43</v>
      </c>
      <c r="U187" s="581">
        <v>18</v>
      </c>
      <c r="V187" s="581">
        <v>32</v>
      </c>
      <c r="W187" s="562"/>
      <c r="X187" s="562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</row>
    <row r="188" spans="1:45" ht="19.5" customHeight="1">
      <c r="A188" s="585" t="s">
        <v>46</v>
      </c>
      <c r="B188" s="571" t="s">
        <v>534</v>
      </c>
      <c r="C188" s="569"/>
      <c r="D188" s="548">
        <f>SUM(E188:V188)</f>
        <v>25148</v>
      </c>
      <c r="E188" s="587">
        <f t="shared" ref="E188:V190" si="68">SUM(E192+E195+E198+E201+E204+E207+E210+E213+E216)</f>
        <v>355</v>
      </c>
      <c r="F188" s="587">
        <f t="shared" si="68"/>
        <v>1308</v>
      </c>
      <c r="G188" s="587">
        <f t="shared" si="68"/>
        <v>1758</v>
      </c>
      <c r="H188" s="587">
        <f t="shared" si="68"/>
        <v>2065</v>
      </c>
      <c r="I188" s="587">
        <f t="shared" si="68"/>
        <v>2041</v>
      </c>
      <c r="J188" s="587">
        <f t="shared" si="68"/>
        <v>2067</v>
      </c>
      <c r="K188" s="587">
        <f t="shared" si="68"/>
        <v>1884</v>
      </c>
      <c r="L188" s="587">
        <f t="shared" si="68"/>
        <v>1673</v>
      </c>
      <c r="M188" s="587">
        <f t="shared" si="68"/>
        <v>1776</v>
      </c>
      <c r="N188" s="587">
        <f t="shared" si="68"/>
        <v>1989</v>
      </c>
      <c r="O188" s="587">
        <f t="shared" si="68"/>
        <v>1868</v>
      </c>
      <c r="P188" s="587">
        <f t="shared" si="68"/>
        <v>1596</v>
      </c>
      <c r="Q188" s="587">
        <f t="shared" si="68"/>
        <v>1252</v>
      </c>
      <c r="R188" s="587">
        <f t="shared" si="68"/>
        <v>1048</v>
      </c>
      <c r="S188" s="587">
        <f t="shared" si="68"/>
        <v>789</v>
      </c>
      <c r="T188" s="587">
        <f t="shared" si="68"/>
        <v>579</v>
      </c>
      <c r="U188" s="587">
        <f t="shared" si="68"/>
        <v>474</v>
      </c>
      <c r="V188" s="622">
        <f t="shared" si="68"/>
        <v>626</v>
      </c>
      <c r="W188" s="562"/>
      <c r="X188" s="563"/>
      <c r="Y188" s="563"/>
      <c r="Z188" s="563"/>
      <c r="AA188" s="563"/>
      <c r="AB188" s="563"/>
      <c r="AC188" s="563"/>
      <c r="AD188" s="563"/>
      <c r="AE188" s="563"/>
      <c r="AF188" s="563"/>
      <c r="AG188" s="563"/>
      <c r="AH188" s="563"/>
      <c r="AI188" s="563"/>
      <c r="AJ188" s="563"/>
      <c r="AK188" s="563"/>
      <c r="AL188" s="563"/>
      <c r="AM188" s="563"/>
      <c r="AN188" s="563"/>
      <c r="AO188" s="563"/>
      <c r="AP188" s="563"/>
      <c r="AQ188" s="563"/>
      <c r="AR188" s="563"/>
      <c r="AS188" s="563"/>
    </row>
    <row r="189" spans="1:45" ht="19.5" customHeight="1">
      <c r="A189" s="623"/>
      <c r="B189" s="571"/>
      <c r="C189" s="566" t="s">
        <v>88</v>
      </c>
      <c r="D189" s="553">
        <f>SUM(E189:V189)</f>
        <v>13244</v>
      </c>
      <c r="E189" s="590">
        <f t="shared" si="68"/>
        <v>177</v>
      </c>
      <c r="F189" s="590">
        <f t="shared" si="68"/>
        <v>676</v>
      </c>
      <c r="G189" s="590">
        <f t="shared" si="68"/>
        <v>933</v>
      </c>
      <c r="H189" s="590">
        <f t="shared" si="68"/>
        <v>1084</v>
      </c>
      <c r="I189" s="590">
        <f t="shared" si="68"/>
        <v>1066</v>
      </c>
      <c r="J189" s="590">
        <f t="shared" si="68"/>
        <v>1098</v>
      </c>
      <c r="K189" s="590">
        <f t="shared" si="68"/>
        <v>971</v>
      </c>
      <c r="L189" s="590">
        <f t="shared" si="68"/>
        <v>917</v>
      </c>
      <c r="M189" s="590">
        <f t="shared" si="68"/>
        <v>924</v>
      </c>
      <c r="N189" s="590">
        <f t="shared" si="68"/>
        <v>1064</v>
      </c>
      <c r="O189" s="590">
        <f t="shared" si="68"/>
        <v>997</v>
      </c>
      <c r="P189" s="590">
        <f t="shared" si="68"/>
        <v>879</v>
      </c>
      <c r="Q189" s="590">
        <f t="shared" si="68"/>
        <v>661</v>
      </c>
      <c r="R189" s="590">
        <f t="shared" si="68"/>
        <v>552</v>
      </c>
      <c r="S189" s="590">
        <f t="shared" si="68"/>
        <v>395</v>
      </c>
      <c r="T189" s="590">
        <f t="shared" si="68"/>
        <v>296</v>
      </c>
      <c r="U189" s="590">
        <f t="shared" si="68"/>
        <v>221</v>
      </c>
      <c r="V189" s="624">
        <f t="shared" si="68"/>
        <v>333</v>
      </c>
      <c r="W189" s="562"/>
      <c r="X189" s="563"/>
      <c r="Y189" s="563"/>
      <c r="Z189" s="563"/>
      <c r="AA189" s="563"/>
      <c r="AB189" s="563"/>
      <c r="AC189" s="563"/>
      <c r="AD189" s="563"/>
      <c r="AE189" s="563"/>
      <c r="AF189" s="563"/>
      <c r="AG189" s="563"/>
      <c r="AH189" s="563"/>
      <c r="AI189" s="563"/>
      <c r="AJ189" s="563"/>
      <c r="AK189" s="563"/>
      <c r="AL189" s="563"/>
      <c r="AM189" s="563"/>
      <c r="AN189" s="563"/>
      <c r="AO189" s="563"/>
      <c r="AP189" s="563"/>
      <c r="AQ189" s="563"/>
      <c r="AR189" s="563"/>
      <c r="AS189" s="563"/>
    </row>
    <row r="190" spans="1:45" ht="19.5" customHeight="1">
      <c r="A190" s="623"/>
      <c r="B190" s="571"/>
      <c r="C190" s="569" t="s">
        <v>89</v>
      </c>
      <c r="D190" s="553">
        <f>SUM(E190:V190)</f>
        <v>11904</v>
      </c>
      <c r="E190" s="590">
        <f t="shared" si="68"/>
        <v>178</v>
      </c>
      <c r="F190" s="590">
        <f t="shared" si="68"/>
        <v>632</v>
      </c>
      <c r="G190" s="590">
        <f t="shared" si="68"/>
        <v>825</v>
      </c>
      <c r="H190" s="590">
        <f t="shared" si="68"/>
        <v>981</v>
      </c>
      <c r="I190" s="590">
        <f t="shared" si="68"/>
        <v>975</v>
      </c>
      <c r="J190" s="590">
        <f t="shared" si="68"/>
        <v>969</v>
      </c>
      <c r="K190" s="590">
        <f t="shared" si="68"/>
        <v>913</v>
      </c>
      <c r="L190" s="590">
        <f t="shared" si="68"/>
        <v>756</v>
      </c>
      <c r="M190" s="590">
        <f t="shared" si="68"/>
        <v>852</v>
      </c>
      <c r="N190" s="590">
        <f t="shared" si="68"/>
        <v>925</v>
      </c>
      <c r="O190" s="590">
        <f t="shared" si="68"/>
        <v>871</v>
      </c>
      <c r="P190" s="590">
        <f t="shared" si="68"/>
        <v>717</v>
      </c>
      <c r="Q190" s="590">
        <f t="shared" si="68"/>
        <v>591</v>
      </c>
      <c r="R190" s="590">
        <f t="shared" si="68"/>
        <v>496</v>
      </c>
      <c r="S190" s="590">
        <f t="shared" si="68"/>
        <v>394</v>
      </c>
      <c r="T190" s="590">
        <f t="shared" si="68"/>
        <v>283</v>
      </c>
      <c r="U190" s="590">
        <f t="shared" si="68"/>
        <v>253</v>
      </c>
      <c r="V190" s="624">
        <f t="shared" si="68"/>
        <v>293</v>
      </c>
      <c r="W190" s="562"/>
      <c r="X190" s="563"/>
      <c r="Y190" s="563"/>
      <c r="Z190" s="563"/>
      <c r="AA190" s="563"/>
      <c r="AB190" s="563"/>
      <c r="AC190" s="563"/>
      <c r="AD190" s="563"/>
      <c r="AE190" s="563"/>
      <c r="AF190" s="563"/>
      <c r="AG190" s="563"/>
      <c r="AH190" s="563"/>
      <c r="AI190" s="563"/>
      <c r="AJ190" s="563"/>
      <c r="AK190" s="563"/>
      <c r="AL190" s="563"/>
      <c r="AM190" s="563"/>
      <c r="AN190" s="563"/>
      <c r="AO190" s="563"/>
      <c r="AP190" s="563"/>
      <c r="AQ190" s="563"/>
      <c r="AR190" s="563"/>
      <c r="AS190" s="563"/>
    </row>
    <row r="191" spans="1:45" ht="0.75" customHeight="1">
      <c r="A191" s="538"/>
      <c r="B191" s="573"/>
      <c r="C191" s="583"/>
      <c r="D191" s="548"/>
      <c r="E191" s="548"/>
      <c r="F191" s="548"/>
      <c r="G191" s="548"/>
      <c r="H191" s="548"/>
      <c r="I191" s="548"/>
      <c r="J191" s="548"/>
      <c r="K191" s="548"/>
      <c r="L191" s="548"/>
      <c r="M191" s="548"/>
      <c r="N191" s="548"/>
      <c r="O191" s="548"/>
      <c r="P191" s="548"/>
      <c r="Q191" s="548"/>
      <c r="R191" s="548"/>
      <c r="S191" s="548"/>
      <c r="T191" s="548"/>
      <c r="U191" s="645"/>
      <c r="V191" s="576"/>
      <c r="W191" s="562"/>
      <c r="X191" s="563"/>
      <c r="Y191" s="563"/>
      <c r="Z191" s="563"/>
      <c r="AA191" s="563"/>
      <c r="AB191" s="563"/>
      <c r="AC191" s="563"/>
      <c r="AD191" s="563"/>
      <c r="AE191" s="563"/>
      <c r="AF191" s="563"/>
      <c r="AG191" s="563"/>
      <c r="AH191" s="563"/>
      <c r="AI191" s="563"/>
      <c r="AJ191" s="563"/>
      <c r="AK191" s="563"/>
      <c r="AL191" s="563"/>
      <c r="AM191" s="563"/>
      <c r="AN191" s="563"/>
      <c r="AO191" s="563"/>
      <c r="AP191" s="563"/>
      <c r="AQ191" s="563"/>
      <c r="AR191" s="563"/>
      <c r="AS191" s="563"/>
    </row>
    <row r="192" spans="1:45" ht="19.5" customHeight="1">
      <c r="A192" s="582" t="s">
        <v>25</v>
      </c>
      <c r="B192" s="573" t="s">
        <v>535</v>
      </c>
      <c r="C192" s="574"/>
      <c r="D192" s="548">
        <f t="shared" ref="D192:D218" si="69">SUM(E192:V192)</f>
        <v>4853</v>
      </c>
      <c r="E192" s="548">
        <f t="shared" ref="E192:V192" si="70">SUM(E193:E194)</f>
        <v>65</v>
      </c>
      <c r="F192" s="548">
        <f t="shared" si="70"/>
        <v>237</v>
      </c>
      <c r="G192" s="548">
        <f t="shared" si="70"/>
        <v>313</v>
      </c>
      <c r="H192" s="548">
        <f t="shared" si="70"/>
        <v>371</v>
      </c>
      <c r="I192" s="548">
        <f t="shared" si="70"/>
        <v>393</v>
      </c>
      <c r="J192" s="548">
        <f t="shared" si="70"/>
        <v>416</v>
      </c>
      <c r="K192" s="548">
        <f t="shared" si="70"/>
        <v>326</v>
      </c>
      <c r="L192" s="548">
        <f t="shared" si="70"/>
        <v>350</v>
      </c>
      <c r="M192" s="548">
        <f t="shared" si="70"/>
        <v>358</v>
      </c>
      <c r="N192" s="548">
        <f t="shared" si="70"/>
        <v>413</v>
      </c>
      <c r="O192" s="548">
        <f t="shared" si="70"/>
        <v>336</v>
      </c>
      <c r="P192" s="548">
        <f t="shared" si="70"/>
        <v>330</v>
      </c>
      <c r="Q192" s="548">
        <f t="shared" si="70"/>
        <v>270</v>
      </c>
      <c r="R192" s="548">
        <f t="shared" si="70"/>
        <v>233</v>
      </c>
      <c r="S192" s="548">
        <f t="shared" si="70"/>
        <v>146</v>
      </c>
      <c r="T192" s="548">
        <f t="shared" si="70"/>
        <v>111</v>
      </c>
      <c r="U192" s="548">
        <f t="shared" si="70"/>
        <v>83</v>
      </c>
      <c r="V192" s="575">
        <f t="shared" si="70"/>
        <v>102</v>
      </c>
      <c r="W192" s="562"/>
      <c r="X192" s="563"/>
      <c r="Y192" s="563"/>
      <c r="Z192" s="563"/>
      <c r="AA192" s="563"/>
      <c r="AB192" s="563"/>
      <c r="AC192" s="563"/>
      <c r="AD192" s="563"/>
      <c r="AE192" s="563"/>
      <c r="AF192" s="563"/>
      <c r="AG192" s="563"/>
      <c r="AH192" s="563"/>
      <c r="AI192" s="563"/>
      <c r="AJ192" s="563"/>
      <c r="AK192" s="563"/>
      <c r="AL192" s="563"/>
      <c r="AM192" s="563"/>
      <c r="AN192" s="563"/>
      <c r="AO192" s="563"/>
      <c r="AP192" s="563"/>
      <c r="AQ192" s="563"/>
      <c r="AR192" s="563"/>
      <c r="AS192" s="563"/>
    </row>
    <row r="193" spans="1:45" ht="19.5" customHeight="1">
      <c r="A193" s="579"/>
      <c r="B193" s="573"/>
      <c r="C193" s="580" t="s">
        <v>88</v>
      </c>
      <c r="D193" s="553">
        <f t="shared" si="69"/>
        <v>2636</v>
      </c>
      <c r="E193" s="581">
        <v>31</v>
      </c>
      <c r="F193" s="581">
        <v>124</v>
      </c>
      <c r="G193" s="581">
        <v>175</v>
      </c>
      <c r="H193" s="581">
        <v>202</v>
      </c>
      <c r="I193" s="581">
        <v>201</v>
      </c>
      <c r="J193" s="581">
        <v>221</v>
      </c>
      <c r="K193" s="581">
        <v>185</v>
      </c>
      <c r="L193" s="581">
        <v>209</v>
      </c>
      <c r="M193" s="581">
        <v>184</v>
      </c>
      <c r="N193" s="581">
        <v>244</v>
      </c>
      <c r="O193" s="581">
        <v>198</v>
      </c>
      <c r="P193" s="581">
        <v>179</v>
      </c>
      <c r="Q193" s="581">
        <v>134</v>
      </c>
      <c r="R193" s="581">
        <v>137</v>
      </c>
      <c r="S193" s="581">
        <v>72</v>
      </c>
      <c r="T193" s="581">
        <v>49</v>
      </c>
      <c r="U193" s="581">
        <v>35</v>
      </c>
      <c r="V193" s="581">
        <v>56</v>
      </c>
      <c r="W193" s="562"/>
      <c r="X193" s="562"/>
      <c r="Y193" s="563"/>
      <c r="Z193" s="563"/>
      <c r="AA193" s="563"/>
      <c r="AB193" s="563"/>
      <c r="AC193" s="563"/>
      <c r="AD193" s="563"/>
      <c r="AE193" s="563"/>
      <c r="AF193" s="563"/>
      <c r="AG193" s="563"/>
      <c r="AH193" s="563"/>
      <c r="AI193" s="563"/>
      <c r="AJ193" s="563"/>
      <c r="AK193" s="563"/>
      <c r="AL193" s="563"/>
      <c r="AM193" s="563"/>
      <c r="AN193" s="563"/>
      <c r="AO193" s="563"/>
      <c r="AP193" s="563"/>
      <c r="AQ193" s="563"/>
      <c r="AR193" s="563"/>
      <c r="AS193" s="563"/>
    </row>
    <row r="194" spans="1:45" ht="19.5" customHeight="1">
      <c r="A194" s="579"/>
      <c r="B194" s="573"/>
      <c r="C194" s="574" t="s">
        <v>89</v>
      </c>
      <c r="D194" s="553">
        <f t="shared" si="69"/>
        <v>2217</v>
      </c>
      <c r="E194" s="581">
        <v>34</v>
      </c>
      <c r="F194" s="581">
        <v>113</v>
      </c>
      <c r="G194" s="581">
        <v>138</v>
      </c>
      <c r="H194" s="581">
        <v>169</v>
      </c>
      <c r="I194" s="581">
        <v>192</v>
      </c>
      <c r="J194" s="581">
        <v>195</v>
      </c>
      <c r="K194" s="581">
        <v>141</v>
      </c>
      <c r="L194" s="581">
        <v>141</v>
      </c>
      <c r="M194" s="581">
        <v>174</v>
      </c>
      <c r="N194" s="581">
        <v>169</v>
      </c>
      <c r="O194" s="581">
        <v>138</v>
      </c>
      <c r="P194" s="581">
        <v>151</v>
      </c>
      <c r="Q194" s="581">
        <v>136</v>
      </c>
      <c r="R194" s="581">
        <v>96</v>
      </c>
      <c r="S194" s="581">
        <v>74</v>
      </c>
      <c r="T194" s="581">
        <v>62</v>
      </c>
      <c r="U194" s="581">
        <v>48</v>
      </c>
      <c r="V194" s="581">
        <v>46</v>
      </c>
      <c r="W194" s="562"/>
      <c r="X194" s="562"/>
      <c r="Y194" s="563"/>
      <c r="Z194" s="563"/>
      <c r="AA194" s="563"/>
      <c r="AB194" s="563"/>
      <c r="AC194" s="563"/>
      <c r="AD194" s="563"/>
      <c r="AE194" s="563"/>
      <c r="AF194" s="563"/>
      <c r="AG194" s="563"/>
      <c r="AH194" s="563"/>
      <c r="AI194" s="563"/>
      <c r="AJ194" s="563"/>
      <c r="AK194" s="563"/>
      <c r="AL194" s="563"/>
      <c r="AM194" s="563"/>
      <c r="AN194" s="563"/>
      <c r="AO194" s="563"/>
      <c r="AP194" s="563"/>
      <c r="AQ194" s="563"/>
      <c r="AR194" s="563"/>
      <c r="AS194" s="563"/>
    </row>
    <row r="195" spans="1:45" ht="19.5" customHeight="1">
      <c r="A195" s="582" t="s">
        <v>27</v>
      </c>
      <c r="B195" s="573" t="s">
        <v>536</v>
      </c>
      <c r="C195" s="583"/>
      <c r="D195" s="548">
        <f t="shared" si="69"/>
        <v>2534</v>
      </c>
      <c r="E195" s="548">
        <f t="shared" ref="E195:V195" si="71">SUM(E196:E197)</f>
        <v>27</v>
      </c>
      <c r="F195" s="548">
        <f t="shared" si="71"/>
        <v>126</v>
      </c>
      <c r="G195" s="548">
        <f t="shared" si="71"/>
        <v>193</v>
      </c>
      <c r="H195" s="548">
        <f t="shared" si="71"/>
        <v>211</v>
      </c>
      <c r="I195" s="548">
        <f t="shared" si="71"/>
        <v>194</v>
      </c>
      <c r="J195" s="548">
        <f t="shared" si="71"/>
        <v>199</v>
      </c>
      <c r="K195" s="548">
        <f t="shared" si="71"/>
        <v>192</v>
      </c>
      <c r="L195" s="548">
        <f t="shared" si="71"/>
        <v>163</v>
      </c>
      <c r="M195" s="548">
        <f t="shared" si="71"/>
        <v>181</v>
      </c>
      <c r="N195" s="548">
        <f t="shared" si="71"/>
        <v>203</v>
      </c>
      <c r="O195" s="548">
        <f t="shared" si="71"/>
        <v>205</v>
      </c>
      <c r="P195" s="548">
        <f t="shared" si="71"/>
        <v>177</v>
      </c>
      <c r="Q195" s="548">
        <f t="shared" si="71"/>
        <v>106</v>
      </c>
      <c r="R195" s="548">
        <f t="shared" si="71"/>
        <v>86</v>
      </c>
      <c r="S195" s="548">
        <f t="shared" si="71"/>
        <v>70</v>
      </c>
      <c r="T195" s="548">
        <f t="shared" si="71"/>
        <v>63</v>
      </c>
      <c r="U195" s="548">
        <f t="shared" si="71"/>
        <v>58</v>
      </c>
      <c r="V195" s="575">
        <f t="shared" si="71"/>
        <v>80</v>
      </c>
      <c r="W195" s="562"/>
      <c r="X195" s="562"/>
      <c r="Y195" s="563"/>
      <c r="Z195" s="563"/>
      <c r="AA195" s="563"/>
      <c r="AB195" s="563"/>
      <c r="AC195" s="563"/>
      <c r="AD195" s="563"/>
      <c r="AE195" s="563"/>
      <c r="AF195" s="563"/>
      <c r="AG195" s="563"/>
      <c r="AH195" s="563"/>
      <c r="AI195" s="563"/>
      <c r="AJ195" s="563"/>
      <c r="AK195" s="563"/>
      <c r="AL195" s="563"/>
      <c r="AM195" s="563"/>
      <c r="AN195" s="563"/>
      <c r="AO195" s="563"/>
      <c r="AP195" s="563"/>
      <c r="AQ195" s="563"/>
      <c r="AR195" s="563"/>
      <c r="AS195" s="563"/>
    </row>
    <row r="196" spans="1:45" ht="19.5" customHeight="1">
      <c r="A196" s="579"/>
      <c r="B196" s="573"/>
      <c r="C196" s="580" t="s">
        <v>88</v>
      </c>
      <c r="D196" s="553">
        <f t="shared" si="69"/>
        <v>1358</v>
      </c>
      <c r="E196" s="581">
        <v>13</v>
      </c>
      <c r="F196" s="581">
        <v>66</v>
      </c>
      <c r="G196" s="581">
        <v>105</v>
      </c>
      <c r="H196" s="581">
        <v>113</v>
      </c>
      <c r="I196" s="581">
        <v>103</v>
      </c>
      <c r="J196" s="581">
        <v>117</v>
      </c>
      <c r="K196" s="581">
        <v>98</v>
      </c>
      <c r="L196" s="581">
        <v>84</v>
      </c>
      <c r="M196" s="581">
        <v>87</v>
      </c>
      <c r="N196" s="581">
        <v>136</v>
      </c>
      <c r="O196" s="581">
        <v>99</v>
      </c>
      <c r="P196" s="581">
        <v>101</v>
      </c>
      <c r="Q196" s="581">
        <v>55</v>
      </c>
      <c r="R196" s="581">
        <v>58</v>
      </c>
      <c r="S196" s="581">
        <v>36</v>
      </c>
      <c r="T196" s="581">
        <v>26</v>
      </c>
      <c r="U196" s="581">
        <v>21</v>
      </c>
      <c r="V196" s="581">
        <v>40</v>
      </c>
      <c r="W196" s="562"/>
      <c r="X196" s="562"/>
      <c r="Y196" s="563"/>
      <c r="Z196" s="563"/>
      <c r="AA196" s="563"/>
      <c r="AB196" s="563"/>
      <c r="AC196" s="563"/>
      <c r="AD196" s="563"/>
      <c r="AE196" s="563"/>
      <c r="AF196" s="563"/>
      <c r="AG196" s="563"/>
      <c r="AH196" s="563"/>
      <c r="AI196" s="563"/>
      <c r="AJ196" s="563"/>
      <c r="AK196" s="563"/>
      <c r="AL196" s="563"/>
      <c r="AM196" s="563"/>
      <c r="AN196" s="563"/>
      <c r="AO196" s="563"/>
      <c r="AP196" s="563"/>
      <c r="AQ196" s="563"/>
      <c r="AR196" s="563"/>
      <c r="AS196" s="563"/>
    </row>
    <row r="197" spans="1:45" ht="19.5" customHeight="1">
      <c r="A197" s="579"/>
      <c r="B197" s="573"/>
      <c r="C197" s="574" t="s">
        <v>89</v>
      </c>
      <c r="D197" s="553">
        <f t="shared" si="69"/>
        <v>1176</v>
      </c>
      <c r="E197" s="581">
        <v>14</v>
      </c>
      <c r="F197" s="581">
        <v>60</v>
      </c>
      <c r="G197" s="581">
        <v>88</v>
      </c>
      <c r="H197" s="581">
        <v>98</v>
      </c>
      <c r="I197" s="581">
        <v>91</v>
      </c>
      <c r="J197" s="581">
        <v>82</v>
      </c>
      <c r="K197" s="581">
        <v>94</v>
      </c>
      <c r="L197" s="581">
        <v>79</v>
      </c>
      <c r="M197" s="581">
        <v>94</v>
      </c>
      <c r="N197" s="581">
        <v>67</v>
      </c>
      <c r="O197" s="581">
        <v>106</v>
      </c>
      <c r="P197" s="581">
        <v>76</v>
      </c>
      <c r="Q197" s="581">
        <v>51</v>
      </c>
      <c r="R197" s="581">
        <v>28</v>
      </c>
      <c r="S197" s="581">
        <v>34</v>
      </c>
      <c r="T197" s="581">
        <v>37</v>
      </c>
      <c r="U197" s="581">
        <v>37</v>
      </c>
      <c r="V197" s="581">
        <v>40</v>
      </c>
      <c r="W197" s="562"/>
      <c r="X197" s="562"/>
      <c r="Y197" s="563"/>
      <c r="Z197" s="563"/>
      <c r="AA197" s="563"/>
      <c r="AB197" s="563"/>
      <c r="AC197" s="563"/>
      <c r="AD197" s="563"/>
      <c r="AE197" s="563"/>
      <c r="AF197" s="563"/>
      <c r="AG197" s="563"/>
      <c r="AH197" s="563"/>
      <c r="AI197" s="563"/>
      <c r="AJ197" s="563"/>
      <c r="AK197" s="563"/>
      <c r="AL197" s="563"/>
      <c r="AM197" s="563"/>
      <c r="AN197" s="563"/>
      <c r="AO197" s="563"/>
      <c r="AP197" s="563"/>
      <c r="AQ197" s="563"/>
      <c r="AR197" s="563"/>
      <c r="AS197" s="563"/>
    </row>
    <row r="198" spans="1:45" ht="19.5" customHeight="1">
      <c r="A198" s="582" t="s">
        <v>29</v>
      </c>
      <c r="B198" s="573" t="s">
        <v>537</v>
      </c>
      <c r="C198" s="583"/>
      <c r="D198" s="548">
        <f t="shared" si="69"/>
        <v>3590</v>
      </c>
      <c r="E198" s="548">
        <f t="shared" ref="E198:V198" si="72">SUM(E199:E200)</f>
        <v>49</v>
      </c>
      <c r="F198" s="548">
        <f t="shared" si="72"/>
        <v>168</v>
      </c>
      <c r="G198" s="548">
        <f t="shared" si="72"/>
        <v>226</v>
      </c>
      <c r="H198" s="548">
        <f t="shared" si="72"/>
        <v>294</v>
      </c>
      <c r="I198" s="548">
        <f t="shared" si="72"/>
        <v>322</v>
      </c>
      <c r="J198" s="548">
        <f t="shared" si="72"/>
        <v>281</v>
      </c>
      <c r="K198" s="548">
        <f t="shared" si="72"/>
        <v>256</v>
      </c>
      <c r="L198" s="548">
        <f t="shared" si="72"/>
        <v>225</v>
      </c>
      <c r="M198" s="548">
        <f t="shared" si="72"/>
        <v>267</v>
      </c>
      <c r="N198" s="548">
        <f t="shared" si="72"/>
        <v>283</v>
      </c>
      <c r="O198" s="548">
        <f t="shared" si="72"/>
        <v>288</v>
      </c>
      <c r="P198" s="548">
        <f t="shared" si="72"/>
        <v>223</v>
      </c>
      <c r="Q198" s="548">
        <f t="shared" si="72"/>
        <v>183</v>
      </c>
      <c r="R198" s="548">
        <f t="shared" si="72"/>
        <v>142</v>
      </c>
      <c r="S198" s="548">
        <f t="shared" si="72"/>
        <v>133</v>
      </c>
      <c r="T198" s="548">
        <f t="shared" si="72"/>
        <v>85</v>
      </c>
      <c r="U198" s="548">
        <f t="shared" si="72"/>
        <v>67</v>
      </c>
      <c r="V198" s="575">
        <f t="shared" si="72"/>
        <v>98</v>
      </c>
      <c r="W198" s="562"/>
      <c r="X198" s="562"/>
      <c r="Y198" s="563"/>
      <c r="Z198" s="563"/>
      <c r="AA198" s="563"/>
      <c r="AB198" s="563"/>
      <c r="AC198" s="563"/>
      <c r="AD198" s="563"/>
      <c r="AE198" s="563"/>
      <c r="AF198" s="563"/>
      <c r="AG198" s="563"/>
      <c r="AH198" s="563"/>
      <c r="AI198" s="563"/>
      <c r="AJ198" s="563"/>
      <c r="AK198" s="563"/>
      <c r="AL198" s="563"/>
      <c r="AM198" s="563"/>
      <c r="AN198" s="563"/>
      <c r="AO198" s="563"/>
      <c r="AP198" s="563"/>
      <c r="AQ198" s="563"/>
      <c r="AR198" s="563"/>
      <c r="AS198" s="563"/>
    </row>
    <row r="199" spans="1:45" ht="19.5" customHeight="1">
      <c r="A199" s="579"/>
      <c r="B199" s="573"/>
      <c r="C199" s="580" t="s">
        <v>88</v>
      </c>
      <c r="D199" s="553">
        <f t="shared" si="69"/>
        <v>1891</v>
      </c>
      <c r="E199" s="581">
        <v>22</v>
      </c>
      <c r="F199" s="581">
        <v>89</v>
      </c>
      <c r="G199" s="581">
        <v>127</v>
      </c>
      <c r="H199" s="581">
        <v>155</v>
      </c>
      <c r="I199" s="581">
        <v>176</v>
      </c>
      <c r="J199" s="581">
        <v>151</v>
      </c>
      <c r="K199" s="581">
        <v>137</v>
      </c>
      <c r="L199" s="581">
        <v>116</v>
      </c>
      <c r="M199" s="581">
        <v>139</v>
      </c>
      <c r="N199" s="581">
        <v>147</v>
      </c>
      <c r="O199" s="581">
        <v>146</v>
      </c>
      <c r="P199" s="581">
        <v>120</v>
      </c>
      <c r="Q199" s="581">
        <v>99</v>
      </c>
      <c r="R199" s="581">
        <v>72</v>
      </c>
      <c r="S199" s="581">
        <v>64</v>
      </c>
      <c r="T199" s="581">
        <v>44</v>
      </c>
      <c r="U199" s="581">
        <v>32</v>
      </c>
      <c r="V199" s="581">
        <v>55</v>
      </c>
      <c r="W199" s="562"/>
      <c r="X199" s="562"/>
      <c r="Y199" s="563"/>
      <c r="Z199" s="563"/>
      <c r="AA199" s="563"/>
      <c r="AB199" s="563"/>
      <c r="AC199" s="563"/>
      <c r="AD199" s="563"/>
      <c r="AE199" s="563"/>
      <c r="AF199" s="563"/>
      <c r="AG199" s="563"/>
      <c r="AH199" s="563"/>
      <c r="AI199" s="563"/>
      <c r="AJ199" s="563"/>
      <c r="AK199" s="563"/>
      <c r="AL199" s="563"/>
      <c r="AM199" s="563"/>
      <c r="AN199" s="563"/>
      <c r="AO199" s="563"/>
      <c r="AP199" s="563"/>
      <c r="AQ199" s="563"/>
      <c r="AR199" s="563"/>
      <c r="AS199" s="563"/>
    </row>
    <row r="200" spans="1:45" ht="19.5" customHeight="1">
      <c r="A200" s="579"/>
      <c r="B200" s="573"/>
      <c r="C200" s="574" t="s">
        <v>89</v>
      </c>
      <c r="D200" s="553">
        <f t="shared" si="69"/>
        <v>1699</v>
      </c>
      <c r="E200" s="581">
        <v>27</v>
      </c>
      <c r="F200" s="581">
        <v>79</v>
      </c>
      <c r="G200" s="581">
        <v>99</v>
      </c>
      <c r="H200" s="581">
        <v>139</v>
      </c>
      <c r="I200" s="581">
        <v>146</v>
      </c>
      <c r="J200" s="581">
        <v>130</v>
      </c>
      <c r="K200" s="581">
        <v>119</v>
      </c>
      <c r="L200" s="581">
        <v>109</v>
      </c>
      <c r="M200" s="581">
        <v>128</v>
      </c>
      <c r="N200" s="581">
        <v>136</v>
      </c>
      <c r="O200" s="581">
        <v>142</v>
      </c>
      <c r="P200" s="581">
        <v>103</v>
      </c>
      <c r="Q200" s="581">
        <v>84</v>
      </c>
      <c r="R200" s="581">
        <v>70</v>
      </c>
      <c r="S200" s="581">
        <v>69</v>
      </c>
      <c r="T200" s="581">
        <v>41</v>
      </c>
      <c r="U200" s="581">
        <v>35</v>
      </c>
      <c r="V200" s="581">
        <v>43</v>
      </c>
      <c r="W200" s="562"/>
      <c r="X200" s="562"/>
      <c r="Y200" s="563"/>
      <c r="Z200" s="563"/>
      <c r="AA200" s="563"/>
      <c r="AB200" s="563"/>
      <c r="AC200" s="563"/>
      <c r="AD200" s="563"/>
      <c r="AE200" s="563"/>
      <c r="AF200" s="563"/>
      <c r="AG200" s="563"/>
      <c r="AH200" s="563"/>
      <c r="AI200" s="563"/>
      <c r="AJ200" s="563"/>
      <c r="AK200" s="563"/>
      <c r="AL200" s="563"/>
      <c r="AM200" s="563"/>
      <c r="AN200" s="563"/>
      <c r="AO200" s="563"/>
      <c r="AP200" s="563"/>
      <c r="AQ200" s="563"/>
      <c r="AR200" s="563"/>
      <c r="AS200" s="563"/>
    </row>
    <row r="201" spans="1:45" ht="19.5" customHeight="1">
      <c r="A201" s="582" t="s">
        <v>31</v>
      </c>
      <c r="B201" s="573" t="s">
        <v>538</v>
      </c>
      <c r="C201" s="583"/>
      <c r="D201" s="548">
        <f t="shared" si="69"/>
        <v>653</v>
      </c>
      <c r="E201" s="548">
        <f t="shared" ref="E201:V201" si="73">SUM(E202:E203)</f>
        <v>14</v>
      </c>
      <c r="F201" s="548">
        <f t="shared" si="73"/>
        <v>43</v>
      </c>
      <c r="G201" s="548">
        <f t="shared" si="73"/>
        <v>53</v>
      </c>
      <c r="H201" s="548">
        <f t="shared" si="73"/>
        <v>64</v>
      </c>
      <c r="I201" s="548">
        <f t="shared" si="73"/>
        <v>55</v>
      </c>
      <c r="J201" s="548">
        <f t="shared" si="73"/>
        <v>57</v>
      </c>
      <c r="K201" s="548">
        <f t="shared" si="73"/>
        <v>40</v>
      </c>
      <c r="L201" s="548">
        <f t="shared" si="73"/>
        <v>41</v>
      </c>
      <c r="M201" s="548">
        <f t="shared" si="73"/>
        <v>41</v>
      </c>
      <c r="N201" s="548">
        <f t="shared" si="73"/>
        <v>48</v>
      </c>
      <c r="O201" s="548">
        <f t="shared" si="73"/>
        <v>35</v>
      </c>
      <c r="P201" s="548">
        <f t="shared" si="73"/>
        <v>36</v>
      </c>
      <c r="Q201" s="548">
        <f t="shared" si="73"/>
        <v>26</v>
      </c>
      <c r="R201" s="548">
        <f t="shared" si="73"/>
        <v>25</v>
      </c>
      <c r="S201" s="548">
        <f t="shared" si="73"/>
        <v>23</v>
      </c>
      <c r="T201" s="548">
        <f t="shared" si="73"/>
        <v>17</v>
      </c>
      <c r="U201" s="548">
        <f t="shared" si="73"/>
        <v>17</v>
      </c>
      <c r="V201" s="575">
        <f t="shared" si="73"/>
        <v>18</v>
      </c>
      <c r="W201" s="562"/>
      <c r="X201" s="562"/>
      <c r="Y201" s="563"/>
      <c r="Z201" s="563"/>
      <c r="AA201" s="563"/>
      <c r="AB201" s="563"/>
      <c r="AC201" s="563"/>
      <c r="AD201" s="563"/>
      <c r="AE201" s="563"/>
      <c r="AF201" s="563"/>
      <c r="AG201" s="563"/>
      <c r="AH201" s="563"/>
      <c r="AI201" s="563"/>
      <c r="AJ201" s="563"/>
      <c r="AK201" s="563"/>
      <c r="AL201" s="563"/>
      <c r="AM201" s="563"/>
      <c r="AN201" s="563"/>
      <c r="AO201" s="563"/>
      <c r="AP201" s="563"/>
      <c r="AQ201" s="563"/>
      <c r="AR201" s="563"/>
      <c r="AS201" s="563"/>
    </row>
    <row r="202" spans="1:45" ht="19.5" customHeight="1">
      <c r="A202" s="579"/>
      <c r="B202" s="573"/>
      <c r="C202" s="580" t="s">
        <v>88</v>
      </c>
      <c r="D202" s="553">
        <f t="shared" si="69"/>
        <v>346</v>
      </c>
      <c r="E202" s="581">
        <v>8</v>
      </c>
      <c r="F202" s="581">
        <v>22</v>
      </c>
      <c r="G202" s="581">
        <v>26</v>
      </c>
      <c r="H202" s="581">
        <v>33</v>
      </c>
      <c r="I202" s="581">
        <v>31</v>
      </c>
      <c r="J202" s="581">
        <v>28</v>
      </c>
      <c r="K202" s="581">
        <v>19</v>
      </c>
      <c r="L202" s="581">
        <v>20</v>
      </c>
      <c r="M202" s="581">
        <v>20</v>
      </c>
      <c r="N202" s="581">
        <v>29</v>
      </c>
      <c r="O202" s="581">
        <v>19</v>
      </c>
      <c r="P202" s="581">
        <v>20</v>
      </c>
      <c r="Q202" s="581">
        <v>15</v>
      </c>
      <c r="R202" s="581">
        <v>13</v>
      </c>
      <c r="S202" s="581">
        <v>13</v>
      </c>
      <c r="T202" s="581">
        <v>10</v>
      </c>
      <c r="U202" s="581">
        <v>11</v>
      </c>
      <c r="V202" s="581">
        <v>9</v>
      </c>
      <c r="W202" s="562"/>
      <c r="X202" s="562"/>
      <c r="Y202" s="563"/>
      <c r="Z202" s="563"/>
      <c r="AA202" s="563"/>
      <c r="AB202" s="563"/>
      <c r="AC202" s="563"/>
      <c r="AD202" s="563"/>
      <c r="AE202" s="563"/>
      <c r="AF202" s="563"/>
      <c r="AG202" s="563"/>
      <c r="AH202" s="563"/>
      <c r="AI202" s="563"/>
      <c r="AJ202" s="563"/>
      <c r="AK202" s="563"/>
      <c r="AL202" s="563"/>
      <c r="AM202" s="563"/>
      <c r="AN202" s="563"/>
      <c r="AO202" s="563"/>
      <c r="AP202" s="563"/>
      <c r="AQ202" s="563"/>
      <c r="AR202" s="563"/>
      <c r="AS202" s="563"/>
    </row>
    <row r="203" spans="1:45" ht="19.5" customHeight="1">
      <c r="A203" s="579"/>
      <c r="B203" s="573"/>
      <c r="C203" s="574" t="s">
        <v>89</v>
      </c>
      <c r="D203" s="553">
        <f t="shared" si="69"/>
        <v>307</v>
      </c>
      <c r="E203" s="581">
        <v>6</v>
      </c>
      <c r="F203" s="581">
        <v>21</v>
      </c>
      <c r="G203" s="581">
        <v>27</v>
      </c>
      <c r="H203" s="581">
        <v>31</v>
      </c>
      <c r="I203" s="581">
        <v>24</v>
      </c>
      <c r="J203" s="581">
        <v>29</v>
      </c>
      <c r="K203" s="581">
        <v>21</v>
      </c>
      <c r="L203" s="581">
        <v>21</v>
      </c>
      <c r="M203" s="581">
        <v>21</v>
      </c>
      <c r="N203" s="581">
        <v>19</v>
      </c>
      <c r="O203" s="581">
        <v>16</v>
      </c>
      <c r="P203" s="581">
        <v>16</v>
      </c>
      <c r="Q203" s="581">
        <v>11</v>
      </c>
      <c r="R203" s="581">
        <v>12</v>
      </c>
      <c r="S203" s="581">
        <v>10</v>
      </c>
      <c r="T203" s="581">
        <v>7</v>
      </c>
      <c r="U203" s="581">
        <v>6</v>
      </c>
      <c r="V203" s="581">
        <v>9</v>
      </c>
      <c r="W203" s="562"/>
      <c r="X203" s="562"/>
      <c r="Y203" s="563"/>
      <c r="Z203" s="563"/>
      <c r="AA203" s="563"/>
      <c r="AB203" s="563"/>
      <c r="AC203" s="563"/>
      <c r="AD203" s="563"/>
      <c r="AE203" s="563"/>
      <c r="AF203" s="563"/>
      <c r="AG203" s="563"/>
      <c r="AH203" s="563"/>
      <c r="AI203" s="563"/>
      <c r="AJ203" s="563"/>
      <c r="AK203" s="563"/>
      <c r="AL203" s="563"/>
      <c r="AM203" s="563"/>
      <c r="AN203" s="563"/>
      <c r="AO203" s="563"/>
      <c r="AP203" s="563"/>
      <c r="AQ203" s="563"/>
      <c r="AR203" s="563"/>
      <c r="AS203" s="563"/>
    </row>
    <row r="204" spans="1:45" ht="19.5" customHeight="1">
      <c r="A204" s="582" t="s">
        <v>33</v>
      </c>
      <c r="B204" s="573" t="s">
        <v>539</v>
      </c>
      <c r="C204" s="583"/>
      <c r="D204" s="548">
        <f t="shared" si="69"/>
        <v>2117</v>
      </c>
      <c r="E204" s="548">
        <f t="shared" ref="E204:V204" si="74">SUM(E205:E206)</f>
        <v>36</v>
      </c>
      <c r="F204" s="548">
        <f t="shared" si="74"/>
        <v>123</v>
      </c>
      <c r="G204" s="548">
        <f t="shared" si="74"/>
        <v>148</v>
      </c>
      <c r="H204" s="548">
        <f t="shared" si="74"/>
        <v>162</v>
      </c>
      <c r="I204" s="548">
        <f t="shared" si="74"/>
        <v>164</v>
      </c>
      <c r="J204" s="548">
        <f t="shared" si="74"/>
        <v>172</v>
      </c>
      <c r="K204" s="548">
        <f t="shared" si="74"/>
        <v>183</v>
      </c>
      <c r="L204" s="548">
        <f t="shared" si="74"/>
        <v>135</v>
      </c>
      <c r="M204" s="548">
        <f t="shared" si="74"/>
        <v>151</v>
      </c>
      <c r="N204" s="548">
        <f t="shared" si="74"/>
        <v>143</v>
      </c>
      <c r="O204" s="548">
        <f t="shared" si="74"/>
        <v>134</v>
      </c>
      <c r="P204" s="548">
        <f t="shared" si="74"/>
        <v>125</v>
      </c>
      <c r="Q204" s="548">
        <f t="shared" si="74"/>
        <v>129</v>
      </c>
      <c r="R204" s="548">
        <f t="shared" si="74"/>
        <v>75</v>
      </c>
      <c r="S204" s="548">
        <f t="shared" si="74"/>
        <v>72</v>
      </c>
      <c r="T204" s="548">
        <f t="shared" si="74"/>
        <v>48</v>
      </c>
      <c r="U204" s="548">
        <f t="shared" si="74"/>
        <v>44</v>
      </c>
      <c r="V204" s="575">
        <f t="shared" si="74"/>
        <v>73</v>
      </c>
      <c r="W204" s="562"/>
      <c r="X204" s="562"/>
      <c r="Y204" s="563"/>
      <c r="Z204" s="563"/>
      <c r="AA204" s="563"/>
      <c r="AB204" s="563"/>
      <c r="AC204" s="563"/>
      <c r="AD204" s="563"/>
      <c r="AE204" s="563"/>
      <c r="AF204" s="563"/>
      <c r="AG204" s="563"/>
      <c r="AH204" s="563"/>
      <c r="AI204" s="563"/>
      <c r="AJ204" s="563"/>
      <c r="AK204" s="563"/>
      <c r="AL204" s="563"/>
      <c r="AM204" s="563"/>
      <c r="AN204" s="563"/>
      <c r="AO204" s="563"/>
      <c r="AP204" s="563"/>
      <c r="AQ204" s="563"/>
      <c r="AR204" s="563"/>
      <c r="AS204" s="563"/>
    </row>
    <row r="205" spans="1:45" ht="19.5" customHeight="1">
      <c r="A205" s="579"/>
      <c r="B205" s="573"/>
      <c r="C205" s="580" t="s">
        <v>88</v>
      </c>
      <c r="D205" s="553">
        <f t="shared" si="69"/>
        <v>1115</v>
      </c>
      <c r="E205" s="581">
        <v>16</v>
      </c>
      <c r="F205" s="581">
        <v>62</v>
      </c>
      <c r="G205" s="581">
        <v>82</v>
      </c>
      <c r="H205" s="581">
        <v>88</v>
      </c>
      <c r="I205" s="581">
        <v>92</v>
      </c>
      <c r="J205" s="581">
        <v>87</v>
      </c>
      <c r="K205" s="581">
        <v>93</v>
      </c>
      <c r="L205" s="581">
        <v>81</v>
      </c>
      <c r="M205" s="581">
        <v>80</v>
      </c>
      <c r="N205" s="581">
        <v>69</v>
      </c>
      <c r="O205" s="581">
        <v>78</v>
      </c>
      <c r="P205" s="581">
        <v>64</v>
      </c>
      <c r="Q205" s="581">
        <v>65</v>
      </c>
      <c r="R205" s="581">
        <v>34</v>
      </c>
      <c r="S205" s="581">
        <v>34</v>
      </c>
      <c r="T205" s="581">
        <v>27</v>
      </c>
      <c r="U205" s="581">
        <v>23</v>
      </c>
      <c r="V205" s="581">
        <v>40</v>
      </c>
      <c r="W205" s="562"/>
      <c r="X205" s="562"/>
      <c r="Y205" s="563"/>
      <c r="Z205" s="563"/>
      <c r="AA205" s="563"/>
      <c r="AB205" s="563"/>
      <c r="AC205" s="563"/>
      <c r="AD205" s="563"/>
      <c r="AE205" s="563"/>
      <c r="AF205" s="563"/>
      <c r="AG205" s="563"/>
      <c r="AH205" s="563"/>
      <c r="AI205" s="563"/>
      <c r="AJ205" s="563"/>
      <c r="AK205" s="563"/>
      <c r="AL205" s="563"/>
      <c r="AM205" s="563"/>
      <c r="AN205" s="563"/>
      <c r="AO205" s="563"/>
      <c r="AP205" s="563"/>
      <c r="AQ205" s="563"/>
      <c r="AR205" s="563"/>
      <c r="AS205" s="563"/>
    </row>
    <row r="206" spans="1:45" ht="19.5" customHeight="1">
      <c r="A206" s="579"/>
      <c r="B206" s="573"/>
      <c r="C206" s="574" t="s">
        <v>89</v>
      </c>
      <c r="D206" s="553">
        <f t="shared" si="69"/>
        <v>1002</v>
      </c>
      <c r="E206" s="581">
        <v>20</v>
      </c>
      <c r="F206" s="581">
        <v>61</v>
      </c>
      <c r="G206" s="581">
        <v>66</v>
      </c>
      <c r="H206" s="581">
        <v>74</v>
      </c>
      <c r="I206" s="581">
        <v>72</v>
      </c>
      <c r="J206" s="581">
        <v>85</v>
      </c>
      <c r="K206" s="581">
        <v>90</v>
      </c>
      <c r="L206" s="581">
        <v>54</v>
      </c>
      <c r="M206" s="581">
        <v>71</v>
      </c>
      <c r="N206" s="581">
        <v>74</v>
      </c>
      <c r="O206" s="581">
        <v>56</v>
      </c>
      <c r="P206" s="581">
        <v>61</v>
      </c>
      <c r="Q206" s="581">
        <v>64</v>
      </c>
      <c r="R206" s="581">
        <v>41</v>
      </c>
      <c r="S206" s="581">
        <v>38</v>
      </c>
      <c r="T206" s="581">
        <v>21</v>
      </c>
      <c r="U206" s="581">
        <v>21</v>
      </c>
      <c r="V206" s="581">
        <v>33</v>
      </c>
      <c r="W206" s="562"/>
      <c r="X206" s="562"/>
      <c r="Y206" s="563"/>
      <c r="Z206" s="563"/>
      <c r="AA206" s="563"/>
      <c r="AB206" s="563"/>
      <c r="AC206" s="563"/>
      <c r="AD206" s="563"/>
      <c r="AE206" s="563"/>
      <c r="AF206" s="563"/>
      <c r="AG206" s="563"/>
      <c r="AH206" s="563"/>
      <c r="AI206" s="563"/>
      <c r="AJ206" s="563"/>
      <c r="AK206" s="563"/>
      <c r="AL206" s="563"/>
      <c r="AM206" s="563"/>
      <c r="AN206" s="563"/>
      <c r="AO206" s="563"/>
      <c r="AP206" s="563"/>
      <c r="AQ206" s="563"/>
      <c r="AR206" s="563"/>
      <c r="AS206" s="563"/>
    </row>
    <row r="207" spans="1:45" ht="19.5" customHeight="1">
      <c r="A207" s="582" t="s">
        <v>35</v>
      </c>
      <c r="B207" s="573" t="s">
        <v>540</v>
      </c>
      <c r="C207" s="583"/>
      <c r="D207" s="548">
        <f t="shared" si="69"/>
        <v>1500</v>
      </c>
      <c r="E207" s="548">
        <f t="shared" ref="E207:V207" si="75">SUM(E208:E209)</f>
        <v>16</v>
      </c>
      <c r="F207" s="548">
        <f t="shared" si="75"/>
        <v>72</v>
      </c>
      <c r="G207" s="548">
        <f t="shared" si="75"/>
        <v>106</v>
      </c>
      <c r="H207" s="548">
        <f t="shared" si="75"/>
        <v>117</v>
      </c>
      <c r="I207" s="548">
        <f t="shared" si="75"/>
        <v>111</v>
      </c>
      <c r="J207" s="548">
        <f t="shared" si="75"/>
        <v>111</v>
      </c>
      <c r="K207" s="548">
        <f t="shared" si="75"/>
        <v>117</v>
      </c>
      <c r="L207" s="548">
        <f t="shared" si="75"/>
        <v>92</v>
      </c>
      <c r="M207" s="548">
        <f t="shared" si="75"/>
        <v>85</v>
      </c>
      <c r="N207" s="548">
        <f t="shared" si="75"/>
        <v>117</v>
      </c>
      <c r="O207" s="548">
        <f t="shared" si="75"/>
        <v>113</v>
      </c>
      <c r="P207" s="548">
        <f t="shared" si="75"/>
        <v>104</v>
      </c>
      <c r="Q207" s="548">
        <f t="shared" si="75"/>
        <v>90</v>
      </c>
      <c r="R207" s="548">
        <f t="shared" si="75"/>
        <v>79</v>
      </c>
      <c r="S207" s="548">
        <f t="shared" si="75"/>
        <v>44</v>
      </c>
      <c r="T207" s="548">
        <f t="shared" si="75"/>
        <v>36</v>
      </c>
      <c r="U207" s="548">
        <f t="shared" si="75"/>
        <v>41</v>
      </c>
      <c r="V207" s="575">
        <f t="shared" si="75"/>
        <v>49</v>
      </c>
      <c r="W207" s="562"/>
      <c r="X207" s="562"/>
      <c r="Y207" s="563"/>
      <c r="Z207" s="563"/>
      <c r="AA207" s="563"/>
      <c r="AB207" s="563"/>
      <c r="AC207" s="563"/>
      <c r="AD207" s="563"/>
      <c r="AE207" s="563"/>
      <c r="AF207" s="563"/>
      <c r="AG207" s="563"/>
      <c r="AH207" s="563"/>
      <c r="AI207" s="563"/>
      <c r="AJ207" s="563"/>
      <c r="AK207" s="563"/>
      <c r="AL207" s="563"/>
      <c r="AM207" s="563"/>
      <c r="AN207" s="563"/>
      <c r="AO207" s="563"/>
      <c r="AP207" s="563"/>
      <c r="AQ207" s="563"/>
      <c r="AR207" s="563"/>
      <c r="AS207" s="563"/>
    </row>
    <row r="208" spans="1:45" ht="19.5" customHeight="1">
      <c r="A208" s="579"/>
      <c r="B208" s="573"/>
      <c r="C208" s="580" t="s">
        <v>88</v>
      </c>
      <c r="D208" s="553">
        <f t="shared" si="69"/>
        <v>838</v>
      </c>
      <c r="E208" s="581">
        <v>10</v>
      </c>
      <c r="F208" s="581">
        <v>37</v>
      </c>
      <c r="G208" s="581">
        <v>56</v>
      </c>
      <c r="H208" s="581">
        <v>68</v>
      </c>
      <c r="I208" s="581">
        <v>57</v>
      </c>
      <c r="J208" s="581">
        <v>58</v>
      </c>
      <c r="K208" s="581">
        <v>62</v>
      </c>
      <c r="L208" s="581">
        <v>53</v>
      </c>
      <c r="M208" s="581">
        <v>46</v>
      </c>
      <c r="N208" s="581">
        <v>72</v>
      </c>
      <c r="O208" s="581">
        <v>63</v>
      </c>
      <c r="P208" s="581">
        <v>53</v>
      </c>
      <c r="Q208" s="581">
        <v>52</v>
      </c>
      <c r="R208" s="581">
        <v>51</v>
      </c>
      <c r="S208" s="581">
        <v>27</v>
      </c>
      <c r="T208" s="581">
        <v>21</v>
      </c>
      <c r="U208" s="581">
        <v>21</v>
      </c>
      <c r="V208" s="581">
        <v>31</v>
      </c>
      <c r="W208" s="562"/>
      <c r="X208" s="562"/>
      <c r="Y208" s="563"/>
      <c r="Z208" s="563"/>
      <c r="AA208" s="563"/>
      <c r="AB208" s="563"/>
      <c r="AC208" s="563"/>
      <c r="AD208" s="563"/>
      <c r="AE208" s="563"/>
      <c r="AF208" s="563"/>
      <c r="AG208" s="563"/>
      <c r="AH208" s="563"/>
      <c r="AI208" s="563"/>
      <c r="AJ208" s="563"/>
      <c r="AK208" s="563"/>
      <c r="AL208" s="563"/>
      <c r="AM208" s="563"/>
      <c r="AN208" s="563"/>
      <c r="AO208" s="563"/>
      <c r="AP208" s="563"/>
      <c r="AQ208" s="563"/>
      <c r="AR208" s="563"/>
      <c r="AS208" s="563"/>
    </row>
    <row r="209" spans="1:45" ht="19.5" customHeight="1">
      <c r="A209" s="579"/>
      <c r="B209" s="573"/>
      <c r="C209" s="574" t="s">
        <v>89</v>
      </c>
      <c r="D209" s="553">
        <f t="shared" si="69"/>
        <v>662</v>
      </c>
      <c r="E209" s="581">
        <v>6</v>
      </c>
      <c r="F209" s="581">
        <v>35</v>
      </c>
      <c r="G209" s="581">
        <v>50</v>
      </c>
      <c r="H209" s="581">
        <v>49</v>
      </c>
      <c r="I209" s="581">
        <v>54</v>
      </c>
      <c r="J209" s="581">
        <v>53</v>
      </c>
      <c r="K209" s="581">
        <v>55</v>
      </c>
      <c r="L209" s="581">
        <v>39</v>
      </c>
      <c r="M209" s="581">
        <v>39</v>
      </c>
      <c r="N209" s="581">
        <v>45</v>
      </c>
      <c r="O209" s="581">
        <v>50</v>
      </c>
      <c r="P209" s="581">
        <v>51</v>
      </c>
      <c r="Q209" s="581">
        <v>38</v>
      </c>
      <c r="R209" s="581">
        <v>28</v>
      </c>
      <c r="S209" s="581">
        <v>17</v>
      </c>
      <c r="T209" s="581">
        <v>15</v>
      </c>
      <c r="U209" s="581">
        <v>20</v>
      </c>
      <c r="V209" s="581">
        <v>18</v>
      </c>
      <c r="W209" s="562"/>
      <c r="X209" s="562"/>
      <c r="Y209" s="563"/>
      <c r="Z209" s="563"/>
      <c r="AA209" s="563"/>
      <c r="AB209" s="563"/>
      <c r="AC209" s="563"/>
      <c r="AD209" s="563"/>
      <c r="AE209" s="563"/>
      <c r="AF209" s="563"/>
      <c r="AG209" s="563"/>
      <c r="AH209" s="563"/>
      <c r="AI209" s="563"/>
      <c r="AJ209" s="563"/>
      <c r="AK209" s="563"/>
      <c r="AL209" s="563"/>
      <c r="AM209" s="563"/>
      <c r="AN209" s="563"/>
      <c r="AO209" s="563"/>
      <c r="AP209" s="563"/>
      <c r="AQ209" s="563"/>
      <c r="AR209" s="563"/>
      <c r="AS209" s="563"/>
    </row>
    <row r="210" spans="1:45" ht="19.5" customHeight="1">
      <c r="A210" s="582" t="s">
        <v>37</v>
      </c>
      <c r="B210" s="573" t="s">
        <v>541</v>
      </c>
      <c r="C210" s="583"/>
      <c r="D210" s="548">
        <f t="shared" si="69"/>
        <v>2090</v>
      </c>
      <c r="E210" s="548">
        <f t="shared" ref="E210:V210" si="76">SUM(E211:E212)</f>
        <v>30</v>
      </c>
      <c r="F210" s="548">
        <f t="shared" si="76"/>
        <v>106</v>
      </c>
      <c r="G210" s="548">
        <f t="shared" si="76"/>
        <v>133</v>
      </c>
      <c r="H210" s="548">
        <f t="shared" si="76"/>
        <v>157</v>
      </c>
      <c r="I210" s="548">
        <f t="shared" si="76"/>
        <v>156</v>
      </c>
      <c r="J210" s="548">
        <f t="shared" si="76"/>
        <v>150</v>
      </c>
      <c r="K210" s="548">
        <f t="shared" si="76"/>
        <v>165</v>
      </c>
      <c r="L210" s="548">
        <f t="shared" si="76"/>
        <v>124</v>
      </c>
      <c r="M210" s="548">
        <f t="shared" si="76"/>
        <v>166</v>
      </c>
      <c r="N210" s="548">
        <f t="shared" si="76"/>
        <v>174</v>
      </c>
      <c r="O210" s="548">
        <f t="shared" si="76"/>
        <v>154</v>
      </c>
      <c r="P210" s="548">
        <f t="shared" si="76"/>
        <v>136</v>
      </c>
      <c r="Q210" s="548">
        <f t="shared" si="76"/>
        <v>114</v>
      </c>
      <c r="R210" s="548">
        <f t="shared" si="76"/>
        <v>102</v>
      </c>
      <c r="S210" s="548">
        <f t="shared" si="76"/>
        <v>71</v>
      </c>
      <c r="T210" s="548">
        <f t="shared" si="76"/>
        <v>56</v>
      </c>
      <c r="U210" s="548">
        <f t="shared" si="76"/>
        <v>39</v>
      </c>
      <c r="V210" s="575">
        <f t="shared" si="76"/>
        <v>57</v>
      </c>
      <c r="W210" s="562"/>
      <c r="X210" s="562"/>
      <c r="Y210" s="563"/>
      <c r="Z210" s="563"/>
      <c r="AA210" s="563"/>
      <c r="AB210" s="563"/>
      <c r="AC210" s="563"/>
      <c r="AD210" s="563"/>
      <c r="AE210" s="563"/>
      <c r="AF210" s="563"/>
      <c r="AG210" s="563"/>
      <c r="AH210" s="563"/>
      <c r="AI210" s="563"/>
      <c r="AJ210" s="563"/>
      <c r="AK210" s="563"/>
      <c r="AL210" s="563"/>
      <c r="AM210" s="563"/>
      <c r="AN210" s="563"/>
      <c r="AO210" s="563"/>
      <c r="AP210" s="563"/>
      <c r="AQ210" s="563"/>
      <c r="AR210" s="563"/>
      <c r="AS210" s="563"/>
    </row>
    <row r="211" spans="1:45" ht="19.5" customHeight="1">
      <c r="A211" s="579"/>
      <c r="B211" s="573"/>
      <c r="C211" s="580" t="s">
        <v>88</v>
      </c>
      <c r="D211" s="553">
        <f t="shared" si="69"/>
        <v>1043</v>
      </c>
      <c r="E211" s="581">
        <v>12</v>
      </c>
      <c r="F211" s="581">
        <v>49</v>
      </c>
      <c r="G211" s="581">
        <v>70</v>
      </c>
      <c r="H211" s="581">
        <v>82</v>
      </c>
      <c r="I211" s="581">
        <v>78</v>
      </c>
      <c r="J211" s="581">
        <v>75</v>
      </c>
      <c r="K211" s="581">
        <v>75</v>
      </c>
      <c r="L211" s="581">
        <v>64</v>
      </c>
      <c r="M211" s="581">
        <v>89</v>
      </c>
      <c r="N211" s="581">
        <v>74</v>
      </c>
      <c r="O211" s="581">
        <v>78</v>
      </c>
      <c r="P211" s="581">
        <v>76</v>
      </c>
      <c r="Q211" s="581">
        <v>67</v>
      </c>
      <c r="R211" s="581">
        <v>49</v>
      </c>
      <c r="S211" s="581">
        <v>36</v>
      </c>
      <c r="T211" s="581">
        <v>28</v>
      </c>
      <c r="U211" s="581">
        <v>17</v>
      </c>
      <c r="V211" s="581">
        <v>24</v>
      </c>
      <c r="W211" s="562"/>
      <c r="X211" s="562"/>
      <c r="Y211" s="563"/>
      <c r="Z211" s="563"/>
      <c r="AA211" s="563"/>
      <c r="AB211" s="563"/>
      <c r="AC211" s="563"/>
      <c r="AD211" s="563"/>
      <c r="AE211" s="563"/>
      <c r="AF211" s="563"/>
      <c r="AG211" s="563"/>
      <c r="AH211" s="563"/>
      <c r="AI211" s="563"/>
      <c r="AJ211" s="563"/>
      <c r="AK211" s="563"/>
      <c r="AL211" s="563"/>
      <c r="AM211" s="563"/>
      <c r="AN211" s="563"/>
      <c r="AO211" s="563"/>
      <c r="AP211" s="563"/>
      <c r="AQ211" s="563"/>
      <c r="AR211" s="563"/>
      <c r="AS211" s="563"/>
    </row>
    <row r="212" spans="1:45" ht="19.5" customHeight="1">
      <c r="A212" s="579"/>
      <c r="B212" s="573"/>
      <c r="C212" s="574" t="s">
        <v>89</v>
      </c>
      <c r="D212" s="553">
        <f t="shared" si="69"/>
        <v>1047</v>
      </c>
      <c r="E212" s="581">
        <v>18</v>
      </c>
      <c r="F212" s="581">
        <v>57</v>
      </c>
      <c r="G212" s="581">
        <v>63</v>
      </c>
      <c r="H212" s="581">
        <v>75</v>
      </c>
      <c r="I212" s="581">
        <v>78</v>
      </c>
      <c r="J212" s="581">
        <v>75</v>
      </c>
      <c r="K212" s="581">
        <v>90</v>
      </c>
      <c r="L212" s="581">
        <v>60</v>
      </c>
      <c r="M212" s="581">
        <v>77</v>
      </c>
      <c r="N212" s="581">
        <v>100</v>
      </c>
      <c r="O212" s="581">
        <v>76</v>
      </c>
      <c r="P212" s="581">
        <v>60</v>
      </c>
      <c r="Q212" s="581">
        <v>47</v>
      </c>
      <c r="R212" s="581">
        <v>53</v>
      </c>
      <c r="S212" s="581">
        <v>35</v>
      </c>
      <c r="T212" s="581">
        <v>28</v>
      </c>
      <c r="U212" s="581">
        <v>22</v>
      </c>
      <c r="V212" s="581">
        <v>33</v>
      </c>
      <c r="W212" s="562"/>
      <c r="X212" s="562"/>
      <c r="Y212" s="563"/>
      <c r="Z212" s="563"/>
      <c r="AA212" s="563"/>
      <c r="AB212" s="563"/>
      <c r="AC212" s="563"/>
      <c r="AD212" s="563"/>
      <c r="AE212" s="563"/>
      <c r="AF212" s="563"/>
      <c r="AG212" s="563"/>
      <c r="AH212" s="563"/>
      <c r="AI212" s="563"/>
      <c r="AJ212" s="563"/>
      <c r="AK212" s="563"/>
      <c r="AL212" s="563"/>
      <c r="AM212" s="563"/>
      <c r="AN212" s="563"/>
      <c r="AO212" s="563"/>
      <c r="AP212" s="563"/>
      <c r="AQ212" s="563"/>
      <c r="AR212" s="563"/>
      <c r="AS212" s="563"/>
    </row>
    <row r="213" spans="1:45" ht="19.5" customHeight="1">
      <c r="A213" s="582" t="s">
        <v>39</v>
      </c>
      <c r="B213" s="573" t="s">
        <v>542</v>
      </c>
      <c r="C213" s="583"/>
      <c r="D213" s="548">
        <f t="shared" si="69"/>
        <v>4394</v>
      </c>
      <c r="E213" s="548">
        <f t="shared" ref="E213:V213" si="77">SUM(E214:E215)</f>
        <v>62</v>
      </c>
      <c r="F213" s="548">
        <f t="shared" si="77"/>
        <v>250</v>
      </c>
      <c r="G213" s="548">
        <f t="shared" si="77"/>
        <v>359</v>
      </c>
      <c r="H213" s="548">
        <f t="shared" si="77"/>
        <v>413</v>
      </c>
      <c r="I213" s="548">
        <f t="shared" si="77"/>
        <v>375</v>
      </c>
      <c r="J213" s="548">
        <f t="shared" si="77"/>
        <v>362</v>
      </c>
      <c r="K213" s="548">
        <f t="shared" si="77"/>
        <v>334</v>
      </c>
      <c r="L213" s="548">
        <f t="shared" si="77"/>
        <v>316</v>
      </c>
      <c r="M213" s="548">
        <f t="shared" si="77"/>
        <v>295</v>
      </c>
      <c r="N213" s="548">
        <f t="shared" si="77"/>
        <v>335</v>
      </c>
      <c r="O213" s="548">
        <f t="shared" si="77"/>
        <v>323</v>
      </c>
      <c r="P213" s="548">
        <f t="shared" si="77"/>
        <v>267</v>
      </c>
      <c r="Q213" s="548">
        <f t="shared" si="77"/>
        <v>178</v>
      </c>
      <c r="R213" s="548">
        <f t="shared" si="77"/>
        <v>164</v>
      </c>
      <c r="S213" s="548">
        <f t="shared" si="77"/>
        <v>114</v>
      </c>
      <c r="T213" s="548">
        <f t="shared" si="77"/>
        <v>95</v>
      </c>
      <c r="U213" s="548">
        <f t="shared" si="77"/>
        <v>74</v>
      </c>
      <c r="V213" s="575">
        <f t="shared" si="77"/>
        <v>78</v>
      </c>
      <c r="W213" s="562"/>
      <c r="X213" s="562"/>
      <c r="Y213" s="563"/>
      <c r="Z213" s="563"/>
      <c r="AA213" s="563"/>
      <c r="AB213" s="563"/>
      <c r="AC213" s="563"/>
      <c r="AD213" s="563"/>
      <c r="AE213" s="563"/>
      <c r="AF213" s="563"/>
      <c r="AG213" s="563"/>
      <c r="AH213" s="563"/>
      <c r="AI213" s="563"/>
      <c r="AJ213" s="563"/>
      <c r="AK213" s="563"/>
      <c r="AL213" s="563"/>
      <c r="AM213" s="563"/>
      <c r="AN213" s="563"/>
      <c r="AO213" s="563"/>
      <c r="AP213" s="563"/>
      <c r="AQ213" s="563"/>
      <c r="AR213" s="563"/>
      <c r="AS213" s="563"/>
    </row>
    <row r="214" spans="1:45" ht="19.5" customHeight="1">
      <c r="A214" s="579"/>
      <c r="B214" s="573"/>
      <c r="C214" s="580" t="s">
        <v>88</v>
      </c>
      <c r="D214" s="553">
        <f t="shared" si="69"/>
        <v>2307</v>
      </c>
      <c r="E214" s="581">
        <v>34</v>
      </c>
      <c r="F214" s="581">
        <v>132</v>
      </c>
      <c r="G214" s="581">
        <v>185</v>
      </c>
      <c r="H214" s="581">
        <v>211</v>
      </c>
      <c r="I214" s="581">
        <v>190</v>
      </c>
      <c r="J214" s="581">
        <v>193</v>
      </c>
      <c r="K214" s="581">
        <v>170</v>
      </c>
      <c r="L214" s="581">
        <v>172</v>
      </c>
      <c r="M214" s="581">
        <v>156</v>
      </c>
      <c r="N214" s="581">
        <v>161</v>
      </c>
      <c r="O214" s="581">
        <v>174</v>
      </c>
      <c r="P214" s="581">
        <v>163</v>
      </c>
      <c r="Q214" s="581">
        <v>93</v>
      </c>
      <c r="R214" s="581">
        <v>78</v>
      </c>
      <c r="S214" s="581">
        <v>59</v>
      </c>
      <c r="T214" s="581">
        <v>60</v>
      </c>
      <c r="U214" s="581">
        <v>36</v>
      </c>
      <c r="V214" s="581">
        <v>40</v>
      </c>
      <c r="W214" s="562"/>
      <c r="X214" s="562"/>
      <c r="Y214" s="563"/>
      <c r="Z214" s="563"/>
      <c r="AA214" s="563"/>
      <c r="AB214" s="563"/>
      <c r="AC214" s="563"/>
      <c r="AD214" s="563"/>
      <c r="AE214" s="563"/>
      <c r="AF214" s="563"/>
      <c r="AG214" s="563"/>
      <c r="AH214" s="563"/>
      <c r="AI214" s="563"/>
      <c r="AJ214" s="563"/>
      <c r="AK214" s="563"/>
      <c r="AL214" s="563"/>
      <c r="AM214" s="563"/>
      <c r="AN214" s="563"/>
      <c r="AO214" s="563"/>
      <c r="AP214" s="563"/>
      <c r="AQ214" s="563"/>
      <c r="AR214" s="563"/>
      <c r="AS214" s="563"/>
    </row>
    <row r="215" spans="1:45" ht="19.5" customHeight="1">
      <c r="A215" s="579"/>
      <c r="B215" s="573"/>
      <c r="C215" s="574" t="s">
        <v>89</v>
      </c>
      <c r="D215" s="553">
        <f t="shared" si="69"/>
        <v>2087</v>
      </c>
      <c r="E215" s="581">
        <v>28</v>
      </c>
      <c r="F215" s="581">
        <v>118</v>
      </c>
      <c r="G215" s="581">
        <v>174</v>
      </c>
      <c r="H215" s="581">
        <v>202</v>
      </c>
      <c r="I215" s="581">
        <v>185</v>
      </c>
      <c r="J215" s="581">
        <v>169</v>
      </c>
      <c r="K215" s="581">
        <v>164</v>
      </c>
      <c r="L215" s="581">
        <v>144</v>
      </c>
      <c r="M215" s="581">
        <v>139</v>
      </c>
      <c r="N215" s="581">
        <v>174</v>
      </c>
      <c r="O215" s="581">
        <v>149</v>
      </c>
      <c r="P215" s="581">
        <v>104</v>
      </c>
      <c r="Q215" s="581">
        <v>85</v>
      </c>
      <c r="R215" s="581">
        <v>86</v>
      </c>
      <c r="S215" s="581">
        <v>55</v>
      </c>
      <c r="T215" s="581">
        <v>35</v>
      </c>
      <c r="U215" s="581">
        <v>38</v>
      </c>
      <c r="V215" s="581">
        <v>38</v>
      </c>
      <c r="W215" s="562"/>
      <c r="X215" s="562"/>
      <c r="Y215" s="563"/>
      <c r="Z215" s="563"/>
      <c r="AA215" s="563"/>
      <c r="AB215" s="563"/>
      <c r="AC215" s="563"/>
      <c r="AD215" s="563"/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563"/>
      <c r="AP215" s="563"/>
      <c r="AQ215" s="563"/>
      <c r="AR215" s="563"/>
      <c r="AS215" s="563"/>
    </row>
    <row r="216" spans="1:45" ht="19.5" customHeight="1">
      <c r="A216" s="582" t="s">
        <v>46</v>
      </c>
      <c r="B216" s="573" t="s">
        <v>408</v>
      </c>
      <c r="C216" s="583"/>
      <c r="D216" s="548">
        <f>SUM(E216:V216)</f>
        <v>3417</v>
      </c>
      <c r="E216" s="548">
        <f>SUM(E217:E218)</f>
        <v>56</v>
      </c>
      <c r="F216" s="548">
        <f t="shared" ref="F216:V216" si="78">SUM(F217:F218)</f>
        <v>183</v>
      </c>
      <c r="G216" s="548">
        <f t="shared" si="78"/>
        <v>227</v>
      </c>
      <c r="H216" s="548">
        <f t="shared" si="78"/>
        <v>276</v>
      </c>
      <c r="I216" s="548">
        <f t="shared" si="78"/>
        <v>271</v>
      </c>
      <c r="J216" s="548">
        <f t="shared" si="78"/>
        <v>319</v>
      </c>
      <c r="K216" s="548">
        <f t="shared" si="78"/>
        <v>271</v>
      </c>
      <c r="L216" s="548">
        <f t="shared" si="78"/>
        <v>227</v>
      </c>
      <c r="M216" s="548">
        <f t="shared" si="78"/>
        <v>232</v>
      </c>
      <c r="N216" s="548">
        <f t="shared" si="78"/>
        <v>273</v>
      </c>
      <c r="O216" s="548">
        <f t="shared" si="78"/>
        <v>280</v>
      </c>
      <c r="P216" s="548">
        <f t="shared" si="78"/>
        <v>198</v>
      </c>
      <c r="Q216" s="548">
        <f t="shared" si="78"/>
        <v>156</v>
      </c>
      <c r="R216" s="548">
        <f t="shared" si="78"/>
        <v>142</v>
      </c>
      <c r="S216" s="548">
        <f t="shared" si="78"/>
        <v>116</v>
      </c>
      <c r="T216" s="548">
        <f t="shared" si="78"/>
        <v>68</v>
      </c>
      <c r="U216" s="548">
        <f t="shared" si="78"/>
        <v>51</v>
      </c>
      <c r="V216" s="575">
        <f t="shared" si="78"/>
        <v>71</v>
      </c>
      <c r="W216" s="562"/>
      <c r="X216" s="562"/>
      <c r="Y216" s="563"/>
      <c r="Z216" s="563"/>
      <c r="AA216" s="563"/>
      <c r="AB216" s="563"/>
      <c r="AC216" s="563"/>
      <c r="AD216" s="563"/>
      <c r="AE216" s="563"/>
      <c r="AF216" s="563"/>
      <c r="AG216" s="563"/>
      <c r="AH216" s="563"/>
      <c r="AI216" s="563"/>
      <c r="AJ216" s="563"/>
      <c r="AK216" s="563"/>
      <c r="AL216" s="563"/>
      <c r="AM216" s="563"/>
      <c r="AN216" s="563"/>
      <c r="AO216" s="563"/>
      <c r="AP216" s="563"/>
      <c r="AQ216" s="563"/>
      <c r="AR216" s="563"/>
      <c r="AS216" s="563"/>
    </row>
    <row r="217" spans="1:45" ht="19.5" customHeight="1">
      <c r="A217" s="572"/>
      <c r="B217" s="584"/>
      <c r="C217" s="580" t="s">
        <v>88</v>
      </c>
      <c r="D217" s="553">
        <f t="shared" si="69"/>
        <v>1710</v>
      </c>
      <c r="E217" s="581">
        <v>31</v>
      </c>
      <c r="F217" s="581">
        <v>95</v>
      </c>
      <c r="G217" s="581">
        <v>107</v>
      </c>
      <c r="H217" s="581">
        <v>132</v>
      </c>
      <c r="I217" s="581">
        <v>138</v>
      </c>
      <c r="J217" s="581">
        <v>168</v>
      </c>
      <c r="K217" s="581">
        <v>132</v>
      </c>
      <c r="L217" s="581">
        <v>118</v>
      </c>
      <c r="M217" s="581">
        <v>123</v>
      </c>
      <c r="N217" s="581">
        <v>132</v>
      </c>
      <c r="O217" s="581">
        <v>142</v>
      </c>
      <c r="P217" s="581">
        <v>103</v>
      </c>
      <c r="Q217" s="581">
        <v>81</v>
      </c>
      <c r="R217" s="581">
        <v>60</v>
      </c>
      <c r="S217" s="581">
        <v>54</v>
      </c>
      <c r="T217" s="581">
        <v>31</v>
      </c>
      <c r="U217" s="581">
        <v>25</v>
      </c>
      <c r="V217" s="581">
        <v>38</v>
      </c>
      <c r="W217" s="562"/>
      <c r="X217" s="562"/>
      <c r="Y217" s="563"/>
      <c r="Z217" s="563"/>
      <c r="AA217" s="563"/>
      <c r="AB217" s="563"/>
      <c r="AC217" s="563"/>
      <c r="AD217" s="563"/>
      <c r="AE217" s="563"/>
      <c r="AF217" s="563"/>
      <c r="AG217" s="563"/>
      <c r="AH217" s="563"/>
      <c r="AI217" s="563"/>
      <c r="AJ217" s="563"/>
      <c r="AK217" s="563"/>
      <c r="AL217" s="563"/>
      <c r="AM217" s="563"/>
      <c r="AN217" s="563"/>
      <c r="AO217" s="563"/>
      <c r="AP217" s="563"/>
      <c r="AQ217" s="563"/>
      <c r="AR217" s="563"/>
      <c r="AS217" s="563"/>
    </row>
    <row r="218" spans="1:45" ht="19.5" customHeight="1">
      <c r="A218" s="572"/>
      <c r="B218" s="573"/>
      <c r="C218" s="574" t="s">
        <v>89</v>
      </c>
      <c r="D218" s="553">
        <f t="shared" si="69"/>
        <v>1707</v>
      </c>
      <c r="E218" s="581">
        <v>25</v>
      </c>
      <c r="F218" s="581">
        <v>88</v>
      </c>
      <c r="G218" s="581">
        <v>120</v>
      </c>
      <c r="H218" s="581">
        <v>144</v>
      </c>
      <c r="I218" s="581">
        <v>133</v>
      </c>
      <c r="J218" s="581">
        <v>151</v>
      </c>
      <c r="K218" s="581">
        <v>139</v>
      </c>
      <c r="L218" s="581">
        <v>109</v>
      </c>
      <c r="M218" s="581">
        <v>109</v>
      </c>
      <c r="N218" s="581">
        <v>141</v>
      </c>
      <c r="O218" s="581">
        <v>138</v>
      </c>
      <c r="P218" s="581">
        <v>95</v>
      </c>
      <c r="Q218" s="581">
        <v>75</v>
      </c>
      <c r="R218" s="581">
        <v>82</v>
      </c>
      <c r="S218" s="581">
        <v>62</v>
      </c>
      <c r="T218" s="581">
        <v>37</v>
      </c>
      <c r="U218" s="581">
        <v>26</v>
      </c>
      <c r="V218" s="581">
        <v>33</v>
      </c>
      <c r="W218" s="562"/>
      <c r="X218" s="562"/>
      <c r="Y218" s="563"/>
      <c r="Z218" s="563"/>
      <c r="AA218" s="563"/>
      <c r="AB218" s="563"/>
      <c r="AC218" s="563"/>
      <c r="AD218" s="563"/>
      <c r="AE218" s="563"/>
      <c r="AF218" s="563"/>
      <c r="AG218" s="563"/>
      <c r="AH218" s="563"/>
      <c r="AI218" s="563"/>
      <c r="AJ218" s="563"/>
      <c r="AK218" s="563"/>
      <c r="AL218" s="563"/>
      <c r="AM218" s="563"/>
      <c r="AN218" s="563"/>
      <c r="AO218" s="563"/>
      <c r="AP218" s="563"/>
      <c r="AQ218" s="563"/>
      <c r="AR218" s="563"/>
      <c r="AS218" s="563"/>
    </row>
    <row r="219" spans="1:45" ht="17.25" customHeight="1" thickBot="1">
      <c r="A219" s="659"/>
      <c r="B219" s="597"/>
      <c r="C219" s="598"/>
      <c r="D219" s="660"/>
      <c r="E219" s="599"/>
      <c r="F219" s="599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4"/>
      <c r="W219" s="562"/>
      <c r="X219" s="563"/>
      <c r="Y219" s="563"/>
      <c r="Z219" s="563"/>
      <c r="AA219" s="563"/>
      <c r="AB219" s="563"/>
      <c r="AC219" s="563"/>
      <c r="AD219" s="563"/>
      <c r="AE219" s="563"/>
      <c r="AF219" s="563"/>
      <c r="AG219" s="563"/>
      <c r="AH219" s="563"/>
      <c r="AI219" s="563"/>
      <c r="AJ219" s="563"/>
      <c r="AK219" s="563"/>
      <c r="AL219" s="563"/>
      <c r="AM219" s="563"/>
      <c r="AN219" s="563"/>
      <c r="AO219" s="563"/>
      <c r="AP219" s="563"/>
      <c r="AQ219" s="563"/>
      <c r="AR219" s="563"/>
      <c r="AS219" s="563"/>
    </row>
    <row r="220" spans="1:45">
      <c r="A220" s="604"/>
      <c r="D220" s="605"/>
      <c r="E220" s="606"/>
      <c r="F220" s="606"/>
      <c r="G220" s="606"/>
      <c r="H220" s="606"/>
      <c r="I220" s="606"/>
      <c r="J220" s="606"/>
      <c r="K220" s="606"/>
      <c r="L220" s="606"/>
      <c r="M220" s="606"/>
      <c r="N220" s="606"/>
      <c r="O220" s="606"/>
      <c r="P220" s="606"/>
      <c r="Q220" s="606"/>
      <c r="R220" s="606"/>
      <c r="S220" s="606"/>
      <c r="T220" s="606"/>
      <c r="U220" s="661" t="s">
        <v>905</v>
      </c>
      <c r="V220" s="630"/>
      <c r="W220" s="563"/>
      <c r="X220" s="563"/>
      <c r="Y220" s="563"/>
      <c r="Z220" s="563"/>
      <c r="AA220" s="563"/>
      <c r="AB220" s="563"/>
      <c r="AC220" s="563"/>
      <c r="AD220" s="563"/>
      <c r="AE220" s="563"/>
      <c r="AF220" s="563"/>
      <c r="AG220" s="563"/>
      <c r="AH220" s="563"/>
      <c r="AI220" s="563"/>
      <c r="AJ220" s="563"/>
      <c r="AK220" s="563"/>
      <c r="AL220" s="563"/>
      <c r="AM220" s="563"/>
      <c r="AN220" s="563"/>
      <c r="AO220" s="563"/>
      <c r="AP220" s="563"/>
      <c r="AQ220" s="563"/>
      <c r="AR220" s="563"/>
      <c r="AS220" s="563"/>
    </row>
    <row r="221" spans="1:45" ht="12.75">
      <c r="A221" s="1750" t="s">
        <v>873</v>
      </c>
      <c r="B221" s="1750"/>
      <c r="C221" s="1750"/>
      <c r="D221" s="1750"/>
      <c r="E221" s="468"/>
      <c r="F221" s="633"/>
      <c r="G221" s="633"/>
      <c r="H221" s="633"/>
      <c r="I221" s="633"/>
      <c r="J221" s="633"/>
      <c r="K221" s="633"/>
      <c r="L221" s="633"/>
      <c r="M221" s="633"/>
      <c r="N221" s="633"/>
      <c r="O221" s="606"/>
      <c r="P221" s="606"/>
      <c r="Q221" s="606"/>
      <c r="R221" s="606"/>
      <c r="S221" s="606"/>
      <c r="T221" s="606"/>
      <c r="U221" s="602"/>
      <c r="V221" s="562"/>
      <c r="W221" s="563"/>
      <c r="X221" s="563"/>
      <c r="Y221" s="563"/>
      <c r="Z221" s="563"/>
      <c r="AA221" s="563"/>
      <c r="AB221" s="563"/>
      <c r="AC221" s="563"/>
      <c r="AD221" s="563"/>
      <c r="AE221" s="563"/>
      <c r="AF221" s="563"/>
      <c r="AG221" s="563"/>
      <c r="AH221" s="563"/>
      <c r="AI221" s="563"/>
      <c r="AJ221" s="563"/>
      <c r="AK221" s="563"/>
      <c r="AL221" s="563"/>
      <c r="AM221" s="563"/>
      <c r="AN221" s="563"/>
      <c r="AO221" s="563"/>
      <c r="AP221" s="563"/>
      <c r="AQ221" s="563"/>
      <c r="AR221" s="563"/>
      <c r="AS221" s="563"/>
    </row>
    <row r="222" spans="1:45" ht="12.75">
      <c r="A222" s="1740" t="s">
        <v>882</v>
      </c>
      <c r="B222" s="1740"/>
      <c r="C222" s="1740"/>
      <c r="D222" s="1740"/>
      <c r="E222" s="1740"/>
      <c r="F222" s="633"/>
      <c r="G222" s="633"/>
      <c r="H222" s="633"/>
      <c r="I222" s="633"/>
      <c r="J222" s="633"/>
      <c r="K222" s="633"/>
      <c r="L222" s="633"/>
      <c r="M222" s="633"/>
      <c r="N222" s="633"/>
      <c r="O222" s="606"/>
      <c r="P222" s="606"/>
      <c r="Q222" s="606"/>
      <c r="R222" s="606"/>
      <c r="S222" s="606"/>
      <c r="T222" s="606"/>
      <c r="U222" s="602"/>
      <c r="V222" s="562"/>
      <c r="W222" s="563"/>
      <c r="X222" s="563"/>
      <c r="Y222" s="563"/>
      <c r="Z222" s="563"/>
      <c r="AA222" s="563"/>
      <c r="AB222" s="563"/>
      <c r="AC222" s="563"/>
      <c r="AD222" s="563"/>
      <c r="AE222" s="563"/>
      <c r="AF222" s="563"/>
      <c r="AG222" s="563"/>
      <c r="AH222" s="563"/>
      <c r="AI222" s="563"/>
      <c r="AJ222" s="563"/>
      <c r="AK222" s="563"/>
      <c r="AL222" s="563"/>
      <c r="AM222" s="563"/>
      <c r="AN222" s="563"/>
      <c r="AO222" s="563"/>
      <c r="AP222" s="563"/>
      <c r="AQ222" s="563"/>
      <c r="AR222" s="563"/>
      <c r="AS222" s="563"/>
    </row>
    <row r="223" spans="1:45" ht="12.75">
      <c r="A223" s="631"/>
      <c r="B223" s="631"/>
      <c r="C223" s="631"/>
      <c r="D223" s="632"/>
      <c r="E223" s="633"/>
      <c r="F223" s="633"/>
      <c r="G223" s="633"/>
      <c r="H223" s="633"/>
      <c r="I223" s="633"/>
      <c r="J223" s="633"/>
      <c r="K223" s="633"/>
      <c r="L223" s="633"/>
      <c r="M223" s="633"/>
      <c r="N223" s="633"/>
      <c r="O223" s="606"/>
      <c r="P223" s="606"/>
      <c r="Q223" s="606"/>
      <c r="R223" s="606"/>
      <c r="S223" s="606"/>
      <c r="T223" s="606"/>
      <c r="U223" s="602"/>
      <c r="V223" s="562"/>
      <c r="W223" s="563"/>
      <c r="X223" s="563"/>
      <c r="Y223" s="563"/>
      <c r="Z223" s="563"/>
      <c r="AA223" s="563"/>
      <c r="AB223" s="563"/>
      <c r="AC223" s="563"/>
      <c r="AD223" s="563"/>
      <c r="AE223" s="563"/>
      <c r="AF223" s="563"/>
      <c r="AG223" s="563"/>
      <c r="AH223" s="563"/>
      <c r="AI223" s="563"/>
      <c r="AJ223" s="563"/>
      <c r="AK223" s="563"/>
      <c r="AL223" s="563"/>
      <c r="AM223" s="563"/>
      <c r="AN223" s="563"/>
      <c r="AO223" s="563"/>
      <c r="AP223" s="563"/>
      <c r="AQ223" s="563"/>
      <c r="AR223" s="563"/>
      <c r="AS223" s="563"/>
    </row>
    <row r="224" spans="1:45">
      <c r="D224" s="605"/>
      <c r="E224" s="606"/>
      <c r="F224" s="606"/>
      <c r="G224" s="606"/>
      <c r="H224" s="606"/>
      <c r="I224" s="606"/>
      <c r="J224" s="606"/>
      <c r="K224" s="606"/>
      <c r="L224" s="606"/>
      <c r="M224" s="606"/>
      <c r="N224" s="606"/>
      <c r="O224" s="606"/>
      <c r="P224" s="606"/>
      <c r="Q224" s="606"/>
      <c r="R224" s="606"/>
      <c r="S224" s="606"/>
      <c r="T224" s="606"/>
      <c r="U224" s="602"/>
      <c r="V224" s="562"/>
      <c r="W224" s="563"/>
      <c r="X224" s="563"/>
      <c r="Y224" s="563"/>
      <c r="Z224" s="563"/>
      <c r="AA224" s="563"/>
      <c r="AB224" s="563"/>
      <c r="AC224" s="563"/>
      <c r="AD224" s="563"/>
      <c r="AE224" s="563"/>
      <c r="AF224" s="563"/>
      <c r="AG224" s="563"/>
      <c r="AH224" s="563"/>
      <c r="AI224" s="563"/>
      <c r="AJ224" s="563"/>
      <c r="AK224" s="563"/>
      <c r="AL224" s="563"/>
      <c r="AM224" s="563"/>
      <c r="AN224" s="563"/>
      <c r="AO224" s="563"/>
      <c r="AP224" s="563"/>
      <c r="AQ224" s="563"/>
      <c r="AR224" s="563"/>
      <c r="AS224" s="563"/>
    </row>
    <row r="225" spans="4:45">
      <c r="D225" s="605"/>
      <c r="E225" s="606"/>
      <c r="F225" s="606"/>
      <c r="G225" s="606"/>
      <c r="H225" s="606"/>
      <c r="I225" s="606"/>
      <c r="J225" s="606"/>
      <c r="K225" s="606"/>
      <c r="L225" s="606"/>
      <c r="M225" s="606"/>
      <c r="N225" s="606"/>
      <c r="O225" s="606"/>
      <c r="P225" s="606"/>
      <c r="Q225" s="606"/>
      <c r="R225" s="606"/>
      <c r="S225" s="606"/>
      <c r="T225" s="606"/>
      <c r="U225" s="602"/>
      <c r="V225" s="562"/>
      <c r="W225" s="563"/>
      <c r="X225" s="563"/>
      <c r="Y225" s="563"/>
      <c r="Z225" s="563"/>
      <c r="AA225" s="563"/>
      <c r="AB225" s="563"/>
      <c r="AC225" s="563"/>
      <c r="AD225" s="563"/>
      <c r="AE225" s="563"/>
      <c r="AF225" s="563"/>
      <c r="AG225" s="563"/>
      <c r="AH225" s="563"/>
      <c r="AI225" s="563"/>
      <c r="AJ225" s="563"/>
      <c r="AK225" s="563"/>
      <c r="AL225" s="563"/>
      <c r="AM225" s="563"/>
      <c r="AN225" s="563"/>
      <c r="AO225" s="563"/>
      <c r="AP225" s="563"/>
      <c r="AQ225" s="563"/>
      <c r="AR225" s="563"/>
      <c r="AS225" s="563"/>
    </row>
    <row r="226" spans="4:45">
      <c r="D226" s="605"/>
      <c r="E226" s="606"/>
      <c r="F226" s="606"/>
      <c r="G226" s="606"/>
      <c r="H226" s="606"/>
      <c r="I226" s="606"/>
      <c r="J226" s="606"/>
      <c r="K226" s="606"/>
      <c r="L226" s="606"/>
      <c r="M226" s="606"/>
      <c r="N226" s="606"/>
      <c r="O226" s="606"/>
      <c r="P226" s="606"/>
      <c r="Q226" s="606"/>
      <c r="R226" s="606"/>
      <c r="S226" s="606"/>
      <c r="T226" s="606"/>
      <c r="U226" s="602"/>
      <c r="V226" s="562"/>
      <c r="W226" s="563"/>
      <c r="X226" s="563"/>
      <c r="Y226" s="563"/>
      <c r="Z226" s="563"/>
      <c r="AA226" s="563"/>
      <c r="AB226" s="563"/>
      <c r="AC226" s="563"/>
      <c r="AD226" s="563"/>
      <c r="AE226" s="563"/>
      <c r="AF226" s="563"/>
      <c r="AG226" s="563"/>
      <c r="AH226" s="563"/>
      <c r="AI226" s="563"/>
      <c r="AJ226" s="563"/>
      <c r="AK226" s="563"/>
      <c r="AL226" s="563"/>
      <c r="AM226" s="563"/>
      <c r="AN226" s="563"/>
      <c r="AO226" s="563"/>
      <c r="AP226" s="563"/>
      <c r="AQ226" s="563"/>
      <c r="AR226" s="563"/>
      <c r="AS226" s="563"/>
    </row>
    <row r="227" spans="4:45">
      <c r="D227" s="605"/>
      <c r="E227" s="606"/>
      <c r="F227" s="606"/>
      <c r="G227" s="606"/>
      <c r="H227" s="606"/>
      <c r="I227" s="606"/>
      <c r="J227" s="606"/>
      <c r="K227" s="606"/>
      <c r="L227" s="606"/>
      <c r="M227" s="606"/>
      <c r="N227" s="606"/>
      <c r="O227" s="606"/>
      <c r="P227" s="606"/>
      <c r="Q227" s="606"/>
      <c r="R227" s="606"/>
      <c r="S227" s="606"/>
      <c r="T227" s="606"/>
      <c r="U227" s="602"/>
      <c r="V227" s="562"/>
      <c r="W227" s="563"/>
      <c r="X227" s="563"/>
      <c r="Y227" s="563"/>
      <c r="Z227" s="563"/>
      <c r="AA227" s="563"/>
      <c r="AB227" s="563"/>
      <c r="AC227" s="563"/>
      <c r="AD227" s="563"/>
      <c r="AE227" s="563"/>
      <c r="AF227" s="563"/>
      <c r="AG227" s="563"/>
      <c r="AH227" s="563"/>
      <c r="AI227" s="563"/>
      <c r="AJ227" s="563"/>
      <c r="AK227" s="563"/>
      <c r="AL227" s="563"/>
      <c r="AM227" s="563"/>
      <c r="AN227" s="563"/>
      <c r="AO227" s="563"/>
      <c r="AP227" s="563"/>
      <c r="AQ227" s="563"/>
      <c r="AR227" s="563"/>
      <c r="AS227" s="563"/>
    </row>
    <row r="228" spans="4:45">
      <c r="D228" s="605"/>
      <c r="E228" s="606"/>
      <c r="F228" s="606"/>
      <c r="G228" s="606"/>
      <c r="H228" s="606"/>
      <c r="I228" s="606"/>
      <c r="J228" s="606"/>
      <c r="K228" s="606"/>
      <c r="L228" s="606"/>
      <c r="M228" s="606"/>
      <c r="N228" s="606"/>
      <c r="O228" s="606"/>
      <c r="P228" s="606"/>
      <c r="Q228" s="606"/>
      <c r="R228" s="606"/>
      <c r="S228" s="606"/>
      <c r="T228" s="606"/>
      <c r="U228" s="602"/>
      <c r="V228" s="562"/>
      <c r="W228" s="563"/>
      <c r="X228" s="563"/>
      <c r="Y228" s="563"/>
      <c r="Z228" s="563"/>
      <c r="AA228" s="563"/>
      <c r="AB228" s="563"/>
      <c r="AC228" s="563"/>
      <c r="AD228" s="563"/>
      <c r="AE228" s="563"/>
      <c r="AF228" s="563"/>
      <c r="AG228" s="563"/>
      <c r="AH228" s="563"/>
      <c r="AI228" s="563"/>
      <c r="AJ228" s="563"/>
      <c r="AK228" s="563"/>
      <c r="AL228" s="563"/>
      <c r="AM228" s="563"/>
      <c r="AN228" s="563"/>
      <c r="AO228" s="563"/>
      <c r="AP228" s="563"/>
      <c r="AQ228" s="563"/>
      <c r="AR228" s="563"/>
      <c r="AS228" s="563"/>
    </row>
    <row r="229" spans="4:45">
      <c r="D229" s="605"/>
      <c r="E229" s="606"/>
      <c r="F229" s="606"/>
      <c r="G229" s="606"/>
      <c r="H229" s="606"/>
      <c r="I229" s="606"/>
      <c r="J229" s="606"/>
      <c r="K229" s="606"/>
      <c r="L229" s="606"/>
      <c r="M229" s="606"/>
      <c r="N229" s="606"/>
      <c r="O229" s="606"/>
      <c r="P229" s="606"/>
      <c r="Q229" s="606"/>
      <c r="R229" s="606"/>
      <c r="S229" s="606"/>
      <c r="T229" s="606"/>
      <c r="U229" s="602"/>
      <c r="V229" s="562"/>
      <c r="W229" s="563"/>
      <c r="X229" s="563"/>
      <c r="Y229" s="563"/>
      <c r="Z229" s="563"/>
      <c r="AA229" s="563"/>
      <c r="AB229" s="563"/>
      <c r="AC229" s="563"/>
      <c r="AD229" s="563"/>
      <c r="AE229" s="563"/>
      <c r="AF229" s="563"/>
      <c r="AG229" s="563"/>
      <c r="AH229" s="563"/>
      <c r="AI229" s="563"/>
      <c r="AJ229" s="563"/>
      <c r="AK229" s="563"/>
      <c r="AL229" s="563"/>
      <c r="AM229" s="563"/>
      <c r="AN229" s="563"/>
      <c r="AO229" s="563"/>
      <c r="AP229" s="563"/>
      <c r="AQ229" s="563"/>
      <c r="AR229" s="563"/>
      <c r="AS229" s="563"/>
    </row>
    <row r="230" spans="4:45">
      <c r="D230" s="605"/>
      <c r="E230" s="606"/>
      <c r="F230" s="606"/>
      <c r="G230" s="606"/>
      <c r="H230" s="606"/>
      <c r="I230" s="606"/>
      <c r="J230" s="606"/>
      <c r="K230" s="606"/>
      <c r="L230" s="606"/>
      <c r="M230" s="606"/>
      <c r="N230" s="606"/>
      <c r="O230" s="606"/>
      <c r="P230" s="606"/>
      <c r="Q230" s="606"/>
      <c r="R230" s="606"/>
      <c r="S230" s="606"/>
      <c r="T230" s="606"/>
      <c r="U230" s="602"/>
      <c r="V230" s="562"/>
      <c r="W230" s="563"/>
      <c r="X230" s="563"/>
      <c r="Y230" s="563"/>
      <c r="Z230" s="563"/>
      <c r="AA230" s="563"/>
      <c r="AB230" s="563"/>
      <c r="AC230" s="563"/>
      <c r="AD230" s="563"/>
      <c r="AE230" s="563"/>
      <c r="AF230" s="563"/>
      <c r="AG230" s="563"/>
      <c r="AH230" s="563"/>
      <c r="AI230" s="563"/>
      <c r="AJ230" s="563"/>
      <c r="AK230" s="563"/>
      <c r="AL230" s="563"/>
      <c r="AM230" s="563"/>
      <c r="AN230" s="563"/>
      <c r="AO230" s="563"/>
      <c r="AP230" s="563"/>
      <c r="AQ230" s="563"/>
      <c r="AR230" s="563"/>
      <c r="AS230" s="563"/>
    </row>
    <row r="231" spans="4:45">
      <c r="D231" s="605"/>
      <c r="E231" s="606"/>
      <c r="F231" s="606"/>
      <c r="G231" s="606"/>
      <c r="H231" s="606"/>
      <c r="I231" s="606"/>
      <c r="J231" s="606"/>
      <c r="K231" s="606"/>
      <c r="L231" s="606"/>
      <c r="M231" s="606"/>
      <c r="N231" s="606"/>
      <c r="O231" s="606"/>
      <c r="P231" s="606"/>
      <c r="Q231" s="606"/>
      <c r="R231" s="606"/>
      <c r="S231" s="606"/>
      <c r="T231" s="606"/>
      <c r="U231" s="602"/>
      <c r="V231" s="562"/>
      <c r="W231" s="563"/>
      <c r="X231" s="563"/>
      <c r="Y231" s="563"/>
      <c r="Z231" s="563"/>
      <c r="AA231" s="563"/>
      <c r="AB231" s="563"/>
      <c r="AC231" s="563"/>
      <c r="AD231" s="563"/>
      <c r="AE231" s="563"/>
      <c r="AF231" s="563"/>
      <c r="AG231" s="563"/>
      <c r="AH231" s="563"/>
      <c r="AI231" s="563"/>
      <c r="AJ231" s="563"/>
      <c r="AK231" s="563"/>
      <c r="AL231" s="563"/>
      <c r="AM231" s="563"/>
      <c r="AN231" s="563"/>
      <c r="AO231" s="563"/>
      <c r="AP231" s="563"/>
      <c r="AQ231" s="563"/>
      <c r="AR231" s="563"/>
      <c r="AS231" s="563"/>
    </row>
    <row r="232" spans="4:45">
      <c r="D232" s="605"/>
      <c r="E232" s="606"/>
      <c r="F232" s="606"/>
      <c r="G232" s="606"/>
      <c r="H232" s="606"/>
      <c r="I232" s="606"/>
      <c r="J232" s="606"/>
      <c r="K232" s="606"/>
      <c r="L232" s="606"/>
      <c r="M232" s="606"/>
      <c r="N232" s="606"/>
      <c r="O232" s="606"/>
      <c r="P232" s="606"/>
      <c r="Q232" s="606"/>
      <c r="R232" s="606"/>
      <c r="S232" s="606"/>
      <c r="T232" s="606"/>
      <c r="U232" s="602"/>
      <c r="V232" s="562"/>
      <c r="W232" s="563"/>
      <c r="X232" s="563"/>
      <c r="Y232" s="563"/>
      <c r="Z232" s="563"/>
      <c r="AA232" s="563"/>
      <c r="AB232" s="563"/>
      <c r="AC232" s="563"/>
      <c r="AD232" s="563"/>
      <c r="AE232" s="563"/>
      <c r="AF232" s="563"/>
      <c r="AG232" s="563"/>
      <c r="AH232" s="563"/>
      <c r="AI232" s="563"/>
      <c r="AJ232" s="563"/>
      <c r="AK232" s="563"/>
      <c r="AL232" s="563"/>
      <c r="AM232" s="563"/>
      <c r="AN232" s="563"/>
      <c r="AO232" s="563"/>
      <c r="AP232" s="563"/>
      <c r="AQ232" s="563"/>
      <c r="AR232" s="563"/>
      <c r="AS232" s="563"/>
    </row>
    <row r="233" spans="4:45">
      <c r="D233" s="605"/>
      <c r="E233" s="606"/>
      <c r="F233" s="606"/>
      <c r="G233" s="606"/>
      <c r="H233" s="606"/>
      <c r="I233" s="606"/>
      <c r="J233" s="606"/>
      <c r="K233" s="606"/>
      <c r="L233" s="606"/>
      <c r="M233" s="606"/>
      <c r="N233" s="606"/>
      <c r="O233" s="606"/>
      <c r="P233" s="606"/>
      <c r="Q233" s="606"/>
      <c r="R233" s="606"/>
      <c r="S233" s="606"/>
      <c r="T233" s="606"/>
      <c r="U233" s="602"/>
      <c r="V233" s="562"/>
      <c r="W233" s="563"/>
      <c r="X233" s="563"/>
      <c r="Y233" s="563"/>
      <c r="Z233" s="563"/>
      <c r="AA233" s="563"/>
      <c r="AB233" s="563"/>
      <c r="AC233" s="563"/>
      <c r="AD233" s="563"/>
      <c r="AE233" s="563"/>
      <c r="AF233" s="563"/>
      <c r="AG233" s="563"/>
      <c r="AH233" s="563"/>
      <c r="AI233" s="563"/>
      <c r="AJ233" s="563"/>
      <c r="AK233" s="563"/>
      <c r="AL233" s="563"/>
      <c r="AM233" s="563"/>
      <c r="AN233" s="563"/>
      <c r="AO233" s="563"/>
      <c r="AP233" s="563"/>
      <c r="AQ233" s="563"/>
      <c r="AR233" s="563"/>
      <c r="AS233" s="563"/>
    </row>
    <row r="234" spans="4:45">
      <c r="D234" s="605"/>
      <c r="E234" s="606"/>
      <c r="F234" s="606"/>
      <c r="G234" s="606"/>
      <c r="H234" s="606"/>
      <c r="I234" s="606"/>
      <c r="J234" s="606"/>
      <c r="K234" s="606"/>
      <c r="L234" s="606"/>
      <c r="M234" s="606"/>
      <c r="N234" s="606"/>
      <c r="O234" s="606"/>
      <c r="P234" s="606"/>
      <c r="Q234" s="606"/>
      <c r="R234" s="606"/>
      <c r="S234" s="606"/>
      <c r="T234" s="606"/>
      <c r="U234" s="602"/>
      <c r="V234" s="562"/>
      <c r="W234" s="563"/>
      <c r="X234" s="563"/>
      <c r="Y234" s="563"/>
      <c r="Z234" s="563"/>
      <c r="AA234" s="563"/>
      <c r="AB234" s="563"/>
      <c r="AC234" s="563"/>
      <c r="AD234" s="563"/>
      <c r="AE234" s="563"/>
      <c r="AF234" s="563"/>
      <c r="AG234" s="563"/>
      <c r="AH234" s="563"/>
      <c r="AI234" s="563"/>
      <c r="AJ234" s="563"/>
      <c r="AK234" s="563"/>
      <c r="AL234" s="563"/>
      <c r="AM234" s="563"/>
      <c r="AN234" s="563"/>
      <c r="AO234" s="563"/>
      <c r="AP234" s="563"/>
      <c r="AQ234" s="563"/>
      <c r="AR234" s="563"/>
      <c r="AS234" s="563"/>
    </row>
    <row r="235" spans="4:45">
      <c r="D235" s="605"/>
      <c r="E235" s="606"/>
      <c r="F235" s="606"/>
      <c r="G235" s="606"/>
      <c r="H235" s="606"/>
      <c r="I235" s="606"/>
      <c r="J235" s="606"/>
      <c r="K235" s="606"/>
      <c r="L235" s="606"/>
      <c r="M235" s="606"/>
      <c r="N235" s="606"/>
      <c r="O235" s="606"/>
      <c r="P235" s="606"/>
      <c r="Q235" s="606"/>
      <c r="R235" s="606"/>
      <c r="S235" s="606"/>
      <c r="T235" s="606"/>
      <c r="U235" s="602"/>
      <c r="V235" s="562"/>
      <c r="W235" s="563"/>
      <c r="X235" s="563"/>
      <c r="Y235" s="563"/>
      <c r="Z235" s="563"/>
      <c r="AA235" s="563"/>
      <c r="AB235" s="563"/>
      <c r="AC235" s="563"/>
      <c r="AD235" s="563"/>
      <c r="AE235" s="563"/>
      <c r="AF235" s="563"/>
      <c r="AG235" s="563"/>
      <c r="AH235" s="563"/>
      <c r="AI235" s="563"/>
      <c r="AJ235" s="563"/>
      <c r="AK235" s="563"/>
      <c r="AL235" s="563"/>
      <c r="AM235" s="563"/>
      <c r="AN235" s="563"/>
      <c r="AO235" s="563"/>
      <c r="AP235" s="563"/>
      <c r="AQ235" s="563"/>
      <c r="AR235" s="563"/>
      <c r="AS235" s="563"/>
    </row>
    <row r="236" spans="4:45">
      <c r="D236" s="605"/>
      <c r="E236" s="606"/>
      <c r="F236" s="606"/>
      <c r="G236" s="606"/>
      <c r="H236" s="606"/>
      <c r="I236" s="606"/>
      <c r="J236" s="606"/>
      <c r="K236" s="606"/>
      <c r="L236" s="606"/>
      <c r="M236" s="606"/>
      <c r="N236" s="606"/>
      <c r="O236" s="606"/>
      <c r="P236" s="606"/>
      <c r="Q236" s="606"/>
      <c r="R236" s="606"/>
      <c r="S236" s="606"/>
      <c r="T236" s="606"/>
      <c r="U236" s="602"/>
      <c r="V236" s="562"/>
      <c r="W236" s="563"/>
      <c r="X236" s="563"/>
      <c r="Y236" s="563"/>
      <c r="Z236" s="563"/>
      <c r="AA236" s="563"/>
      <c r="AB236" s="563"/>
      <c r="AC236" s="563"/>
      <c r="AD236" s="563"/>
      <c r="AE236" s="563"/>
      <c r="AF236" s="563"/>
      <c r="AG236" s="563"/>
      <c r="AH236" s="563"/>
      <c r="AI236" s="563"/>
      <c r="AJ236" s="563"/>
      <c r="AK236" s="563"/>
      <c r="AL236" s="563"/>
      <c r="AM236" s="563"/>
      <c r="AN236" s="563"/>
      <c r="AO236" s="563"/>
      <c r="AP236" s="563"/>
      <c r="AQ236" s="563"/>
      <c r="AR236" s="563"/>
      <c r="AS236" s="563"/>
    </row>
    <row r="237" spans="4:45">
      <c r="D237" s="605"/>
      <c r="E237" s="606"/>
      <c r="F237" s="606"/>
      <c r="G237" s="606"/>
      <c r="H237" s="606"/>
      <c r="I237" s="606"/>
      <c r="J237" s="606"/>
      <c r="K237" s="606"/>
      <c r="L237" s="606"/>
      <c r="M237" s="606"/>
      <c r="N237" s="606"/>
      <c r="O237" s="606"/>
      <c r="P237" s="606"/>
      <c r="Q237" s="606"/>
      <c r="R237" s="606"/>
      <c r="S237" s="606"/>
      <c r="T237" s="606"/>
      <c r="U237" s="602"/>
      <c r="V237" s="562"/>
      <c r="W237" s="563"/>
      <c r="X237" s="563"/>
      <c r="Y237" s="563"/>
      <c r="Z237" s="563"/>
      <c r="AA237" s="563"/>
      <c r="AB237" s="563"/>
      <c r="AC237" s="563"/>
      <c r="AD237" s="563"/>
      <c r="AE237" s="563"/>
      <c r="AF237" s="563"/>
      <c r="AG237" s="563"/>
      <c r="AH237" s="563"/>
      <c r="AI237" s="563"/>
      <c r="AJ237" s="563"/>
      <c r="AK237" s="563"/>
      <c r="AL237" s="563"/>
      <c r="AM237" s="563"/>
      <c r="AN237" s="563"/>
      <c r="AO237" s="563"/>
      <c r="AP237" s="563"/>
      <c r="AQ237" s="563"/>
      <c r="AR237" s="563"/>
      <c r="AS237" s="563"/>
    </row>
    <row r="238" spans="4:45">
      <c r="D238" s="605"/>
      <c r="E238" s="606"/>
      <c r="F238" s="606"/>
      <c r="G238" s="606"/>
      <c r="H238" s="606"/>
      <c r="I238" s="606"/>
      <c r="J238" s="606"/>
      <c r="K238" s="606"/>
      <c r="L238" s="606"/>
      <c r="M238" s="606"/>
      <c r="N238" s="606"/>
      <c r="O238" s="606"/>
      <c r="P238" s="606"/>
      <c r="Q238" s="606"/>
      <c r="R238" s="606"/>
      <c r="S238" s="606"/>
      <c r="T238" s="606"/>
      <c r="U238" s="602"/>
      <c r="V238" s="562"/>
      <c r="W238" s="563"/>
      <c r="X238" s="563"/>
      <c r="Y238" s="563"/>
      <c r="Z238" s="563"/>
      <c r="AA238" s="563"/>
      <c r="AB238" s="563"/>
      <c r="AC238" s="563"/>
      <c r="AD238" s="563"/>
      <c r="AE238" s="563"/>
      <c r="AF238" s="563"/>
      <c r="AG238" s="563"/>
      <c r="AH238" s="563"/>
      <c r="AI238" s="563"/>
      <c r="AJ238" s="563"/>
      <c r="AK238" s="563"/>
      <c r="AL238" s="563"/>
      <c r="AM238" s="563"/>
      <c r="AN238" s="563"/>
      <c r="AO238" s="563"/>
      <c r="AP238" s="563"/>
      <c r="AQ238" s="563"/>
      <c r="AR238" s="563"/>
      <c r="AS238" s="563"/>
    </row>
    <row r="239" spans="4:45">
      <c r="D239" s="605"/>
      <c r="E239" s="606"/>
      <c r="F239" s="606"/>
      <c r="G239" s="606"/>
      <c r="H239" s="606"/>
      <c r="I239" s="606"/>
      <c r="J239" s="606"/>
      <c r="K239" s="606"/>
      <c r="L239" s="606"/>
      <c r="M239" s="606"/>
      <c r="N239" s="606"/>
      <c r="O239" s="606"/>
      <c r="P239" s="606"/>
      <c r="Q239" s="606"/>
      <c r="R239" s="606"/>
      <c r="S239" s="606"/>
      <c r="T239" s="606"/>
      <c r="U239" s="602"/>
      <c r="V239" s="562"/>
      <c r="W239" s="563"/>
      <c r="X239" s="563"/>
      <c r="Y239" s="563"/>
      <c r="Z239" s="563"/>
      <c r="AA239" s="563"/>
      <c r="AB239" s="563"/>
      <c r="AC239" s="563"/>
      <c r="AD239" s="563"/>
      <c r="AE239" s="563"/>
      <c r="AF239" s="563"/>
      <c r="AG239" s="563"/>
      <c r="AH239" s="563"/>
      <c r="AI239" s="563"/>
      <c r="AJ239" s="563"/>
      <c r="AK239" s="563"/>
      <c r="AL239" s="563"/>
      <c r="AM239" s="563"/>
      <c r="AN239" s="563"/>
      <c r="AO239" s="563"/>
      <c r="AP239" s="563"/>
      <c r="AQ239" s="563"/>
      <c r="AR239" s="563"/>
      <c r="AS239" s="563"/>
    </row>
    <row r="240" spans="4:45">
      <c r="D240" s="605"/>
      <c r="E240" s="606"/>
      <c r="F240" s="606"/>
      <c r="G240" s="606"/>
      <c r="H240" s="606"/>
      <c r="I240" s="606"/>
      <c r="J240" s="606"/>
      <c r="K240" s="606"/>
      <c r="L240" s="606"/>
      <c r="M240" s="606"/>
      <c r="N240" s="606"/>
      <c r="O240" s="606"/>
      <c r="P240" s="606"/>
      <c r="Q240" s="606"/>
      <c r="R240" s="606"/>
      <c r="S240" s="606"/>
      <c r="T240" s="606"/>
      <c r="U240" s="602"/>
      <c r="V240" s="562"/>
      <c r="W240" s="563"/>
      <c r="X240" s="563"/>
      <c r="Y240" s="563"/>
      <c r="Z240" s="563"/>
      <c r="AA240" s="563"/>
      <c r="AB240" s="563"/>
      <c r="AC240" s="563"/>
      <c r="AD240" s="563"/>
      <c r="AE240" s="563"/>
      <c r="AF240" s="563"/>
      <c r="AG240" s="563"/>
      <c r="AH240" s="563"/>
      <c r="AI240" s="563"/>
      <c r="AJ240" s="563"/>
      <c r="AK240" s="563"/>
      <c r="AL240" s="563"/>
      <c r="AM240" s="563"/>
      <c r="AN240" s="563"/>
      <c r="AO240" s="563"/>
      <c r="AP240" s="563"/>
      <c r="AQ240" s="563"/>
      <c r="AR240" s="563"/>
      <c r="AS240" s="563"/>
    </row>
    <row r="241" spans="4:45">
      <c r="D241" s="605"/>
      <c r="E241" s="606"/>
      <c r="F241" s="606"/>
      <c r="G241" s="606"/>
      <c r="H241" s="606"/>
      <c r="I241" s="606"/>
      <c r="J241" s="606"/>
      <c r="K241" s="606"/>
      <c r="L241" s="606"/>
      <c r="M241" s="606"/>
      <c r="N241" s="606"/>
      <c r="O241" s="606"/>
      <c r="P241" s="606"/>
      <c r="Q241" s="606"/>
      <c r="R241" s="606"/>
      <c r="S241" s="606"/>
      <c r="T241" s="606"/>
      <c r="U241" s="602"/>
      <c r="V241" s="562"/>
      <c r="W241" s="563"/>
      <c r="X241" s="563"/>
      <c r="Y241" s="563"/>
      <c r="Z241" s="563"/>
      <c r="AA241" s="563"/>
      <c r="AB241" s="563"/>
      <c r="AC241" s="563"/>
      <c r="AD241" s="563"/>
      <c r="AE241" s="563"/>
      <c r="AF241" s="563"/>
      <c r="AG241" s="563"/>
      <c r="AH241" s="563"/>
      <c r="AI241" s="563"/>
      <c r="AJ241" s="563"/>
      <c r="AK241" s="563"/>
      <c r="AL241" s="563"/>
      <c r="AM241" s="563"/>
      <c r="AN241" s="563"/>
      <c r="AO241" s="563"/>
      <c r="AP241" s="563"/>
      <c r="AQ241" s="563"/>
      <c r="AR241" s="563"/>
      <c r="AS241" s="563"/>
    </row>
    <row r="242" spans="4:45">
      <c r="D242" s="605"/>
      <c r="E242" s="606"/>
      <c r="F242" s="606"/>
      <c r="G242" s="606"/>
      <c r="H242" s="606"/>
      <c r="I242" s="606"/>
      <c r="J242" s="606"/>
      <c r="K242" s="606"/>
      <c r="L242" s="606"/>
      <c r="M242" s="606"/>
      <c r="N242" s="606"/>
      <c r="O242" s="606"/>
      <c r="P242" s="606"/>
      <c r="Q242" s="606"/>
      <c r="R242" s="606"/>
      <c r="S242" s="606"/>
      <c r="T242" s="606"/>
      <c r="U242" s="602"/>
      <c r="V242" s="562"/>
      <c r="W242" s="563"/>
      <c r="X242" s="563"/>
      <c r="Y242" s="563"/>
      <c r="Z242" s="563"/>
      <c r="AA242" s="563"/>
      <c r="AB242" s="563"/>
      <c r="AC242" s="563"/>
      <c r="AD242" s="563"/>
      <c r="AE242" s="563"/>
      <c r="AF242" s="563"/>
      <c r="AG242" s="563"/>
      <c r="AH242" s="563"/>
      <c r="AI242" s="563"/>
      <c r="AJ242" s="563"/>
      <c r="AK242" s="563"/>
      <c r="AL242" s="563"/>
      <c r="AM242" s="563"/>
      <c r="AN242" s="563"/>
      <c r="AO242" s="563"/>
      <c r="AP242" s="563"/>
      <c r="AQ242" s="563"/>
      <c r="AR242" s="563"/>
      <c r="AS242" s="563"/>
    </row>
    <row r="243" spans="4:45">
      <c r="D243" s="605"/>
      <c r="E243" s="606"/>
      <c r="F243" s="606"/>
      <c r="G243" s="606"/>
      <c r="H243" s="606"/>
      <c r="I243" s="606"/>
      <c r="J243" s="606"/>
      <c r="K243" s="606"/>
      <c r="L243" s="606"/>
      <c r="M243" s="606"/>
      <c r="N243" s="606"/>
      <c r="O243" s="606"/>
      <c r="P243" s="606"/>
      <c r="Q243" s="606"/>
      <c r="R243" s="606"/>
      <c r="S243" s="606"/>
      <c r="T243" s="606"/>
      <c r="U243" s="602"/>
      <c r="V243" s="562"/>
      <c r="W243" s="563"/>
      <c r="X243" s="563"/>
      <c r="Y243" s="563"/>
      <c r="Z243" s="563"/>
      <c r="AA243" s="563"/>
      <c r="AB243" s="563"/>
      <c r="AC243" s="563"/>
      <c r="AD243" s="563"/>
      <c r="AE243" s="563"/>
      <c r="AF243" s="563"/>
      <c r="AG243" s="563"/>
      <c r="AH243" s="563"/>
      <c r="AI243" s="563"/>
      <c r="AJ243" s="563"/>
      <c r="AK243" s="563"/>
      <c r="AL243" s="563"/>
      <c r="AM243" s="563"/>
      <c r="AN243" s="563"/>
      <c r="AO243" s="563"/>
      <c r="AP243" s="563"/>
      <c r="AQ243" s="563"/>
      <c r="AR243" s="563"/>
      <c r="AS243" s="563"/>
    </row>
    <row r="244" spans="4:45">
      <c r="D244" s="605"/>
      <c r="E244" s="606"/>
      <c r="F244" s="606"/>
      <c r="G244" s="606"/>
      <c r="H244" s="606"/>
      <c r="I244" s="606"/>
      <c r="J244" s="606"/>
      <c r="K244" s="606"/>
      <c r="L244" s="606"/>
      <c r="M244" s="606"/>
      <c r="N244" s="606"/>
      <c r="O244" s="606"/>
      <c r="P244" s="606"/>
      <c r="Q244" s="606"/>
      <c r="R244" s="606"/>
      <c r="S244" s="606"/>
      <c r="T244" s="606"/>
      <c r="U244" s="602"/>
      <c r="V244" s="562"/>
      <c r="W244" s="563"/>
      <c r="X244" s="563"/>
      <c r="Y244" s="563"/>
      <c r="Z244" s="563"/>
      <c r="AA244" s="563"/>
      <c r="AB244" s="563"/>
      <c r="AC244" s="563"/>
      <c r="AD244" s="563"/>
      <c r="AE244" s="563"/>
      <c r="AF244" s="563"/>
      <c r="AG244" s="563"/>
      <c r="AH244" s="563"/>
      <c r="AI244" s="563"/>
      <c r="AJ244" s="563"/>
      <c r="AK244" s="563"/>
      <c r="AL244" s="563"/>
      <c r="AM244" s="563"/>
      <c r="AN244" s="563"/>
      <c r="AO244" s="563"/>
      <c r="AP244" s="563"/>
      <c r="AQ244" s="563"/>
      <c r="AR244" s="563"/>
      <c r="AS244" s="563"/>
    </row>
    <row r="245" spans="4:45">
      <c r="D245" s="605"/>
      <c r="E245" s="606"/>
      <c r="F245" s="606"/>
      <c r="G245" s="606"/>
      <c r="H245" s="606"/>
      <c r="I245" s="606"/>
      <c r="J245" s="606"/>
      <c r="K245" s="606"/>
      <c r="L245" s="606"/>
      <c r="M245" s="606"/>
      <c r="N245" s="606"/>
      <c r="O245" s="606"/>
      <c r="P245" s="606"/>
      <c r="Q245" s="606"/>
      <c r="R245" s="606"/>
      <c r="S245" s="606"/>
      <c r="T245" s="606"/>
      <c r="U245" s="602"/>
      <c r="V245" s="562"/>
      <c r="W245" s="563"/>
      <c r="X245" s="563"/>
      <c r="Y245" s="563"/>
      <c r="Z245" s="563"/>
      <c r="AA245" s="563"/>
      <c r="AB245" s="563"/>
      <c r="AC245" s="563"/>
      <c r="AD245" s="563"/>
      <c r="AE245" s="563"/>
      <c r="AF245" s="563"/>
      <c r="AG245" s="563"/>
      <c r="AH245" s="563"/>
      <c r="AI245" s="563"/>
      <c r="AJ245" s="563"/>
      <c r="AK245" s="563"/>
      <c r="AL245" s="563"/>
      <c r="AM245" s="563"/>
      <c r="AN245" s="563"/>
      <c r="AO245" s="563"/>
      <c r="AP245" s="563"/>
      <c r="AQ245" s="563"/>
      <c r="AR245" s="563"/>
      <c r="AS245" s="563"/>
    </row>
    <row r="246" spans="4:45">
      <c r="D246" s="605"/>
      <c r="E246" s="606"/>
      <c r="F246" s="606"/>
      <c r="G246" s="606"/>
      <c r="H246" s="606"/>
      <c r="I246" s="606"/>
      <c r="J246" s="606"/>
      <c r="K246" s="606"/>
      <c r="L246" s="606"/>
      <c r="M246" s="606"/>
      <c r="N246" s="606"/>
      <c r="O246" s="606"/>
      <c r="P246" s="606"/>
      <c r="Q246" s="606"/>
      <c r="R246" s="606"/>
      <c r="S246" s="606"/>
      <c r="T246" s="606"/>
      <c r="U246" s="602"/>
      <c r="V246" s="562"/>
      <c r="W246" s="563"/>
      <c r="X246" s="563"/>
      <c r="Y246" s="563"/>
      <c r="Z246" s="563"/>
      <c r="AA246" s="563"/>
      <c r="AB246" s="563"/>
      <c r="AC246" s="563"/>
      <c r="AD246" s="563"/>
      <c r="AE246" s="563"/>
      <c r="AF246" s="563"/>
      <c r="AG246" s="563"/>
      <c r="AH246" s="563"/>
      <c r="AI246" s="563"/>
      <c r="AJ246" s="563"/>
      <c r="AK246" s="563"/>
      <c r="AL246" s="563"/>
      <c r="AM246" s="563"/>
      <c r="AN246" s="563"/>
      <c r="AO246" s="563"/>
      <c r="AP246" s="563"/>
      <c r="AQ246" s="563"/>
      <c r="AR246" s="563"/>
      <c r="AS246" s="563"/>
    </row>
    <row r="247" spans="4:45">
      <c r="D247" s="605"/>
      <c r="E247" s="606"/>
      <c r="F247" s="606"/>
      <c r="G247" s="606"/>
      <c r="H247" s="606"/>
      <c r="I247" s="606"/>
      <c r="J247" s="606"/>
      <c r="K247" s="606"/>
      <c r="L247" s="606"/>
      <c r="M247" s="606"/>
      <c r="N247" s="606"/>
      <c r="O247" s="606"/>
      <c r="P247" s="606"/>
      <c r="Q247" s="606"/>
      <c r="R247" s="606"/>
      <c r="S247" s="606"/>
      <c r="T247" s="606"/>
      <c r="U247" s="602"/>
      <c r="V247" s="562"/>
      <c r="W247" s="563"/>
      <c r="X247" s="563"/>
      <c r="Y247" s="563"/>
      <c r="Z247" s="563"/>
      <c r="AA247" s="563"/>
      <c r="AB247" s="563"/>
      <c r="AC247" s="563"/>
      <c r="AD247" s="563"/>
      <c r="AE247" s="563"/>
      <c r="AF247" s="563"/>
      <c r="AG247" s="563"/>
      <c r="AH247" s="563"/>
      <c r="AI247" s="563"/>
      <c r="AJ247" s="563"/>
      <c r="AK247" s="563"/>
      <c r="AL247" s="563"/>
      <c r="AM247" s="563"/>
      <c r="AN247" s="563"/>
      <c r="AO247" s="563"/>
      <c r="AP247" s="563"/>
      <c r="AQ247" s="563"/>
      <c r="AR247" s="563"/>
      <c r="AS247" s="563"/>
    </row>
    <row r="248" spans="4:45">
      <c r="D248" s="605"/>
      <c r="E248" s="606"/>
      <c r="F248" s="606"/>
      <c r="G248" s="606"/>
      <c r="H248" s="606"/>
      <c r="I248" s="606"/>
      <c r="J248" s="606"/>
      <c r="K248" s="606"/>
      <c r="L248" s="606"/>
      <c r="M248" s="606"/>
      <c r="N248" s="606"/>
      <c r="O248" s="606"/>
      <c r="P248" s="606"/>
      <c r="Q248" s="606"/>
      <c r="R248" s="606"/>
      <c r="S248" s="606"/>
      <c r="T248" s="606"/>
      <c r="U248" s="602"/>
      <c r="V248" s="562"/>
      <c r="W248" s="563"/>
      <c r="X248" s="563"/>
      <c r="Y248" s="563"/>
      <c r="Z248" s="563"/>
      <c r="AA248" s="563"/>
      <c r="AB248" s="563"/>
      <c r="AC248" s="563"/>
      <c r="AD248" s="563"/>
      <c r="AE248" s="563"/>
      <c r="AF248" s="563"/>
      <c r="AG248" s="563"/>
      <c r="AH248" s="563"/>
      <c r="AI248" s="563"/>
      <c r="AJ248" s="563"/>
      <c r="AK248" s="563"/>
      <c r="AL248" s="563"/>
      <c r="AM248" s="563"/>
      <c r="AN248" s="563"/>
      <c r="AO248" s="563"/>
      <c r="AP248" s="563"/>
      <c r="AQ248" s="563"/>
      <c r="AR248" s="563"/>
      <c r="AS248" s="563"/>
    </row>
    <row r="249" spans="4:45">
      <c r="D249" s="605"/>
      <c r="E249" s="606"/>
      <c r="F249" s="606"/>
      <c r="G249" s="606"/>
      <c r="H249" s="606"/>
      <c r="I249" s="606"/>
      <c r="J249" s="606"/>
      <c r="K249" s="606"/>
      <c r="L249" s="606"/>
      <c r="M249" s="606"/>
      <c r="N249" s="606"/>
      <c r="O249" s="606"/>
      <c r="P249" s="606"/>
      <c r="Q249" s="606"/>
      <c r="R249" s="606"/>
      <c r="S249" s="606"/>
      <c r="T249" s="606"/>
      <c r="U249" s="602"/>
      <c r="V249" s="562"/>
      <c r="W249" s="563"/>
      <c r="X249" s="563"/>
      <c r="Y249" s="563"/>
      <c r="Z249" s="563"/>
      <c r="AA249" s="563"/>
      <c r="AB249" s="563"/>
      <c r="AC249" s="563"/>
      <c r="AD249" s="563"/>
      <c r="AE249" s="563"/>
      <c r="AF249" s="563"/>
      <c r="AG249" s="563"/>
      <c r="AH249" s="563"/>
      <c r="AI249" s="563"/>
      <c r="AJ249" s="563"/>
      <c r="AK249" s="563"/>
      <c r="AL249" s="563"/>
      <c r="AM249" s="563"/>
      <c r="AN249" s="563"/>
      <c r="AO249" s="563"/>
      <c r="AP249" s="563"/>
      <c r="AQ249" s="563"/>
      <c r="AR249" s="563"/>
      <c r="AS249" s="563"/>
    </row>
    <row r="250" spans="4:45">
      <c r="D250" s="605"/>
      <c r="E250" s="606"/>
      <c r="F250" s="606"/>
      <c r="G250" s="606"/>
      <c r="H250" s="606"/>
      <c r="I250" s="606"/>
      <c r="J250" s="606"/>
      <c r="K250" s="606"/>
      <c r="L250" s="606"/>
      <c r="M250" s="606"/>
      <c r="N250" s="606"/>
      <c r="O250" s="606"/>
      <c r="P250" s="606"/>
      <c r="Q250" s="606"/>
      <c r="R250" s="606"/>
      <c r="S250" s="606"/>
      <c r="T250" s="606"/>
      <c r="U250" s="602"/>
      <c r="V250" s="562"/>
      <c r="W250" s="563"/>
      <c r="X250" s="563"/>
      <c r="Y250" s="563"/>
      <c r="Z250" s="563"/>
      <c r="AA250" s="563"/>
      <c r="AB250" s="563"/>
      <c r="AC250" s="563"/>
      <c r="AD250" s="563"/>
      <c r="AE250" s="563"/>
      <c r="AF250" s="563"/>
      <c r="AG250" s="563"/>
      <c r="AH250" s="563"/>
      <c r="AI250" s="563"/>
      <c r="AJ250" s="563"/>
      <c r="AK250" s="563"/>
      <c r="AL250" s="563"/>
      <c r="AM250" s="563"/>
      <c r="AN250" s="563"/>
      <c r="AO250" s="563"/>
      <c r="AP250" s="563"/>
      <c r="AQ250" s="563"/>
      <c r="AR250" s="563"/>
      <c r="AS250" s="563"/>
    </row>
    <row r="251" spans="4:45">
      <c r="D251" s="605"/>
      <c r="E251" s="606"/>
      <c r="F251" s="606"/>
      <c r="G251" s="606"/>
      <c r="H251" s="606"/>
      <c r="I251" s="606"/>
      <c r="J251" s="606"/>
      <c r="K251" s="606"/>
      <c r="L251" s="606"/>
      <c r="M251" s="606"/>
      <c r="N251" s="606"/>
      <c r="O251" s="606"/>
      <c r="P251" s="606"/>
      <c r="Q251" s="606"/>
      <c r="R251" s="606"/>
      <c r="S251" s="606"/>
      <c r="T251" s="606"/>
      <c r="U251" s="602"/>
      <c r="V251" s="562"/>
      <c r="W251" s="563"/>
      <c r="X251" s="563"/>
      <c r="Y251" s="563"/>
      <c r="Z251" s="563"/>
      <c r="AA251" s="563"/>
      <c r="AB251" s="563"/>
      <c r="AC251" s="563"/>
      <c r="AD251" s="563"/>
      <c r="AE251" s="563"/>
      <c r="AF251" s="563"/>
      <c r="AG251" s="563"/>
      <c r="AH251" s="563"/>
      <c r="AI251" s="563"/>
      <c r="AJ251" s="563"/>
      <c r="AK251" s="563"/>
      <c r="AL251" s="563"/>
      <c r="AM251" s="563"/>
      <c r="AN251" s="563"/>
      <c r="AO251" s="563"/>
      <c r="AP251" s="563"/>
      <c r="AQ251" s="563"/>
      <c r="AR251" s="563"/>
      <c r="AS251" s="563"/>
    </row>
    <row r="252" spans="4:45">
      <c r="D252" s="605"/>
      <c r="E252" s="606"/>
      <c r="F252" s="606"/>
      <c r="G252" s="606"/>
      <c r="H252" s="606"/>
      <c r="I252" s="606"/>
      <c r="J252" s="606"/>
      <c r="K252" s="606"/>
      <c r="L252" s="606"/>
      <c r="M252" s="606"/>
      <c r="N252" s="606"/>
      <c r="O252" s="606"/>
      <c r="P252" s="606"/>
      <c r="Q252" s="606"/>
      <c r="R252" s="606"/>
      <c r="S252" s="606"/>
      <c r="T252" s="606"/>
      <c r="U252" s="602"/>
      <c r="V252" s="562"/>
      <c r="W252" s="563"/>
      <c r="X252" s="563"/>
      <c r="Y252" s="563"/>
      <c r="Z252" s="563"/>
      <c r="AA252" s="563"/>
      <c r="AB252" s="563"/>
      <c r="AC252" s="563"/>
      <c r="AD252" s="563"/>
      <c r="AE252" s="563"/>
      <c r="AF252" s="563"/>
      <c r="AG252" s="563"/>
      <c r="AH252" s="563"/>
      <c r="AI252" s="563"/>
      <c r="AJ252" s="563"/>
      <c r="AK252" s="563"/>
      <c r="AL252" s="563"/>
      <c r="AM252" s="563"/>
      <c r="AN252" s="563"/>
      <c r="AO252" s="563"/>
      <c r="AP252" s="563"/>
      <c r="AQ252" s="563"/>
      <c r="AR252" s="563"/>
      <c r="AS252" s="563"/>
    </row>
    <row r="253" spans="4:45">
      <c r="D253" s="605"/>
      <c r="E253" s="606"/>
      <c r="F253" s="606"/>
      <c r="G253" s="606"/>
      <c r="H253" s="606"/>
      <c r="I253" s="606"/>
      <c r="J253" s="606"/>
      <c r="K253" s="606"/>
      <c r="L253" s="606"/>
      <c r="M253" s="606"/>
      <c r="N253" s="606"/>
      <c r="O253" s="606"/>
      <c r="P253" s="606"/>
      <c r="Q253" s="606"/>
      <c r="R253" s="606"/>
      <c r="S253" s="606"/>
      <c r="T253" s="606"/>
      <c r="U253" s="602"/>
      <c r="V253" s="562"/>
      <c r="W253" s="563"/>
      <c r="X253" s="563"/>
      <c r="Y253" s="563"/>
      <c r="Z253" s="563"/>
      <c r="AA253" s="563"/>
      <c r="AB253" s="563"/>
      <c r="AC253" s="563"/>
      <c r="AD253" s="563"/>
      <c r="AE253" s="563"/>
      <c r="AF253" s="563"/>
      <c r="AG253" s="563"/>
      <c r="AH253" s="563"/>
      <c r="AI253" s="563"/>
      <c r="AJ253" s="563"/>
      <c r="AK253" s="563"/>
      <c r="AL253" s="563"/>
      <c r="AM253" s="563"/>
      <c r="AN253" s="563"/>
      <c r="AO253" s="563"/>
      <c r="AP253" s="563"/>
      <c r="AQ253" s="563"/>
      <c r="AR253" s="563"/>
      <c r="AS253" s="563"/>
    </row>
    <row r="254" spans="4:45">
      <c r="D254" s="605"/>
      <c r="E254" s="606"/>
      <c r="F254" s="606"/>
      <c r="G254" s="606"/>
      <c r="H254" s="606"/>
      <c r="I254" s="606"/>
      <c r="J254" s="606"/>
      <c r="K254" s="606"/>
      <c r="L254" s="606"/>
      <c r="M254" s="606"/>
      <c r="N254" s="606"/>
      <c r="O254" s="606"/>
      <c r="P254" s="606"/>
      <c r="Q254" s="606"/>
      <c r="R254" s="606"/>
      <c r="S254" s="606"/>
      <c r="T254" s="606"/>
      <c r="U254" s="602"/>
      <c r="V254" s="562"/>
      <c r="W254" s="563"/>
      <c r="X254" s="563"/>
      <c r="Y254" s="563"/>
      <c r="Z254" s="563"/>
      <c r="AA254" s="563"/>
      <c r="AB254" s="563"/>
      <c r="AC254" s="563"/>
      <c r="AD254" s="563"/>
      <c r="AE254" s="563"/>
      <c r="AF254" s="563"/>
      <c r="AG254" s="563"/>
      <c r="AH254" s="563"/>
      <c r="AI254" s="563"/>
      <c r="AJ254" s="563"/>
      <c r="AK254" s="563"/>
      <c r="AL254" s="563"/>
      <c r="AM254" s="563"/>
      <c r="AN254" s="563"/>
      <c r="AO254" s="563"/>
      <c r="AP254" s="563"/>
      <c r="AQ254" s="563"/>
      <c r="AR254" s="563"/>
      <c r="AS254" s="563"/>
    </row>
    <row r="255" spans="4:45">
      <c r="D255" s="605"/>
      <c r="E255" s="606"/>
      <c r="F255" s="606"/>
      <c r="G255" s="606"/>
      <c r="H255" s="606"/>
      <c r="I255" s="606"/>
      <c r="J255" s="606"/>
      <c r="K255" s="606"/>
      <c r="L255" s="606"/>
      <c r="M255" s="606"/>
      <c r="N255" s="606"/>
      <c r="O255" s="606"/>
      <c r="P255" s="606"/>
      <c r="Q255" s="606"/>
      <c r="R255" s="606"/>
      <c r="S255" s="606"/>
      <c r="T255" s="606"/>
      <c r="U255" s="602"/>
      <c r="V255" s="562"/>
      <c r="W255" s="563"/>
      <c r="X255" s="563"/>
      <c r="Y255" s="563"/>
      <c r="Z255" s="563"/>
      <c r="AA255" s="563"/>
      <c r="AB255" s="563"/>
      <c r="AC255" s="563"/>
      <c r="AD255" s="563"/>
      <c r="AE255" s="563"/>
      <c r="AF255" s="563"/>
      <c r="AG255" s="563"/>
      <c r="AH255" s="563"/>
      <c r="AI255" s="563"/>
      <c r="AJ255" s="563"/>
      <c r="AK255" s="563"/>
      <c r="AL255" s="563"/>
      <c r="AM255" s="563"/>
      <c r="AN255" s="563"/>
      <c r="AO255" s="563"/>
      <c r="AP255" s="563"/>
      <c r="AQ255" s="563"/>
      <c r="AR255" s="563"/>
      <c r="AS255" s="563"/>
    </row>
    <row r="256" spans="4:45">
      <c r="D256" s="605"/>
      <c r="E256" s="606"/>
      <c r="F256" s="606"/>
      <c r="G256" s="606"/>
      <c r="H256" s="606"/>
      <c r="I256" s="606"/>
      <c r="J256" s="606"/>
      <c r="K256" s="606"/>
      <c r="L256" s="606"/>
      <c r="M256" s="606"/>
      <c r="N256" s="606"/>
      <c r="O256" s="606"/>
      <c r="P256" s="606"/>
      <c r="Q256" s="606"/>
      <c r="R256" s="606"/>
      <c r="S256" s="606"/>
      <c r="T256" s="606"/>
      <c r="U256" s="602"/>
      <c r="V256" s="562"/>
      <c r="W256" s="563"/>
      <c r="X256" s="563"/>
      <c r="Y256" s="563"/>
      <c r="Z256" s="563"/>
      <c r="AA256" s="563"/>
      <c r="AB256" s="563"/>
      <c r="AC256" s="563"/>
      <c r="AD256" s="563"/>
      <c r="AE256" s="563"/>
      <c r="AF256" s="563"/>
      <c r="AG256" s="563"/>
      <c r="AH256" s="563"/>
      <c r="AI256" s="563"/>
      <c r="AJ256" s="563"/>
      <c r="AK256" s="563"/>
      <c r="AL256" s="563"/>
      <c r="AM256" s="563"/>
      <c r="AN256" s="563"/>
      <c r="AO256" s="563"/>
      <c r="AP256" s="563"/>
      <c r="AQ256" s="563"/>
      <c r="AR256" s="563"/>
      <c r="AS256" s="563"/>
    </row>
    <row r="257" spans="4:45">
      <c r="D257" s="605"/>
      <c r="E257" s="606"/>
      <c r="F257" s="606"/>
      <c r="G257" s="606"/>
      <c r="H257" s="606"/>
      <c r="I257" s="606"/>
      <c r="J257" s="606"/>
      <c r="K257" s="606"/>
      <c r="L257" s="606"/>
      <c r="M257" s="606"/>
      <c r="N257" s="606"/>
      <c r="O257" s="606"/>
      <c r="P257" s="606"/>
      <c r="Q257" s="606"/>
      <c r="R257" s="606"/>
      <c r="S257" s="606"/>
      <c r="T257" s="606"/>
      <c r="U257" s="602"/>
      <c r="V257" s="562"/>
      <c r="W257" s="563"/>
      <c r="X257" s="563"/>
      <c r="Y257" s="563"/>
      <c r="Z257" s="563"/>
      <c r="AA257" s="563"/>
      <c r="AB257" s="563"/>
      <c r="AC257" s="563"/>
      <c r="AD257" s="563"/>
      <c r="AE257" s="563"/>
      <c r="AF257" s="563"/>
      <c r="AG257" s="563"/>
      <c r="AH257" s="563"/>
      <c r="AI257" s="563"/>
      <c r="AJ257" s="563"/>
      <c r="AK257" s="563"/>
      <c r="AL257" s="563"/>
      <c r="AM257" s="563"/>
      <c r="AN257" s="563"/>
      <c r="AO257" s="563"/>
      <c r="AP257" s="563"/>
      <c r="AQ257" s="563"/>
      <c r="AR257" s="563"/>
      <c r="AS257" s="563"/>
    </row>
    <row r="258" spans="4:45">
      <c r="D258" s="605"/>
      <c r="E258" s="606"/>
      <c r="F258" s="606"/>
      <c r="G258" s="606"/>
      <c r="H258" s="606"/>
      <c r="I258" s="606"/>
      <c r="J258" s="606"/>
      <c r="K258" s="606"/>
      <c r="L258" s="606"/>
      <c r="M258" s="606"/>
      <c r="N258" s="606"/>
      <c r="O258" s="606"/>
      <c r="P258" s="606"/>
      <c r="Q258" s="606"/>
      <c r="R258" s="606"/>
      <c r="S258" s="606"/>
      <c r="T258" s="606"/>
      <c r="U258" s="602"/>
      <c r="V258" s="562"/>
      <c r="W258" s="563"/>
      <c r="X258" s="563"/>
      <c r="Y258" s="563"/>
      <c r="Z258" s="563"/>
      <c r="AA258" s="563"/>
      <c r="AB258" s="563"/>
      <c r="AC258" s="563"/>
      <c r="AD258" s="563"/>
      <c r="AE258" s="563"/>
      <c r="AF258" s="563"/>
      <c r="AG258" s="563"/>
      <c r="AH258" s="563"/>
      <c r="AI258" s="563"/>
      <c r="AJ258" s="563"/>
      <c r="AK258" s="563"/>
      <c r="AL258" s="563"/>
      <c r="AM258" s="563"/>
      <c r="AN258" s="563"/>
      <c r="AO258" s="563"/>
      <c r="AP258" s="563"/>
      <c r="AQ258" s="563"/>
      <c r="AR258" s="563"/>
      <c r="AS258" s="563"/>
    </row>
    <row r="259" spans="4:45">
      <c r="D259" s="605"/>
      <c r="E259" s="606"/>
      <c r="F259" s="606"/>
      <c r="G259" s="606"/>
      <c r="H259" s="606"/>
      <c r="I259" s="606"/>
      <c r="J259" s="606"/>
      <c r="K259" s="606"/>
      <c r="L259" s="606"/>
      <c r="M259" s="606"/>
      <c r="N259" s="606"/>
      <c r="O259" s="606"/>
      <c r="P259" s="606"/>
      <c r="Q259" s="606"/>
      <c r="R259" s="606"/>
      <c r="S259" s="606"/>
      <c r="T259" s="606"/>
      <c r="U259" s="602"/>
      <c r="V259" s="562"/>
      <c r="W259" s="563"/>
      <c r="X259" s="563"/>
      <c r="Y259" s="563"/>
      <c r="Z259" s="563"/>
      <c r="AA259" s="563"/>
      <c r="AB259" s="563"/>
      <c r="AC259" s="563"/>
      <c r="AD259" s="563"/>
      <c r="AE259" s="563"/>
      <c r="AF259" s="563"/>
      <c r="AG259" s="563"/>
      <c r="AH259" s="563"/>
      <c r="AI259" s="563"/>
      <c r="AJ259" s="563"/>
      <c r="AK259" s="563"/>
      <c r="AL259" s="563"/>
      <c r="AM259" s="563"/>
      <c r="AN259" s="563"/>
      <c r="AO259" s="563"/>
      <c r="AP259" s="563"/>
      <c r="AQ259" s="563"/>
      <c r="AR259" s="563"/>
      <c r="AS259" s="563"/>
    </row>
    <row r="260" spans="4:45">
      <c r="D260" s="605"/>
      <c r="E260" s="606"/>
      <c r="F260" s="606"/>
      <c r="G260" s="606"/>
      <c r="H260" s="606"/>
      <c r="I260" s="606"/>
      <c r="J260" s="606"/>
      <c r="K260" s="606"/>
      <c r="L260" s="606"/>
      <c r="M260" s="606"/>
      <c r="N260" s="606"/>
      <c r="O260" s="606"/>
      <c r="P260" s="606"/>
      <c r="Q260" s="606"/>
      <c r="R260" s="606"/>
      <c r="S260" s="606"/>
      <c r="T260" s="606"/>
      <c r="U260" s="602"/>
      <c r="V260" s="562"/>
      <c r="W260" s="563"/>
      <c r="X260" s="563"/>
      <c r="Y260" s="563"/>
      <c r="Z260" s="563"/>
      <c r="AA260" s="563"/>
      <c r="AB260" s="563"/>
      <c r="AC260" s="563"/>
      <c r="AD260" s="563"/>
      <c r="AE260" s="563"/>
      <c r="AF260" s="563"/>
      <c r="AG260" s="563"/>
      <c r="AH260" s="563"/>
      <c r="AI260" s="563"/>
      <c r="AJ260" s="563"/>
      <c r="AK260" s="563"/>
      <c r="AL260" s="563"/>
      <c r="AM260" s="563"/>
      <c r="AN260" s="563"/>
      <c r="AO260" s="563"/>
      <c r="AP260" s="563"/>
      <c r="AQ260" s="563"/>
      <c r="AR260" s="563"/>
      <c r="AS260" s="563"/>
    </row>
    <row r="261" spans="4:45">
      <c r="D261" s="605"/>
      <c r="E261" s="606"/>
      <c r="F261" s="606"/>
      <c r="G261" s="606"/>
      <c r="H261" s="606"/>
      <c r="I261" s="606"/>
      <c r="J261" s="606"/>
      <c r="K261" s="606"/>
      <c r="L261" s="606"/>
      <c r="M261" s="606"/>
      <c r="N261" s="606"/>
      <c r="O261" s="606"/>
      <c r="P261" s="606"/>
      <c r="Q261" s="606"/>
      <c r="R261" s="606"/>
      <c r="S261" s="606"/>
      <c r="T261" s="606"/>
      <c r="U261" s="602"/>
      <c r="V261" s="562"/>
      <c r="W261" s="563"/>
      <c r="X261" s="563"/>
      <c r="Y261" s="563"/>
      <c r="Z261" s="563"/>
      <c r="AA261" s="563"/>
      <c r="AB261" s="563"/>
      <c r="AC261" s="563"/>
      <c r="AD261" s="563"/>
      <c r="AE261" s="563"/>
      <c r="AF261" s="563"/>
      <c r="AG261" s="563"/>
      <c r="AH261" s="563"/>
      <c r="AI261" s="563"/>
      <c r="AJ261" s="563"/>
      <c r="AK261" s="563"/>
      <c r="AL261" s="563"/>
      <c r="AM261" s="563"/>
      <c r="AN261" s="563"/>
      <c r="AO261" s="563"/>
      <c r="AP261" s="563"/>
      <c r="AQ261" s="563"/>
      <c r="AR261" s="563"/>
      <c r="AS261" s="563"/>
    </row>
    <row r="262" spans="4:45">
      <c r="D262" s="605"/>
      <c r="E262" s="606"/>
      <c r="F262" s="606"/>
      <c r="G262" s="606"/>
      <c r="H262" s="606"/>
      <c r="I262" s="606"/>
      <c r="J262" s="606"/>
      <c r="K262" s="606"/>
      <c r="L262" s="606"/>
      <c r="M262" s="606"/>
      <c r="N262" s="606"/>
      <c r="O262" s="606"/>
      <c r="P262" s="606"/>
      <c r="Q262" s="606"/>
      <c r="R262" s="606"/>
      <c r="S262" s="606"/>
      <c r="T262" s="606"/>
      <c r="U262" s="602"/>
      <c r="V262" s="562"/>
      <c r="W262" s="563"/>
      <c r="X262" s="563"/>
      <c r="Y262" s="563"/>
      <c r="Z262" s="563"/>
      <c r="AA262" s="563"/>
      <c r="AB262" s="563"/>
      <c r="AC262" s="563"/>
      <c r="AD262" s="563"/>
      <c r="AE262" s="563"/>
      <c r="AF262" s="563"/>
      <c r="AG262" s="563"/>
      <c r="AH262" s="563"/>
      <c r="AI262" s="563"/>
      <c r="AJ262" s="563"/>
      <c r="AK262" s="563"/>
      <c r="AL262" s="563"/>
      <c r="AM262" s="563"/>
      <c r="AN262" s="563"/>
      <c r="AO262" s="563"/>
      <c r="AP262" s="563"/>
      <c r="AQ262" s="563"/>
      <c r="AR262" s="563"/>
      <c r="AS262" s="563"/>
    </row>
    <row r="263" spans="4:45">
      <c r="D263" s="605"/>
      <c r="E263" s="606"/>
      <c r="F263" s="606"/>
      <c r="G263" s="606"/>
      <c r="H263" s="606"/>
      <c r="I263" s="606"/>
      <c r="J263" s="606"/>
      <c r="K263" s="606"/>
      <c r="L263" s="606"/>
      <c r="M263" s="606"/>
      <c r="N263" s="606"/>
      <c r="O263" s="606"/>
      <c r="P263" s="606"/>
      <c r="Q263" s="606"/>
      <c r="R263" s="606"/>
      <c r="S263" s="606"/>
      <c r="T263" s="606"/>
      <c r="U263" s="602"/>
      <c r="V263" s="562"/>
      <c r="W263" s="563"/>
      <c r="X263" s="563"/>
      <c r="Y263" s="563"/>
      <c r="Z263" s="563"/>
      <c r="AA263" s="563"/>
      <c r="AB263" s="563"/>
      <c r="AC263" s="563"/>
      <c r="AD263" s="563"/>
      <c r="AE263" s="563"/>
      <c r="AF263" s="563"/>
      <c r="AG263" s="563"/>
      <c r="AH263" s="563"/>
      <c r="AI263" s="563"/>
      <c r="AJ263" s="563"/>
      <c r="AK263" s="563"/>
      <c r="AL263" s="563"/>
      <c r="AM263" s="563"/>
      <c r="AN263" s="563"/>
      <c r="AO263" s="563"/>
      <c r="AP263" s="563"/>
      <c r="AQ263" s="563"/>
      <c r="AR263" s="563"/>
      <c r="AS263" s="563"/>
    </row>
    <row r="264" spans="4:45">
      <c r="D264" s="605"/>
      <c r="E264" s="606"/>
      <c r="F264" s="606"/>
      <c r="G264" s="606"/>
      <c r="H264" s="606"/>
      <c r="I264" s="606"/>
      <c r="J264" s="606"/>
      <c r="K264" s="606"/>
      <c r="L264" s="606"/>
      <c r="M264" s="606"/>
      <c r="N264" s="606"/>
      <c r="O264" s="606"/>
      <c r="P264" s="606"/>
      <c r="Q264" s="606"/>
      <c r="R264" s="606"/>
      <c r="S264" s="606"/>
      <c r="T264" s="606"/>
      <c r="U264" s="602"/>
      <c r="V264" s="562"/>
      <c r="W264" s="563"/>
      <c r="X264" s="563"/>
      <c r="Y264" s="563"/>
      <c r="Z264" s="563"/>
      <c r="AA264" s="563"/>
      <c r="AB264" s="563"/>
      <c r="AC264" s="563"/>
      <c r="AD264" s="563"/>
      <c r="AE264" s="563"/>
      <c r="AF264" s="563"/>
      <c r="AG264" s="563"/>
      <c r="AH264" s="563"/>
      <c r="AI264" s="563"/>
      <c r="AJ264" s="563"/>
      <c r="AK264" s="563"/>
      <c r="AL264" s="563"/>
      <c r="AM264" s="563"/>
      <c r="AN264" s="563"/>
      <c r="AO264" s="563"/>
      <c r="AP264" s="563"/>
      <c r="AQ264" s="563"/>
      <c r="AR264" s="563"/>
      <c r="AS264" s="563"/>
    </row>
    <row r="265" spans="4:45">
      <c r="D265" s="605"/>
      <c r="E265" s="606"/>
      <c r="F265" s="606"/>
      <c r="G265" s="606"/>
      <c r="H265" s="606"/>
      <c r="I265" s="606"/>
      <c r="J265" s="606"/>
      <c r="K265" s="606"/>
      <c r="L265" s="606"/>
      <c r="M265" s="606"/>
      <c r="N265" s="606"/>
      <c r="O265" s="606"/>
      <c r="P265" s="606"/>
      <c r="Q265" s="606"/>
      <c r="R265" s="606"/>
      <c r="S265" s="606"/>
      <c r="T265" s="606"/>
      <c r="U265" s="602"/>
      <c r="V265" s="562"/>
      <c r="W265" s="563"/>
      <c r="X265" s="563"/>
      <c r="Y265" s="563"/>
      <c r="Z265" s="563"/>
      <c r="AA265" s="563"/>
      <c r="AB265" s="563"/>
      <c r="AC265" s="563"/>
      <c r="AD265" s="563"/>
      <c r="AE265" s="563"/>
      <c r="AF265" s="563"/>
      <c r="AG265" s="563"/>
      <c r="AH265" s="563"/>
      <c r="AI265" s="563"/>
      <c r="AJ265" s="563"/>
      <c r="AK265" s="563"/>
      <c r="AL265" s="563"/>
      <c r="AM265" s="563"/>
      <c r="AN265" s="563"/>
      <c r="AO265" s="563"/>
      <c r="AP265" s="563"/>
      <c r="AQ265" s="563"/>
      <c r="AR265" s="563"/>
      <c r="AS265" s="563"/>
    </row>
    <row r="266" spans="4:45">
      <c r="D266" s="605"/>
      <c r="E266" s="606"/>
      <c r="F266" s="606"/>
      <c r="G266" s="606"/>
      <c r="H266" s="606"/>
      <c r="I266" s="606"/>
      <c r="J266" s="606"/>
      <c r="K266" s="606"/>
      <c r="L266" s="606"/>
      <c r="M266" s="606"/>
      <c r="N266" s="606"/>
      <c r="O266" s="606"/>
      <c r="P266" s="606"/>
      <c r="Q266" s="606"/>
      <c r="R266" s="606"/>
      <c r="S266" s="606"/>
      <c r="T266" s="606"/>
      <c r="U266" s="602"/>
      <c r="V266" s="562"/>
      <c r="W266" s="563"/>
      <c r="X266" s="563"/>
      <c r="Y266" s="563"/>
      <c r="Z266" s="563"/>
      <c r="AA266" s="563"/>
      <c r="AB266" s="563"/>
      <c r="AC266" s="563"/>
      <c r="AD266" s="563"/>
      <c r="AE266" s="563"/>
      <c r="AF266" s="563"/>
      <c r="AG266" s="563"/>
      <c r="AH266" s="563"/>
      <c r="AI266" s="563"/>
      <c r="AJ266" s="563"/>
      <c r="AK266" s="563"/>
      <c r="AL266" s="563"/>
      <c r="AM266" s="563"/>
      <c r="AN266" s="563"/>
      <c r="AO266" s="563"/>
      <c r="AP266" s="563"/>
      <c r="AQ266" s="563"/>
      <c r="AR266" s="563"/>
      <c r="AS266" s="563"/>
    </row>
    <row r="267" spans="4:45">
      <c r="D267" s="605"/>
      <c r="E267" s="606"/>
      <c r="F267" s="606"/>
      <c r="G267" s="606"/>
      <c r="H267" s="606"/>
      <c r="I267" s="606"/>
      <c r="J267" s="606"/>
      <c r="K267" s="606"/>
      <c r="L267" s="606"/>
      <c r="M267" s="606"/>
      <c r="N267" s="606"/>
      <c r="O267" s="606"/>
      <c r="P267" s="606"/>
      <c r="Q267" s="606"/>
      <c r="R267" s="606"/>
      <c r="S267" s="606"/>
      <c r="T267" s="606"/>
      <c r="U267" s="602"/>
      <c r="V267" s="562"/>
      <c r="W267" s="563"/>
      <c r="X267" s="563"/>
      <c r="Y267" s="563"/>
      <c r="Z267" s="563"/>
      <c r="AA267" s="563"/>
      <c r="AB267" s="563"/>
      <c r="AC267" s="563"/>
      <c r="AD267" s="563"/>
      <c r="AE267" s="563"/>
      <c r="AF267" s="563"/>
      <c r="AG267" s="563"/>
      <c r="AH267" s="563"/>
      <c r="AI267" s="563"/>
      <c r="AJ267" s="563"/>
      <c r="AK267" s="563"/>
      <c r="AL267" s="563"/>
      <c r="AM267" s="563"/>
      <c r="AN267" s="563"/>
      <c r="AO267" s="563"/>
      <c r="AP267" s="563"/>
      <c r="AQ267" s="563"/>
      <c r="AR267" s="563"/>
      <c r="AS267" s="563"/>
    </row>
    <row r="268" spans="4:45">
      <c r="D268" s="605"/>
      <c r="E268" s="606"/>
      <c r="F268" s="606"/>
      <c r="G268" s="606"/>
      <c r="H268" s="606"/>
      <c r="I268" s="606"/>
      <c r="J268" s="606"/>
      <c r="K268" s="606"/>
      <c r="L268" s="606"/>
      <c r="M268" s="606"/>
      <c r="N268" s="606"/>
      <c r="O268" s="606"/>
      <c r="P268" s="606"/>
      <c r="Q268" s="606"/>
      <c r="R268" s="606"/>
      <c r="S268" s="606"/>
      <c r="T268" s="606"/>
      <c r="U268" s="602"/>
      <c r="V268" s="562"/>
      <c r="W268" s="563"/>
      <c r="X268" s="563"/>
      <c r="Y268" s="563"/>
      <c r="Z268" s="563"/>
      <c r="AA268" s="563"/>
      <c r="AB268" s="563"/>
      <c r="AC268" s="563"/>
      <c r="AD268" s="563"/>
      <c r="AE268" s="563"/>
      <c r="AF268" s="563"/>
      <c r="AG268" s="563"/>
      <c r="AH268" s="563"/>
      <c r="AI268" s="563"/>
      <c r="AJ268" s="563"/>
      <c r="AK268" s="563"/>
      <c r="AL268" s="563"/>
      <c r="AM268" s="563"/>
      <c r="AN268" s="563"/>
      <c r="AO268" s="563"/>
      <c r="AP268" s="563"/>
      <c r="AQ268" s="563"/>
      <c r="AR268" s="563"/>
      <c r="AS268" s="563"/>
    </row>
    <row r="269" spans="4:45">
      <c r="D269" s="605"/>
      <c r="E269" s="606"/>
      <c r="F269" s="606"/>
      <c r="G269" s="606"/>
      <c r="H269" s="606"/>
      <c r="I269" s="606"/>
      <c r="J269" s="606"/>
      <c r="K269" s="606"/>
      <c r="L269" s="606"/>
      <c r="M269" s="606"/>
      <c r="N269" s="606"/>
      <c r="O269" s="606"/>
      <c r="P269" s="606"/>
      <c r="Q269" s="606"/>
      <c r="R269" s="606"/>
      <c r="S269" s="606"/>
      <c r="T269" s="606"/>
      <c r="U269" s="602"/>
      <c r="V269" s="562"/>
      <c r="W269" s="563"/>
      <c r="X269" s="563"/>
      <c r="Y269" s="563"/>
      <c r="Z269" s="563"/>
      <c r="AA269" s="563"/>
      <c r="AB269" s="563"/>
      <c r="AC269" s="563"/>
      <c r="AD269" s="563"/>
      <c r="AE269" s="563"/>
      <c r="AF269" s="563"/>
      <c r="AG269" s="563"/>
      <c r="AH269" s="563"/>
      <c r="AI269" s="563"/>
      <c r="AJ269" s="563"/>
      <c r="AK269" s="563"/>
      <c r="AL269" s="563"/>
      <c r="AM269" s="563"/>
      <c r="AN269" s="563"/>
      <c r="AO269" s="563"/>
      <c r="AP269" s="563"/>
      <c r="AQ269" s="563"/>
      <c r="AR269" s="563"/>
      <c r="AS269" s="563"/>
    </row>
    <row r="270" spans="4:45">
      <c r="D270" s="605"/>
      <c r="E270" s="606"/>
      <c r="F270" s="606"/>
      <c r="G270" s="606"/>
      <c r="H270" s="606"/>
      <c r="I270" s="606"/>
      <c r="J270" s="606"/>
      <c r="K270" s="606"/>
      <c r="L270" s="606"/>
      <c r="M270" s="606"/>
      <c r="N270" s="606"/>
      <c r="O270" s="606"/>
      <c r="P270" s="606"/>
      <c r="Q270" s="606"/>
      <c r="R270" s="606"/>
      <c r="S270" s="606"/>
      <c r="T270" s="606"/>
      <c r="U270" s="602"/>
      <c r="V270" s="562"/>
      <c r="W270" s="563"/>
      <c r="X270" s="563"/>
      <c r="Y270" s="563"/>
      <c r="Z270" s="563"/>
      <c r="AA270" s="563"/>
      <c r="AB270" s="563"/>
      <c r="AC270" s="563"/>
      <c r="AD270" s="563"/>
      <c r="AE270" s="563"/>
      <c r="AF270" s="563"/>
      <c r="AG270" s="563"/>
      <c r="AH270" s="563"/>
      <c r="AI270" s="563"/>
      <c r="AJ270" s="563"/>
      <c r="AK270" s="563"/>
      <c r="AL270" s="563"/>
      <c r="AM270" s="563"/>
      <c r="AN270" s="563"/>
      <c r="AO270" s="563"/>
      <c r="AP270" s="563"/>
      <c r="AQ270" s="563"/>
      <c r="AR270" s="563"/>
      <c r="AS270" s="563"/>
    </row>
    <row r="271" spans="4:45">
      <c r="D271" s="605"/>
      <c r="E271" s="606"/>
      <c r="F271" s="606"/>
      <c r="G271" s="606"/>
      <c r="H271" s="606"/>
      <c r="I271" s="606"/>
      <c r="J271" s="606"/>
      <c r="K271" s="606"/>
      <c r="L271" s="606"/>
      <c r="M271" s="606"/>
      <c r="N271" s="606"/>
      <c r="O271" s="606"/>
      <c r="P271" s="606"/>
      <c r="Q271" s="606"/>
      <c r="R271" s="606"/>
      <c r="S271" s="606"/>
      <c r="T271" s="606"/>
      <c r="U271" s="602"/>
      <c r="V271" s="562"/>
      <c r="W271" s="563"/>
      <c r="X271" s="563"/>
      <c r="Y271" s="563"/>
      <c r="Z271" s="563"/>
      <c r="AA271" s="563"/>
      <c r="AB271" s="563"/>
      <c r="AC271" s="563"/>
      <c r="AD271" s="563"/>
      <c r="AE271" s="563"/>
      <c r="AF271" s="563"/>
      <c r="AG271" s="563"/>
      <c r="AH271" s="563"/>
      <c r="AI271" s="563"/>
      <c r="AJ271" s="563"/>
      <c r="AK271" s="563"/>
      <c r="AL271" s="563"/>
      <c r="AM271" s="563"/>
      <c r="AN271" s="563"/>
      <c r="AO271" s="563"/>
      <c r="AP271" s="563"/>
      <c r="AQ271" s="563"/>
      <c r="AR271" s="563"/>
      <c r="AS271" s="563"/>
    </row>
    <row r="272" spans="4:45">
      <c r="D272" s="605"/>
      <c r="E272" s="606"/>
      <c r="F272" s="606"/>
      <c r="G272" s="606"/>
      <c r="H272" s="606"/>
      <c r="I272" s="606"/>
      <c r="J272" s="606"/>
      <c r="K272" s="606"/>
      <c r="L272" s="606"/>
      <c r="M272" s="606"/>
      <c r="N272" s="606"/>
      <c r="O272" s="606"/>
      <c r="P272" s="606"/>
      <c r="Q272" s="606"/>
      <c r="R272" s="606"/>
      <c r="S272" s="606"/>
      <c r="T272" s="606"/>
      <c r="U272" s="602"/>
      <c r="V272" s="562"/>
      <c r="W272" s="563"/>
      <c r="X272" s="563"/>
      <c r="Y272" s="563"/>
      <c r="Z272" s="563"/>
      <c r="AA272" s="563"/>
      <c r="AB272" s="563"/>
      <c r="AC272" s="563"/>
      <c r="AD272" s="563"/>
      <c r="AE272" s="563"/>
      <c r="AF272" s="563"/>
      <c r="AG272" s="563"/>
      <c r="AH272" s="563"/>
      <c r="AI272" s="563"/>
      <c r="AJ272" s="563"/>
      <c r="AK272" s="563"/>
      <c r="AL272" s="563"/>
      <c r="AM272" s="563"/>
      <c r="AN272" s="563"/>
      <c r="AO272" s="563"/>
      <c r="AP272" s="563"/>
      <c r="AQ272" s="563"/>
      <c r="AR272" s="563"/>
      <c r="AS272" s="563"/>
    </row>
    <row r="273" spans="4:45">
      <c r="D273" s="605"/>
      <c r="E273" s="606"/>
      <c r="F273" s="606"/>
      <c r="G273" s="606"/>
      <c r="H273" s="606"/>
      <c r="I273" s="606"/>
      <c r="J273" s="606"/>
      <c r="K273" s="606"/>
      <c r="L273" s="606"/>
      <c r="M273" s="606"/>
      <c r="N273" s="606"/>
      <c r="O273" s="606"/>
      <c r="P273" s="606"/>
      <c r="Q273" s="606"/>
      <c r="R273" s="606"/>
      <c r="S273" s="606"/>
      <c r="T273" s="606"/>
      <c r="U273" s="602"/>
      <c r="V273" s="562"/>
      <c r="W273" s="563"/>
      <c r="X273" s="563"/>
      <c r="Y273" s="563"/>
      <c r="Z273" s="563"/>
      <c r="AA273" s="563"/>
      <c r="AB273" s="563"/>
      <c r="AC273" s="563"/>
      <c r="AD273" s="563"/>
      <c r="AE273" s="563"/>
      <c r="AF273" s="563"/>
      <c r="AG273" s="563"/>
      <c r="AH273" s="563"/>
      <c r="AI273" s="563"/>
      <c r="AJ273" s="563"/>
      <c r="AK273" s="563"/>
      <c r="AL273" s="563"/>
      <c r="AM273" s="563"/>
      <c r="AN273" s="563"/>
      <c r="AO273" s="563"/>
      <c r="AP273" s="563"/>
      <c r="AQ273" s="563"/>
      <c r="AR273" s="563"/>
      <c r="AS273" s="563"/>
    </row>
    <row r="274" spans="4:45">
      <c r="D274" s="605"/>
      <c r="E274" s="606"/>
      <c r="F274" s="606"/>
      <c r="G274" s="606"/>
      <c r="H274" s="606"/>
      <c r="I274" s="606"/>
      <c r="J274" s="606"/>
      <c r="K274" s="606"/>
      <c r="L274" s="606"/>
      <c r="M274" s="606"/>
      <c r="N274" s="606"/>
      <c r="O274" s="606"/>
      <c r="P274" s="606"/>
      <c r="Q274" s="606"/>
      <c r="R274" s="606"/>
      <c r="S274" s="606"/>
      <c r="T274" s="606"/>
      <c r="U274" s="602"/>
      <c r="V274" s="562"/>
      <c r="W274" s="563"/>
      <c r="X274" s="563"/>
      <c r="Y274" s="563"/>
      <c r="Z274" s="563"/>
      <c r="AA274" s="563"/>
      <c r="AB274" s="563"/>
      <c r="AC274" s="563"/>
      <c r="AD274" s="563"/>
      <c r="AE274" s="563"/>
      <c r="AF274" s="563"/>
      <c r="AG274" s="563"/>
      <c r="AH274" s="563"/>
      <c r="AI274" s="563"/>
      <c r="AJ274" s="563"/>
      <c r="AK274" s="563"/>
      <c r="AL274" s="563"/>
      <c r="AM274" s="563"/>
      <c r="AN274" s="563"/>
      <c r="AO274" s="563"/>
      <c r="AP274" s="563"/>
      <c r="AQ274" s="563"/>
      <c r="AR274" s="563"/>
      <c r="AS274" s="563"/>
    </row>
    <row r="275" spans="4:45">
      <c r="D275" s="605"/>
      <c r="E275" s="606"/>
      <c r="F275" s="606"/>
      <c r="G275" s="606"/>
      <c r="H275" s="606"/>
      <c r="I275" s="606"/>
      <c r="J275" s="606"/>
      <c r="K275" s="606"/>
      <c r="L275" s="606"/>
      <c r="M275" s="606"/>
      <c r="N275" s="606"/>
      <c r="O275" s="606"/>
      <c r="P275" s="606"/>
      <c r="Q275" s="606"/>
      <c r="R275" s="606"/>
      <c r="S275" s="606"/>
      <c r="T275" s="606"/>
      <c r="U275" s="602"/>
      <c r="V275" s="562"/>
      <c r="W275" s="563"/>
      <c r="X275" s="563"/>
      <c r="Y275" s="563"/>
      <c r="Z275" s="563"/>
      <c r="AA275" s="563"/>
      <c r="AB275" s="563"/>
      <c r="AC275" s="563"/>
      <c r="AD275" s="563"/>
      <c r="AE275" s="563"/>
      <c r="AF275" s="563"/>
      <c r="AG275" s="563"/>
      <c r="AH275" s="563"/>
      <c r="AI275" s="563"/>
      <c r="AJ275" s="563"/>
      <c r="AK275" s="563"/>
      <c r="AL275" s="563"/>
      <c r="AM275" s="563"/>
      <c r="AN275" s="563"/>
      <c r="AO275" s="563"/>
      <c r="AP275" s="563"/>
      <c r="AQ275" s="563"/>
      <c r="AR275" s="563"/>
      <c r="AS275" s="563"/>
    </row>
    <row r="276" spans="4:45">
      <c r="D276" s="605"/>
      <c r="E276" s="606"/>
      <c r="F276" s="606"/>
      <c r="G276" s="606"/>
      <c r="H276" s="606"/>
      <c r="I276" s="606"/>
      <c r="J276" s="606"/>
      <c r="K276" s="606"/>
      <c r="L276" s="606"/>
      <c r="M276" s="606"/>
      <c r="N276" s="606"/>
      <c r="O276" s="606"/>
      <c r="P276" s="606"/>
      <c r="Q276" s="606"/>
      <c r="R276" s="606"/>
      <c r="S276" s="606"/>
      <c r="T276" s="606"/>
      <c r="U276" s="602"/>
      <c r="V276" s="562"/>
      <c r="W276" s="563"/>
      <c r="X276" s="563"/>
      <c r="Y276" s="563"/>
      <c r="Z276" s="563"/>
      <c r="AA276" s="563"/>
      <c r="AB276" s="563"/>
      <c r="AC276" s="563"/>
      <c r="AD276" s="563"/>
      <c r="AE276" s="563"/>
      <c r="AF276" s="563"/>
      <c r="AG276" s="563"/>
      <c r="AH276" s="563"/>
      <c r="AI276" s="563"/>
      <c r="AJ276" s="563"/>
      <c r="AK276" s="563"/>
      <c r="AL276" s="563"/>
      <c r="AM276" s="563"/>
      <c r="AN276" s="563"/>
      <c r="AO276" s="563"/>
      <c r="AP276" s="563"/>
      <c r="AQ276" s="563"/>
      <c r="AR276" s="563"/>
      <c r="AS276" s="563"/>
    </row>
    <row r="277" spans="4:45">
      <c r="D277" s="605"/>
      <c r="E277" s="606"/>
      <c r="F277" s="606"/>
      <c r="G277" s="606"/>
      <c r="H277" s="606"/>
      <c r="I277" s="606"/>
      <c r="J277" s="606"/>
      <c r="K277" s="606"/>
      <c r="L277" s="606"/>
      <c r="M277" s="606"/>
      <c r="N277" s="606"/>
      <c r="O277" s="606"/>
      <c r="P277" s="606"/>
      <c r="Q277" s="606"/>
      <c r="R277" s="606"/>
      <c r="S277" s="606"/>
      <c r="T277" s="606"/>
      <c r="U277" s="602"/>
      <c r="V277" s="562"/>
      <c r="W277" s="563"/>
      <c r="X277" s="563"/>
      <c r="Y277" s="563"/>
      <c r="Z277" s="563"/>
      <c r="AA277" s="563"/>
      <c r="AB277" s="563"/>
      <c r="AC277" s="563"/>
      <c r="AD277" s="563"/>
      <c r="AE277" s="563"/>
      <c r="AF277" s="563"/>
      <c r="AG277" s="563"/>
      <c r="AH277" s="563"/>
      <c r="AI277" s="563"/>
      <c r="AJ277" s="563"/>
      <c r="AK277" s="563"/>
      <c r="AL277" s="563"/>
      <c r="AM277" s="563"/>
      <c r="AN277" s="563"/>
      <c r="AO277" s="563"/>
      <c r="AP277" s="563"/>
      <c r="AQ277" s="563"/>
      <c r="AR277" s="563"/>
      <c r="AS277" s="563"/>
    </row>
    <row r="278" spans="4:45">
      <c r="D278" s="605"/>
      <c r="E278" s="606"/>
      <c r="F278" s="606"/>
      <c r="G278" s="606"/>
      <c r="H278" s="606"/>
      <c r="I278" s="606"/>
      <c r="J278" s="606"/>
      <c r="K278" s="606"/>
      <c r="L278" s="606"/>
      <c r="M278" s="606"/>
      <c r="N278" s="606"/>
      <c r="O278" s="606"/>
      <c r="P278" s="606"/>
      <c r="Q278" s="606"/>
      <c r="R278" s="606"/>
      <c r="S278" s="606"/>
      <c r="T278" s="606"/>
      <c r="U278" s="602"/>
      <c r="V278" s="562"/>
      <c r="W278" s="563"/>
      <c r="X278" s="563"/>
      <c r="Y278" s="563"/>
      <c r="Z278" s="563"/>
      <c r="AA278" s="563"/>
      <c r="AB278" s="563"/>
      <c r="AC278" s="563"/>
      <c r="AD278" s="563"/>
      <c r="AE278" s="563"/>
      <c r="AF278" s="563"/>
      <c r="AG278" s="563"/>
      <c r="AH278" s="563"/>
      <c r="AI278" s="563"/>
      <c r="AJ278" s="563"/>
      <c r="AK278" s="563"/>
      <c r="AL278" s="563"/>
      <c r="AM278" s="563"/>
      <c r="AN278" s="563"/>
      <c r="AO278" s="563"/>
      <c r="AP278" s="563"/>
      <c r="AQ278" s="563"/>
      <c r="AR278" s="563"/>
      <c r="AS278" s="563"/>
    </row>
    <row r="279" spans="4:45">
      <c r="D279" s="605"/>
      <c r="E279" s="606"/>
      <c r="F279" s="606"/>
      <c r="G279" s="606"/>
      <c r="H279" s="606"/>
      <c r="I279" s="606"/>
      <c r="J279" s="606"/>
      <c r="K279" s="606"/>
      <c r="L279" s="606"/>
      <c r="M279" s="606"/>
      <c r="N279" s="606"/>
      <c r="O279" s="606"/>
      <c r="P279" s="606"/>
      <c r="Q279" s="606"/>
      <c r="R279" s="606"/>
      <c r="S279" s="606"/>
      <c r="T279" s="606"/>
      <c r="U279" s="602"/>
      <c r="V279" s="562"/>
      <c r="W279" s="563"/>
      <c r="X279" s="563"/>
      <c r="Y279" s="563"/>
      <c r="Z279" s="563"/>
      <c r="AA279" s="563"/>
      <c r="AB279" s="563"/>
      <c r="AC279" s="563"/>
      <c r="AD279" s="563"/>
      <c r="AE279" s="563"/>
      <c r="AF279" s="563"/>
      <c r="AG279" s="563"/>
      <c r="AH279" s="563"/>
      <c r="AI279" s="563"/>
      <c r="AJ279" s="563"/>
      <c r="AK279" s="563"/>
      <c r="AL279" s="563"/>
      <c r="AM279" s="563"/>
      <c r="AN279" s="563"/>
      <c r="AO279" s="563"/>
      <c r="AP279" s="563"/>
      <c r="AQ279" s="563"/>
      <c r="AR279" s="563"/>
      <c r="AS279" s="563"/>
    </row>
    <row r="280" spans="4:45">
      <c r="D280" s="605"/>
      <c r="E280" s="606"/>
      <c r="F280" s="606"/>
      <c r="G280" s="606"/>
      <c r="H280" s="606"/>
      <c r="I280" s="606"/>
      <c r="J280" s="606"/>
      <c r="K280" s="606"/>
      <c r="L280" s="606"/>
      <c r="M280" s="606"/>
      <c r="N280" s="606"/>
      <c r="O280" s="606"/>
      <c r="P280" s="606"/>
      <c r="Q280" s="606"/>
      <c r="R280" s="606"/>
      <c r="S280" s="606"/>
      <c r="T280" s="606"/>
      <c r="U280" s="602"/>
      <c r="V280" s="562"/>
      <c r="W280" s="563"/>
      <c r="X280" s="563"/>
      <c r="Y280" s="563"/>
      <c r="Z280" s="563"/>
      <c r="AA280" s="563"/>
      <c r="AB280" s="563"/>
      <c r="AC280" s="563"/>
      <c r="AD280" s="563"/>
      <c r="AE280" s="563"/>
      <c r="AF280" s="563"/>
      <c r="AG280" s="563"/>
      <c r="AH280" s="563"/>
      <c r="AI280" s="563"/>
      <c r="AJ280" s="563"/>
      <c r="AK280" s="563"/>
      <c r="AL280" s="563"/>
      <c r="AM280" s="563"/>
      <c r="AN280" s="563"/>
      <c r="AO280" s="563"/>
      <c r="AP280" s="563"/>
      <c r="AQ280" s="563"/>
      <c r="AR280" s="563"/>
      <c r="AS280" s="563"/>
    </row>
    <row r="281" spans="4:45">
      <c r="D281" s="605"/>
      <c r="E281" s="606"/>
      <c r="F281" s="606"/>
      <c r="G281" s="606"/>
      <c r="H281" s="606"/>
      <c r="I281" s="606"/>
      <c r="J281" s="606"/>
      <c r="K281" s="606"/>
      <c r="L281" s="606"/>
      <c r="M281" s="606"/>
      <c r="N281" s="606"/>
      <c r="O281" s="606"/>
      <c r="P281" s="606"/>
      <c r="Q281" s="606"/>
      <c r="R281" s="606"/>
      <c r="S281" s="606"/>
      <c r="T281" s="606"/>
      <c r="U281" s="602"/>
      <c r="V281" s="562"/>
      <c r="W281" s="563"/>
      <c r="X281" s="563"/>
      <c r="Y281" s="563"/>
      <c r="Z281" s="563"/>
      <c r="AA281" s="563"/>
      <c r="AB281" s="563"/>
      <c r="AC281" s="563"/>
      <c r="AD281" s="563"/>
      <c r="AE281" s="563"/>
      <c r="AF281" s="563"/>
      <c r="AG281" s="563"/>
      <c r="AH281" s="563"/>
      <c r="AI281" s="563"/>
      <c r="AJ281" s="563"/>
      <c r="AK281" s="563"/>
      <c r="AL281" s="563"/>
      <c r="AM281" s="563"/>
      <c r="AN281" s="563"/>
      <c r="AO281" s="563"/>
      <c r="AP281" s="563"/>
      <c r="AQ281" s="563"/>
      <c r="AR281" s="563"/>
      <c r="AS281" s="563"/>
    </row>
    <row r="282" spans="4:45">
      <c r="D282" s="605"/>
      <c r="E282" s="606"/>
      <c r="F282" s="606"/>
      <c r="G282" s="606"/>
      <c r="H282" s="606"/>
      <c r="I282" s="606"/>
      <c r="J282" s="606"/>
      <c r="K282" s="606"/>
      <c r="L282" s="606"/>
      <c r="M282" s="606"/>
      <c r="N282" s="606"/>
      <c r="O282" s="606"/>
      <c r="P282" s="606"/>
      <c r="Q282" s="606"/>
      <c r="R282" s="606"/>
      <c r="S282" s="606"/>
      <c r="T282" s="606"/>
      <c r="U282" s="602"/>
      <c r="V282" s="562"/>
      <c r="W282" s="563"/>
      <c r="X282" s="563"/>
      <c r="Y282" s="563"/>
      <c r="Z282" s="563"/>
      <c r="AA282" s="563"/>
      <c r="AB282" s="563"/>
      <c r="AC282" s="563"/>
      <c r="AD282" s="563"/>
      <c r="AE282" s="563"/>
      <c r="AF282" s="563"/>
      <c r="AG282" s="563"/>
      <c r="AH282" s="563"/>
      <c r="AI282" s="563"/>
      <c r="AJ282" s="563"/>
      <c r="AK282" s="563"/>
      <c r="AL282" s="563"/>
      <c r="AM282" s="563"/>
      <c r="AN282" s="563"/>
      <c r="AO282" s="563"/>
      <c r="AP282" s="563"/>
      <c r="AQ282" s="563"/>
      <c r="AR282" s="563"/>
      <c r="AS282" s="563"/>
    </row>
    <row r="283" spans="4:45">
      <c r="D283" s="605"/>
      <c r="E283" s="606"/>
      <c r="F283" s="606"/>
      <c r="G283" s="606"/>
      <c r="H283" s="606"/>
      <c r="I283" s="606"/>
      <c r="J283" s="606"/>
      <c r="K283" s="606"/>
      <c r="L283" s="606"/>
      <c r="M283" s="606"/>
      <c r="N283" s="606"/>
      <c r="O283" s="606"/>
      <c r="P283" s="606"/>
      <c r="Q283" s="606"/>
      <c r="R283" s="606"/>
      <c r="S283" s="606"/>
      <c r="T283" s="606"/>
      <c r="U283" s="602"/>
      <c r="V283" s="562"/>
      <c r="W283" s="563"/>
      <c r="X283" s="563"/>
      <c r="Y283" s="563"/>
      <c r="Z283" s="563"/>
      <c r="AA283" s="563"/>
      <c r="AB283" s="563"/>
      <c r="AC283" s="563"/>
      <c r="AD283" s="563"/>
      <c r="AE283" s="563"/>
      <c r="AF283" s="563"/>
      <c r="AG283" s="563"/>
      <c r="AH283" s="563"/>
      <c r="AI283" s="563"/>
      <c r="AJ283" s="563"/>
      <c r="AK283" s="563"/>
      <c r="AL283" s="563"/>
      <c r="AM283" s="563"/>
      <c r="AN283" s="563"/>
      <c r="AO283" s="563"/>
      <c r="AP283" s="563"/>
      <c r="AQ283" s="563"/>
      <c r="AR283" s="563"/>
      <c r="AS283" s="563"/>
    </row>
    <row r="284" spans="4:45">
      <c r="D284" s="605"/>
      <c r="E284" s="606"/>
      <c r="F284" s="606"/>
      <c r="G284" s="606"/>
      <c r="H284" s="606"/>
      <c r="I284" s="606"/>
      <c r="J284" s="606"/>
      <c r="K284" s="606"/>
      <c r="L284" s="606"/>
      <c r="M284" s="606"/>
      <c r="N284" s="606"/>
      <c r="O284" s="606"/>
      <c r="P284" s="606"/>
      <c r="Q284" s="606"/>
      <c r="R284" s="606"/>
      <c r="S284" s="606"/>
      <c r="T284" s="606"/>
      <c r="U284" s="602"/>
      <c r="V284" s="562"/>
      <c r="W284" s="563"/>
      <c r="X284" s="563"/>
      <c r="Y284" s="563"/>
      <c r="Z284" s="563"/>
      <c r="AA284" s="563"/>
      <c r="AB284" s="563"/>
      <c r="AC284" s="563"/>
      <c r="AD284" s="563"/>
      <c r="AE284" s="563"/>
      <c r="AF284" s="563"/>
      <c r="AG284" s="563"/>
      <c r="AH284" s="563"/>
      <c r="AI284" s="563"/>
      <c r="AJ284" s="563"/>
      <c r="AK284" s="563"/>
      <c r="AL284" s="563"/>
      <c r="AM284" s="563"/>
      <c r="AN284" s="563"/>
      <c r="AO284" s="563"/>
      <c r="AP284" s="563"/>
      <c r="AQ284" s="563"/>
      <c r="AR284" s="563"/>
      <c r="AS284" s="563"/>
    </row>
    <row r="285" spans="4:45">
      <c r="D285" s="605"/>
      <c r="E285" s="606"/>
      <c r="F285" s="606"/>
      <c r="G285" s="606"/>
      <c r="H285" s="606"/>
      <c r="I285" s="606"/>
      <c r="J285" s="606"/>
      <c r="K285" s="606"/>
      <c r="L285" s="606"/>
      <c r="M285" s="606"/>
      <c r="N285" s="606"/>
      <c r="O285" s="606"/>
      <c r="P285" s="606"/>
      <c r="Q285" s="606"/>
      <c r="R285" s="606"/>
      <c r="S285" s="606"/>
      <c r="T285" s="606"/>
      <c r="U285" s="602"/>
      <c r="V285" s="562"/>
      <c r="W285" s="563"/>
      <c r="X285" s="563"/>
      <c r="Y285" s="563"/>
      <c r="Z285" s="563"/>
      <c r="AA285" s="563"/>
      <c r="AB285" s="563"/>
      <c r="AC285" s="563"/>
      <c r="AD285" s="563"/>
      <c r="AE285" s="563"/>
      <c r="AF285" s="563"/>
      <c r="AG285" s="563"/>
      <c r="AH285" s="563"/>
      <c r="AI285" s="563"/>
      <c r="AJ285" s="563"/>
      <c r="AK285" s="563"/>
      <c r="AL285" s="563"/>
      <c r="AM285" s="563"/>
      <c r="AN285" s="563"/>
      <c r="AO285" s="563"/>
      <c r="AP285" s="563"/>
      <c r="AQ285" s="563"/>
      <c r="AR285" s="563"/>
      <c r="AS285" s="563"/>
    </row>
    <row r="286" spans="4:45">
      <c r="D286" s="605"/>
      <c r="E286" s="606"/>
      <c r="F286" s="606"/>
      <c r="G286" s="606"/>
      <c r="H286" s="606"/>
      <c r="I286" s="606"/>
      <c r="J286" s="606"/>
      <c r="K286" s="606"/>
      <c r="L286" s="606"/>
      <c r="M286" s="606"/>
      <c r="N286" s="606"/>
      <c r="O286" s="606"/>
      <c r="P286" s="606"/>
      <c r="Q286" s="606"/>
      <c r="R286" s="606"/>
      <c r="S286" s="606"/>
      <c r="T286" s="606"/>
      <c r="U286" s="602"/>
      <c r="V286" s="562"/>
      <c r="W286" s="563"/>
      <c r="X286" s="563"/>
      <c r="Y286" s="563"/>
      <c r="Z286" s="563"/>
      <c r="AA286" s="563"/>
      <c r="AB286" s="563"/>
      <c r="AC286" s="563"/>
      <c r="AD286" s="563"/>
      <c r="AE286" s="563"/>
      <c r="AF286" s="563"/>
      <c r="AG286" s="563"/>
      <c r="AH286" s="563"/>
      <c r="AI286" s="563"/>
      <c r="AJ286" s="563"/>
      <c r="AK286" s="563"/>
      <c r="AL286" s="563"/>
      <c r="AM286" s="563"/>
      <c r="AN286" s="563"/>
      <c r="AO286" s="563"/>
      <c r="AP286" s="563"/>
      <c r="AQ286" s="563"/>
      <c r="AR286" s="563"/>
      <c r="AS286" s="563"/>
    </row>
    <row r="287" spans="4:45">
      <c r="D287" s="605"/>
      <c r="E287" s="606"/>
      <c r="F287" s="606"/>
      <c r="G287" s="606"/>
      <c r="H287" s="606"/>
      <c r="I287" s="606"/>
      <c r="J287" s="606"/>
      <c r="K287" s="606"/>
      <c r="L287" s="606"/>
      <c r="M287" s="606"/>
      <c r="N287" s="606"/>
      <c r="O287" s="606"/>
      <c r="P287" s="606"/>
      <c r="Q287" s="606"/>
      <c r="R287" s="606"/>
      <c r="S287" s="606"/>
      <c r="T287" s="606"/>
      <c r="U287" s="602"/>
      <c r="V287" s="562"/>
      <c r="W287" s="563"/>
      <c r="X287" s="563"/>
      <c r="Y287" s="563"/>
      <c r="Z287" s="563"/>
      <c r="AA287" s="563"/>
      <c r="AB287" s="563"/>
      <c r="AC287" s="563"/>
      <c r="AD287" s="563"/>
      <c r="AE287" s="563"/>
      <c r="AF287" s="563"/>
      <c r="AG287" s="563"/>
      <c r="AH287" s="563"/>
      <c r="AI287" s="563"/>
      <c r="AJ287" s="563"/>
      <c r="AK287" s="563"/>
      <c r="AL287" s="563"/>
      <c r="AM287" s="563"/>
      <c r="AN287" s="563"/>
      <c r="AO287" s="563"/>
      <c r="AP287" s="563"/>
      <c r="AQ287" s="563"/>
      <c r="AR287" s="563"/>
      <c r="AS287" s="563"/>
    </row>
    <row r="288" spans="4:45">
      <c r="D288" s="605"/>
      <c r="E288" s="606"/>
      <c r="F288" s="606"/>
      <c r="G288" s="606"/>
      <c r="H288" s="606"/>
      <c r="I288" s="606"/>
      <c r="J288" s="606"/>
      <c r="K288" s="606"/>
      <c r="L288" s="606"/>
      <c r="M288" s="606"/>
      <c r="N288" s="606"/>
      <c r="O288" s="606"/>
      <c r="P288" s="606"/>
      <c r="Q288" s="606"/>
      <c r="R288" s="606"/>
      <c r="S288" s="606"/>
      <c r="T288" s="606"/>
      <c r="U288" s="602"/>
      <c r="V288" s="562"/>
      <c r="W288" s="563"/>
      <c r="X288" s="563"/>
      <c r="Y288" s="563"/>
      <c r="Z288" s="563"/>
      <c r="AA288" s="563"/>
      <c r="AB288" s="563"/>
      <c r="AC288" s="563"/>
      <c r="AD288" s="563"/>
      <c r="AE288" s="563"/>
      <c r="AF288" s="563"/>
      <c r="AG288" s="563"/>
      <c r="AH288" s="563"/>
      <c r="AI288" s="563"/>
      <c r="AJ288" s="563"/>
      <c r="AK288" s="563"/>
      <c r="AL288" s="563"/>
      <c r="AM288" s="563"/>
      <c r="AN288" s="563"/>
      <c r="AO288" s="563"/>
      <c r="AP288" s="563"/>
      <c r="AQ288" s="563"/>
      <c r="AR288" s="563"/>
      <c r="AS288" s="563"/>
    </row>
    <row r="289" spans="4:45">
      <c r="D289" s="605"/>
      <c r="E289" s="606"/>
      <c r="F289" s="606"/>
      <c r="G289" s="606"/>
      <c r="H289" s="606"/>
      <c r="I289" s="606"/>
      <c r="J289" s="606"/>
      <c r="K289" s="606"/>
      <c r="L289" s="606"/>
      <c r="M289" s="606"/>
      <c r="N289" s="606"/>
      <c r="O289" s="606"/>
      <c r="P289" s="606"/>
      <c r="Q289" s="606"/>
      <c r="R289" s="606"/>
      <c r="S289" s="606"/>
      <c r="T289" s="606"/>
      <c r="U289" s="602"/>
      <c r="V289" s="562"/>
      <c r="W289" s="563"/>
      <c r="X289" s="563"/>
      <c r="Y289" s="563"/>
      <c r="Z289" s="563"/>
      <c r="AA289" s="563"/>
      <c r="AB289" s="563"/>
      <c r="AC289" s="563"/>
      <c r="AD289" s="563"/>
      <c r="AE289" s="563"/>
      <c r="AF289" s="563"/>
      <c r="AG289" s="563"/>
      <c r="AH289" s="563"/>
      <c r="AI289" s="563"/>
      <c r="AJ289" s="563"/>
      <c r="AK289" s="563"/>
      <c r="AL289" s="563"/>
      <c r="AM289" s="563"/>
      <c r="AN289" s="563"/>
      <c r="AO289" s="563"/>
      <c r="AP289" s="563"/>
      <c r="AQ289" s="563"/>
      <c r="AR289" s="563"/>
      <c r="AS289" s="563"/>
    </row>
    <row r="290" spans="4:45">
      <c r="D290" s="605"/>
      <c r="E290" s="606"/>
      <c r="F290" s="606"/>
      <c r="G290" s="606"/>
      <c r="H290" s="606"/>
      <c r="I290" s="606"/>
      <c r="J290" s="606"/>
      <c r="K290" s="606"/>
      <c r="L290" s="606"/>
      <c r="M290" s="606"/>
      <c r="N290" s="606"/>
      <c r="O290" s="606"/>
      <c r="P290" s="606"/>
      <c r="Q290" s="606"/>
      <c r="R290" s="606"/>
      <c r="S290" s="606"/>
      <c r="T290" s="606"/>
      <c r="U290" s="602"/>
      <c r="V290" s="562"/>
      <c r="W290" s="563"/>
      <c r="X290" s="563"/>
      <c r="Y290" s="563"/>
      <c r="Z290" s="563"/>
      <c r="AA290" s="563"/>
      <c r="AB290" s="563"/>
      <c r="AC290" s="563"/>
      <c r="AD290" s="563"/>
      <c r="AE290" s="563"/>
      <c r="AF290" s="563"/>
      <c r="AG290" s="563"/>
      <c r="AH290" s="563"/>
      <c r="AI290" s="563"/>
      <c r="AJ290" s="563"/>
      <c r="AK290" s="563"/>
      <c r="AL290" s="563"/>
      <c r="AM290" s="563"/>
      <c r="AN290" s="563"/>
      <c r="AO290" s="563"/>
      <c r="AP290" s="563"/>
      <c r="AQ290" s="563"/>
      <c r="AR290" s="563"/>
      <c r="AS290" s="563"/>
    </row>
    <row r="291" spans="4:45">
      <c r="D291" s="605"/>
      <c r="E291" s="606"/>
      <c r="F291" s="606"/>
      <c r="G291" s="606"/>
      <c r="H291" s="606"/>
      <c r="I291" s="606"/>
      <c r="J291" s="606"/>
      <c r="K291" s="606"/>
      <c r="L291" s="606"/>
      <c r="M291" s="606"/>
      <c r="N291" s="606"/>
      <c r="O291" s="606"/>
      <c r="P291" s="606"/>
      <c r="Q291" s="606"/>
      <c r="R291" s="606"/>
      <c r="S291" s="606"/>
      <c r="T291" s="606"/>
      <c r="U291" s="602"/>
      <c r="V291" s="562"/>
      <c r="W291" s="563"/>
      <c r="X291" s="563"/>
      <c r="Y291" s="563"/>
      <c r="Z291" s="563"/>
      <c r="AA291" s="563"/>
      <c r="AB291" s="563"/>
      <c r="AC291" s="563"/>
      <c r="AD291" s="563"/>
      <c r="AE291" s="563"/>
      <c r="AF291" s="563"/>
      <c r="AG291" s="563"/>
      <c r="AH291" s="563"/>
      <c r="AI291" s="563"/>
      <c r="AJ291" s="563"/>
      <c r="AK291" s="563"/>
      <c r="AL291" s="563"/>
      <c r="AM291" s="563"/>
      <c r="AN291" s="563"/>
      <c r="AO291" s="563"/>
      <c r="AP291" s="563"/>
      <c r="AQ291" s="563"/>
      <c r="AR291" s="563"/>
      <c r="AS291" s="563"/>
    </row>
    <row r="292" spans="4:45">
      <c r="D292" s="605"/>
      <c r="E292" s="606"/>
      <c r="F292" s="606"/>
      <c r="G292" s="606"/>
      <c r="H292" s="606"/>
      <c r="I292" s="606"/>
      <c r="J292" s="606"/>
      <c r="K292" s="606"/>
      <c r="L292" s="606"/>
      <c r="M292" s="606"/>
      <c r="N292" s="606"/>
      <c r="O292" s="606"/>
      <c r="P292" s="606"/>
      <c r="Q292" s="606"/>
      <c r="R292" s="606"/>
      <c r="S292" s="606"/>
      <c r="T292" s="606"/>
      <c r="U292" s="602"/>
      <c r="V292" s="562"/>
      <c r="W292" s="563"/>
      <c r="X292" s="563"/>
      <c r="Y292" s="563"/>
      <c r="Z292" s="563"/>
      <c r="AA292" s="563"/>
      <c r="AB292" s="563"/>
      <c r="AC292" s="563"/>
      <c r="AD292" s="563"/>
      <c r="AE292" s="563"/>
      <c r="AF292" s="563"/>
      <c r="AG292" s="563"/>
      <c r="AH292" s="563"/>
      <c r="AI292" s="563"/>
      <c r="AJ292" s="563"/>
      <c r="AK292" s="563"/>
      <c r="AL292" s="563"/>
      <c r="AM292" s="563"/>
      <c r="AN292" s="563"/>
      <c r="AO292" s="563"/>
      <c r="AP292" s="563"/>
      <c r="AQ292" s="563"/>
      <c r="AR292" s="563"/>
      <c r="AS292" s="563"/>
    </row>
    <row r="293" spans="4:45">
      <c r="D293" s="605"/>
      <c r="E293" s="606"/>
      <c r="F293" s="606"/>
      <c r="G293" s="606"/>
      <c r="H293" s="606"/>
      <c r="I293" s="606"/>
      <c r="J293" s="606"/>
      <c r="K293" s="606"/>
      <c r="L293" s="606"/>
      <c r="M293" s="606"/>
      <c r="N293" s="606"/>
      <c r="O293" s="606"/>
      <c r="P293" s="606"/>
      <c r="Q293" s="606"/>
      <c r="R293" s="606"/>
      <c r="S293" s="606"/>
      <c r="T293" s="606"/>
      <c r="U293" s="602"/>
      <c r="V293" s="562"/>
      <c r="W293" s="563"/>
      <c r="X293" s="563"/>
      <c r="Y293" s="563"/>
      <c r="Z293" s="563"/>
      <c r="AA293" s="563"/>
      <c r="AB293" s="563"/>
      <c r="AC293" s="563"/>
      <c r="AD293" s="563"/>
      <c r="AE293" s="563"/>
      <c r="AF293" s="563"/>
      <c r="AG293" s="563"/>
      <c r="AH293" s="563"/>
      <c r="AI293" s="563"/>
      <c r="AJ293" s="563"/>
      <c r="AK293" s="563"/>
      <c r="AL293" s="563"/>
      <c r="AM293" s="563"/>
      <c r="AN293" s="563"/>
      <c r="AO293" s="563"/>
      <c r="AP293" s="563"/>
      <c r="AQ293" s="563"/>
      <c r="AR293" s="563"/>
      <c r="AS293" s="563"/>
    </row>
    <row r="294" spans="4:45">
      <c r="D294" s="605"/>
      <c r="E294" s="606"/>
      <c r="F294" s="606"/>
      <c r="G294" s="606"/>
      <c r="H294" s="606"/>
      <c r="I294" s="606"/>
      <c r="J294" s="606"/>
      <c r="K294" s="606"/>
      <c r="L294" s="606"/>
      <c r="M294" s="606"/>
      <c r="N294" s="606"/>
      <c r="O294" s="606"/>
      <c r="P294" s="606"/>
      <c r="Q294" s="606"/>
      <c r="R294" s="606"/>
      <c r="S294" s="606"/>
      <c r="T294" s="606"/>
      <c r="U294" s="602"/>
      <c r="V294" s="562"/>
      <c r="W294" s="563"/>
      <c r="X294" s="563"/>
      <c r="Y294" s="563"/>
      <c r="Z294" s="563"/>
      <c r="AA294" s="563"/>
      <c r="AB294" s="563"/>
      <c r="AC294" s="563"/>
      <c r="AD294" s="563"/>
      <c r="AE294" s="563"/>
      <c r="AF294" s="563"/>
      <c r="AG294" s="563"/>
      <c r="AH294" s="563"/>
      <c r="AI294" s="563"/>
      <c r="AJ294" s="563"/>
      <c r="AK294" s="563"/>
      <c r="AL294" s="563"/>
      <c r="AM294" s="563"/>
      <c r="AN294" s="563"/>
      <c r="AO294" s="563"/>
      <c r="AP294" s="563"/>
      <c r="AQ294" s="563"/>
      <c r="AR294" s="563"/>
      <c r="AS294" s="563"/>
    </row>
    <row r="295" spans="4:45">
      <c r="D295" s="605"/>
      <c r="E295" s="606"/>
      <c r="F295" s="606"/>
      <c r="G295" s="606"/>
      <c r="H295" s="606"/>
      <c r="I295" s="606"/>
      <c r="J295" s="606"/>
      <c r="K295" s="606"/>
      <c r="L295" s="606"/>
      <c r="M295" s="606"/>
      <c r="N295" s="606"/>
      <c r="O295" s="606"/>
      <c r="P295" s="606"/>
      <c r="Q295" s="606"/>
      <c r="R295" s="606"/>
      <c r="S295" s="606"/>
      <c r="T295" s="606"/>
      <c r="U295" s="602"/>
      <c r="V295" s="562"/>
      <c r="W295" s="563"/>
      <c r="X295" s="563"/>
      <c r="Y295" s="563"/>
      <c r="Z295" s="563"/>
      <c r="AA295" s="563"/>
      <c r="AB295" s="563"/>
      <c r="AC295" s="563"/>
      <c r="AD295" s="563"/>
      <c r="AE295" s="563"/>
      <c r="AF295" s="563"/>
      <c r="AG295" s="563"/>
      <c r="AH295" s="563"/>
      <c r="AI295" s="563"/>
      <c r="AJ295" s="563"/>
      <c r="AK295" s="563"/>
      <c r="AL295" s="563"/>
      <c r="AM295" s="563"/>
      <c r="AN295" s="563"/>
      <c r="AO295" s="563"/>
      <c r="AP295" s="563"/>
      <c r="AQ295" s="563"/>
      <c r="AR295" s="563"/>
      <c r="AS295" s="563"/>
    </row>
    <row r="296" spans="4:45">
      <c r="D296" s="605"/>
      <c r="E296" s="606"/>
      <c r="F296" s="606"/>
      <c r="G296" s="606"/>
      <c r="H296" s="606"/>
      <c r="I296" s="606"/>
      <c r="J296" s="606"/>
      <c r="K296" s="606"/>
      <c r="L296" s="606"/>
      <c r="M296" s="606"/>
      <c r="N296" s="606"/>
      <c r="O296" s="606"/>
      <c r="P296" s="606"/>
      <c r="Q296" s="606"/>
      <c r="R296" s="606"/>
      <c r="S296" s="606"/>
      <c r="T296" s="606"/>
      <c r="U296" s="602"/>
      <c r="V296" s="562"/>
      <c r="W296" s="563"/>
      <c r="X296" s="563"/>
      <c r="Y296" s="563"/>
      <c r="Z296" s="563"/>
      <c r="AA296" s="563"/>
      <c r="AB296" s="563"/>
      <c r="AC296" s="563"/>
      <c r="AD296" s="563"/>
      <c r="AE296" s="563"/>
      <c r="AF296" s="563"/>
      <c r="AG296" s="563"/>
      <c r="AH296" s="563"/>
      <c r="AI296" s="563"/>
      <c r="AJ296" s="563"/>
      <c r="AK296" s="563"/>
      <c r="AL296" s="563"/>
      <c r="AM296" s="563"/>
      <c r="AN296" s="563"/>
      <c r="AO296" s="563"/>
      <c r="AP296" s="563"/>
      <c r="AQ296" s="563"/>
      <c r="AR296" s="563"/>
      <c r="AS296" s="563"/>
    </row>
    <row r="297" spans="4:45">
      <c r="D297" s="605"/>
      <c r="E297" s="606"/>
      <c r="F297" s="606"/>
      <c r="G297" s="606"/>
      <c r="H297" s="606"/>
      <c r="I297" s="606"/>
      <c r="J297" s="606"/>
      <c r="K297" s="606"/>
      <c r="L297" s="606"/>
      <c r="M297" s="606"/>
      <c r="N297" s="606"/>
      <c r="O297" s="606"/>
      <c r="P297" s="606"/>
      <c r="Q297" s="606"/>
      <c r="R297" s="606"/>
      <c r="S297" s="606"/>
      <c r="T297" s="606"/>
      <c r="U297" s="602"/>
      <c r="V297" s="562"/>
      <c r="W297" s="563"/>
      <c r="X297" s="563"/>
      <c r="Y297" s="563"/>
      <c r="Z297" s="563"/>
      <c r="AA297" s="563"/>
      <c r="AB297" s="563"/>
      <c r="AC297" s="563"/>
      <c r="AD297" s="563"/>
      <c r="AE297" s="563"/>
      <c r="AF297" s="563"/>
      <c r="AG297" s="563"/>
      <c r="AH297" s="563"/>
      <c r="AI297" s="563"/>
      <c r="AJ297" s="563"/>
      <c r="AK297" s="563"/>
      <c r="AL297" s="563"/>
      <c r="AM297" s="563"/>
      <c r="AN297" s="563"/>
      <c r="AO297" s="563"/>
      <c r="AP297" s="563"/>
      <c r="AQ297" s="563"/>
      <c r="AR297" s="563"/>
      <c r="AS297" s="563"/>
    </row>
    <row r="298" spans="4:45">
      <c r="D298" s="605"/>
      <c r="E298" s="606"/>
      <c r="F298" s="606"/>
      <c r="G298" s="606"/>
      <c r="H298" s="606"/>
      <c r="I298" s="606"/>
      <c r="J298" s="606"/>
      <c r="K298" s="606"/>
      <c r="L298" s="606"/>
      <c r="M298" s="606"/>
      <c r="N298" s="606"/>
      <c r="O298" s="606"/>
      <c r="P298" s="606"/>
      <c r="Q298" s="606"/>
      <c r="R298" s="606"/>
      <c r="S298" s="606"/>
      <c r="T298" s="606"/>
      <c r="U298" s="602"/>
      <c r="V298" s="562"/>
      <c r="W298" s="563"/>
      <c r="X298" s="563"/>
      <c r="Y298" s="563"/>
      <c r="Z298" s="563"/>
      <c r="AA298" s="563"/>
      <c r="AB298" s="563"/>
      <c r="AC298" s="563"/>
      <c r="AD298" s="563"/>
      <c r="AE298" s="563"/>
      <c r="AF298" s="563"/>
      <c r="AG298" s="563"/>
      <c r="AH298" s="563"/>
      <c r="AI298" s="563"/>
      <c r="AJ298" s="563"/>
      <c r="AK298" s="563"/>
      <c r="AL298" s="563"/>
      <c r="AM298" s="563"/>
      <c r="AN298" s="563"/>
      <c r="AO298" s="563"/>
      <c r="AP298" s="563"/>
      <c r="AQ298" s="563"/>
      <c r="AR298" s="563"/>
      <c r="AS298" s="563"/>
    </row>
    <row r="299" spans="4:45">
      <c r="D299" s="605"/>
      <c r="E299" s="606"/>
      <c r="F299" s="606"/>
      <c r="G299" s="606"/>
      <c r="H299" s="606"/>
      <c r="I299" s="606"/>
      <c r="J299" s="606"/>
      <c r="K299" s="606"/>
      <c r="L299" s="606"/>
      <c r="M299" s="606"/>
      <c r="N299" s="606"/>
      <c r="O299" s="606"/>
      <c r="P299" s="606"/>
      <c r="Q299" s="606"/>
      <c r="R299" s="606"/>
      <c r="S299" s="606"/>
      <c r="T299" s="606"/>
      <c r="U299" s="602"/>
      <c r="V299" s="562"/>
      <c r="W299" s="563"/>
      <c r="X299" s="563"/>
      <c r="Y299" s="563"/>
      <c r="Z299" s="563"/>
      <c r="AA299" s="563"/>
      <c r="AB299" s="563"/>
      <c r="AC299" s="563"/>
      <c r="AD299" s="563"/>
      <c r="AE299" s="563"/>
      <c r="AF299" s="563"/>
      <c r="AG299" s="563"/>
      <c r="AH299" s="563"/>
      <c r="AI299" s="563"/>
      <c r="AJ299" s="563"/>
      <c r="AK299" s="563"/>
      <c r="AL299" s="563"/>
      <c r="AM299" s="563"/>
      <c r="AN299" s="563"/>
      <c r="AO299" s="563"/>
      <c r="AP299" s="563"/>
      <c r="AQ299" s="563"/>
      <c r="AR299" s="563"/>
      <c r="AS299" s="563"/>
    </row>
    <row r="300" spans="4:45">
      <c r="D300" s="605"/>
      <c r="E300" s="606"/>
      <c r="F300" s="606"/>
      <c r="G300" s="606"/>
      <c r="H300" s="606"/>
      <c r="I300" s="606"/>
      <c r="J300" s="606"/>
      <c r="K300" s="606"/>
      <c r="L300" s="606"/>
      <c r="M300" s="606"/>
      <c r="N300" s="606"/>
      <c r="O300" s="606"/>
      <c r="P300" s="606"/>
      <c r="Q300" s="606"/>
      <c r="R300" s="606"/>
      <c r="S300" s="606"/>
      <c r="T300" s="606"/>
      <c r="U300" s="602"/>
      <c r="V300" s="562"/>
      <c r="W300" s="563"/>
      <c r="X300" s="563"/>
      <c r="Y300" s="563"/>
      <c r="Z300" s="563"/>
      <c r="AA300" s="563"/>
      <c r="AB300" s="563"/>
      <c r="AC300" s="563"/>
      <c r="AD300" s="563"/>
      <c r="AE300" s="563"/>
      <c r="AF300" s="563"/>
      <c r="AG300" s="563"/>
      <c r="AH300" s="563"/>
      <c r="AI300" s="563"/>
      <c r="AJ300" s="563"/>
      <c r="AK300" s="563"/>
      <c r="AL300" s="563"/>
      <c r="AM300" s="563"/>
      <c r="AN300" s="563"/>
      <c r="AO300" s="563"/>
      <c r="AP300" s="563"/>
      <c r="AQ300" s="563"/>
      <c r="AR300" s="563"/>
      <c r="AS300" s="563"/>
    </row>
    <row r="301" spans="4:45">
      <c r="D301" s="605"/>
      <c r="E301" s="606"/>
      <c r="F301" s="606"/>
      <c r="G301" s="606"/>
      <c r="H301" s="606"/>
      <c r="I301" s="606"/>
      <c r="J301" s="606"/>
      <c r="K301" s="606"/>
      <c r="L301" s="606"/>
      <c r="M301" s="606"/>
      <c r="N301" s="606"/>
      <c r="O301" s="606"/>
      <c r="P301" s="606"/>
      <c r="Q301" s="606"/>
      <c r="R301" s="606"/>
      <c r="S301" s="606"/>
      <c r="T301" s="606"/>
      <c r="U301" s="602"/>
      <c r="V301" s="562"/>
      <c r="W301" s="563"/>
      <c r="X301" s="563"/>
      <c r="Y301" s="563"/>
      <c r="Z301" s="563"/>
      <c r="AA301" s="563"/>
      <c r="AB301" s="563"/>
      <c r="AC301" s="563"/>
      <c r="AD301" s="563"/>
      <c r="AE301" s="563"/>
      <c r="AF301" s="563"/>
      <c r="AG301" s="563"/>
      <c r="AH301" s="563"/>
      <c r="AI301" s="563"/>
      <c r="AJ301" s="563"/>
      <c r="AK301" s="563"/>
      <c r="AL301" s="563"/>
      <c r="AM301" s="563"/>
      <c r="AN301" s="563"/>
      <c r="AO301" s="563"/>
      <c r="AP301" s="563"/>
      <c r="AQ301" s="563"/>
      <c r="AR301" s="563"/>
      <c r="AS301" s="563"/>
    </row>
    <row r="302" spans="4:45">
      <c r="D302" s="605"/>
      <c r="E302" s="606"/>
      <c r="F302" s="606"/>
      <c r="G302" s="606"/>
      <c r="H302" s="606"/>
      <c r="I302" s="606"/>
      <c r="J302" s="606"/>
      <c r="K302" s="606"/>
      <c r="L302" s="606"/>
      <c r="M302" s="606"/>
      <c r="N302" s="606"/>
      <c r="O302" s="606"/>
      <c r="P302" s="606"/>
      <c r="Q302" s="606"/>
      <c r="R302" s="606"/>
      <c r="S302" s="606"/>
      <c r="T302" s="606"/>
      <c r="U302" s="602"/>
      <c r="V302" s="562"/>
      <c r="W302" s="563"/>
      <c r="X302" s="563"/>
      <c r="Y302" s="563"/>
      <c r="Z302" s="563"/>
      <c r="AA302" s="563"/>
      <c r="AB302" s="563"/>
      <c r="AC302" s="563"/>
      <c r="AD302" s="563"/>
      <c r="AE302" s="563"/>
      <c r="AF302" s="563"/>
      <c r="AG302" s="563"/>
      <c r="AH302" s="563"/>
      <c r="AI302" s="563"/>
      <c r="AJ302" s="563"/>
      <c r="AK302" s="563"/>
      <c r="AL302" s="563"/>
      <c r="AM302" s="563"/>
      <c r="AN302" s="563"/>
      <c r="AO302" s="563"/>
      <c r="AP302" s="563"/>
      <c r="AQ302" s="563"/>
      <c r="AR302" s="563"/>
      <c r="AS302" s="563"/>
    </row>
    <row r="303" spans="4:45">
      <c r="D303" s="605"/>
      <c r="E303" s="606"/>
      <c r="F303" s="606"/>
      <c r="G303" s="606"/>
      <c r="H303" s="606"/>
      <c r="I303" s="606"/>
      <c r="J303" s="606"/>
      <c r="K303" s="606"/>
      <c r="L303" s="606"/>
      <c r="M303" s="606"/>
      <c r="N303" s="606"/>
      <c r="O303" s="606"/>
      <c r="P303" s="606"/>
      <c r="Q303" s="606"/>
      <c r="R303" s="606"/>
      <c r="S303" s="606"/>
      <c r="T303" s="606"/>
      <c r="U303" s="602"/>
      <c r="V303" s="562"/>
      <c r="W303" s="563"/>
      <c r="X303" s="563"/>
      <c r="Y303" s="563"/>
      <c r="Z303" s="563"/>
      <c r="AA303" s="563"/>
      <c r="AB303" s="563"/>
      <c r="AC303" s="563"/>
      <c r="AD303" s="563"/>
      <c r="AE303" s="563"/>
      <c r="AF303" s="563"/>
      <c r="AG303" s="563"/>
      <c r="AH303" s="563"/>
      <c r="AI303" s="563"/>
      <c r="AJ303" s="563"/>
      <c r="AK303" s="563"/>
      <c r="AL303" s="563"/>
      <c r="AM303" s="563"/>
      <c r="AN303" s="563"/>
      <c r="AO303" s="563"/>
      <c r="AP303" s="563"/>
      <c r="AQ303" s="563"/>
      <c r="AR303" s="563"/>
      <c r="AS303" s="563"/>
    </row>
    <row r="304" spans="4:45">
      <c r="D304" s="605"/>
      <c r="E304" s="606"/>
      <c r="F304" s="606"/>
      <c r="G304" s="606"/>
      <c r="H304" s="606"/>
      <c r="I304" s="606"/>
      <c r="J304" s="606"/>
      <c r="K304" s="606"/>
      <c r="L304" s="606"/>
      <c r="M304" s="606"/>
      <c r="N304" s="606"/>
      <c r="O304" s="606"/>
      <c r="P304" s="606"/>
      <c r="Q304" s="606"/>
      <c r="R304" s="606"/>
      <c r="S304" s="606"/>
      <c r="T304" s="606"/>
      <c r="U304" s="602"/>
      <c r="V304" s="562"/>
      <c r="W304" s="563"/>
      <c r="X304" s="563"/>
      <c r="Y304" s="563"/>
      <c r="Z304" s="563"/>
      <c r="AA304" s="563"/>
      <c r="AB304" s="563"/>
      <c r="AC304" s="563"/>
      <c r="AD304" s="563"/>
      <c r="AE304" s="563"/>
      <c r="AF304" s="563"/>
      <c r="AG304" s="563"/>
      <c r="AH304" s="563"/>
      <c r="AI304" s="563"/>
      <c r="AJ304" s="563"/>
      <c r="AK304" s="563"/>
      <c r="AL304" s="563"/>
      <c r="AM304" s="563"/>
      <c r="AN304" s="563"/>
      <c r="AO304" s="563"/>
      <c r="AP304" s="563"/>
      <c r="AQ304" s="563"/>
      <c r="AR304" s="563"/>
      <c r="AS304" s="563"/>
    </row>
    <row r="305" spans="4:45">
      <c r="D305" s="605"/>
      <c r="E305" s="606"/>
      <c r="F305" s="606"/>
      <c r="G305" s="606"/>
      <c r="H305" s="606"/>
      <c r="I305" s="606"/>
      <c r="J305" s="606"/>
      <c r="K305" s="606"/>
      <c r="L305" s="606"/>
      <c r="M305" s="606"/>
      <c r="N305" s="606"/>
      <c r="O305" s="606"/>
      <c r="P305" s="606"/>
      <c r="Q305" s="606"/>
      <c r="R305" s="606"/>
      <c r="S305" s="606"/>
      <c r="T305" s="606"/>
      <c r="U305" s="602"/>
      <c r="V305" s="562"/>
      <c r="W305" s="563"/>
      <c r="X305" s="563"/>
      <c r="Y305" s="563"/>
      <c r="Z305" s="563"/>
      <c r="AA305" s="563"/>
      <c r="AB305" s="563"/>
      <c r="AC305" s="563"/>
      <c r="AD305" s="563"/>
      <c r="AE305" s="563"/>
      <c r="AF305" s="563"/>
      <c r="AG305" s="563"/>
      <c r="AH305" s="563"/>
      <c r="AI305" s="563"/>
      <c r="AJ305" s="563"/>
      <c r="AK305" s="563"/>
      <c r="AL305" s="563"/>
      <c r="AM305" s="563"/>
      <c r="AN305" s="563"/>
      <c r="AO305" s="563"/>
      <c r="AP305" s="563"/>
      <c r="AQ305" s="563"/>
      <c r="AR305" s="563"/>
      <c r="AS305" s="563"/>
    </row>
    <row r="306" spans="4:45">
      <c r="D306" s="605"/>
      <c r="E306" s="606"/>
      <c r="F306" s="606"/>
      <c r="G306" s="606"/>
      <c r="H306" s="606"/>
      <c r="I306" s="606"/>
      <c r="J306" s="606"/>
      <c r="K306" s="606"/>
      <c r="L306" s="606"/>
      <c r="M306" s="606"/>
      <c r="N306" s="606"/>
      <c r="O306" s="606"/>
      <c r="P306" s="606"/>
      <c r="Q306" s="606"/>
      <c r="R306" s="606"/>
      <c r="S306" s="606"/>
      <c r="T306" s="606"/>
      <c r="U306" s="602"/>
      <c r="V306" s="562"/>
      <c r="W306" s="563"/>
      <c r="X306" s="563"/>
      <c r="Y306" s="563"/>
      <c r="Z306" s="563"/>
      <c r="AA306" s="563"/>
      <c r="AB306" s="563"/>
      <c r="AC306" s="563"/>
      <c r="AD306" s="563"/>
      <c r="AE306" s="563"/>
      <c r="AF306" s="563"/>
      <c r="AG306" s="563"/>
      <c r="AH306" s="563"/>
      <c r="AI306" s="563"/>
      <c r="AJ306" s="563"/>
      <c r="AK306" s="563"/>
      <c r="AL306" s="563"/>
      <c r="AM306" s="563"/>
      <c r="AN306" s="563"/>
      <c r="AO306" s="563"/>
      <c r="AP306" s="563"/>
      <c r="AQ306" s="563"/>
      <c r="AR306" s="563"/>
      <c r="AS306" s="563"/>
    </row>
    <row r="307" spans="4:45">
      <c r="D307" s="605"/>
      <c r="E307" s="606"/>
      <c r="F307" s="606"/>
      <c r="G307" s="606"/>
      <c r="H307" s="606"/>
      <c r="I307" s="606"/>
      <c r="J307" s="606"/>
      <c r="K307" s="606"/>
      <c r="L307" s="606"/>
      <c r="M307" s="606"/>
      <c r="N307" s="606"/>
      <c r="O307" s="606"/>
      <c r="P307" s="606"/>
      <c r="Q307" s="606"/>
      <c r="R307" s="606"/>
      <c r="S307" s="606"/>
      <c r="T307" s="606"/>
      <c r="U307" s="602"/>
      <c r="V307" s="562"/>
      <c r="W307" s="563"/>
      <c r="X307" s="563"/>
      <c r="Y307" s="563"/>
      <c r="Z307" s="563"/>
      <c r="AA307" s="563"/>
      <c r="AB307" s="563"/>
      <c r="AC307" s="563"/>
      <c r="AD307" s="563"/>
      <c r="AE307" s="563"/>
      <c r="AF307" s="563"/>
      <c r="AG307" s="563"/>
      <c r="AH307" s="563"/>
      <c r="AI307" s="563"/>
      <c r="AJ307" s="563"/>
      <c r="AK307" s="563"/>
      <c r="AL307" s="563"/>
      <c r="AM307" s="563"/>
      <c r="AN307" s="563"/>
      <c r="AO307" s="563"/>
      <c r="AP307" s="563"/>
      <c r="AQ307" s="563"/>
      <c r="AR307" s="563"/>
      <c r="AS307" s="563"/>
    </row>
    <row r="308" spans="4:45">
      <c r="D308" s="605"/>
      <c r="E308" s="606"/>
      <c r="F308" s="606"/>
      <c r="G308" s="606"/>
      <c r="H308" s="606"/>
      <c r="I308" s="606"/>
      <c r="J308" s="606"/>
      <c r="K308" s="606"/>
      <c r="L308" s="606"/>
      <c r="M308" s="606"/>
      <c r="N308" s="606"/>
      <c r="O308" s="606"/>
      <c r="P308" s="606"/>
      <c r="Q308" s="606"/>
      <c r="R308" s="606"/>
      <c r="S308" s="606"/>
      <c r="T308" s="606"/>
      <c r="U308" s="602"/>
      <c r="V308" s="562"/>
      <c r="W308" s="563"/>
      <c r="X308" s="563"/>
      <c r="Y308" s="563"/>
      <c r="Z308" s="563"/>
      <c r="AA308" s="563"/>
      <c r="AB308" s="563"/>
      <c r="AC308" s="563"/>
      <c r="AD308" s="563"/>
      <c r="AE308" s="563"/>
      <c r="AF308" s="563"/>
      <c r="AG308" s="563"/>
      <c r="AH308" s="563"/>
      <c r="AI308" s="563"/>
      <c r="AJ308" s="563"/>
      <c r="AK308" s="563"/>
      <c r="AL308" s="563"/>
      <c r="AM308" s="563"/>
      <c r="AN308" s="563"/>
      <c r="AO308" s="563"/>
      <c r="AP308" s="563"/>
      <c r="AQ308" s="563"/>
      <c r="AR308" s="563"/>
      <c r="AS308" s="563"/>
    </row>
    <row r="309" spans="4:45">
      <c r="D309" s="605"/>
      <c r="E309" s="606"/>
      <c r="F309" s="606"/>
      <c r="G309" s="606"/>
      <c r="H309" s="606"/>
      <c r="I309" s="606"/>
      <c r="J309" s="606"/>
      <c r="K309" s="606"/>
      <c r="L309" s="606"/>
      <c r="M309" s="606"/>
      <c r="N309" s="606"/>
      <c r="O309" s="606"/>
      <c r="P309" s="606"/>
      <c r="Q309" s="606"/>
      <c r="R309" s="606"/>
      <c r="S309" s="606"/>
      <c r="T309" s="606"/>
      <c r="U309" s="602"/>
      <c r="V309" s="562"/>
      <c r="W309" s="563"/>
      <c r="X309" s="563"/>
      <c r="Y309" s="563"/>
      <c r="Z309" s="563"/>
      <c r="AA309" s="563"/>
      <c r="AB309" s="563"/>
      <c r="AC309" s="563"/>
      <c r="AD309" s="563"/>
      <c r="AE309" s="563"/>
      <c r="AF309" s="563"/>
      <c r="AG309" s="563"/>
      <c r="AH309" s="563"/>
      <c r="AI309" s="563"/>
      <c r="AJ309" s="563"/>
      <c r="AK309" s="563"/>
      <c r="AL309" s="563"/>
      <c r="AM309" s="563"/>
      <c r="AN309" s="563"/>
      <c r="AO309" s="563"/>
      <c r="AP309" s="563"/>
      <c r="AQ309" s="563"/>
      <c r="AR309" s="563"/>
      <c r="AS309" s="563"/>
    </row>
    <row r="310" spans="4:45">
      <c r="D310" s="605"/>
      <c r="E310" s="606"/>
      <c r="F310" s="606"/>
      <c r="G310" s="606"/>
      <c r="H310" s="606"/>
      <c r="I310" s="606"/>
      <c r="J310" s="606"/>
      <c r="K310" s="606"/>
      <c r="L310" s="606"/>
      <c r="M310" s="606"/>
      <c r="N310" s="606"/>
      <c r="O310" s="606"/>
      <c r="P310" s="606"/>
      <c r="Q310" s="606"/>
      <c r="R310" s="606"/>
      <c r="S310" s="606"/>
      <c r="T310" s="606"/>
      <c r="U310" s="602"/>
      <c r="V310" s="562"/>
      <c r="W310" s="563"/>
      <c r="X310" s="563"/>
      <c r="Y310" s="563"/>
      <c r="Z310" s="563"/>
      <c r="AA310" s="563"/>
      <c r="AB310" s="563"/>
      <c r="AC310" s="563"/>
      <c r="AD310" s="563"/>
      <c r="AE310" s="563"/>
      <c r="AF310" s="563"/>
      <c r="AG310" s="563"/>
      <c r="AH310" s="563"/>
      <c r="AI310" s="563"/>
      <c r="AJ310" s="563"/>
      <c r="AK310" s="563"/>
      <c r="AL310" s="563"/>
      <c r="AM310" s="563"/>
      <c r="AN310" s="563"/>
      <c r="AO310" s="563"/>
      <c r="AP310" s="563"/>
      <c r="AQ310" s="563"/>
      <c r="AR310" s="563"/>
      <c r="AS310" s="563"/>
    </row>
    <row r="311" spans="4:45">
      <c r="D311" s="605"/>
      <c r="E311" s="606"/>
      <c r="F311" s="606"/>
      <c r="G311" s="606"/>
      <c r="H311" s="606"/>
      <c r="I311" s="606"/>
      <c r="J311" s="606"/>
      <c r="K311" s="606"/>
      <c r="L311" s="606"/>
      <c r="M311" s="606"/>
      <c r="N311" s="606"/>
      <c r="O311" s="606"/>
      <c r="P311" s="606"/>
      <c r="Q311" s="606"/>
      <c r="R311" s="606"/>
      <c r="S311" s="606"/>
      <c r="T311" s="606"/>
      <c r="U311" s="602"/>
      <c r="V311" s="562"/>
      <c r="W311" s="563"/>
      <c r="X311" s="563"/>
      <c r="Y311" s="563"/>
      <c r="Z311" s="563"/>
      <c r="AA311" s="563"/>
      <c r="AB311" s="563"/>
      <c r="AC311" s="563"/>
      <c r="AD311" s="563"/>
      <c r="AE311" s="563"/>
      <c r="AF311" s="563"/>
      <c r="AG311" s="563"/>
      <c r="AH311" s="563"/>
      <c r="AI311" s="563"/>
      <c r="AJ311" s="563"/>
      <c r="AK311" s="563"/>
      <c r="AL311" s="563"/>
      <c r="AM311" s="563"/>
      <c r="AN311" s="563"/>
      <c r="AO311" s="563"/>
      <c r="AP311" s="563"/>
      <c r="AQ311" s="563"/>
      <c r="AR311" s="563"/>
      <c r="AS311" s="563"/>
    </row>
    <row r="312" spans="4:45">
      <c r="D312" s="605"/>
      <c r="E312" s="606"/>
      <c r="F312" s="606"/>
      <c r="G312" s="606"/>
      <c r="H312" s="606"/>
      <c r="I312" s="606"/>
      <c r="J312" s="606"/>
      <c r="K312" s="606"/>
      <c r="L312" s="606"/>
      <c r="M312" s="606"/>
      <c r="N312" s="606"/>
      <c r="O312" s="606"/>
      <c r="P312" s="606"/>
      <c r="Q312" s="606"/>
      <c r="R312" s="606"/>
      <c r="S312" s="606"/>
      <c r="T312" s="606"/>
      <c r="U312" s="602"/>
      <c r="V312" s="562"/>
      <c r="W312" s="563"/>
      <c r="X312" s="563"/>
      <c r="Y312" s="563"/>
      <c r="Z312" s="563"/>
      <c r="AA312" s="563"/>
      <c r="AB312" s="563"/>
      <c r="AC312" s="563"/>
      <c r="AD312" s="563"/>
      <c r="AE312" s="563"/>
      <c r="AF312" s="563"/>
      <c r="AG312" s="563"/>
      <c r="AH312" s="563"/>
      <c r="AI312" s="563"/>
      <c r="AJ312" s="563"/>
      <c r="AK312" s="563"/>
      <c r="AL312" s="563"/>
      <c r="AM312" s="563"/>
      <c r="AN312" s="563"/>
      <c r="AO312" s="563"/>
      <c r="AP312" s="563"/>
      <c r="AQ312" s="563"/>
      <c r="AR312" s="563"/>
      <c r="AS312" s="563"/>
    </row>
    <row r="313" spans="4:45">
      <c r="D313" s="605"/>
      <c r="E313" s="606"/>
      <c r="F313" s="606"/>
      <c r="G313" s="606"/>
      <c r="H313" s="606"/>
      <c r="I313" s="606"/>
      <c r="J313" s="606"/>
      <c r="K313" s="606"/>
      <c r="L313" s="606"/>
      <c r="M313" s="606"/>
      <c r="N313" s="606"/>
      <c r="O313" s="606"/>
      <c r="P313" s="606"/>
      <c r="Q313" s="606"/>
      <c r="R313" s="606"/>
      <c r="S313" s="606"/>
      <c r="T313" s="606"/>
      <c r="U313" s="602"/>
      <c r="V313" s="562"/>
      <c r="W313" s="563"/>
      <c r="X313" s="563"/>
      <c r="Y313" s="563"/>
      <c r="Z313" s="563"/>
      <c r="AA313" s="563"/>
      <c r="AB313" s="563"/>
      <c r="AC313" s="563"/>
      <c r="AD313" s="563"/>
      <c r="AE313" s="563"/>
      <c r="AF313" s="563"/>
      <c r="AG313" s="563"/>
      <c r="AH313" s="563"/>
      <c r="AI313" s="563"/>
      <c r="AJ313" s="563"/>
      <c r="AK313" s="563"/>
      <c r="AL313" s="563"/>
      <c r="AM313" s="563"/>
      <c r="AN313" s="563"/>
      <c r="AO313" s="563"/>
      <c r="AP313" s="563"/>
      <c r="AQ313" s="563"/>
      <c r="AR313" s="563"/>
      <c r="AS313" s="563"/>
    </row>
    <row r="314" spans="4:45">
      <c r="D314" s="605"/>
      <c r="E314" s="606"/>
      <c r="F314" s="606"/>
      <c r="G314" s="606"/>
      <c r="H314" s="606"/>
      <c r="I314" s="606"/>
      <c r="J314" s="606"/>
      <c r="K314" s="606"/>
      <c r="L314" s="606"/>
      <c r="M314" s="606"/>
      <c r="N314" s="606"/>
      <c r="O314" s="606"/>
      <c r="P314" s="606"/>
      <c r="Q314" s="606"/>
      <c r="R314" s="606"/>
      <c r="S314" s="606"/>
      <c r="T314" s="606"/>
      <c r="U314" s="602"/>
      <c r="V314" s="562"/>
      <c r="W314" s="563"/>
      <c r="X314" s="563"/>
      <c r="Y314" s="563"/>
      <c r="Z314" s="563"/>
      <c r="AA314" s="563"/>
      <c r="AB314" s="563"/>
      <c r="AC314" s="563"/>
      <c r="AD314" s="563"/>
      <c r="AE314" s="563"/>
      <c r="AF314" s="563"/>
      <c r="AG314" s="563"/>
      <c r="AH314" s="563"/>
      <c r="AI314" s="563"/>
      <c r="AJ314" s="563"/>
      <c r="AK314" s="563"/>
      <c r="AL314" s="563"/>
      <c r="AM314" s="563"/>
      <c r="AN314" s="563"/>
      <c r="AO314" s="563"/>
      <c r="AP314" s="563"/>
      <c r="AQ314" s="563"/>
      <c r="AR314" s="563"/>
      <c r="AS314" s="563"/>
    </row>
    <row r="315" spans="4:45">
      <c r="D315" s="605"/>
      <c r="E315" s="606"/>
      <c r="F315" s="606"/>
      <c r="G315" s="606"/>
      <c r="H315" s="606"/>
      <c r="I315" s="606"/>
      <c r="J315" s="606"/>
      <c r="K315" s="606"/>
      <c r="L315" s="606"/>
      <c r="M315" s="606"/>
      <c r="N315" s="606"/>
      <c r="O315" s="606"/>
      <c r="P315" s="606"/>
      <c r="Q315" s="606"/>
      <c r="R315" s="606"/>
      <c r="S315" s="606"/>
      <c r="T315" s="606"/>
      <c r="U315" s="602"/>
      <c r="V315" s="562"/>
      <c r="W315" s="563"/>
      <c r="X315" s="563"/>
      <c r="Y315" s="563"/>
      <c r="Z315" s="563"/>
      <c r="AA315" s="563"/>
      <c r="AB315" s="563"/>
      <c r="AC315" s="563"/>
      <c r="AD315" s="563"/>
      <c r="AE315" s="563"/>
      <c r="AF315" s="563"/>
      <c r="AG315" s="563"/>
      <c r="AH315" s="563"/>
      <c r="AI315" s="563"/>
      <c r="AJ315" s="563"/>
      <c r="AK315" s="563"/>
      <c r="AL315" s="563"/>
      <c r="AM315" s="563"/>
      <c r="AN315" s="563"/>
      <c r="AO315" s="563"/>
      <c r="AP315" s="563"/>
      <c r="AQ315" s="563"/>
      <c r="AR315" s="563"/>
      <c r="AS315" s="563"/>
    </row>
    <row r="316" spans="4:45">
      <c r="D316" s="605"/>
      <c r="E316" s="606"/>
      <c r="F316" s="606"/>
      <c r="G316" s="606"/>
      <c r="H316" s="606"/>
      <c r="I316" s="606"/>
      <c r="J316" s="606"/>
      <c r="K316" s="606"/>
      <c r="L316" s="606"/>
      <c r="M316" s="606"/>
      <c r="N316" s="606"/>
      <c r="O316" s="606"/>
      <c r="P316" s="606"/>
      <c r="Q316" s="606"/>
      <c r="R316" s="606"/>
      <c r="S316" s="606"/>
      <c r="T316" s="606"/>
      <c r="U316" s="602"/>
      <c r="V316" s="562"/>
      <c r="W316" s="563"/>
      <c r="X316" s="563"/>
      <c r="Y316" s="563"/>
      <c r="Z316" s="563"/>
      <c r="AA316" s="563"/>
      <c r="AB316" s="563"/>
      <c r="AC316" s="563"/>
      <c r="AD316" s="563"/>
      <c r="AE316" s="563"/>
      <c r="AF316" s="563"/>
      <c r="AG316" s="563"/>
      <c r="AH316" s="563"/>
      <c r="AI316" s="563"/>
      <c r="AJ316" s="563"/>
      <c r="AK316" s="563"/>
      <c r="AL316" s="563"/>
      <c r="AM316" s="563"/>
      <c r="AN316" s="563"/>
      <c r="AO316" s="563"/>
      <c r="AP316" s="563"/>
      <c r="AQ316" s="563"/>
      <c r="AR316" s="563"/>
      <c r="AS316" s="563"/>
    </row>
    <row r="317" spans="4:45">
      <c r="D317" s="605"/>
      <c r="E317" s="606"/>
      <c r="F317" s="606"/>
      <c r="G317" s="606"/>
      <c r="H317" s="606"/>
      <c r="I317" s="606"/>
      <c r="J317" s="606"/>
      <c r="K317" s="606"/>
      <c r="L317" s="606"/>
      <c r="M317" s="606"/>
      <c r="N317" s="606"/>
      <c r="O317" s="606"/>
      <c r="P317" s="606"/>
      <c r="Q317" s="606"/>
      <c r="R317" s="606"/>
      <c r="S317" s="606"/>
      <c r="T317" s="606"/>
      <c r="U317" s="602"/>
      <c r="V317" s="562"/>
      <c r="W317" s="563"/>
      <c r="X317" s="563"/>
      <c r="Y317" s="563"/>
      <c r="Z317" s="563"/>
      <c r="AA317" s="563"/>
      <c r="AB317" s="563"/>
      <c r="AC317" s="563"/>
      <c r="AD317" s="563"/>
      <c r="AE317" s="563"/>
      <c r="AF317" s="563"/>
      <c r="AG317" s="563"/>
      <c r="AH317" s="563"/>
      <c r="AI317" s="563"/>
      <c r="AJ317" s="563"/>
      <c r="AK317" s="563"/>
      <c r="AL317" s="563"/>
      <c r="AM317" s="563"/>
      <c r="AN317" s="563"/>
      <c r="AO317" s="563"/>
      <c r="AP317" s="563"/>
      <c r="AQ317" s="563"/>
      <c r="AR317" s="563"/>
      <c r="AS317" s="563"/>
    </row>
    <row r="318" spans="4:45">
      <c r="D318" s="605"/>
      <c r="E318" s="606"/>
      <c r="F318" s="606"/>
      <c r="G318" s="606"/>
      <c r="H318" s="606"/>
      <c r="I318" s="606"/>
      <c r="J318" s="606"/>
      <c r="K318" s="606"/>
      <c r="L318" s="606"/>
      <c r="M318" s="606"/>
      <c r="N318" s="606"/>
      <c r="O318" s="606"/>
      <c r="P318" s="606"/>
      <c r="Q318" s="606"/>
      <c r="R318" s="606"/>
      <c r="S318" s="606"/>
      <c r="T318" s="606"/>
      <c r="U318" s="602"/>
      <c r="V318" s="562"/>
      <c r="W318" s="563"/>
      <c r="X318" s="563"/>
      <c r="Y318" s="563"/>
      <c r="Z318" s="563"/>
      <c r="AA318" s="563"/>
      <c r="AB318" s="563"/>
      <c r="AC318" s="563"/>
      <c r="AD318" s="563"/>
      <c r="AE318" s="563"/>
      <c r="AF318" s="563"/>
      <c r="AG318" s="563"/>
      <c r="AH318" s="563"/>
      <c r="AI318" s="563"/>
      <c r="AJ318" s="563"/>
      <c r="AK318" s="563"/>
      <c r="AL318" s="563"/>
      <c r="AM318" s="563"/>
      <c r="AN318" s="563"/>
      <c r="AO318" s="563"/>
      <c r="AP318" s="563"/>
      <c r="AQ318" s="563"/>
      <c r="AR318" s="563"/>
      <c r="AS318" s="563"/>
    </row>
    <row r="319" spans="4:45">
      <c r="D319" s="605"/>
      <c r="E319" s="606"/>
      <c r="F319" s="606"/>
      <c r="G319" s="606"/>
      <c r="H319" s="606"/>
      <c r="I319" s="606"/>
      <c r="J319" s="606"/>
      <c r="K319" s="606"/>
      <c r="L319" s="606"/>
      <c r="M319" s="606"/>
      <c r="N319" s="606"/>
      <c r="O319" s="606"/>
      <c r="P319" s="606"/>
      <c r="Q319" s="606"/>
      <c r="R319" s="606"/>
      <c r="S319" s="606"/>
      <c r="T319" s="606"/>
      <c r="U319" s="602"/>
      <c r="V319" s="562"/>
      <c r="W319" s="563"/>
      <c r="X319" s="563"/>
      <c r="Y319" s="563"/>
      <c r="Z319" s="563"/>
      <c r="AA319" s="563"/>
      <c r="AB319" s="563"/>
      <c r="AC319" s="563"/>
      <c r="AD319" s="563"/>
      <c r="AE319" s="563"/>
      <c r="AF319" s="563"/>
      <c r="AG319" s="563"/>
      <c r="AH319" s="563"/>
      <c r="AI319" s="563"/>
      <c r="AJ319" s="563"/>
      <c r="AK319" s="563"/>
      <c r="AL319" s="563"/>
      <c r="AM319" s="563"/>
      <c r="AN319" s="563"/>
      <c r="AO319" s="563"/>
      <c r="AP319" s="563"/>
      <c r="AQ319" s="563"/>
      <c r="AR319" s="563"/>
      <c r="AS319" s="563"/>
    </row>
    <row r="320" spans="4:45">
      <c r="D320" s="605"/>
      <c r="E320" s="606"/>
      <c r="F320" s="606"/>
      <c r="G320" s="606"/>
      <c r="H320" s="606"/>
      <c r="I320" s="606"/>
      <c r="J320" s="606"/>
      <c r="K320" s="606"/>
      <c r="L320" s="606"/>
      <c r="M320" s="606"/>
      <c r="N320" s="606"/>
      <c r="O320" s="606"/>
      <c r="P320" s="606"/>
      <c r="Q320" s="606"/>
      <c r="R320" s="606"/>
      <c r="S320" s="606"/>
      <c r="T320" s="606"/>
      <c r="U320" s="602"/>
      <c r="V320" s="562"/>
      <c r="W320" s="563"/>
      <c r="X320" s="563"/>
      <c r="Y320" s="563"/>
      <c r="Z320" s="563"/>
      <c r="AA320" s="563"/>
      <c r="AB320" s="563"/>
      <c r="AC320" s="563"/>
      <c r="AD320" s="563"/>
      <c r="AE320" s="563"/>
      <c r="AF320" s="563"/>
      <c r="AG320" s="563"/>
      <c r="AH320" s="563"/>
      <c r="AI320" s="563"/>
      <c r="AJ320" s="563"/>
      <c r="AK320" s="563"/>
      <c r="AL320" s="563"/>
      <c r="AM320" s="563"/>
      <c r="AN320" s="563"/>
      <c r="AO320" s="563"/>
      <c r="AP320" s="563"/>
      <c r="AQ320" s="563"/>
      <c r="AR320" s="563"/>
      <c r="AS320" s="563"/>
    </row>
    <row r="321" spans="4:45">
      <c r="D321" s="605"/>
      <c r="E321" s="606"/>
      <c r="F321" s="606"/>
      <c r="G321" s="606"/>
      <c r="H321" s="606"/>
      <c r="I321" s="606"/>
      <c r="J321" s="606"/>
      <c r="K321" s="606"/>
      <c r="L321" s="606"/>
      <c r="M321" s="606"/>
      <c r="N321" s="606"/>
      <c r="O321" s="606"/>
      <c r="P321" s="606"/>
      <c r="Q321" s="606"/>
      <c r="R321" s="606"/>
      <c r="S321" s="606"/>
      <c r="T321" s="606"/>
      <c r="U321" s="602"/>
      <c r="V321" s="562"/>
      <c r="W321" s="563"/>
      <c r="X321" s="563"/>
      <c r="Y321" s="563"/>
      <c r="Z321" s="563"/>
      <c r="AA321" s="563"/>
      <c r="AB321" s="563"/>
      <c r="AC321" s="563"/>
      <c r="AD321" s="563"/>
      <c r="AE321" s="563"/>
      <c r="AF321" s="563"/>
      <c r="AG321" s="563"/>
      <c r="AH321" s="563"/>
      <c r="AI321" s="563"/>
      <c r="AJ321" s="563"/>
      <c r="AK321" s="563"/>
      <c r="AL321" s="563"/>
      <c r="AM321" s="563"/>
      <c r="AN321" s="563"/>
      <c r="AO321" s="563"/>
      <c r="AP321" s="563"/>
      <c r="AQ321" s="563"/>
      <c r="AR321" s="563"/>
      <c r="AS321" s="563"/>
    </row>
    <row r="322" spans="4:45">
      <c r="D322" s="605"/>
      <c r="E322" s="606"/>
      <c r="F322" s="606"/>
      <c r="G322" s="606"/>
      <c r="H322" s="606"/>
      <c r="I322" s="606"/>
      <c r="J322" s="606"/>
      <c r="K322" s="606"/>
      <c r="L322" s="606"/>
      <c r="M322" s="606"/>
      <c r="N322" s="606"/>
      <c r="O322" s="606"/>
      <c r="P322" s="606"/>
      <c r="Q322" s="606"/>
      <c r="R322" s="606"/>
      <c r="S322" s="606"/>
      <c r="T322" s="606"/>
      <c r="U322" s="602"/>
      <c r="V322" s="562"/>
      <c r="W322" s="563"/>
      <c r="X322" s="563"/>
      <c r="Y322" s="563"/>
      <c r="Z322" s="563"/>
      <c r="AA322" s="563"/>
      <c r="AB322" s="563"/>
      <c r="AC322" s="563"/>
      <c r="AD322" s="563"/>
      <c r="AE322" s="563"/>
      <c r="AF322" s="563"/>
      <c r="AG322" s="563"/>
      <c r="AH322" s="563"/>
      <c r="AI322" s="563"/>
      <c r="AJ322" s="563"/>
      <c r="AK322" s="563"/>
      <c r="AL322" s="563"/>
      <c r="AM322" s="563"/>
      <c r="AN322" s="563"/>
      <c r="AO322" s="563"/>
      <c r="AP322" s="563"/>
      <c r="AQ322" s="563"/>
      <c r="AR322" s="563"/>
      <c r="AS322" s="563"/>
    </row>
    <row r="323" spans="4:45">
      <c r="D323" s="605"/>
      <c r="E323" s="606"/>
      <c r="F323" s="606"/>
      <c r="G323" s="606"/>
      <c r="H323" s="606"/>
      <c r="I323" s="606"/>
      <c r="J323" s="606"/>
      <c r="K323" s="606"/>
      <c r="L323" s="606"/>
      <c r="M323" s="606"/>
      <c r="N323" s="606"/>
      <c r="O323" s="606"/>
      <c r="P323" s="606"/>
      <c r="Q323" s="606"/>
      <c r="R323" s="606"/>
      <c r="S323" s="606"/>
      <c r="T323" s="606"/>
      <c r="U323" s="602"/>
      <c r="V323" s="562"/>
      <c r="W323" s="563"/>
      <c r="X323" s="563"/>
      <c r="Y323" s="563"/>
      <c r="Z323" s="563"/>
      <c r="AA323" s="563"/>
      <c r="AB323" s="563"/>
      <c r="AC323" s="563"/>
      <c r="AD323" s="563"/>
      <c r="AE323" s="563"/>
      <c r="AF323" s="563"/>
      <c r="AG323" s="563"/>
      <c r="AH323" s="563"/>
      <c r="AI323" s="563"/>
      <c r="AJ323" s="563"/>
      <c r="AK323" s="563"/>
      <c r="AL323" s="563"/>
      <c r="AM323" s="563"/>
      <c r="AN323" s="563"/>
      <c r="AO323" s="563"/>
      <c r="AP323" s="563"/>
      <c r="AQ323" s="563"/>
      <c r="AR323" s="563"/>
      <c r="AS323" s="563"/>
    </row>
    <row r="324" spans="4:45">
      <c r="D324" s="605"/>
      <c r="E324" s="606"/>
      <c r="F324" s="606"/>
      <c r="G324" s="606"/>
      <c r="H324" s="606"/>
      <c r="I324" s="606"/>
      <c r="J324" s="606"/>
      <c r="K324" s="606"/>
      <c r="L324" s="606"/>
      <c r="M324" s="606"/>
      <c r="N324" s="606"/>
      <c r="O324" s="606"/>
      <c r="P324" s="606"/>
      <c r="Q324" s="606"/>
      <c r="R324" s="606"/>
      <c r="S324" s="606"/>
      <c r="T324" s="606"/>
      <c r="U324" s="602"/>
      <c r="V324" s="562"/>
      <c r="W324" s="563"/>
      <c r="X324" s="563"/>
      <c r="Y324" s="563"/>
      <c r="Z324" s="563"/>
      <c r="AA324" s="563"/>
      <c r="AB324" s="563"/>
      <c r="AC324" s="563"/>
      <c r="AD324" s="563"/>
      <c r="AE324" s="563"/>
      <c r="AF324" s="563"/>
      <c r="AG324" s="563"/>
      <c r="AH324" s="563"/>
      <c r="AI324" s="563"/>
      <c r="AJ324" s="563"/>
      <c r="AK324" s="563"/>
      <c r="AL324" s="563"/>
      <c r="AM324" s="563"/>
      <c r="AN324" s="563"/>
      <c r="AO324" s="563"/>
      <c r="AP324" s="563"/>
      <c r="AQ324" s="563"/>
      <c r="AR324" s="563"/>
      <c r="AS324" s="563"/>
    </row>
    <row r="325" spans="4:45">
      <c r="D325" s="605"/>
      <c r="E325" s="606"/>
      <c r="F325" s="606"/>
      <c r="G325" s="606"/>
      <c r="H325" s="606"/>
      <c r="I325" s="606"/>
      <c r="J325" s="606"/>
      <c r="K325" s="606"/>
      <c r="L325" s="606"/>
      <c r="M325" s="606"/>
      <c r="N325" s="606"/>
      <c r="O325" s="606"/>
      <c r="P325" s="606"/>
      <c r="Q325" s="606"/>
      <c r="R325" s="606"/>
      <c r="S325" s="606"/>
      <c r="T325" s="606"/>
      <c r="U325" s="602"/>
      <c r="V325" s="562"/>
      <c r="W325" s="563"/>
      <c r="X325" s="563"/>
      <c r="Y325" s="563"/>
      <c r="Z325" s="563"/>
      <c r="AA325" s="563"/>
      <c r="AB325" s="563"/>
      <c r="AC325" s="563"/>
      <c r="AD325" s="563"/>
      <c r="AE325" s="563"/>
      <c r="AF325" s="563"/>
      <c r="AG325" s="563"/>
      <c r="AH325" s="563"/>
      <c r="AI325" s="563"/>
      <c r="AJ325" s="563"/>
      <c r="AK325" s="563"/>
      <c r="AL325" s="563"/>
      <c r="AM325" s="563"/>
      <c r="AN325" s="563"/>
      <c r="AO325" s="563"/>
      <c r="AP325" s="563"/>
      <c r="AQ325" s="563"/>
      <c r="AR325" s="563"/>
      <c r="AS325" s="563"/>
    </row>
    <row r="326" spans="4:45">
      <c r="D326" s="605"/>
      <c r="E326" s="606"/>
      <c r="F326" s="606"/>
      <c r="G326" s="606"/>
      <c r="H326" s="606"/>
      <c r="I326" s="606"/>
      <c r="J326" s="606"/>
      <c r="K326" s="606"/>
      <c r="L326" s="606"/>
      <c r="M326" s="606"/>
      <c r="N326" s="606"/>
      <c r="O326" s="606"/>
      <c r="P326" s="606"/>
      <c r="Q326" s="606"/>
      <c r="R326" s="606"/>
      <c r="S326" s="606"/>
      <c r="T326" s="606"/>
      <c r="U326" s="602"/>
      <c r="V326" s="562"/>
      <c r="W326" s="563"/>
      <c r="X326" s="563"/>
      <c r="Y326" s="563"/>
      <c r="Z326" s="563"/>
      <c r="AA326" s="563"/>
      <c r="AB326" s="563"/>
      <c r="AC326" s="563"/>
      <c r="AD326" s="563"/>
      <c r="AE326" s="563"/>
      <c r="AF326" s="563"/>
      <c r="AG326" s="563"/>
      <c r="AH326" s="563"/>
      <c r="AI326" s="563"/>
      <c r="AJ326" s="563"/>
      <c r="AK326" s="563"/>
      <c r="AL326" s="563"/>
      <c r="AM326" s="563"/>
      <c r="AN326" s="563"/>
      <c r="AO326" s="563"/>
      <c r="AP326" s="563"/>
      <c r="AQ326" s="563"/>
      <c r="AR326" s="563"/>
      <c r="AS326" s="563"/>
    </row>
    <row r="327" spans="4:45">
      <c r="D327" s="605"/>
      <c r="E327" s="606"/>
      <c r="F327" s="606"/>
      <c r="G327" s="606"/>
      <c r="H327" s="606"/>
      <c r="I327" s="606"/>
      <c r="J327" s="606"/>
      <c r="K327" s="606"/>
      <c r="L327" s="606"/>
      <c r="M327" s="606"/>
      <c r="N327" s="606"/>
      <c r="O327" s="606"/>
      <c r="P327" s="606"/>
      <c r="Q327" s="606"/>
      <c r="R327" s="606"/>
      <c r="S327" s="606"/>
      <c r="T327" s="606"/>
      <c r="U327" s="602"/>
      <c r="V327" s="562"/>
      <c r="W327" s="563"/>
      <c r="X327" s="563"/>
      <c r="Y327" s="563"/>
      <c r="Z327" s="563"/>
      <c r="AA327" s="563"/>
      <c r="AB327" s="563"/>
      <c r="AC327" s="563"/>
      <c r="AD327" s="563"/>
      <c r="AE327" s="563"/>
      <c r="AF327" s="563"/>
      <c r="AG327" s="563"/>
      <c r="AH327" s="563"/>
      <c r="AI327" s="563"/>
      <c r="AJ327" s="563"/>
      <c r="AK327" s="563"/>
      <c r="AL327" s="563"/>
      <c r="AM327" s="563"/>
      <c r="AN327" s="563"/>
      <c r="AO327" s="563"/>
      <c r="AP327" s="563"/>
      <c r="AQ327" s="563"/>
      <c r="AR327" s="563"/>
      <c r="AS327" s="563"/>
    </row>
    <row r="328" spans="4:45">
      <c r="D328" s="605"/>
      <c r="E328" s="606"/>
      <c r="F328" s="606"/>
      <c r="G328" s="606"/>
      <c r="H328" s="606"/>
      <c r="I328" s="606"/>
      <c r="J328" s="606"/>
      <c r="K328" s="606"/>
      <c r="L328" s="606"/>
      <c r="M328" s="606"/>
      <c r="N328" s="606"/>
      <c r="O328" s="606"/>
      <c r="P328" s="606"/>
      <c r="Q328" s="606"/>
      <c r="R328" s="606"/>
      <c r="S328" s="606"/>
      <c r="T328" s="606"/>
      <c r="U328" s="602"/>
      <c r="V328" s="562"/>
      <c r="W328" s="563"/>
      <c r="X328" s="563"/>
      <c r="Y328" s="563"/>
      <c r="Z328" s="563"/>
      <c r="AA328" s="563"/>
      <c r="AB328" s="563"/>
      <c r="AC328" s="563"/>
      <c r="AD328" s="563"/>
      <c r="AE328" s="563"/>
      <c r="AF328" s="563"/>
      <c r="AG328" s="563"/>
      <c r="AH328" s="563"/>
      <c r="AI328" s="563"/>
      <c r="AJ328" s="563"/>
      <c r="AK328" s="563"/>
      <c r="AL328" s="563"/>
      <c r="AM328" s="563"/>
      <c r="AN328" s="563"/>
      <c r="AO328" s="563"/>
      <c r="AP328" s="563"/>
      <c r="AQ328" s="563"/>
      <c r="AR328" s="563"/>
      <c r="AS328" s="563"/>
    </row>
    <row r="329" spans="4:45">
      <c r="D329" s="605"/>
      <c r="E329" s="606"/>
      <c r="F329" s="606"/>
      <c r="G329" s="606"/>
      <c r="H329" s="606"/>
      <c r="I329" s="606"/>
      <c r="J329" s="606"/>
      <c r="K329" s="606"/>
      <c r="L329" s="606"/>
      <c r="M329" s="606"/>
      <c r="N329" s="606"/>
      <c r="O329" s="606"/>
      <c r="P329" s="606"/>
      <c r="Q329" s="606"/>
      <c r="R329" s="606"/>
      <c r="S329" s="606"/>
      <c r="T329" s="606"/>
      <c r="U329" s="602"/>
      <c r="V329" s="562"/>
      <c r="W329" s="563"/>
      <c r="X329" s="563"/>
      <c r="Y329" s="563"/>
      <c r="Z329" s="563"/>
      <c r="AA329" s="563"/>
      <c r="AB329" s="563"/>
      <c r="AC329" s="563"/>
      <c r="AD329" s="563"/>
      <c r="AE329" s="563"/>
      <c r="AF329" s="563"/>
      <c r="AG329" s="563"/>
      <c r="AH329" s="563"/>
      <c r="AI329" s="563"/>
      <c r="AJ329" s="563"/>
      <c r="AK329" s="563"/>
      <c r="AL329" s="563"/>
      <c r="AM329" s="563"/>
      <c r="AN329" s="563"/>
      <c r="AO329" s="563"/>
      <c r="AP329" s="563"/>
      <c r="AQ329" s="563"/>
      <c r="AR329" s="563"/>
      <c r="AS329" s="563"/>
    </row>
    <row r="330" spans="4:45">
      <c r="D330" s="605"/>
      <c r="E330" s="606"/>
      <c r="F330" s="606"/>
      <c r="G330" s="606"/>
      <c r="H330" s="606"/>
      <c r="I330" s="606"/>
      <c r="J330" s="606"/>
      <c r="K330" s="606"/>
      <c r="L330" s="606"/>
      <c r="M330" s="606"/>
      <c r="N330" s="606"/>
      <c r="O330" s="606"/>
      <c r="P330" s="606"/>
      <c r="Q330" s="606"/>
      <c r="R330" s="606"/>
      <c r="S330" s="606"/>
      <c r="T330" s="606"/>
      <c r="U330" s="602"/>
      <c r="V330" s="562"/>
      <c r="W330" s="563"/>
      <c r="X330" s="563"/>
      <c r="Y330" s="563"/>
      <c r="Z330" s="563"/>
      <c r="AA330" s="563"/>
      <c r="AB330" s="563"/>
      <c r="AC330" s="563"/>
      <c r="AD330" s="563"/>
      <c r="AE330" s="563"/>
      <c r="AF330" s="563"/>
      <c r="AG330" s="563"/>
      <c r="AH330" s="563"/>
      <c r="AI330" s="563"/>
      <c r="AJ330" s="563"/>
      <c r="AK330" s="563"/>
      <c r="AL330" s="563"/>
      <c r="AM330" s="563"/>
      <c r="AN330" s="563"/>
      <c r="AO330" s="563"/>
      <c r="AP330" s="563"/>
      <c r="AQ330" s="563"/>
      <c r="AR330" s="563"/>
      <c r="AS330" s="563"/>
    </row>
    <row r="331" spans="4:45">
      <c r="D331" s="605"/>
      <c r="E331" s="606"/>
      <c r="F331" s="606"/>
      <c r="G331" s="606"/>
      <c r="H331" s="606"/>
      <c r="I331" s="606"/>
      <c r="J331" s="606"/>
      <c r="K331" s="606"/>
      <c r="L331" s="606"/>
      <c r="M331" s="606"/>
      <c r="N331" s="606"/>
      <c r="O331" s="606"/>
      <c r="P331" s="606"/>
      <c r="Q331" s="606"/>
      <c r="R331" s="606"/>
      <c r="S331" s="606"/>
      <c r="T331" s="606"/>
      <c r="U331" s="602"/>
      <c r="V331" s="562"/>
      <c r="W331" s="563"/>
      <c r="X331" s="563"/>
      <c r="Y331" s="563"/>
      <c r="Z331" s="563"/>
      <c r="AA331" s="563"/>
      <c r="AB331" s="563"/>
      <c r="AC331" s="563"/>
      <c r="AD331" s="563"/>
      <c r="AE331" s="563"/>
      <c r="AF331" s="563"/>
      <c r="AG331" s="563"/>
      <c r="AH331" s="563"/>
      <c r="AI331" s="563"/>
      <c r="AJ331" s="563"/>
      <c r="AK331" s="563"/>
      <c r="AL331" s="563"/>
      <c r="AM331" s="563"/>
      <c r="AN331" s="563"/>
      <c r="AO331" s="563"/>
      <c r="AP331" s="563"/>
      <c r="AQ331" s="563"/>
      <c r="AR331" s="563"/>
      <c r="AS331" s="563"/>
    </row>
    <row r="332" spans="4:45">
      <c r="D332" s="605"/>
      <c r="E332" s="606"/>
      <c r="F332" s="606"/>
      <c r="G332" s="606"/>
      <c r="H332" s="606"/>
      <c r="I332" s="606"/>
      <c r="J332" s="606"/>
      <c r="K332" s="606"/>
      <c r="L332" s="606"/>
      <c r="M332" s="606"/>
      <c r="N332" s="606"/>
      <c r="O332" s="606"/>
      <c r="P332" s="606"/>
      <c r="Q332" s="606"/>
      <c r="R332" s="606"/>
      <c r="S332" s="606"/>
      <c r="T332" s="606"/>
      <c r="U332" s="602"/>
      <c r="V332" s="562"/>
      <c r="W332" s="563"/>
      <c r="X332" s="563"/>
      <c r="Y332" s="563"/>
      <c r="Z332" s="563"/>
      <c r="AA332" s="563"/>
      <c r="AB332" s="563"/>
      <c r="AC332" s="563"/>
      <c r="AD332" s="563"/>
      <c r="AE332" s="563"/>
      <c r="AF332" s="563"/>
      <c r="AG332" s="563"/>
      <c r="AH332" s="563"/>
      <c r="AI332" s="563"/>
      <c r="AJ332" s="563"/>
      <c r="AK332" s="563"/>
      <c r="AL332" s="563"/>
      <c r="AM332" s="563"/>
      <c r="AN332" s="563"/>
      <c r="AO332" s="563"/>
      <c r="AP332" s="563"/>
      <c r="AQ332" s="563"/>
      <c r="AR332" s="563"/>
      <c r="AS332" s="563"/>
    </row>
    <row r="333" spans="4:45">
      <c r="D333" s="605"/>
      <c r="E333" s="606"/>
      <c r="F333" s="606"/>
      <c r="G333" s="606"/>
      <c r="H333" s="606"/>
      <c r="I333" s="606"/>
      <c r="J333" s="606"/>
      <c r="K333" s="606"/>
      <c r="L333" s="606"/>
      <c r="M333" s="606"/>
      <c r="N333" s="606"/>
      <c r="O333" s="606"/>
      <c r="P333" s="606"/>
      <c r="Q333" s="606"/>
      <c r="R333" s="606"/>
      <c r="S333" s="606"/>
      <c r="T333" s="606"/>
      <c r="U333" s="602"/>
      <c r="V333" s="562"/>
      <c r="W333" s="563"/>
      <c r="X333" s="563"/>
      <c r="Y333" s="563"/>
      <c r="Z333" s="563"/>
      <c r="AA333" s="563"/>
      <c r="AB333" s="563"/>
      <c r="AC333" s="563"/>
      <c r="AD333" s="563"/>
      <c r="AE333" s="563"/>
      <c r="AF333" s="563"/>
      <c r="AG333" s="563"/>
      <c r="AH333" s="563"/>
      <c r="AI333" s="563"/>
      <c r="AJ333" s="563"/>
      <c r="AK333" s="563"/>
      <c r="AL333" s="563"/>
      <c r="AM333" s="563"/>
      <c r="AN333" s="563"/>
      <c r="AO333" s="563"/>
      <c r="AP333" s="563"/>
      <c r="AQ333" s="563"/>
      <c r="AR333" s="563"/>
      <c r="AS333" s="563"/>
    </row>
    <row r="334" spans="4:45">
      <c r="D334" s="605"/>
      <c r="E334" s="606"/>
      <c r="F334" s="606"/>
      <c r="G334" s="606"/>
      <c r="H334" s="606"/>
      <c r="I334" s="606"/>
      <c r="J334" s="606"/>
      <c r="K334" s="606"/>
      <c r="L334" s="606"/>
      <c r="M334" s="606"/>
      <c r="N334" s="606"/>
      <c r="O334" s="606"/>
      <c r="P334" s="606"/>
      <c r="Q334" s="606"/>
      <c r="R334" s="606"/>
      <c r="S334" s="606"/>
      <c r="T334" s="606"/>
      <c r="U334" s="602"/>
      <c r="V334" s="562"/>
      <c r="W334" s="563"/>
      <c r="X334" s="563"/>
      <c r="Y334" s="563"/>
      <c r="Z334" s="563"/>
      <c r="AA334" s="563"/>
      <c r="AB334" s="563"/>
      <c r="AC334" s="563"/>
      <c r="AD334" s="563"/>
      <c r="AE334" s="563"/>
      <c r="AF334" s="563"/>
      <c r="AG334" s="563"/>
      <c r="AH334" s="563"/>
      <c r="AI334" s="563"/>
      <c r="AJ334" s="563"/>
      <c r="AK334" s="563"/>
      <c r="AL334" s="563"/>
      <c r="AM334" s="563"/>
      <c r="AN334" s="563"/>
      <c r="AO334" s="563"/>
      <c r="AP334" s="563"/>
      <c r="AQ334" s="563"/>
      <c r="AR334" s="563"/>
      <c r="AS334" s="563"/>
    </row>
    <row r="335" spans="4:45">
      <c r="D335" s="605"/>
      <c r="E335" s="606"/>
      <c r="F335" s="606"/>
      <c r="G335" s="606"/>
      <c r="H335" s="606"/>
      <c r="I335" s="606"/>
      <c r="J335" s="606"/>
      <c r="K335" s="606"/>
      <c r="L335" s="606"/>
      <c r="M335" s="606"/>
      <c r="N335" s="606"/>
      <c r="O335" s="606"/>
      <c r="P335" s="606"/>
      <c r="Q335" s="606"/>
      <c r="R335" s="606"/>
      <c r="S335" s="606"/>
      <c r="T335" s="606"/>
      <c r="U335" s="602"/>
      <c r="V335" s="562"/>
      <c r="W335" s="563"/>
      <c r="X335" s="563"/>
      <c r="Y335" s="563"/>
      <c r="Z335" s="563"/>
      <c r="AA335" s="563"/>
      <c r="AB335" s="563"/>
      <c r="AC335" s="563"/>
      <c r="AD335" s="563"/>
      <c r="AE335" s="563"/>
      <c r="AF335" s="563"/>
      <c r="AG335" s="563"/>
      <c r="AH335" s="563"/>
      <c r="AI335" s="563"/>
      <c r="AJ335" s="563"/>
      <c r="AK335" s="563"/>
      <c r="AL335" s="563"/>
      <c r="AM335" s="563"/>
      <c r="AN335" s="563"/>
      <c r="AO335" s="563"/>
      <c r="AP335" s="563"/>
      <c r="AQ335" s="563"/>
      <c r="AR335" s="563"/>
      <c r="AS335" s="563"/>
    </row>
    <row r="336" spans="4:45">
      <c r="D336" s="605"/>
      <c r="E336" s="606"/>
      <c r="F336" s="606"/>
      <c r="G336" s="606"/>
      <c r="H336" s="606"/>
      <c r="I336" s="606"/>
      <c r="J336" s="606"/>
      <c r="K336" s="606"/>
      <c r="L336" s="606"/>
      <c r="M336" s="606"/>
      <c r="N336" s="606"/>
      <c r="O336" s="606"/>
      <c r="P336" s="606"/>
      <c r="Q336" s="606"/>
      <c r="R336" s="606"/>
      <c r="S336" s="606"/>
      <c r="T336" s="606"/>
      <c r="U336" s="602"/>
      <c r="V336" s="562"/>
      <c r="W336" s="563"/>
      <c r="X336" s="563"/>
      <c r="Y336" s="563"/>
      <c r="Z336" s="563"/>
      <c r="AA336" s="563"/>
      <c r="AB336" s="563"/>
      <c r="AC336" s="563"/>
      <c r="AD336" s="563"/>
      <c r="AE336" s="563"/>
      <c r="AF336" s="563"/>
      <c r="AG336" s="563"/>
      <c r="AH336" s="563"/>
      <c r="AI336" s="563"/>
      <c r="AJ336" s="563"/>
      <c r="AK336" s="563"/>
      <c r="AL336" s="563"/>
      <c r="AM336" s="563"/>
      <c r="AN336" s="563"/>
      <c r="AO336" s="563"/>
      <c r="AP336" s="563"/>
      <c r="AQ336" s="563"/>
      <c r="AR336" s="563"/>
      <c r="AS336" s="563"/>
    </row>
    <row r="337" spans="4:45">
      <c r="D337" s="605"/>
      <c r="E337" s="606"/>
      <c r="F337" s="606"/>
      <c r="G337" s="606"/>
      <c r="H337" s="606"/>
      <c r="I337" s="606"/>
      <c r="J337" s="606"/>
      <c r="K337" s="606"/>
      <c r="L337" s="606"/>
      <c r="M337" s="606"/>
      <c r="N337" s="606"/>
      <c r="O337" s="606"/>
      <c r="P337" s="606"/>
      <c r="Q337" s="606"/>
      <c r="R337" s="606"/>
      <c r="S337" s="606"/>
      <c r="T337" s="606"/>
      <c r="U337" s="602"/>
      <c r="V337" s="562"/>
      <c r="W337" s="563"/>
      <c r="X337" s="563"/>
      <c r="Y337" s="563"/>
      <c r="Z337" s="563"/>
      <c r="AA337" s="563"/>
      <c r="AB337" s="563"/>
      <c r="AC337" s="563"/>
      <c r="AD337" s="563"/>
      <c r="AE337" s="563"/>
      <c r="AF337" s="563"/>
      <c r="AG337" s="563"/>
      <c r="AH337" s="563"/>
      <c r="AI337" s="563"/>
      <c r="AJ337" s="563"/>
      <c r="AK337" s="563"/>
      <c r="AL337" s="563"/>
      <c r="AM337" s="563"/>
      <c r="AN337" s="563"/>
      <c r="AO337" s="563"/>
      <c r="AP337" s="563"/>
      <c r="AQ337" s="563"/>
      <c r="AR337" s="563"/>
      <c r="AS337" s="563"/>
    </row>
    <row r="338" spans="4:45">
      <c r="D338" s="605"/>
      <c r="E338" s="606"/>
      <c r="F338" s="606"/>
      <c r="G338" s="606"/>
      <c r="H338" s="606"/>
      <c r="I338" s="606"/>
      <c r="J338" s="606"/>
      <c r="K338" s="606"/>
      <c r="L338" s="606"/>
      <c r="M338" s="606"/>
      <c r="N338" s="606"/>
      <c r="O338" s="606"/>
      <c r="P338" s="606"/>
      <c r="Q338" s="606"/>
      <c r="R338" s="606"/>
      <c r="S338" s="606"/>
      <c r="T338" s="606"/>
      <c r="U338" s="602"/>
      <c r="V338" s="562"/>
      <c r="W338" s="563"/>
      <c r="X338" s="563"/>
      <c r="Y338" s="563"/>
      <c r="Z338" s="563"/>
      <c r="AA338" s="563"/>
      <c r="AB338" s="563"/>
      <c r="AC338" s="563"/>
      <c r="AD338" s="563"/>
      <c r="AE338" s="563"/>
      <c r="AF338" s="563"/>
      <c r="AG338" s="563"/>
      <c r="AH338" s="563"/>
      <c r="AI338" s="563"/>
      <c r="AJ338" s="563"/>
      <c r="AK338" s="563"/>
      <c r="AL338" s="563"/>
      <c r="AM338" s="563"/>
      <c r="AN338" s="563"/>
      <c r="AO338" s="563"/>
      <c r="AP338" s="563"/>
      <c r="AQ338" s="563"/>
      <c r="AR338" s="563"/>
      <c r="AS338" s="563"/>
    </row>
    <row r="339" spans="4:45">
      <c r="D339" s="605"/>
      <c r="E339" s="606"/>
      <c r="F339" s="606"/>
      <c r="G339" s="606"/>
      <c r="H339" s="606"/>
      <c r="I339" s="606"/>
      <c r="J339" s="606"/>
      <c r="K339" s="606"/>
      <c r="L339" s="606"/>
      <c r="M339" s="606"/>
      <c r="N339" s="606"/>
      <c r="O339" s="606"/>
      <c r="P339" s="606"/>
      <c r="Q339" s="606"/>
      <c r="R339" s="606"/>
      <c r="S339" s="606"/>
      <c r="T339" s="606"/>
      <c r="U339" s="602"/>
      <c r="V339" s="562"/>
      <c r="W339" s="563"/>
      <c r="X339" s="563"/>
      <c r="Y339" s="563"/>
      <c r="Z339" s="563"/>
      <c r="AA339" s="563"/>
      <c r="AB339" s="563"/>
      <c r="AC339" s="563"/>
      <c r="AD339" s="563"/>
      <c r="AE339" s="563"/>
      <c r="AF339" s="563"/>
      <c r="AG339" s="563"/>
      <c r="AH339" s="563"/>
      <c r="AI339" s="563"/>
      <c r="AJ339" s="563"/>
      <c r="AK339" s="563"/>
      <c r="AL339" s="563"/>
      <c r="AM339" s="563"/>
      <c r="AN339" s="563"/>
      <c r="AO339" s="563"/>
      <c r="AP339" s="563"/>
      <c r="AQ339" s="563"/>
      <c r="AR339" s="563"/>
      <c r="AS339" s="563"/>
    </row>
    <row r="340" spans="4:45">
      <c r="D340" s="605"/>
      <c r="E340" s="606"/>
      <c r="F340" s="606"/>
      <c r="G340" s="606"/>
      <c r="H340" s="606"/>
      <c r="I340" s="606"/>
      <c r="J340" s="606"/>
      <c r="K340" s="606"/>
      <c r="L340" s="606"/>
      <c r="M340" s="606"/>
      <c r="N340" s="606"/>
      <c r="O340" s="606"/>
      <c r="P340" s="606"/>
      <c r="Q340" s="606"/>
      <c r="R340" s="606"/>
      <c r="S340" s="606"/>
      <c r="T340" s="606"/>
      <c r="U340" s="602"/>
      <c r="V340" s="562"/>
      <c r="W340" s="563"/>
      <c r="X340" s="563"/>
      <c r="Y340" s="563"/>
      <c r="Z340" s="563"/>
      <c r="AA340" s="563"/>
      <c r="AB340" s="563"/>
      <c r="AC340" s="563"/>
      <c r="AD340" s="563"/>
      <c r="AE340" s="563"/>
      <c r="AF340" s="563"/>
      <c r="AG340" s="563"/>
      <c r="AH340" s="563"/>
      <c r="AI340" s="563"/>
      <c r="AJ340" s="563"/>
      <c r="AK340" s="563"/>
      <c r="AL340" s="563"/>
      <c r="AM340" s="563"/>
      <c r="AN340" s="563"/>
      <c r="AO340" s="563"/>
      <c r="AP340" s="563"/>
      <c r="AQ340" s="563"/>
      <c r="AR340" s="563"/>
      <c r="AS340" s="563"/>
    </row>
    <row r="341" spans="4:45">
      <c r="D341" s="605"/>
      <c r="E341" s="606"/>
      <c r="F341" s="606"/>
      <c r="G341" s="606"/>
      <c r="H341" s="606"/>
      <c r="I341" s="606"/>
      <c r="J341" s="606"/>
      <c r="K341" s="606"/>
      <c r="L341" s="606"/>
      <c r="M341" s="606"/>
      <c r="N341" s="606"/>
      <c r="O341" s="606"/>
      <c r="P341" s="606"/>
      <c r="Q341" s="606"/>
      <c r="R341" s="606"/>
      <c r="S341" s="606"/>
      <c r="T341" s="606"/>
      <c r="U341" s="602"/>
      <c r="V341" s="562"/>
      <c r="W341" s="563"/>
      <c r="X341" s="563"/>
      <c r="Y341" s="563"/>
      <c r="Z341" s="563"/>
      <c r="AA341" s="563"/>
      <c r="AB341" s="563"/>
      <c r="AC341" s="563"/>
      <c r="AD341" s="563"/>
      <c r="AE341" s="563"/>
      <c r="AF341" s="563"/>
      <c r="AG341" s="563"/>
      <c r="AH341" s="563"/>
      <c r="AI341" s="563"/>
      <c r="AJ341" s="563"/>
      <c r="AK341" s="563"/>
      <c r="AL341" s="563"/>
      <c r="AM341" s="563"/>
      <c r="AN341" s="563"/>
      <c r="AO341" s="563"/>
      <c r="AP341" s="563"/>
      <c r="AQ341" s="563"/>
      <c r="AR341" s="563"/>
      <c r="AS341" s="563"/>
    </row>
    <row r="342" spans="4:45">
      <c r="D342" s="605"/>
      <c r="E342" s="606"/>
      <c r="F342" s="606"/>
      <c r="G342" s="606"/>
      <c r="H342" s="606"/>
      <c r="I342" s="606"/>
      <c r="J342" s="606"/>
      <c r="K342" s="606"/>
      <c r="L342" s="606"/>
      <c r="M342" s="606"/>
      <c r="N342" s="606"/>
      <c r="O342" s="606"/>
      <c r="P342" s="606"/>
      <c r="Q342" s="606"/>
      <c r="R342" s="606"/>
      <c r="S342" s="606"/>
      <c r="T342" s="606"/>
      <c r="U342" s="602"/>
      <c r="V342" s="562"/>
      <c r="W342" s="563"/>
      <c r="X342" s="563"/>
      <c r="Y342" s="563"/>
      <c r="Z342" s="563"/>
      <c r="AA342" s="563"/>
      <c r="AB342" s="563"/>
      <c r="AC342" s="563"/>
      <c r="AD342" s="563"/>
      <c r="AE342" s="563"/>
      <c r="AF342" s="563"/>
      <c r="AG342" s="563"/>
      <c r="AH342" s="563"/>
      <c r="AI342" s="563"/>
      <c r="AJ342" s="563"/>
      <c r="AK342" s="563"/>
      <c r="AL342" s="563"/>
      <c r="AM342" s="563"/>
      <c r="AN342" s="563"/>
      <c r="AO342" s="563"/>
      <c r="AP342" s="563"/>
      <c r="AQ342" s="563"/>
      <c r="AR342" s="563"/>
      <c r="AS342" s="563"/>
    </row>
    <row r="343" spans="4:45">
      <c r="D343" s="605"/>
      <c r="E343" s="606"/>
      <c r="F343" s="606"/>
      <c r="G343" s="606"/>
      <c r="H343" s="606"/>
      <c r="I343" s="606"/>
      <c r="J343" s="606"/>
      <c r="K343" s="606"/>
      <c r="L343" s="606"/>
      <c r="M343" s="606"/>
      <c r="N343" s="606"/>
      <c r="O343" s="606"/>
      <c r="P343" s="606"/>
      <c r="Q343" s="606"/>
      <c r="R343" s="606"/>
      <c r="S343" s="606"/>
      <c r="T343" s="606"/>
      <c r="U343" s="602"/>
      <c r="V343" s="562"/>
      <c r="W343" s="563"/>
      <c r="X343" s="563"/>
      <c r="Y343" s="563"/>
      <c r="Z343" s="563"/>
      <c r="AA343" s="563"/>
      <c r="AB343" s="563"/>
      <c r="AC343" s="563"/>
      <c r="AD343" s="563"/>
      <c r="AE343" s="563"/>
      <c r="AF343" s="563"/>
      <c r="AG343" s="563"/>
      <c r="AH343" s="563"/>
      <c r="AI343" s="563"/>
      <c r="AJ343" s="563"/>
      <c r="AK343" s="563"/>
      <c r="AL343" s="563"/>
      <c r="AM343" s="563"/>
      <c r="AN343" s="563"/>
      <c r="AO343" s="563"/>
      <c r="AP343" s="563"/>
      <c r="AQ343" s="563"/>
      <c r="AR343" s="563"/>
      <c r="AS343" s="563"/>
    </row>
    <row r="344" spans="4:45">
      <c r="D344" s="605"/>
      <c r="E344" s="606"/>
      <c r="F344" s="606"/>
      <c r="G344" s="606"/>
      <c r="H344" s="606"/>
      <c r="I344" s="606"/>
      <c r="J344" s="606"/>
      <c r="K344" s="606"/>
      <c r="L344" s="606"/>
      <c r="M344" s="606"/>
      <c r="N344" s="606"/>
      <c r="O344" s="606"/>
      <c r="P344" s="606"/>
      <c r="Q344" s="606"/>
      <c r="R344" s="606"/>
      <c r="S344" s="606"/>
      <c r="T344" s="606"/>
      <c r="U344" s="602"/>
      <c r="V344" s="562"/>
      <c r="W344" s="563"/>
      <c r="X344" s="563"/>
      <c r="Y344" s="563"/>
      <c r="Z344" s="563"/>
      <c r="AA344" s="563"/>
      <c r="AB344" s="563"/>
      <c r="AC344" s="563"/>
      <c r="AD344" s="563"/>
      <c r="AE344" s="563"/>
      <c r="AF344" s="563"/>
      <c r="AG344" s="563"/>
      <c r="AH344" s="563"/>
      <c r="AI344" s="563"/>
      <c r="AJ344" s="563"/>
      <c r="AK344" s="563"/>
      <c r="AL344" s="563"/>
      <c r="AM344" s="563"/>
      <c r="AN344" s="563"/>
      <c r="AO344" s="563"/>
      <c r="AP344" s="563"/>
      <c r="AQ344" s="563"/>
      <c r="AR344" s="563"/>
      <c r="AS344" s="563"/>
    </row>
    <row r="345" spans="4:45">
      <c r="D345" s="605"/>
      <c r="E345" s="606"/>
      <c r="F345" s="606"/>
      <c r="G345" s="606"/>
      <c r="H345" s="606"/>
      <c r="I345" s="606"/>
      <c r="J345" s="606"/>
      <c r="K345" s="606"/>
      <c r="L345" s="606"/>
      <c r="M345" s="606"/>
      <c r="N345" s="606"/>
      <c r="O345" s="606"/>
      <c r="P345" s="606"/>
      <c r="Q345" s="606"/>
      <c r="R345" s="606"/>
      <c r="S345" s="606"/>
      <c r="T345" s="606"/>
      <c r="U345" s="602"/>
      <c r="V345" s="562"/>
      <c r="W345" s="563"/>
      <c r="X345" s="563"/>
      <c r="Y345" s="563"/>
      <c r="Z345" s="563"/>
      <c r="AA345" s="563"/>
      <c r="AB345" s="563"/>
      <c r="AC345" s="563"/>
      <c r="AD345" s="563"/>
      <c r="AE345" s="563"/>
      <c r="AF345" s="563"/>
      <c r="AG345" s="563"/>
      <c r="AH345" s="563"/>
      <c r="AI345" s="563"/>
      <c r="AJ345" s="563"/>
      <c r="AK345" s="563"/>
      <c r="AL345" s="563"/>
      <c r="AM345" s="563"/>
      <c r="AN345" s="563"/>
      <c r="AO345" s="563"/>
      <c r="AP345" s="563"/>
      <c r="AQ345" s="563"/>
      <c r="AR345" s="563"/>
      <c r="AS345" s="563"/>
    </row>
    <row r="346" spans="4:45">
      <c r="D346" s="605"/>
      <c r="E346" s="606"/>
      <c r="F346" s="606"/>
      <c r="G346" s="606"/>
      <c r="H346" s="606"/>
      <c r="I346" s="606"/>
      <c r="J346" s="606"/>
      <c r="K346" s="606"/>
      <c r="L346" s="606"/>
      <c r="M346" s="606"/>
      <c r="N346" s="606"/>
      <c r="O346" s="606"/>
      <c r="P346" s="606"/>
      <c r="Q346" s="606"/>
      <c r="R346" s="606"/>
      <c r="S346" s="606"/>
      <c r="T346" s="606"/>
      <c r="U346" s="602"/>
      <c r="V346" s="562"/>
      <c r="W346" s="563"/>
      <c r="X346" s="563"/>
      <c r="Y346" s="563"/>
      <c r="Z346" s="563"/>
      <c r="AA346" s="563"/>
      <c r="AB346" s="563"/>
      <c r="AC346" s="563"/>
      <c r="AD346" s="563"/>
      <c r="AE346" s="563"/>
      <c r="AF346" s="563"/>
      <c r="AG346" s="563"/>
      <c r="AH346" s="563"/>
      <c r="AI346" s="563"/>
      <c r="AJ346" s="563"/>
      <c r="AK346" s="563"/>
      <c r="AL346" s="563"/>
      <c r="AM346" s="563"/>
      <c r="AN346" s="563"/>
      <c r="AO346" s="563"/>
      <c r="AP346" s="563"/>
      <c r="AQ346" s="563"/>
      <c r="AR346" s="563"/>
      <c r="AS346" s="563"/>
    </row>
    <row r="347" spans="4:45">
      <c r="D347" s="605"/>
      <c r="E347" s="606"/>
      <c r="F347" s="606"/>
      <c r="G347" s="606"/>
      <c r="H347" s="606"/>
      <c r="I347" s="606"/>
      <c r="J347" s="606"/>
      <c r="K347" s="606"/>
      <c r="L347" s="606"/>
      <c r="M347" s="606"/>
      <c r="N347" s="606"/>
      <c r="O347" s="606"/>
      <c r="P347" s="606"/>
      <c r="Q347" s="606"/>
      <c r="R347" s="606"/>
      <c r="S347" s="606"/>
      <c r="T347" s="606"/>
      <c r="U347" s="602"/>
      <c r="V347" s="562"/>
      <c r="W347" s="563"/>
      <c r="X347" s="563"/>
      <c r="Y347" s="563"/>
      <c r="Z347" s="563"/>
      <c r="AA347" s="563"/>
      <c r="AB347" s="563"/>
      <c r="AC347" s="563"/>
      <c r="AD347" s="563"/>
      <c r="AE347" s="563"/>
      <c r="AF347" s="563"/>
      <c r="AG347" s="563"/>
      <c r="AH347" s="563"/>
      <c r="AI347" s="563"/>
      <c r="AJ347" s="563"/>
      <c r="AK347" s="563"/>
      <c r="AL347" s="563"/>
      <c r="AM347" s="563"/>
      <c r="AN347" s="563"/>
      <c r="AO347" s="563"/>
      <c r="AP347" s="563"/>
      <c r="AQ347" s="563"/>
      <c r="AR347" s="563"/>
      <c r="AS347" s="563"/>
    </row>
    <row r="348" spans="4:45">
      <c r="D348" s="605"/>
      <c r="E348" s="606"/>
      <c r="F348" s="606"/>
      <c r="G348" s="606"/>
      <c r="H348" s="606"/>
      <c r="I348" s="606"/>
      <c r="J348" s="606"/>
      <c r="K348" s="606"/>
      <c r="L348" s="606"/>
      <c r="M348" s="606"/>
      <c r="N348" s="606"/>
      <c r="O348" s="606"/>
      <c r="P348" s="606"/>
      <c r="Q348" s="606"/>
      <c r="R348" s="606"/>
      <c r="S348" s="606"/>
      <c r="T348" s="606"/>
      <c r="U348" s="602"/>
      <c r="V348" s="562"/>
      <c r="W348" s="563"/>
      <c r="X348" s="563"/>
      <c r="Y348" s="563"/>
      <c r="Z348" s="563"/>
      <c r="AA348" s="563"/>
      <c r="AB348" s="563"/>
      <c r="AC348" s="563"/>
      <c r="AD348" s="563"/>
      <c r="AE348" s="563"/>
      <c r="AF348" s="563"/>
      <c r="AG348" s="563"/>
      <c r="AH348" s="563"/>
      <c r="AI348" s="563"/>
      <c r="AJ348" s="563"/>
      <c r="AK348" s="563"/>
      <c r="AL348" s="563"/>
      <c r="AM348" s="563"/>
      <c r="AN348" s="563"/>
      <c r="AO348" s="563"/>
      <c r="AP348" s="563"/>
      <c r="AQ348" s="563"/>
      <c r="AR348" s="563"/>
      <c r="AS348" s="563"/>
    </row>
    <row r="349" spans="4:45">
      <c r="D349" s="605"/>
      <c r="E349" s="606"/>
      <c r="F349" s="606"/>
      <c r="G349" s="606"/>
      <c r="H349" s="606"/>
      <c r="I349" s="606"/>
      <c r="J349" s="606"/>
      <c r="K349" s="606"/>
      <c r="L349" s="606"/>
      <c r="M349" s="606"/>
      <c r="N349" s="606"/>
      <c r="O349" s="606"/>
      <c r="P349" s="606"/>
      <c r="Q349" s="606"/>
      <c r="R349" s="606"/>
      <c r="S349" s="606"/>
      <c r="T349" s="606"/>
      <c r="U349" s="602"/>
      <c r="V349" s="562"/>
      <c r="W349" s="563"/>
      <c r="X349" s="563"/>
      <c r="Y349" s="563"/>
      <c r="Z349" s="563"/>
      <c r="AA349" s="563"/>
      <c r="AB349" s="563"/>
      <c r="AC349" s="563"/>
      <c r="AD349" s="563"/>
      <c r="AE349" s="563"/>
      <c r="AF349" s="563"/>
      <c r="AG349" s="563"/>
      <c r="AH349" s="563"/>
      <c r="AI349" s="563"/>
      <c r="AJ349" s="563"/>
      <c r="AK349" s="563"/>
      <c r="AL349" s="563"/>
      <c r="AM349" s="563"/>
      <c r="AN349" s="563"/>
      <c r="AO349" s="563"/>
      <c r="AP349" s="563"/>
      <c r="AQ349" s="563"/>
      <c r="AR349" s="563"/>
      <c r="AS349" s="563"/>
    </row>
    <row r="350" spans="4:45">
      <c r="D350" s="605"/>
      <c r="E350" s="606"/>
      <c r="F350" s="606"/>
      <c r="G350" s="606"/>
      <c r="H350" s="606"/>
      <c r="I350" s="606"/>
      <c r="J350" s="606"/>
      <c r="K350" s="606"/>
      <c r="L350" s="606"/>
      <c r="M350" s="606"/>
      <c r="N350" s="606"/>
      <c r="O350" s="606"/>
      <c r="P350" s="606"/>
      <c r="Q350" s="606"/>
      <c r="R350" s="606"/>
      <c r="S350" s="606"/>
      <c r="T350" s="606"/>
      <c r="U350" s="602"/>
      <c r="V350" s="562"/>
      <c r="W350" s="563"/>
      <c r="X350" s="563"/>
      <c r="Y350" s="563"/>
      <c r="Z350" s="563"/>
      <c r="AA350" s="563"/>
      <c r="AB350" s="563"/>
      <c r="AC350" s="563"/>
      <c r="AD350" s="563"/>
      <c r="AE350" s="563"/>
      <c r="AF350" s="563"/>
      <c r="AG350" s="563"/>
      <c r="AH350" s="563"/>
      <c r="AI350" s="563"/>
      <c r="AJ350" s="563"/>
      <c r="AK350" s="563"/>
      <c r="AL350" s="563"/>
      <c r="AM350" s="563"/>
      <c r="AN350" s="563"/>
      <c r="AO350" s="563"/>
      <c r="AP350" s="563"/>
      <c r="AQ350" s="563"/>
      <c r="AR350" s="563"/>
      <c r="AS350" s="563"/>
    </row>
    <row r="351" spans="4:45">
      <c r="D351" s="605"/>
      <c r="E351" s="606"/>
      <c r="F351" s="606"/>
      <c r="G351" s="606"/>
      <c r="H351" s="606"/>
      <c r="I351" s="606"/>
      <c r="J351" s="606"/>
      <c r="K351" s="606"/>
      <c r="L351" s="606"/>
      <c r="M351" s="606"/>
      <c r="N351" s="606"/>
      <c r="O351" s="606"/>
      <c r="P351" s="606"/>
      <c r="Q351" s="606"/>
      <c r="R351" s="606"/>
      <c r="S351" s="606"/>
      <c r="T351" s="606"/>
      <c r="U351" s="602"/>
      <c r="V351" s="562"/>
      <c r="W351" s="563"/>
      <c r="X351" s="563"/>
      <c r="Y351" s="563"/>
      <c r="Z351" s="563"/>
      <c r="AA351" s="563"/>
      <c r="AB351" s="563"/>
      <c r="AC351" s="563"/>
      <c r="AD351" s="563"/>
      <c r="AE351" s="563"/>
      <c r="AF351" s="563"/>
      <c r="AG351" s="563"/>
      <c r="AH351" s="563"/>
      <c r="AI351" s="563"/>
      <c r="AJ351" s="563"/>
      <c r="AK351" s="563"/>
      <c r="AL351" s="563"/>
      <c r="AM351" s="563"/>
      <c r="AN351" s="563"/>
      <c r="AO351" s="563"/>
      <c r="AP351" s="563"/>
      <c r="AQ351" s="563"/>
      <c r="AR351" s="563"/>
      <c r="AS351" s="563"/>
    </row>
    <row r="352" spans="4:45">
      <c r="D352" s="605"/>
      <c r="E352" s="606"/>
      <c r="F352" s="606"/>
      <c r="G352" s="606"/>
      <c r="H352" s="606"/>
      <c r="I352" s="606"/>
      <c r="J352" s="606"/>
      <c r="K352" s="606"/>
      <c r="L352" s="606"/>
      <c r="M352" s="606"/>
      <c r="N352" s="606"/>
      <c r="O352" s="606"/>
      <c r="P352" s="606"/>
      <c r="Q352" s="606"/>
      <c r="R352" s="606"/>
      <c r="S352" s="606"/>
      <c r="T352" s="606"/>
      <c r="U352" s="602"/>
      <c r="V352" s="562"/>
      <c r="W352" s="563"/>
      <c r="X352" s="563"/>
      <c r="Y352" s="563"/>
      <c r="Z352" s="563"/>
      <c r="AA352" s="563"/>
      <c r="AB352" s="563"/>
      <c r="AC352" s="563"/>
      <c r="AD352" s="563"/>
      <c r="AE352" s="563"/>
      <c r="AF352" s="563"/>
      <c r="AG352" s="563"/>
      <c r="AH352" s="563"/>
      <c r="AI352" s="563"/>
      <c r="AJ352" s="563"/>
      <c r="AK352" s="563"/>
      <c r="AL352" s="563"/>
      <c r="AM352" s="563"/>
      <c r="AN352" s="563"/>
      <c r="AO352" s="563"/>
      <c r="AP352" s="563"/>
      <c r="AQ352" s="563"/>
      <c r="AR352" s="563"/>
      <c r="AS352" s="563"/>
    </row>
    <row r="353" spans="4:45">
      <c r="D353" s="605"/>
      <c r="E353" s="606"/>
      <c r="F353" s="606"/>
      <c r="G353" s="606"/>
      <c r="H353" s="606"/>
      <c r="I353" s="606"/>
      <c r="J353" s="606"/>
      <c r="K353" s="606"/>
      <c r="L353" s="606"/>
      <c r="M353" s="606"/>
      <c r="N353" s="606"/>
      <c r="O353" s="606"/>
      <c r="P353" s="606"/>
      <c r="Q353" s="606"/>
      <c r="R353" s="606"/>
      <c r="S353" s="606"/>
      <c r="T353" s="606"/>
      <c r="U353" s="602"/>
      <c r="V353" s="562"/>
      <c r="W353" s="563"/>
      <c r="X353" s="563"/>
      <c r="Y353" s="563"/>
      <c r="Z353" s="563"/>
      <c r="AA353" s="563"/>
      <c r="AB353" s="563"/>
      <c r="AC353" s="563"/>
      <c r="AD353" s="563"/>
      <c r="AE353" s="563"/>
      <c r="AF353" s="563"/>
      <c r="AG353" s="563"/>
      <c r="AH353" s="563"/>
      <c r="AI353" s="563"/>
      <c r="AJ353" s="563"/>
      <c r="AK353" s="563"/>
      <c r="AL353" s="563"/>
      <c r="AM353" s="563"/>
      <c r="AN353" s="563"/>
      <c r="AO353" s="563"/>
      <c r="AP353" s="563"/>
      <c r="AQ353" s="563"/>
      <c r="AR353" s="563"/>
      <c r="AS353" s="563"/>
    </row>
    <row r="354" spans="4:45">
      <c r="D354" s="605"/>
      <c r="E354" s="606"/>
      <c r="F354" s="606"/>
      <c r="G354" s="606"/>
      <c r="H354" s="606"/>
      <c r="I354" s="606"/>
      <c r="J354" s="606"/>
      <c r="K354" s="606"/>
      <c r="L354" s="606"/>
      <c r="M354" s="606"/>
      <c r="N354" s="606"/>
      <c r="O354" s="606"/>
      <c r="P354" s="606"/>
      <c r="Q354" s="606"/>
      <c r="R354" s="606"/>
      <c r="S354" s="606"/>
      <c r="T354" s="606"/>
      <c r="U354" s="602"/>
      <c r="V354" s="562"/>
      <c r="W354" s="563"/>
      <c r="X354" s="563"/>
      <c r="Y354" s="563"/>
      <c r="Z354" s="563"/>
      <c r="AA354" s="563"/>
      <c r="AB354" s="563"/>
      <c r="AC354" s="563"/>
      <c r="AD354" s="563"/>
      <c r="AE354" s="563"/>
      <c r="AF354" s="563"/>
      <c r="AG354" s="563"/>
      <c r="AH354" s="563"/>
      <c r="AI354" s="563"/>
      <c r="AJ354" s="563"/>
      <c r="AK354" s="563"/>
      <c r="AL354" s="563"/>
      <c r="AM354" s="563"/>
      <c r="AN354" s="563"/>
      <c r="AO354" s="563"/>
      <c r="AP354" s="563"/>
      <c r="AQ354" s="563"/>
      <c r="AR354" s="563"/>
      <c r="AS354" s="563"/>
    </row>
    <row r="355" spans="4:45">
      <c r="D355" s="605"/>
      <c r="E355" s="606"/>
      <c r="F355" s="606"/>
      <c r="G355" s="606"/>
      <c r="H355" s="606"/>
      <c r="I355" s="606"/>
      <c r="J355" s="606"/>
      <c r="K355" s="606"/>
      <c r="L355" s="606"/>
      <c r="M355" s="606"/>
      <c r="N355" s="606"/>
      <c r="O355" s="606"/>
      <c r="P355" s="606"/>
      <c r="Q355" s="606"/>
      <c r="R355" s="606"/>
      <c r="S355" s="606"/>
      <c r="T355" s="606"/>
      <c r="U355" s="602"/>
      <c r="V355" s="562"/>
      <c r="W355" s="563"/>
      <c r="X355" s="563"/>
      <c r="Y355" s="563"/>
      <c r="Z355" s="563"/>
      <c r="AA355" s="563"/>
      <c r="AB355" s="563"/>
      <c r="AC355" s="563"/>
      <c r="AD355" s="563"/>
      <c r="AE355" s="563"/>
      <c r="AF355" s="563"/>
      <c r="AG355" s="563"/>
      <c r="AH355" s="563"/>
      <c r="AI355" s="563"/>
      <c r="AJ355" s="563"/>
      <c r="AK355" s="563"/>
      <c r="AL355" s="563"/>
      <c r="AM355" s="563"/>
      <c r="AN355" s="563"/>
      <c r="AO355" s="563"/>
      <c r="AP355" s="563"/>
      <c r="AQ355" s="563"/>
      <c r="AR355" s="563"/>
      <c r="AS355" s="563"/>
    </row>
    <row r="356" spans="4:45">
      <c r="D356" s="605"/>
      <c r="E356" s="606"/>
      <c r="F356" s="606"/>
      <c r="G356" s="606"/>
      <c r="H356" s="606"/>
      <c r="I356" s="606"/>
      <c r="J356" s="606"/>
      <c r="K356" s="606"/>
      <c r="L356" s="606"/>
      <c r="M356" s="606"/>
      <c r="N356" s="606"/>
      <c r="O356" s="606"/>
      <c r="P356" s="606"/>
      <c r="Q356" s="606"/>
      <c r="R356" s="606"/>
      <c r="S356" s="606"/>
      <c r="T356" s="606"/>
      <c r="U356" s="602"/>
      <c r="V356" s="562"/>
      <c r="W356" s="563"/>
      <c r="X356" s="563"/>
      <c r="Y356" s="563"/>
      <c r="Z356" s="563"/>
      <c r="AA356" s="563"/>
      <c r="AB356" s="563"/>
      <c r="AC356" s="563"/>
      <c r="AD356" s="563"/>
      <c r="AE356" s="563"/>
      <c r="AF356" s="563"/>
      <c r="AG356" s="563"/>
      <c r="AH356" s="563"/>
      <c r="AI356" s="563"/>
      <c r="AJ356" s="563"/>
      <c r="AK356" s="563"/>
      <c r="AL356" s="563"/>
      <c r="AM356" s="563"/>
      <c r="AN356" s="563"/>
      <c r="AO356" s="563"/>
      <c r="AP356" s="563"/>
      <c r="AQ356" s="563"/>
      <c r="AR356" s="563"/>
      <c r="AS356" s="563"/>
    </row>
    <row r="357" spans="4:45">
      <c r="D357" s="605"/>
      <c r="E357" s="606"/>
      <c r="F357" s="606"/>
      <c r="G357" s="606"/>
      <c r="H357" s="606"/>
      <c r="I357" s="606"/>
      <c r="J357" s="606"/>
      <c r="K357" s="606"/>
      <c r="L357" s="606"/>
      <c r="M357" s="606"/>
      <c r="N357" s="606"/>
      <c r="O357" s="606"/>
      <c r="P357" s="606"/>
      <c r="Q357" s="606"/>
      <c r="R357" s="606"/>
      <c r="S357" s="606"/>
      <c r="T357" s="606"/>
      <c r="U357" s="602"/>
      <c r="V357" s="562"/>
      <c r="W357" s="563"/>
      <c r="X357" s="563"/>
      <c r="Y357" s="563"/>
      <c r="Z357" s="563"/>
      <c r="AA357" s="563"/>
      <c r="AB357" s="563"/>
      <c r="AC357" s="563"/>
      <c r="AD357" s="563"/>
      <c r="AE357" s="563"/>
      <c r="AF357" s="563"/>
      <c r="AG357" s="563"/>
      <c r="AH357" s="563"/>
      <c r="AI357" s="563"/>
      <c r="AJ357" s="563"/>
      <c r="AK357" s="563"/>
      <c r="AL357" s="563"/>
      <c r="AM357" s="563"/>
      <c r="AN357" s="563"/>
      <c r="AO357" s="563"/>
      <c r="AP357" s="563"/>
      <c r="AQ357" s="563"/>
      <c r="AR357" s="563"/>
      <c r="AS357" s="563"/>
    </row>
    <row r="358" spans="4:45">
      <c r="D358" s="605"/>
      <c r="E358" s="606"/>
      <c r="F358" s="606"/>
      <c r="G358" s="606"/>
      <c r="H358" s="606"/>
      <c r="I358" s="606"/>
      <c r="J358" s="606"/>
      <c r="K358" s="606"/>
      <c r="L358" s="606"/>
      <c r="M358" s="606"/>
      <c r="N358" s="606"/>
      <c r="O358" s="606"/>
      <c r="P358" s="606"/>
      <c r="Q358" s="606"/>
      <c r="R358" s="606"/>
      <c r="S358" s="606"/>
      <c r="T358" s="606"/>
      <c r="U358" s="602"/>
      <c r="V358" s="562"/>
      <c r="W358" s="563"/>
      <c r="X358" s="563"/>
      <c r="Y358" s="563"/>
      <c r="Z358" s="563"/>
      <c r="AA358" s="563"/>
      <c r="AB358" s="563"/>
      <c r="AC358" s="563"/>
      <c r="AD358" s="563"/>
      <c r="AE358" s="563"/>
      <c r="AF358" s="563"/>
      <c r="AG358" s="563"/>
      <c r="AH358" s="563"/>
      <c r="AI358" s="563"/>
      <c r="AJ358" s="563"/>
      <c r="AK358" s="563"/>
      <c r="AL358" s="563"/>
      <c r="AM358" s="563"/>
      <c r="AN358" s="563"/>
      <c r="AO358" s="563"/>
      <c r="AP358" s="563"/>
      <c r="AQ358" s="563"/>
      <c r="AR358" s="563"/>
      <c r="AS358" s="563"/>
    </row>
    <row r="359" spans="4:45">
      <c r="D359" s="605"/>
      <c r="E359" s="606"/>
      <c r="F359" s="606"/>
      <c r="G359" s="606"/>
      <c r="H359" s="606"/>
      <c r="I359" s="606"/>
      <c r="J359" s="606"/>
      <c r="K359" s="606"/>
      <c r="L359" s="606"/>
      <c r="M359" s="606"/>
      <c r="N359" s="606"/>
      <c r="O359" s="606"/>
      <c r="P359" s="606"/>
      <c r="Q359" s="606"/>
      <c r="R359" s="606"/>
      <c r="S359" s="606"/>
      <c r="T359" s="606"/>
      <c r="U359" s="602"/>
      <c r="V359" s="562"/>
      <c r="W359" s="563"/>
      <c r="X359" s="563"/>
      <c r="Y359" s="563"/>
      <c r="Z359" s="563"/>
      <c r="AA359" s="563"/>
      <c r="AB359" s="563"/>
      <c r="AC359" s="563"/>
      <c r="AD359" s="563"/>
      <c r="AE359" s="563"/>
      <c r="AF359" s="563"/>
      <c r="AG359" s="563"/>
      <c r="AH359" s="563"/>
      <c r="AI359" s="563"/>
      <c r="AJ359" s="563"/>
      <c r="AK359" s="563"/>
      <c r="AL359" s="563"/>
      <c r="AM359" s="563"/>
      <c r="AN359" s="563"/>
      <c r="AO359" s="563"/>
      <c r="AP359" s="563"/>
      <c r="AQ359" s="563"/>
      <c r="AR359" s="563"/>
      <c r="AS359" s="563"/>
    </row>
    <row r="360" spans="4:45">
      <c r="D360" s="605"/>
      <c r="E360" s="606"/>
      <c r="F360" s="606"/>
      <c r="G360" s="606"/>
      <c r="H360" s="606"/>
      <c r="I360" s="606"/>
      <c r="J360" s="606"/>
      <c r="K360" s="606"/>
      <c r="L360" s="606"/>
      <c r="M360" s="606"/>
      <c r="N360" s="606"/>
      <c r="O360" s="606"/>
      <c r="P360" s="606"/>
      <c r="Q360" s="606"/>
      <c r="R360" s="606"/>
      <c r="S360" s="606"/>
      <c r="T360" s="606"/>
      <c r="U360" s="602"/>
      <c r="V360" s="562"/>
      <c r="W360" s="563"/>
      <c r="X360" s="563"/>
      <c r="Y360" s="563"/>
      <c r="Z360" s="563"/>
      <c r="AA360" s="563"/>
      <c r="AB360" s="563"/>
      <c r="AC360" s="563"/>
      <c r="AD360" s="563"/>
      <c r="AE360" s="563"/>
      <c r="AF360" s="563"/>
      <c r="AG360" s="563"/>
      <c r="AH360" s="563"/>
      <c r="AI360" s="563"/>
      <c r="AJ360" s="563"/>
      <c r="AK360" s="563"/>
      <c r="AL360" s="563"/>
      <c r="AM360" s="563"/>
      <c r="AN360" s="563"/>
      <c r="AO360" s="563"/>
      <c r="AP360" s="563"/>
      <c r="AQ360" s="563"/>
      <c r="AR360" s="563"/>
      <c r="AS360" s="563"/>
    </row>
    <row r="361" spans="4:45">
      <c r="D361" s="605"/>
      <c r="E361" s="606"/>
      <c r="F361" s="606"/>
      <c r="G361" s="606"/>
      <c r="H361" s="606"/>
      <c r="I361" s="606"/>
      <c r="J361" s="606"/>
      <c r="K361" s="606"/>
      <c r="L361" s="606"/>
      <c r="M361" s="606"/>
      <c r="N361" s="606"/>
      <c r="O361" s="606"/>
      <c r="P361" s="606"/>
      <c r="Q361" s="606"/>
      <c r="R361" s="606"/>
      <c r="S361" s="606"/>
      <c r="T361" s="606"/>
      <c r="U361" s="602"/>
      <c r="V361" s="562"/>
      <c r="W361" s="563"/>
      <c r="X361" s="563"/>
      <c r="Y361" s="563"/>
      <c r="Z361" s="563"/>
      <c r="AA361" s="563"/>
      <c r="AB361" s="563"/>
      <c r="AC361" s="563"/>
      <c r="AD361" s="563"/>
      <c r="AE361" s="563"/>
      <c r="AF361" s="563"/>
      <c r="AG361" s="563"/>
      <c r="AH361" s="563"/>
      <c r="AI361" s="563"/>
      <c r="AJ361" s="563"/>
      <c r="AK361" s="563"/>
      <c r="AL361" s="563"/>
      <c r="AM361" s="563"/>
      <c r="AN361" s="563"/>
      <c r="AO361" s="563"/>
      <c r="AP361" s="563"/>
      <c r="AQ361" s="563"/>
      <c r="AR361" s="563"/>
      <c r="AS361" s="563"/>
    </row>
    <row r="362" spans="4:45">
      <c r="D362" s="605"/>
      <c r="E362" s="606"/>
      <c r="F362" s="606"/>
      <c r="G362" s="606"/>
      <c r="H362" s="606"/>
      <c r="I362" s="606"/>
      <c r="J362" s="606"/>
      <c r="K362" s="606"/>
      <c r="L362" s="606"/>
      <c r="M362" s="606"/>
      <c r="N362" s="606"/>
      <c r="O362" s="606"/>
      <c r="P362" s="606"/>
      <c r="Q362" s="606"/>
      <c r="R362" s="606"/>
      <c r="S362" s="606"/>
      <c r="T362" s="606"/>
      <c r="U362" s="602"/>
      <c r="V362" s="562"/>
      <c r="W362" s="563"/>
      <c r="X362" s="563"/>
      <c r="Y362" s="563"/>
      <c r="Z362" s="563"/>
      <c r="AA362" s="563"/>
      <c r="AB362" s="563"/>
      <c r="AC362" s="563"/>
      <c r="AD362" s="563"/>
      <c r="AE362" s="563"/>
      <c r="AF362" s="563"/>
      <c r="AG362" s="563"/>
      <c r="AH362" s="563"/>
      <c r="AI362" s="563"/>
      <c r="AJ362" s="563"/>
      <c r="AK362" s="563"/>
      <c r="AL362" s="563"/>
      <c r="AM362" s="563"/>
      <c r="AN362" s="563"/>
      <c r="AO362" s="563"/>
      <c r="AP362" s="563"/>
      <c r="AQ362" s="563"/>
      <c r="AR362" s="563"/>
      <c r="AS362" s="563"/>
    </row>
    <row r="363" spans="4:45">
      <c r="D363" s="605"/>
      <c r="E363" s="606"/>
      <c r="F363" s="606"/>
      <c r="G363" s="606"/>
      <c r="H363" s="606"/>
      <c r="I363" s="606"/>
      <c r="J363" s="606"/>
      <c r="K363" s="606"/>
      <c r="L363" s="606"/>
      <c r="M363" s="606"/>
      <c r="N363" s="606"/>
      <c r="O363" s="606"/>
      <c r="P363" s="606"/>
      <c r="Q363" s="606"/>
      <c r="R363" s="606"/>
      <c r="S363" s="606"/>
      <c r="T363" s="606"/>
      <c r="U363" s="602"/>
      <c r="V363" s="562"/>
      <c r="W363" s="563"/>
      <c r="X363" s="563"/>
      <c r="Y363" s="563"/>
      <c r="Z363" s="563"/>
      <c r="AA363" s="563"/>
      <c r="AB363" s="563"/>
      <c r="AC363" s="563"/>
      <c r="AD363" s="563"/>
      <c r="AE363" s="563"/>
      <c r="AF363" s="563"/>
      <c r="AG363" s="563"/>
      <c r="AH363" s="563"/>
      <c r="AI363" s="563"/>
      <c r="AJ363" s="563"/>
      <c r="AK363" s="563"/>
      <c r="AL363" s="563"/>
      <c r="AM363" s="563"/>
      <c r="AN363" s="563"/>
      <c r="AO363" s="563"/>
      <c r="AP363" s="563"/>
      <c r="AQ363" s="563"/>
      <c r="AR363" s="563"/>
      <c r="AS363" s="563"/>
    </row>
    <row r="364" spans="4:45">
      <c r="D364" s="605"/>
      <c r="E364" s="606"/>
      <c r="F364" s="606"/>
      <c r="G364" s="606"/>
      <c r="H364" s="606"/>
      <c r="I364" s="606"/>
      <c r="J364" s="606"/>
      <c r="K364" s="606"/>
      <c r="L364" s="606"/>
      <c r="M364" s="606"/>
      <c r="N364" s="606"/>
      <c r="O364" s="606"/>
      <c r="P364" s="606"/>
      <c r="Q364" s="606"/>
      <c r="R364" s="606"/>
      <c r="S364" s="606"/>
      <c r="T364" s="606"/>
      <c r="U364" s="602"/>
      <c r="V364" s="562"/>
      <c r="W364" s="563"/>
      <c r="X364" s="563"/>
      <c r="Y364" s="563"/>
      <c r="Z364" s="563"/>
      <c r="AA364" s="563"/>
      <c r="AB364" s="563"/>
      <c r="AC364" s="563"/>
      <c r="AD364" s="563"/>
      <c r="AE364" s="563"/>
      <c r="AF364" s="563"/>
      <c r="AG364" s="563"/>
      <c r="AH364" s="563"/>
      <c r="AI364" s="563"/>
      <c r="AJ364" s="563"/>
      <c r="AK364" s="563"/>
      <c r="AL364" s="563"/>
      <c r="AM364" s="563"/>
      <c r="AN364" s="563"/>
      <c r="AO364" s="563"/>
      <c r="AP364" s="563"/>
      <c r="AQ364" s="563"/>
      <c r="AR364" s="563"/>
      <c r="AS364" s="563"/>
    </row>
    <row r="365" spans="4:45">
      <c r="D365" s="605"/>
      <c r="E365" s="606"/>
      <c r="F365" s="606"/>
      <c r="G365" s="606"/>
      <c r="H365" s="606"/>
      <c r="I365" s="606"/>
      <c r="J365" s="606"/>
      <c r="K365" s="606"/>
      <c r="L365" s="606"/>
      <c r="M365" s="606"/>
      <c r="N365" s="606"/>
      <c r="O365" s="606"/>
      <c r="P365" s="606"/>
      <c r="Q365" s="606"/>
      <c r="R365" s="606"/>
      <c r="S365" s="606"/>
      <c r="T365" s="606"/>
      <c r="U365" s="602"/>
      <c r="V365" s="562"/>
      <c r="W365" s="563"/>
      <c r="X365" s="563"/>
      <c r="Y365" s="563"/>
      <c r="Z365" s="563"/>
      <c r="AA365" s="563"/>
      <c r="AB365" s="563"/>
      <c r="AC365" s="563"/>
      <c r="AD365" s="563"/>
      <c r="AE365" s="563"/>
      <c r="AF365" s="563"/>
      <c r="AG365" s="563"/>
      <c r="AH365" s="563"/>
      <c r="AI365" s="563"/>
      <c r="AJ365" s="563"/>
      <c r="AK365" s="563"/>
      <c r="AL365" s="563"/>
      <c r="AM365" s="563"/>
      <c r="AN365" s="563"/>
      <c r="AO365" s="563"/>
      <c r="AP365" s="563"/>
      <c r="AQ365" s="563"/>
      <c r="AR365" s="563"/>
      <c r="AS365" s="563"/>
    </row>
    <row r="366" spans="4:45">
      <c r="D366" s="605"/>
      <c r="E366" s="606"/>
      <c r="F366" s="606"/>
      <c r="G366" s="606"/>
      <c r="H366" s="606"/>
      <c r="I366" s="606"/>
      <c r="J366" s="606"/>
      <c r="K366" s="606"/>
      <c r="L366" s="606"/>
      <c r="M366" s="606"/>
      <c r="N366" s="606"/>
      <c r="O366" s="606"/>
      <c r="P366" s="606"/>
      <c r="Q366" s="606"/>
      <c r="R366" s="606"/>
      <c r="S366" s="606"/>
      <c r="T366" s="606"/>
      <c r="U366" s="602"/>
      <c r="V366" s="562"/>
      <c r="W366" s="563"/>
      <c r="X366" s="563"/>
      <c r="Y366" s="563"/>
      <c r="Z366" s="563"/>
      <c r="AA366" s="563"/>
      <c r="AB366" s="563"/>
      <c r="AC366" s="563"/>
      <c r="AD366" s="563"/>
      <c r="AE366" s="563"/>
      <c r="AF366" s="563"/>
      <c r="AG366" s="563"/>
      <c r="AH366" s="563"/>
      <c r="AI366" s="563"/>
      <c r="AJ366" s="563"/>
      <c r="AK366" s="563"/>
      <c r="AL366" s="563"/>
      <c r="AM366" s="563"/>
      <c r="AN366" s="563"/>
      <c r="AO366" s="563"/>
      <c r="AP366" s="563"/>
      <c r="AQ366" s="563"/>
      <c r="AR366" s="563"/>
      <c r="AS366" s="563"/>
    </row>
    <row r="367" spans="4:45">
      <c r="D367" s="605"/>
      <c r="E367" s="606"/>
      <c r="F367" s="606"/>
      <c r="G367" s="606"/>
      <c r="H367" s="606"/>
      <c r="I367" s="606"/>
      <c r="J367" s="606"/>
      <c r="K367" s="606"/>
      <c r="L367" s="606"/>
      <c r="M367" s="606"/>
      <c r="N367" s="606"/>
      <c r="O367" s="606"/>
      <c r="P367" s="606"/>
      <c r="Q367" s="606"/>
      <c r="R367" s="606"/>
      <c r="S367" s="606"/>
      <c r="T367" s="606"/>
      <c r="U367" s="602"/>
      <c r="V367" s="562"/>
      <c r="W367" s="563"/>
      <c r="X367" s="563"/>
      <c r="Y367" s="563"/>
      <c r="Z367" s="563"/>
      <c r="AA367" s="563"/>
      <c r="AB367" s="563"/>
      <c r="AC367" s="563"/>
      <c r="AD367" s="563"/>
      <c r="AE367" s="563"/>
      <c r="AF367" s="563"/>
      <c r="AG367" s="563"/>
      <c r="AH367" s="563"/>
      <c r="AI367" s="563"/>
      <c r="AJ367" s="563"/>
      <c r="AK367" s="563"/>
      <c r="AL367" s="563"/>
      <c r="AM367" s="563"/>
      <c r="AN367" s="563"/>
      <c r="AO367" s="563"/>
      <c r="AP367" s="563"/>
      <c r="AQ367" s="563"/>
      <c r="AR367" s="563"/>
      <c r="AS367" s="563"/>
    </row>
    <row r="368" spans="4:45">
      <c r="D368" s="605"/>
      <c r="E368" s="606"/>
      <c r="F368" s="606"/>
      <c r="G368" s="606"/>
      <c r="H368" s="606"/>
      <c r="I368" s="606"/>
      <c r="J368" s="606"/>
      <c r="K368" s="606"/>
      <c r="L368" s="606"/>
      <c r="M368" s="606"/>
      <c r="N368" s="606"/>
      <c r="O368" s="606"/>
      <c r="P368" s="606"/>
      <c r="Q368" s="606"/>
      <c r="R368" s="606"/>
      <c r="S368" s="606"/>
      <c r="T368" s="606"/>
      <c r="U368" s="602"/>
      <c r="V368" s="562"/>
      <c r="W368" s="563"/>
      <c r="X368" s="563"/>
      <c r="Y368" s="563"/>
      <c r="Z368" s="563"/>
      <c r="AA368" s="563"/>
      <c r="AB368" s="563"/>
      <c r="AC368" s="563"/>
      <c r="AD368" s="563"/>
      <c r="AE368" s="563"/>
      <c r="AF368" s="563"/>
      <c r="AG368" s="563"/>
      <c r="AH368" s="563"/>
      <c r="AI368" s="563"/>
      <c r="AJ368" s="563"/>
      <c r="AK368" s="563"/>
      <c r="AL368" s="563"/>
      <c r="AM368" s="563"/>
      <c r="AN368" s="563"/>
      <c r="AO368" s="563"/>
      <c r="AP368" s="563"/>
      <c r="AQ368" s="563"/>
      <c r="AR368" s="563"/>
      <c r="AS368" s="563"/>
    </row>
    <row r="369" spans="4:45">
      <c r="D369" s="605"/>
      <c r="E369" s="606"/>
      <c r="F369" s="606"/>
      <c r="G369" s="606"/>
      <c r="H369" s="606"/>
      <c r="I369" s="606"/>
      <c r="J369" s="606"/>
      <c r="K369" s="606"/>
      <c r="L369" s="606"/>
      <c r="M369" s="606"/>
      <c r="N369" s="606"/>
      <c r="O369" s="606"/>
      <c r="P369" s="606"/>
      <c r="Q369" s="606"/>
      <c r="R369" s="606"/>
      <c r="S369" s="606"/>
      <c r="T369" s="606"/>
      <c r="U369" s="602"/>
      <c r="V369" s="562"/>
      <c r="W369" s="563"/>
      <c r="X369" s="563"/>
      <c r="Y369" s="563"/>
      <c r="Z369" s="563"/>
      <c r="AA369" s="563"/>
      <c r="AB369" s="563"/>
      <c r="AC369" s="563"/>
      <c r="AD369" s="563"/>
      <c r="AE369" s="563"/>
      <c r="AF369" s="563"/>
      <c r="AG369" s="563"/>
      <c r="AH369" s="563"/>
      <c r="AI369" s="563"/>
      <c r="AJ369" s="563"/>
      <c r="AK369" s="563"/>
      <c r="AL369" s="563"/>
      <c r="AM369" s="563"/>
      <c r="AN369" s="563"/>
      <c r="AO369" s="563"/>
      <c r="AP369" s="563"/>
      <c r="AQ369" s="563"/>
      <c r="AR369" s="563"/>
      <c r="AS369" s="563"/>
    </row>
    <row r="370" spans="4:45">
      <c r="D370" s="605"/>
      <c r="E370" s="606"/>
      <c r="F370" s="606"/>
      <c r="G370" s="606"/>
      <c r="H370" s="606"/>
      <c r="I370" s="606"/>
      <c r="J370" s="606"/>
      <c r="K370" s="606"/>
      <c r="L370" s="606"/>
      <c r="M370" s="606"/>
      <c r="N370" s="606"/>
      <c r="O370" s="606"/>
      <c r="P370" s="606"/>
      <c r="Q370" s="606"/>
      <c r="R370" s="606"/>
      <c r="S370" s="606"/>
      <c r="T370" s="606"/>
      <c r="U370" s="602"/>
      <c r="V370" s="562"/>
      <c r="W370" s="563"/>
      <c r="X370" s="563"/>
      <c r="Y370" s="563"/>
      <c r="Z370" s="563"/>
      <c r="AA370" s="563"/>
      <c r="AB370" s="563"/>
      <c r="AC370" s="563"/>
      <c r="AD370" s="563"/>
      <c r="AE370" s="563"/>
      <c r="AF370" s="563"/>
      <c r="AG370" s="563"/>
      <c r="AH370" s="563"/>
      <c r="AI370" s="563"/>
      <c r="AJ370" s="563"/>
      <c r="AK370" s="563"/>
      <c r="AL370" s="563"/>
      <c r="AM370" s="563"/>
      <c r="AN370" s="563"/>
      <c r="AO370" s="563"/>
      <c r="AP370" s="563"/>
      <c r="AQ370" s="563"/>
      <c r="AR370" s="563"/>
      <c r="AS370" s="563"/>
    </row>
    <row r="371" spans="4:45">
      <c r="D371" s="605"/>
      <c r="E371" s="606"/>
      <c r="F371" s="606"/>
      <c r="G371" s="606"/>
      <c r="H371" s="606"/>
      <c r="I371" s="606"/>
      <c r="J371" s="606"/>
      <c r="K371" s="606"/>
      <c r="L371" s="606"/>
      <c r="M371" s="606"/>
      <c r="N371" s="606"/>
      <c r="O371" s="606"/>
      <c r="P371" s="606"/>
      <c r="Q371" s="606"/>
      <c r="R371" s="606"/>
      <c r="S371" s="606"/>
      <c r="T371" s="606"/>
      <c r="U371" s="602"/>
      <c r="V371" s="562"/>
      <c r="W371" s="563"/>
      <c r="X371" s="563"/>
      <c r="Y371" s="563"/>
      <c r="Z371" s="563"/>
      <c r="AA371" s="563"/>
      <c r="AB371" s="563"/>
      <c r="AC371" s="563"/>
      <c r="AD371" s="563"/>
      <c r="AE371" s="563"/>
      <c r="AF371" s="563"/>
      <c r="AG371" s="563"/>
      <c r="AH371" s="563"/>
      <c r="AI371" s="563"/>
      <c r="AJ371" s="563"/>
      <c r="AK371" s="563"/>
      <c r="AL371" s="563"/>
      <c r="AM371" s="563"/>
      <c r="AN371" s="563"/>
      <c r="AO371" s="563"/>
      <c r="AP371" s="563"/>
      <c r="AQ371" s="563"/>
      <c r="AR371" s="563"/>
      <c r="AS371" s="563"/>
    </row>
    <row r="372" spans="4:45">
      <c r="D372" s="605"/>
      <c r="E372" s="606"/>
      <c r="F372" s="606"/>
      <c r="G372" s="606"/>
      <c r="H372" s="606"/>
      <c r="I372" s="606"/>
      <c r="J372" s="606"/>
      <c r="K372" s="606"/>
      <c r="L372" s="606"/>
      <c r="M372" s="606"/>
      <c r="N372" s="606"/>
      <c r="O372" s="606"/>
      <c r="P372" s="606"/>
      <c r="Q372" s="606"/>
      <c r="R372" s="606"/>
      <c r="S372" s="606"/>
      <c r="T372" s="606"/>
      <c r="U372" s="602"/>
      <c r="V372" s="562"/>
      <c r="W372" s="563"/>
      <c r="X372" s="563"/>
      <c r="Y372" s="563"/>
      <c r="Z372" s="563"/>
      <c r="AA372" s="563"/>
      <c r="AB372" s="563"/>
      <c r="AC372" s="563"/>
      <c r="AD372" s="563"/>
      <c r="AE372" s="563"/>
      <c r="AF372" s="563"/>
      <c r="AG372" s="563"/>
      <c r="AH372" s="563"/>
      <c r="AI372" s="563"/>
      <c r="AJ372" s="563"/>
      <c r="AK372" s="563"/>
      <c r="AL372" s="563"/>
      <c r="AM372" s="563"/>
      <c r="AN372" s="563"/>
      <c r="AO372" s="563"/>
      <c r="AP372" s="563"/>
      <c r="AQ372" s="563"/>
      <c r="AR372" s="563"/>
      <c r="AS372" s="563"/>
    </row>
    <row r="373" spans="4:45">
      <c r="D373" s="605"/>
      <c r="E373" s="606"/>
      <c r="F373" s="606"/>
      <c r="G373" s="606"/>
      <c r="H373" s="606"/>
      <c r="I373" s="606"/>
      <c r="J373" s="606"/>
      <c r="K373" s="606"/>
      <c r="L373" s="606"/>
      <c r="M373" s="606"/>
      <c r="N373" s="606"/>
      <c r="O373" s="606"/>
      <c r="P373" s="606"/>
      <c r="Q373" s="606"/>
      <c r="R373" s="606"/>
      <c r="S373" s="606"/>
      <c r="T373" s="606"/>
      <c r="U373" s="602"/>
      <c r="V373" s="562"/>
      <c r="W373" s="563"/>
      <c r="X373" s="563"/>
      <c r="Y373" s="563"/>
      <c r="Z373" s="563"/>
      <c r="AA373" s="563"/>
      <c r="AB373" s="563"/>
      <c r="AC373" s="563"/>
      <c r="AD373" s="563"/>
      <c r="AE373" s="563"/>
      <c r="AF373" s="563"/>
      <c r="AG373" s="563"/>
      <c r="AH373" s="563"/>
      <c r="AI373" s="563"/>
      <c r="AJ373" s="563"/>
      <c r="AK373" s="563"/>
      <c r="AL373" s="563"/>
      <c r="AM373" s="563"/>
      <c r="AN373" s="563"/>
      <c r="AO373" s="563"/>
      <c r="AP373" s="563"/>
      <c r="AQ373" s="563"/>
      <c r="AR373" s="563"/>
      <c r="AS373" s="563"/>
    </row>
    <row r="374" spans="4:45">
      <c r="D374" s="605"/>
      <c r="E374" s="606"/>
      <c r="F374" s="606"/>
      <c r="G374" s="606"/>
      <c r="H374" s="606"/>
      <c r="I374" s="606"/>
      <c r="J374" s="606"/>
      <c r="K374" s="606"/>
      <c r="L374" s="606"/>
      <c r="M374" s="606"/>
      <c r="N374" s="606"/>
      <c r="O374" s="606"/>
      <c r="P374" s="606"/>
      <c r="Q374" s="606"/>
      <c r="R374" s="606"/>
      <c r="S374" s="606"/>
      <c r="T374" s="606"/>
      <c r="U374" s="602"/>
      <c r="V374" s="562"/>
      <c r="W374" s="563"/>
      <c r="X374" s="563"/>
      <c r="Y374" s="563"/>
      <c r="Z374" s="563"/>
      <c r="AA374" s="563"/>
      <c r="AB374" s="563"/>
      <c r="AC374" s="563"/>
      <c r="AD374" s="563"/>
      <c r="AE374" s="563"/>
      <c r="AF374" s="563"/>
      <c r="AG374" s="563"/>
      <c r="AH374" s="563"/>
      <c r="AI374" s="563"/>
      <c r="AJ374" s="563"/>
      <c r="AK374" s="563"/>
      <c r="AL374" s="563"/>
      <c r="AM374" s="563"/>
      <c r="AN374" s="563"/>
      <c r="AO374" s="563"/>
      <c r="AP374" s="563"/>
      <c r="AQ374" s="563"/>
      <c r="AR374" s="563"/>
      <c r="AS374" s="563"/>
    </row>
    <row r="375" spans="4:45">
      <c r="D375" s="605"/>
      <c r="E375" s="606"/>
      <c r="F375" s="606"/>
      <c r="G375" s="606"/>
      <c r="H375" s="606"/>
      <c r="I375" s="606"/>
      <c r="J375" s="606"/>
      <c r="K375" s="606"/>
      <c r="L375" s="606"/>
      <c r="M375" s="606"/>
      <c r="N375" s="606"/>
      <c r="O375" s="606"/>
      <c r="P375" s="606"/>
      <c r="Q375" s="606"/>
      <c r="R375" s="606"/>
      <c r="S375" s="606"/>
      <c r="T375" s="606"/>
      <c r="U375" s="602"/>
      <c r="V375" s="562"/>
      <c r="W375" s="563"/>
      <c r="X375" s="563"/>
      <c r="Y375" s="563"/>
      <c r="Z375" s="563"/>
      <c r="AA375" s="563"/>
      <c r="AB375" s="563"/>
      <c r="AC375" s="563"/>
      <c r="AD375" s="563"/>
      <c r="AE375" s="563"/>
      <c r="AF375" s="563"/>
      <c r="AG375" s="563"/>
      <c r="AH375" s="563"/>
      <c r="AI375" s="563"/>
      <c r="AJ375" s="563"/>
      <c r="AK375" s="563"/>
      <c r="AL375" s="563"/>
      <c r="AM375" s="563"/>
      <c r="AN375" s="563"/>
      <c r="AO375" s="563"/>
      <c r="AP375" s="563"/>
      <c r="AQ375" s="563"/>
      <c r="AR375" s="563"/>
      <c r="AS375" s="563"/>
    </row>
    <row r="376" spans="4:45">
      <c r="D376" s="605"/>
      <c r="E376" s="606"/>
      <c r="F376" s="606"/>
      <c r="G376" s="606"/>
      <c r="H376" s="606"/>
      <c r="I376" s="606"/>
      <c r="J376" s="606"/>
      <c r="K376" s="606"/>
      <c r="L376" s="606"/>
      <c r="M376" s="606"/>
      <c r="N376" s="606"/>
      <c r="O376" s="606"/>
      <c r="P376" s="606"/>
      <c r="Q376" s="606"/>
      <c r="R376" s="606"/>
      <c r="S376" s="606"/>
      <c r="T376" s="606"/>
      <c r="U376" s="602"/>
      <c r="V376" s="562"/>
      <c r="W376" s="563"/>
      <c r="X376" s="563"/>
      <c r="Y376" s="563"/>
      <c r="Z376" s="563"/>
      <c r="AA376" s="563"/>
      <c r="AB376" s="563"/>
      <c r="AC376" s="563"/>
      <c r="AD376" s="563"/>
      <c r="AE376" s="563"/>
      <c r="AF376" s="563"/>
      <c r="AG376" s="563"/>
      <c r="AH376" s="563"/>
      <c r="AI376" s="563"/>
      <c r="AJ376" s="563"/>
      <c r="AK376" s="563"/>
      <c r="AL376" s="563"/>
      <c r="AM376" s="563"/>
      <c r="AN376" s="563"/>
      <c r="AO376" s="563"/>
      <c r="AP376" s="563"/>
      <c r="AQ376" s="563"/>
      <c r="AR376" s="563"/>
      <c r="AS376" s="563"/>
    </row>
    <row r="377" spans="4:45">
      <c r="D377" s="605"/>
      <c r="E377" s="606"/>
      <c r="F377" s="606"/>
      <c r="G377" s="606"/>
      <c r="H377" s="606"/>
      <c r="I377" s="606"/>
      <c r="J377" s="606"/>
      <c r="K377" s="606"/>
      <c r="L377" s="606"/>
      <c r="M377" s="606"/>
      <c r="N377" s="606"/>
      <c r="O377" s="606"/>
      <c r="P377" s="606"/>
      <c r="Q377" s="606"/>
      <c r="R377" s="606"/>
      <c r="S377" s="606"/>
      <c r="T377" s="606"/>
      <c r="U377" s="602"/>
      <c r="V377" s="562"/>
      <c r="W377" s="563"/>
      <c r="X377" s="563"/>
      <c r="Y377" s="563"/>
      <c r="Z377" s="563"/>
      <c r="AA377" s="563"/>
      <c r="AB377" s="563"/>
      <c r="AC377" s="563"/>
      <c r="AD377" s="563"/>
      <c r="AE377" s="563"/>
      <c r="AF377" s="563"/>
      <c r="AG377" s="563"/>
      <c r="AH377" s="563"/>
      <c r="AI377" s="563"/>
      <c r="AJ377" s="563"/>
      <c r="AK377" s="563"/>
      <c r="AL377" s="563"/>
      <c r="AM377" s="563"/>
      <c r="AN377" s="563"/>
      <c r="AO377" s="563"/>
      <c r="AP377" s="563"/>
      <c r="AQ377" s="563"/>
      <c r="AR377" s="563"/>
      <c r="AS377" s="563"/>
    </row>
    <row r="378" spans="4:45">
      <c r="D378" s="605"/>
      <c r="E378" s="606"/>
      <c r="F378" s="606"/>
      <c r="G378" s="606"/>
      <c r="H378" s="606"/>
      <c r="I378" s="606"/>
      <c r="J378" s="606"/>
      <c r="K378" s="606"/>
      <c r="L378" s="606"/>
      <c r="M378" s="606"/>
      <c r="N378" s="606"/>
      <c r="O378" s="606"/>
      <c r="P378" s="606"/>
      <c r="Q378" s="606"/>
      <c r="R378" s="606"/>
      <c r="S378" s="606"/>
      <c r="T378" s="606"/>
      <c r="U378" s="602"/>
      <c r="V378" s="562"/>
      <c r="W378" s="563"/>
      <c r="X378" s="563"/>
      <c r="Y378" s="563"/>
      <c r="Z378" s="563"/>
      <c r="AA378" s="563"/>
      <c r="AB378" s="563"/>
      <c r="AC378" s="563"/>
      <c r="AD378" s="563"/>
      <c r="AE378" s="563"/>
      <c r="AF378" s="563"/>
      <c r="AG378" s="563"/>
      <c r="AH378" s="563"/>
      <c r="AI378" s="563"/>
      <c r="AJ378" s="563"/>
      <c r="AK378" s="563"/>
      <c r="AL378" s="563"/>
      <c r="AM378" s="563"/>
      <c r="AN378" s="563"/>
      <c r="AO378" s="563"/>
      <c r="AP378" s="563"/>
      <c r="AQ378" s="563"/>
      <c r="AR378" s="563"/>
      <c r="AS378" s="563"/>
    </row>
    <row r="379" spans="4:45">
      <c r="D379" s="605"/>
      <c r="E379" s="606"/>
      <c r="F379" s="606"/>
      <c r="G379" s="606"/>
      <c r="H379" s="606"/>
      <c r="I379" s="606"/>
      <c r="J379" s="606"/>
      <c r="K379" s="606"/>
      <c r="L379" s="606"/>
      <c r="M379" s="606"/>
      <c r="N379" s="606"/>
      <c r="O379" s="606"/>
      <c r="P379" s="606"/>
      <c r="Q379" s="606"/>
      <c r="R379" s="606"/>
      <c r="S379" s="606"/>
      <c r="T379" s="606"/>
      <c r="U379" s="602"/>
      <c r="V379" s="562"/>
      <c r="W379" s="563"/>
      <c r="X379" s="563"/>
      <c r="Y379" s="563"/>
      <c r="Z379" s="563"/>
      <c r="AA379" s="563"/>
      <c r="AB379" s="563"/>
      <c r="AC379" s="563"/>
      <c r="AD379" s="563"/>
      <c r="AE379" s="563"/>
      <c r="AF379" s="563"/>
      <c r="AG379" s="563"/>
      <c r="AH379" s="563"/>
      <c r="AI379" s="563"/>
      <c r="AJ379" s="563"/>
      <c r="AK379" s="563"/>
      <c r="AL379" s="563"/>
      <c r="AM379" s="563"/>
      <c r="AN379" s="563"/>
      <c r="AO379" s="563"/>
      <c r="AP379" s="563"/>
      <c r="AQ379" s="563"/>
      <c r="AR379" s="563"/>
      <c r="AS379" s="563"/>
    </row>
    <row r="380" spans="4:45">
      <c r="D380" s="605"/>
      <c r="E380" s="606"/>
      <c r="F380" s="606"/>
      <c r="G380" s="606"/>
      <c r="H380" s="606"/>
      <c r="I380" s="606"/>
      <c r="J380" s="606"/>
      <c r="K380" s="606"/>
      <c r="L380" s="606"/>
      <c r="M380" s="606"/>
      <c r="N380" s="606"/>
      <c r="O380" s="606"/>
      <c r="P380" s="606"/>
      <c r="Q380" s="606"/>
      <c r="R380" s="606"/>
      <c r="S380" s="606"/>
      <c r="T380" s="606"/>
      <c r="U380" s="602"/>
      <c r="V380" s="562"/>
      <c r="W380" s="563"/>
      <c r="X380" s="563"/>
      <c r="Y380" s="563"/>
      <c r="Z380" s="563"/>
      <c r="AA380" s="563"/>
      <c r="AB380" s="563"/>
      <c r="AC380" s="563"/>
      <c r="AD380" s="563"/>
      <c r="AE380" s="563"/>
      <c r="AF380" s="563"/>
      <c r="AG380" s="563"/>
      <c r="AH380" s="563"/>
      <c r="AI380" s="563"/>
      <c r="AJ380" s="563"/>
      <c r="AK380" s="563"/>
      <c r="AL380" s="563"/>
      <c r="AM380" s="563"/>
      <c r="AN380" s="563"/>
      <c r="AO380" s="563"/>
      <c r="AP380" s="563"/>
      <c r="AQ380" s="563"/>
      <c r="AR380" s="563"/>
      <c r="AS380" s="563"/>
    </row>
    <row r="381" spans="4:45">
      <c r="D381" s="605"/>
      <c r="E381" s="606"/>
      <c r="F381" s="606"/>
      <c r="G381" s="606"/>
      <c r="H381" s="606"/>
      <c r="I381" s="606"/>
      <c r="J381" s="606"/>
      <c r="K381" s="606"/>
      <c r="L381" s="606"/>
      <c r="M381" s="606"/>
      <c r="N381" s="606"/>
      <c r="O381" s="606"/>
      <c r="P381" s="606"/>
      <c r="Q381" s="606"/>
      <c r="R381" s="606"/>
      <c r="S381" s="606"/>
      <c r="T381" s="606"/>
      <c r="U381" s="602"/>
      <c r="V381" s="562"/>
      <c r="W381" s="563"/>
      <c r="X381" s="563"/>
      <c r="Y381" s="563"/>
      <c r="Z381" s="563"/>
      <c r="AA381" s="563"/>
      <c r="AB381" s="563"/>
      <c r="AC381" s="563"/>
      <c r="AD381" s="563"/>
      <c r="AE381" s="563"/>
      <c r="AF381" s="563"/>
      <c r="AG381" s="563"/>
      <c r="AH381" s="563"/>
      <c r="AI381" s="563"/>
      <c r="AJ381" s="563"/>
      <c r="AK381" s="563"/>
      <c r="AL381" s="563"/>
      <c r="AM381" s="563"/>
      <c r="AN381" s="563"/>
      <c r="AO381" s="563"/>
      <c r="AP381" s="563"/>
      <c r="AQ381" s="563"/>
      <c r="AR381" s="563"/>
      <c r="AS381" s="563"/>
    </row>
    <row r="382" spans="4:45">
      <c r="D382" s="605"/>
      <c r="E382" s="606"/>
      <c r="F382" s="606"/>
      <c r="G382" s="606"/>
      <c r="H382" s="606"/>
      <c r="I382" s="606"/>
      <c r="J382" s="606"/>
      <c r="K382" s="606"/>
      <c r="L382" s="606"/>
      <c r="M382" s="606"/>
      <c r="N382" s="606"/>
      <c r="O382" s="606"/>
      <c r="P382" s="606"/>
      <c r="Q382" s="606"/>
      <c r="R382" s="606"/>
      <c r="S382" s="606"/>
      <c r="T382" s="606"/>
      <c r="U382" s="602"/>
      <c r="V382" s="562"/>
      <c r="W382" s="563"/>
      <c r="X382" s="563"/>
      <c r="Y382" s="563"/>
      <c r="Z382" s="563"/>
      <c r="AA382" s="563"/>
      <c r="AB382" s="563"/>
      <c r="AC382" s="563"/>
      <c r="AD382" s="563"/>
      <c r="AE382" s="563"/>
      <c r="AF382" s="563"/>
      <c r="AG382" s="563"/>
      <c r="AH382" s="563"/>
      <c r="AI382" s="563"/>
      <c r="AJ382" s="563"/>
      <c r="AK382" s="563"/>
      <c r="AL382" s="563"/>
      <c r="AM382" s="563"/>
      <c r="AN382" s="563"/>
      <c r="AO382" s="563"/>
      <c r="AP382" s="563"/>
      <c r="AQ382" s="563"/>
      <c r="AR382" s="563"/>
      <c r="AS382" s="563"/>
    </row>
    <row r="383" spans="4:45">
      <c r="D383" s="605"/>
      <c r="E383" s="606"/>
      <c r="F383" s="606"/>
      <c r="G383" s="606"/>
      <c r="H383" s="606"/>
      <c r="I383" s="606"/>
      <c r="J383" s="606"/>
      <c r="K383" s="606"/>
      <c r="L383" s="606"/>
      <c r="M383" s="606"/>
      <c r="N383" s="606"/>
      <c r="O383" s="606"/>
      <c r="P383" s="606"/>
      <c r="Q383" s="606"/>
      <c r="R383" s="606"/>
      <c r="S383" s="606"/>
      <c r="T383" s="606"/>
      <c r="U383" s="602"/>
      <c r="V383" s="562"/>
      <c r="W383" s="563"/>
      <c r="X383" s="563"/>
      <c r="Y383" s="563"/>
      <c r="Z383" s="563"/>
      <c r="AA383" s="563"/>
      <c r="AB383" s="563"/>
      <c r="AC383" s="563"/>
      <c r="AD383" s="563"/>
      <c r="AE383" s="563"/>
      <c r="AF383" s="563"/>
      <c r="AG383" s="563"/>
      <c r="AH383" s="563"/>
      <c r="AI383" s="563"/>
      <c r="AJ383" s="563"/>
      <c r="AK383" s="563"/>
      <c r="AL383" s="563"/>
      <c r="AM383" s="563"/>
      <c r="AN383" s="563"/>
      <c r="AO383" s="563"/>
      <c r="AP383" s="563"/>
      <c r="AQ383" s="563"/>
      <c r="AR383" s="563"/>
      <c r="AS383" s="563"/>
    </row>
    <row r="384" spans="4:45">
      <c r="D384" s="605"/>
      <c r="E384" s="606"/>
      <c r="F384" s="606"/>
      <c r="G384" s="606"/>
      <c r="H384" s="606"/>
      <c r="I384" s="606"/>
      <c r="J384" s="606"/>
      <c r="K384" s="606"/>
      <c r="L384" s="606"/>
      <c r="M384" s="606"/>
      <c r="N384" s="606"/>
      <c r="O384" s="606"/>
      <c r="P384" s="606"/>
      <c r="Q384" s="606"/>
      <c r="R384" s="606"/>
      <c r="S384" s="606"/>
      <c r="T384" s="606"/>
      <c r="U384" s="602"/>
      <c r="V384" s="562"/>
      <c r="W384" s="563"/>
      <c r="X384" s="563"/>
      <c r="Y384" s="563"/>
      <c r="Z384" s="563"/>
      <c r="AA384" s="563"/>
      <c r="AB384" s="563"/>
      <c r="AC384" s="563"/>
      <c r="AD384" s="563"/>
      <c r="AE384" s="563"/>
      <c r="AF384" s="563"/>
      <c r="AG384" s="563"/>
      <c r="AH384" s="563"/>
      <c r="AI384" s="563"/>
      <c r="AJ384" s="563"/>
      <c r="AK384" s="563"/>
      <c r="AL384" s="563"/>
      <c r="AM384" s="563"/>
      <c r="AN384" s="563"/>
      <c r="AO384" s="563"/>
      <c r="AP384" s="563"/>
      <c r="AQ384" s="563"/>
      <c r="AR384" s="563"/>
      <c r="AS384" s="563"/>
    </row>
    <row r="385" spans="4:45">
      <c r="D385" s="605"/>
      <c r="E385" s="606"/>
      <c r="F385" s="606"/>
      <c r="G385" s="606"/>
      <c r="H385" s="606"/>
      <c r="I385" s="606"/>
      <c r="J385" s="606"/>
      <c r="K385" s="606"/>
      <c r="L385" s="606"/>
      <c r="M385" s="606"/>
      <c r="N385" s="606"/>
      <c r="O385" s="606"/>
      <c r="P385" s="606"/>
      <c r="Q385" s="606"/>
      <c r="R385" s="606"/>
      <c r="S385" s="606"/>
      <c r="T385" s="606"/>
      <c r="U385" s="602"/>
      <c r="V385" s="562"/>
      <c r="W385" s="563"/>
      <c r="X385" s="563"/>
      <c r="Y385" s="563"/>
      <c r="Z385" s="563"/>
      <c r="AA385" s="563"/>
      <c r="AB385" s="563"/>
      <c r="AC385" s="563"/>
      <c r="AD385" s="563"/>
      <c r="AE385" s="563"/>
      <c r="AF385" s="563"/>
      <c r="AG385" s="563"/>
      <c r="AH385" s="563"/>
      <c r="AI385" s="563"/>
      <c r="AJ385" s="563"/>
      <c r="AK385" s="563"/>
      <c r="AL385" s="563"/>
      <c r="AM385" s="563"/>
      <c r="AN385" s="563"/>
      <c r="AO385" s="563"/>
      <c r="AP385" s="563"/>
      <c r="AQ385" s="563"/>
      <c r="AR385" s="563"/>
      <c r="AS385" s="563"/>
    </row>
    <row r="386" spans="4:45">
      <c r="D386" s="605"/>
      <c r="E386" s="606"/>
      <c r="F386" s="606"/>
      <c r="G386" s="606"/>
      <c r="H386" s="606"/>
      <c r="I386" s="606"/>
      <c r="J386" s="606"/>
      <c r="K386" s="606"/>
      <c r="L386" s="606"/>
      <c r="M386" s="606"/>
      <c r="N386" s="606"/>
      <c r="O386" s="606"/>
      <c r="P386" s="606"/>
      <c r="Q386" s="606"/>
      <c r="R386" s="606"/>
      <c r="S386" s="606"/>
      <c r="T386" s="606"/>
      <c r="U386" s="602"/>
      <c r="V386" s="562"/>
      <c r="W386" s="563"/>
      <c r="X386" s="563"/>
      <c r="Y386" s="563"/>
      <c r="Z386" s="563"/>
      <c r="AA386" s="563"/>
      <c r="AB386" s="563"/>
      <c r="AC386" s="563"/>
      <c r="AD386" s="563"/>
      <c r="AE386" s="563"/>
      <c r="AF386" s="563"/>
      <c r="AG386" s="563"/>
      <c r="AH386" s="563"/>
      <c r="AI386" s="563"/>
      <c r="AJ386" s="563"/>
      <c r="AK386" s="563"/>
      <c r="AL386" s="563"/>
      <c r="AM386" s="563"/>
      <c r="AN386" s="563"/>
      <c r="AO386" s="563"/>
      <c r="AP386" s="563"/>
      <c r="AQ386" s="563"/>
      <c r="AR386" s="563"/>
      <c r="AS386" s="563"/>
    </row>
    <row r="387" spans="4:45">
      <c r="D387" s="605"/>
      <c r="E387" s="606"/>
      <c r="F387" s="606"/>
      <c r="G387" s="606"/>
      <c r="H387" s="606"/>
      <c r="I387" s="606"/>
      <c r="J387" s="606"/>
      <c r="K387" s="606"/>
      <c r="L387" s="606"/>
      <c r="M387" s="606"/>
      <c r="N387" s="606"/>
      <c r="O387" s="606"/>
      <c r="P387" s="606"/>
      <c r="Q387" s="606"/>
      <c r="R387" s="606"/>
      <c r="S387" s="606"/>
      <c r="T387" s="606"/>
      <c r="U387" s="602"/>
      <c r="V387" s="562"/>
      <c r="W387" s="563"/>
      <c r="X387" s="563"/>
      <c r="Y387" s="563"/>
      <c r="Z387" s="563"/>
      <c r="AA387" s="563"/>
      <c r="AB387" s="563"/>
      <c r="AC387" s="563"/>
      <c r="AD387" s="563"/>
      <c r="AE387" s="563"/>
      <c r="AF387" s="563"/>
      <c r="AG387" s="563"/>
      <c r="AH387" s="563"/>
      <c r="AI387" s="563"/>
      <c r="AJ387" s="563"/>
      <c r="AK387" s="563"/>
      <c r="AL387" s="563"/>
      <c r="AM387" s="563"/>
      <c r="AN387" s="563"/>
      <c r="AO387" s="563"/>
      <c r="AP387" s="563"/>
      <c r="AQ387" s="563"/>
      <c r="AR387" s="563"/>
      <c r="AS387" s="563"/>
    </row>
    <row r="388" spans="4:45">
      <c r="D388" s="605"/>
      <c r="E388" s="606"/>
      <c r="F388" s="606"/>
      <c r="G388" s="606"/>
      <c r="H388" s="606"/>
      <c r="I388" s="606"/>
      <c r="J388" s="606"/>
      <c r="K388" s="606"/>
      <c r="L388" s="606"/>
      <c r="M388" s="606"/>
      <c r="N388" s="606"/>
      <c r="O388" s="606"/>
      <c r="P388" s="606"/>
      <c r="Q388" s="606"/>
      <c r="R388" s="606"/>
      <c r="S388" s="606"/>
      <c r="T388" s="606"/>
      <c r="U388" s="602"/>
      <c r="V388" s="562"/>
      <c r="W388" s="563"/>
      <c r="X388" s="563"/>
      <c r="Y388" s="563"/>
      <c r="Z388" s="563"/>
      <c r="AA388" s="563"/>
      <c r="AB388" s="563"/>
      <c r="AC388" s="563"/>
      <c r="AD388" s="563"/>
      <c r="AE388" s="563"/>
      <c r="AF388" s="563"/>
      <c r="AG388" s="563"/>
      <c r="AH388" s="563"/>
      <c r="AI388" s="563"/>
      <c r="AJ388" s="563"/>
      <c r="AK388" s="563"/>
      <c r="AL388" s="563"/>
      <c r="AM388" s="563"/>
      <c r="AN388" s="563"/>
      <c r="AO388" s="563"/>
      <c r="AP388" s="563"/>
      <c r="AQ388" s="563"/>
      <c r="AR388" s="563"/>
      <c r="AS388" s="563"/>
    </row>
    <row r="389" spans="4:45">
      <c r="D389" s="605"/>
      <c r="E389" s="606"/>
      <c r="F389" s="606"/>
      <c r="G389" s="606"/>
      <c r="H389" s="606"/>
      <c r="I389" s="606"/>
      <c r="J389" s="606"/>
      <c r="K389" s="606"/>
      <c r="L389" s="606"/>
      <c r="M389" s="606"/>
      <c r="N389" s="606"/>
      <c r="O389" s="606"/>
      <c r="P389" s="606"/>
      <c r="Q389" s="606"/>
      <c r="R389" s="606"/>
      <c r="S389" s="606"/>
      <c r="T389" s="606"/>
      <c r="U389" s="602"/>
      <c r="V389" s="562"/>
      <c r="W389" s="563"/>
      <c r="X389" s="563"/>
      <c r="Y389" s="563"/>
      <c r="Z389" s="563"/>
      <c r="AA389" s="563"/>
      <c r="AB389" s="563"/>
      <c r="AC389" s="563"/>
      <c r="AD389" s="563"/>
      <c r="AE389" s="563"/>
      <c r="AF389" s="563"/>
      <c r="AG389" s="563"/>
      <c r="AH389" s="563"/>
      <c r="AI389" s="563"/>
      <c r="AJ389" s="563"/>
      <c r="AK389" s="563"/>
      <c r="AL389" s="563"/>
      <c r="AM389" s="563"/>
      <c r="AN389" s="563"/>
      <c r="AO389" s="563"/>
      <c r="AP389" s="563"/>
      <c r="AQ389" s="563"/>
      <c r="AR389" s="563"/>
      <c r="AS389" s="563"/>
    </row>
    <row r="390" spans="4:45">
      <c r="D390" s="605"/>
      <c r="E390" s="606"/>
      <c r="F390" s="606"/>
      <c r="G390" s="606"/>
      <c r="H390" s="606"/>
      <c r="I390" s="606"/>
      <c r="J390" s="606"/>
      <c r="K390" s="606"/>
      <c r="L390" s="606"/>
      <c r="M390" s="606"/>
      <c r="N390" s="606"/>
      <c r="O390" s="606"/>
      <c r="P390" s="606"/>
      <c r="Q390" s="606"/>
      <c r="R390" s="606"/>
      <c r="S390" s="606"/>
      <c r="T390" s="606"/>
      <c r="U390" s="602"/>
      <c r="V390" s="562"/>
      <c r="W390" s="563"/>
      <c r="X390" s="563"/>
      <c r="Y390" s="563"/>
      <c r="Z390" s="563"/>
      <c r="AA390" s="563"/>
      <c r="AB390" s="563"/>
      <c r="AC390" s="563"/>
      <c r="AD390" s="563"/>
      <c r="AE390" s="563"/>
      <c r="AF390" s="563"/>
      <c r="AG390" s="563"/>
      <c r="AH390" s="563"/>
      <c r="AI390" s="563"/>
      <c r="AJ390" s="563"/>
      <c r="AK390" s="563"/>
      <c r="AL390" s="563"/>
      <c r="AM390" s="563"/>
      <c r="AN390" s="563"/>
      <c r="AO390" s="563"/>
      <c r="AP390" s="563"/>
      <c r="AQ390" s="563"/>
      <c r="AR390" s="563"/>
      <c r="AS390" s="563"/>
    </row>
    <row r="391" spans="4:45">
      <c r="D391" s="605"/>
      <c r="E391" s="606"/>
      <c r="F391" s="606"/>
      <c r="G391" s="606"/>
      <c r="H391" s="606"/>
      <c r="I391" s="606"/>
      <c r="J391" s="606"/>
      <c r="K391" s="606"/>
      <c r="L391" s="606"/>
      <c r="M391" s="606"/>
      <c r="N391" s="606"/>
      <c r="O391" s="606"/>
      <c r="P391" s="606"/>
      <c r="Q391" s="606"/>
      <c r="R391" s="606"/>
      <c r="S391" s="606"/>
      <c r="T391" s="606"/>
      <c r="U391" s="602"/>
      <c r="V391" s="562"/>
      <c r="W391" s="563"/>
      <c r="X391" s="563"/>
      <c r="Y391" s="563"/>
      <c r="Z391" s="563"/>
      <c r="AA391" s="563"/>
      <c r="AB391" s="563"/>
      <c r="AC391" s="563"/>
      <c r="AD391" s="563"/>
      <c r="AE391" s="563"/>
      <c r="AF391" s="563"/>
      <c r="AG391" s="563"/>
      <c r="AH391" s="563"/>
      <c r="AI391" s="563"/>
      <c r="AJ391" s="563"/>
      <c r="AK391" s="563"/>
      <c r="AL391" s="563"/>
      <c r="AM391" s="563"/>
      <c r="AN391" s="563"/>
      <c r="AO391" s="563"/>
      <c r="AP391" s="563"/>
      <c r="AQ391" s="563"/>
      <c r="AR391" s="563"/>
      <c r="AS391" s="563"/>
    </row>
    <row r="392" spans="4:45">
      <c r="D392" s="605"/>
      <c r="E392" s="606"/>
      <c r="F392" s="606"/>
      <c r="G392" s="606"/>
      <c r="H392" s="606"/>
      <c r="I392" s="606"/>
      <c r="J392" s="606"/>
      <c r="K392" s="606"/>
      <c r="L392" s="606"/>
      <c r="M392" s="606"/>
      <c r="N392" s="606"/>
      <c r="O392" s="606"/>
      <c r="P392" s="606"/>
      <c r="Q392" s="606"/>
      <c r="R392" s="606"/>
      <c r="S392" s="606"/>
      <c r="T392" s="606"/>
      <c r="U392" s="602"/>
      <c r="V392" s="562"/>
      <c r="W392" s="563"/>
      <c r="X392" s="563"/>
      <c r="Y392" s="563"/>
      <c r="Z392" s="563"/>
      <c r="AA392" s="563"/>
      <c r="AB392" s="563"/>
      <c r="AC392" s="563"/>
      <c r="AD392" s="563"/>
      <c r="AE392" s="563"/>
      <c r="AF392" s="563"/>
      <c r="AG392" s="563"/>
      <c r="AH392" s="563"/>
      <c r="AI392" s="563"/>
      <c r="AJ392" s="563"/>
      <c r="AK392" s="563"/>
      <c r="AL392" s="563"/>
      <c r="AM392" s="563"/>
      <c r="AN392" s="563"/>
      <c r="AO392" s="563"/>
      <c r="AP392" s="563"/>
      <c r="AQ392" s="563"/>
      <c r="AR392" s="563"/>
      <c r="AS392" s="563"/>
    </row>
    <row r="393" spans="4:45">
      <c r="D393" s="605"/>
      <c r="E393" s="606"/>
      <c r="F393" s="606"/>
      <c r="G393" s="606"/>
      <c r="H393" s="606"/>
      <c r="I393" s="606"/>
      <c r="J393" s="606"/>
      <c r="K393" s="606"/>
      <c r="L393" s="606"/>
      <c r="M393" s="606"/>
      <c r="N393" s="606"/>
      <c r="O393" s="606"/>
      <c r="P393" s="606"/>
      <c r="Q393" s="606"/>
      <c r="R393" s="606"/>
      <c r="S393" s="606"/>
      <c r="T393" s="606"/>
      <c r="U393" s="602"/>
      <c r="V393" s="562"/>
      <c r="W393" s="563"/>
      <c r="X393" s="563"/>
      <c r="Y393" s="563"/>
      <c r="Z393" s="563"/>
      <c r="AA393" s="563"/>
      <c r="AB393" s="563"/>
      <c r="AC393" s="563"/>
      <c r="AD393" s="563"/>
      <c r="AE393" s="563"/>
      <c r="AF393" s="563"/>
      <c r="AG393" s="563"/>
      <c r="AH393" s="563"/>
      <c r="AI393" s="563"/>
      <c r="AJ393" s="563"/>
      <c r="AK393" s="563"/>
      <c r="AL393" s="563"/>
      <c r="AM393" s="563"/>
      <c r="AN393" s="563"/>
      <c r="AO393" s="563"/>
      <c r="AP393" s="563"/>
      <c r="AQ393" s="563"/>
      <c r="AR393" s="563"/>
      <c r="AS393" s="563"/>
    </row>
    <row r="394" spans="4:45">
      <c r="D394" s="605"/>
      <c r="E394" s="606"/>
      <c r="F394" s="606"/>
      <c r="G394" s="606"/>
      <c r="H394" s="606"/>
      <c r="I394" s="606"/>
      <c r="J394" s="606"/>
      <c r="K394" s="606"/>
      <c r="L394" s="606"/>
      <c r="M394" s="606"/>
      <c r="N394" s="606"/>
      <c r="O394" s="606"/>
      <c r="P394" s="606"/>
      <c r="Q394" s="606"/>
      <c r="R394" s="606"/>
      <c r="S394" s="606"/>
      <c r="T394" s="606"/>
      <c r="U394" s="602"/>
      <c r="V394" s="562"/>
      <c r="W394" s="563"/>
      <c r="X394" s="563"/>
      <c r="Y394" s="563"/>
      <c r="Z394" s="563"/>
      <c r="AA394" s="563"/>
      <c r="AB394" s="563"/>
      <c r="AC394" s="563"/>
      <c r="AD394" s="563"/>
      <c r="AE394" s="563"/>
      <c r="AF394" s="563"/>
      <c r="AG394" s="563"/>
      <c r="AH394" s="563"/>
      <c r="AI394" s="563"/>
      <c r="AJ394" s="563"/>
      <c r="AK394" s="563"/>
      <c r="AL394" s="563"/>
      <c r="AM394" s="563"/>
      <c r="AN394" s="563"/>
      <c r="AO394" s="563"/>
      <c r="AP394" s="563"/>
      <c r="AQ394" s="563"/>
      <c r="AR394" s="563"/>
      <c r="AS394" s="563"/>
    </row>
    <row r="395" spans="4:45">
      <c r="D395" s="605"/>
      <c r="E395" s="606"/>
      <c r="F395" s="606"/>
      <c r="G395" s="606"/>
      <c r="H395" s="606"/>
      <c r="I395" s="606"/>
      <c r="J395" s="606"/>
      <c r="K395" s="606"/>
      <c r="L395" s="606"/>
      <c r="M395" s="606"/>
      <c r="N395" s="606"/>
      <c r="O395" s="606"/>
      <c r="P395" s="606"/>
      <c r="Q395" s="606"/>
      <c r="R395" s="606"/>
      <c r="S395" s="606"/>
      <c r="T395" s="606"/>
      <c r="U395" s="602"/>
      <c r="V395" s="562"/>
      <c r="W395" s="563"/>
      <c r="X395" s="563"/>
      <c r="Y395" s="563"/>
      <c r="Z395" s="563"/>
      <c r="AA395" s="563"/>
      <c r="AB395" s="563"/>
      <c r="AC395" s="563"/>
      <c r="AD395" s="563"/>
      <c r="AE395" s="563"/>
      <c r="AF395" s="563"/>
      <c r="AG395" s="563"/>
      <c r="AH395" s="563"/>
      <c r="AI395" s="563"/>
      <c r="AJ395" s="563"/>
      <c r="AK395" s="563"/>
      <c r="AL395" s="563"/>
      <c r="AM395" s="563"/>
      <c r="AN395" s="563"/>
      <c r="AO395" s="563"/>
      <c r="AP395" s="563"/>
      <c r="AQ395" s="563"/>
      <c r="AR395" s="563"/>
      <c r="AS395" s="563"/>
    </row>
    <row r="396" spans="4:45">
      <c r="D396" s="605"/>
      <c r="E396" s="606"/>
      <c r="F396" s="606"/>
      <c r="G396" s="606"/>
      <c r="H396" s="606"/>
      <c r="I396" s="606"/>
      <c r="J396" s="606"/>
      <c r="K396" s="606"/>
      <c r="L396" s="606"/>
      <c r="M396" s="606"/>
      <c r="N396" s="606"/>
      <c r="O396" s="606"/>
      <c r="P396" s="606"/>
      <c r="Q396" s="606"/>
      <c r="R396" s="606"/>
      <c r="S396" s="606"/>
      <c r="T396" s="606"/>
      <c r="U396" s="602"/>
      <c r="V396" s="562"/>
      <c r="W396" s="563"/>
      <c r="X396" s="563"/>
      <c r="Y396" s="563"/>
      <c r="Z396" s="563"/>
      <c r="AA396" s="563"/>
      <c r="AB396" s="563"/>
      <c r="AC396" s="563"/>
      <c r="AD396" s="563"/>
      <c r="AE396" s="563"/>
      <c r="AF396" s="563"/>
      <c r="AG396" s="563"/>
      <c r="AH396" s="563"/>
      <c r="AI396" s="563"/>
      <c r="AJ396" s="563"/>
      <c r="AK396" s="563"/>
      <c r="AL396" s="563"/>
      <c r="AM396" s="563"/>
      <c r="AN396" s="563"/>
      <c r="AO396" s="563"/>
      <c r="AP396" s="563"/>
      <c r="AQ396" s="563"/>
      <c r="AR396" s="563"/>
      <c r="AS396" s="563"/>
    </row>
    <row r="397" spans="4:45">
      <c r="D397" s="605"/>
      <c r="E397" s="606"/>
      <c r="F397" s="606"/>
      <c r="G397" s="606"/>
      <c r="H397" s="606"/>
      <c r="I397" s="606"/>
      <c r="J397" s="606"/>
      <c r="K397" s="606"/>
      <c r="L397" s="606"/>
      <c r="M397" s="606"/>
      <c r="N397" s="606"/>
      <c r="O397" s="606"/>
      <c r="P397" s="606"/>
      <c r="Q397" s="606"/>
      <c r="R397" s="606"/>
      <c r="S397" s="606"/>
      <c r="T397" s="606"/>
      <c r="U397" s="602"/>
      <c r="V397" s="562"/>
      <c r="W397" s="563"/>
      <c r="X397" s="563"/>
      <c r="Y397" s="563"/>
      <c r="Z397" s="563"/>
      <c r="AA397" s="563"/>
      <c r="AB397" s="563"/>
      <c r="AC397" s="563"/>
      <c r="AD397" s="563"/>
      <c r="AE397" s="563"/>
      <c r="AF397" s="563"/>
      <c r="AG397" s="563"/>
      <c r="AH397" s="563"/>
      <c r="AI397" s="563"/>
      <c r="AJ397" s="563"/>
      <c r="AK397" s="563"/>
      <c r="AL397" s="563"/>
      <c r="AM397" s="563"/>
      <c r="AN397" s="563"/>
      <c r="AO397" s="563"/>
      <c r="AP397" s="563"/>
      <c r="AQ397" s="563"/>
      <c r="AR397" s="563"/>
      <c r="AS397" s="563"/>
    </row>
    <row r="398" spans="4:45">
      <c r="D398" s="605"/>
      <c r="E398" s="606"/>
      <c r="F398" s="606"/>
      <c r="G398" s="606"/>
      <c r="H398" s="606"/>
      <c r="I398" s="606"/>
      <c r="J398" s="606"/>
      <c r="K398" s="606"/>
      <c r="L398" s="606"/>
      <c r="M398" s="606"/>
      <c r="N398" s="606"/>
      <c r="O398" s="606"/>
      <c r="P398" s="606"/>
      <c r="Q398" s="606"/>
      <c r="R398" s="606"/>
      <c r="S398" s="606"/>
      <c r="T398" s="606"/>
      <c r="U398" s="602"/>
      <c r="V398" s="562"/>
      <c r="W398" s="563"/>
      <c r="X398" s="563"/>
      <c r="Y398" s="563"/>
      <c r="Z398" s="563"/>
      <c r="AA398" s="563"/>
      <c r="AB398" s="563"/>
      <c r="AC398" s="563"/>
      <c r="AD398" s="563"/>
      <c r="AE398" s="563"/>
      <c r="AF398" s="563"/>
      <c r="AG398" s="563"/>
      <c r="AH398" s="563"/>
      <c r="AI398" s="563"/>
      <c r="AJ398" s="563"/>
      <c r="AK398" s="563"/>
      <c r="AL398" s="563"/>
      <c r="AM398" s="563"/>
      <c r="AN398" s="563"/>
      <c r="AO398" s="563"/>
      <c r="AP398" s="563"/>
      <c r="AQ398" s="563"/>
      <c r="AR398" s="563"/>
      <c r="AS398" s="563"/>
    </row>
    <row r="399" spans="4:45">
      <c r="D399" s="605"/>
      <c r="E399" s="606"/>
      <c r="F399" s="606"/>
      <c r="G399" s="606"/>
      <c r="H399" s="606"/>
      <c r="I399" s="606"/>
      <c r="J399" s="606"/>
      <c r="K399" s="606"/>
      <c r="L399" s="606"/>
      <c r="M399" s="606"/>
      <c r="N399" s="606"/>
      <c r="O399" s="606"/>
      <c r="P399" s="606"/>
      <c r="Q399" s="606"/>
      <c r="R399" s="606"/>
      <c r="S399" s="606"/>
      <c r="T399" s="606"/>
      <c r="U399" s="602"/>
      <c r="V399" s="562"/>
      <c r="W399" s="563"/>
      <c r="X399" s="563"/>
      <c r="Y399" s="563"/>
      <c r="Z399" s="563"/>
      <c r="AA399" s="563"/>
      <c r="AB399" s="563"/>
      <c r="AC399" s="563"/>
      <c r="AD399" s="563"/>
      <c r="AE399" s="563"/>
      <c r="AF399" s="563"/>
      <c r="AG399" s="563"/>
      <c r="AH399" s="563"/>
      <c r="AI399" s="563"/>
      <c r="AJ399" s="563"/>
      <c r="AK399" s="563"/>
      <c r="AL399" s="563"/>
      <c r="AM399" s="563"/>
      <c r="AN399" s="563"/>
      <c r="AO399" s="563"/>
      <c r="AP399" s="563"/>
      <c r="AQ399" s="563"/>
      <c r="AR399" s="563"/>
      <c r="AS399" s="563"/>
    </row>
    <row r="400" spans="4:45">
      <c r="D400" s="605"/>
      <c r="E400" s="606"/>
      <c r="F400" s="606"/>
      <c r="G400" s="606"/>
      <c r="H400" s="606"/>
      <c r="I400" s="606"/>
      <c r="J400" s="606"/>
      <c r="K400" s="606"/>
      <c r="L400" s="606"/>
      <c r="M400" s="606"/>
      <c r="N400" s="606"/>
      <c r="O400" s="606"/>
      <c r="P400" s="606"/>
      <c r="Q400" s="606"/>
      <c r="R400" s="606"/>
      <c r="S400" s="606"/>
      <c r="T400" s="606"/>
      <c r="U400" s="602"/>
      <c r="V400" s="562"/>
      <c r="W400" s="563"/>
      <c r="X400" s="563"/>
      <c r="Y400" s="563"/>
      <c r="Z400" s="563"/>
      <c r="AA400" s="563"/>
      <c r="AB400" s="563"/>
      <c r="AC400" s="563"/>
      <c r="AD400" s="563"/>
      <c r="AE400" s="563"/>
      <c r="AF400" s="563"/>
      <c r="AG400" s="563"/>
      <c r="AH400" s="563"/>
      <c r="AI400" s="563"/>
      <c r="AJ400" s="563"/>
      <c r="AK400" s="563"/>
      <c r="AL400" s="563"/>
      <c r="AM400" s="563"/>
      <c r="AN400" s="563"/>
      <c r="AO400" s="563"/>
      <c r="AP400" s="563"/>
      <c r="AQ400" s="563"/>
      <c r="AR400" s="563"/>
      <c r="AS400" s="563"/>
    </row>
    <row r="401" spans="4:45">
      <c r="D401" s="605"/>
      <c r="E401" s="606"/>
      <c r="F401" s="606"/>
      <c r="G401" s="606"/>
      <c r="H401" s="606"/>
      <c r="I401" s="606"/>
      <c r="J401" s="606"/>
      <c r="K401" s="606"/>
      <c r="L401" s="606"/>
      <c r="M401" s="606"/>
      <c r="N401" s="606"/>
      <c r="O401" s="606"/>
      <c r="P401" s="606"/>
      <c r="Q401" s="606"/>
      <c r="R401" s="606"/>
      <c r="S401" s="606"/>
      <c r="T401" s="606"/>
      <c r="U401" s="602"/>
      <c r="V401" s="562"/>
      <c r="W401" s="563"/>
      <c r="X401" s="563"/>
      <c r="Y401" s="563"/>
      <c r="Z401" s="563"/>
      <c r="AA401" s="563"/>
      <c r="AB401" s="563"/>
      <c r="AC401" s="563"/>
      <c r="AD401" s="563"/>
      <c r="AE401" s="563"/>
      <c r="AF401" s="563"/>
      <c r="AG401" s="563"/>
      <c r="AH401" s="563"/>
      <c r="AI401" s="563"/>
      <c r="AJ401" s="563"/>
      <c r="AK401" s="563"/>
      <c r="AL401" s="563"/>
      <c r="AM401" s="563"/>
      <c r="AN401" s="563"/>
      <c r="AO401" s="563"/>
      <c r="AP401" s="563"/>
      <c r="AQ401" s="563"/>
      <c r="AR401" s="563"/>
      <c r="AS401" s="563"/>
    </row>
    <row r="402" spans="4:45">
      <c r="D402" s="605"/>
      <c r="E402" s="606"/>
      <c r="F402" s="606"/>
      <c r="G402" s="606"/>
      <c r="H402" s="606"/>
      <c r="I402" s="606"/>
      <c r="J402" s="606"/>
      <c r="K402" s="606"/>
      <c r="L402" s="606"/>
      <c r="M402" s="606"/>
      <c r="N402" s="606"/>
      <c r="O402" s="606"/>
      <c r="P402" s="606"/>
      <c r="Q402" s="606"/>
      <c r="R402" s="606"/>
      <c r="S402" s="606"/>
      <c r="T402" s="606"/>
      <c r="U402" s="602"/>
      <c r="V402" s="562"/>
      <c r="W402" s="563"/>
      <c r="X402" s="563"/>
      <c r="Y402" s="563"/>
      <c r="Z402" s="563"/>
      <c r="AA402" s="563"/>
      <c r="AB402" s="563"/>
      <c r="AC402" s="563"/>
      <c r="AD402" s="563"/>
      <c r="AE402" s="563"/>
      <c r="AF402" s="563"/>
      <c r="AG402" s="563"/>
      <c r="AH402" s="563"/>
      <c r="AI402" s="563"/>
      <c r="AJ402" s="563"/>
      <c r="AK402" s="563"/>
      <c r="AL402" s="563"/>
      <c r="AM402" s="563"/>
      <c r="AN402" s="563"/>
      <c r="AO402" s="563"/>
      <c r="AP402" s="563"/>
      <c r="AQ402" s="563"/>
      <c r="AR402" s="563"/>
      <c r="AS402" s="563"/>
    </row>
    <row r="403" spans="4:45">
      <c r="D403" s="605"/>
      <c r="E403" s="606"/>
      <c r="F403" s="606"/>
      <c r="G403" s="606"/>
      <c r="H403" s="606"/>
      <c r="I403" s="606"/>
      <c r="J403" s="606"/>
      <c r="K403" s="606"/>
      <c r="L403" s="606"/>
      <c r="M403" s="606"/>
      <c r="N403" s="606"/>
      <c r="O403" s="606"/>
      <c r="P403" s="606"/>
      <c r="Q403" s="606"/>
      <c r="R403" s="606"/>
      <c r="S403" s="606"/>
      <c r="T403" s="606"/>
      <c r="U403" s="602"/>
      <c r="V403" s="562"/>
      <c r="W403" s="563"/>
      <c r="X403" s="563"/>
      <c r="Y403" s="563"/>
      <c r="Z403" s="563"/>
      <c r="AA403" s="563"/>
      <c r="AB403" s="563"/>
      <c r="AC403" s="563"/>
      <c r="AD403" s="563"/>
      <c r="AE403" s="563"/>
      <c r="AF403" s="563"/>
      <c r="AG403" s="563"/>
      <c r="AH403" s="563"/>
      <c r="AI403" s="563"/>
      <c r="AJ403" s="563"/>
      <c r="AK403" s="563"/>
      <c r="AL403" s="563"/>
      <c r="AM403" s="563"/>
      <c r="AN403" s="563"/>
      <c r="AO403" s="563"/>
      <c r="AP403" s="563"/>
      <c r="AQ403" s="563"/>
      <c r="AR403" s="563"/>
      <c r="AS403" s="563"/>
    </row>
    <row r="404" spans="4:45">
      <c r="D404" s="605"/>
      <c r="E404" s="606"/>
      <c r="F404" s="606"/>
      <c r="G404" s="606"/>
      <c r="H404" s="606"/>
      <c r="I404" s="606"/>
      <c r="J404" s="606"/>
      <c r="K404" s="606"/>
      <c r="L404" s="606"/>
      <c r="M404" s="606"/>
      <c r="N404" s="606"/>
      <c r="O404" s="606"/>
      <c r="P404" s="606"/>
      <c r="Q404" s="606"/>
      <c r="R404" s="606"/>
      <c r="S404" s="606"/>
      <c r="T404" s="606"/>
      <c r="U404" s="602"/>
      <c r="V404" s="562"/>
      <c r="W404" s="563"/>
      <c r="X404" s="563"/>
      <c r="Y404" s="563"/>
      <c r="Z404" s="563"/>
      <c r="AA404" s="563"/>
      <c r="AB404" s="563"/>
      <c r="AC404" s="563"/>
      <c r="AD404" s="563"/>
      <c r="AE404" s="563"/>
      <c r="AF404" s="563"/>
      <c r="AG404" s="563"/>
      <c r="AH404" s="563"/>
      <c r="AI404" s="563"/>
      <c r="AJ404" s="563"/>
      <c r="AK404" s="563"/>
      <c r="AL404" s="563"/>
      <c r="AM404" s="563"/>
      <c r="AN404" s="563"/>
      <c r="AO404" s="563"/>
      <c r="AP404" s="563"/>
      <c r="AQ404" s="563"/>
      <c r="AR404" s="563"/>
      <c r="AS404" s="563"/>
    </row>
    <row r="405" spans="4:45">
      <c r="D405" s="605"/>
      <c r="E405" s="606"/>
      <c r="F405" s="606"/>
      <c r="G405" s="606"/>
      <c r="H405" s="606"/>
      <c r="I405" s="606"/>
      <c r="J405" s="606"/>
      <c r="K405" s="606"/>
      <c r="L405" s="606"/>
      <c r="M405" s="606"/>
      <c r="N405" s="606"/>
      <c r="O405" s="606"/>
      <c r="P405" s="606"/>
      <c r="Q405" s="606"/>
      <c r="R405" s="606"/>
      <c r="S405" s="606"/>
      <c r="T405" s="606"/>
      <c r="U405" s="602"/>
      <c r="V405" s="562"/>
      <c r="W405" s="563"/>
      <c r="X405" s="563"/>
      <c r="Y405" s="563"/>
      <c r="Z405" s="563"/>
      <c r="AA405" s="563"/>
      <c r="AB405" s="563"/>
      <c r="AC405" s="563"/>
      <c r="AD405" s="563"/>
      <c r="AE405" s="563"/>
      <c r="AF405" s="563"/>
      <c r="AG405" s="563"/>
      <c r="AH405" s="563"/>
      <c r="AI405" s="563"/>
      <c r="AJ405" s="563"/>
      <c r="AK405" s="563"/>
      <c r="AL405" s="563"/>
      <c r="AM405" s="563"/>
      <c r="AN405" s="563"/>
      <c r="AO405" s="563"/>
      <c r="AP405" s="563"/>
      <c r="AQ405" s="563"/>
      <c r="AR405" s="563"/>
      <c r="AS405" s="563"/>
    </row>
    <row r="406" spans="4:45">
      <c r="D406" s="605"/>
      <c r="E406" s="606"/>
      <c r="F406" s="606"/>
      <c r="G406" s="606"/>
      <c r="H406" s="606"/>
      <c r="I406" s="606"/>
      <c r="J406" s="606"/>
      <c r="K406" s="606"/>
      <c r="L406" s="606"/>
      <c r="M406" s="606"/>
      <c r="N406" s="606"/>
      <c r="O406" s="606"/>
      <c r="P406" s="606"/>
      <c r="Q406" s="606"/>
      <c r="R406" s="606"/>
      <c r="S406" s="606"/>
      <c r="T406" s="606"/>
      <c r="U406" s="602"/>
      <c r="V406" s="562"/>
      <c r="W406" s="563"/>
      <c r="X406" s="563"/>
      <c r="Y406" s="563"/>
      <c r="Z406" s="563"/>
      <c r="AA406" s="563"/>
      <c r="AB406" s="563"/>
      <c r="AC406" s="563"/>
      <c r="AD406" s="563"/>
      <c r="AE406" s="563"/>
      <c r="AF406" s="563"/>
      <c r="AG406" s="563"/>
      <c r="AH406" s="563"/>
      <c r="AI406" s="563"/>
      <c r="AJ406" s="563"/>
      <c r="AK406" s="563"/>
      <c r="AL406" s="563"/>
      <c r="AM406" s="563"/>
      <c r="AN406" s="563"/>
      <c r="AO406" s="563"/>
      <c r="AP406" s="563"/>
      <c r="AQ406" s="563"/>
      <c r="AR406" s="563"/>
      <c r="AS406" s="563"/>
    </row>
    <row r="407" spans="4:45">
      <c r="D407" s="605"/>
      <c r="E407" s="606"/>
      <c r="F407" s="606"/>
      <c r="G407" s="606"/>
      <c r="H407" s="606"/>
      <c r="I407" s="606"/>
      <c r="J407" s="606"/>
      <c r="K407" s="606"/>
      <c r="L407" s="606"/>
      <c r="M407" s="606"/>
      <c r="N407" s="606"/>
      <c r="O407" s="606"/>
      <c r="P407" s="606"/>
      <c r="Q407" s="606"/>
      <c r="R407" s="606"/>
      <c r="S407" s="606"/>
      <c r="T407" s="606"/>
      <c r="U407" s="602"/>
      <c r="V407" s="562"/>
      <c r="W407" s="563"/>
      <c r="X407" s="563"/>
      <c r="Y407" s="563"/>
      <c r="Z407" s="563"/>
      <c r="AA407" s="563"/>
      <c r="AB407" s="563"/>
      <c r="AC407" s="563"/>
      <c r="AD407" s="563"/>
      <c r="AE407" s="563"/>
      <c r="AF407" s="563"/>
      <c r="AG407" s="563"/>
      <c r="AH407" s="563"/>
      <c r="AI407" s="563"/>
      <c r="AJ407" s="563"/>
      <c r="AK407" s="563"/>
      <c r="AL407" s="563"/>
      <c r="AM407" s="563"/>
      <c r="AN407" s="563"/>
      <c r="AO407" s="563"/>
      <c r="AP407" s="563"/>
      <c r="AQ407" s="563"/>
      <c r="AR407" s="563"/>
      <c r="AS407" s="563"/>
    </row>
    <row r="408" spans="4:45">
      <c r="D408" s="605"/>
      <c r="E408" s="606"/>
      <c r="F408" s="606"/>
      <c r="G408" s="606"/>
      <c r="H408" s="606"/>
      <c r="I408" s="606"/>
      <c r="J408" s="606"/>
      <c r="K408" s="606"/>
      <c r="L408" s="606"/>
      <c r="M408" s="606"/>
      <c r="N408" s="606"/>
      <c r="O408" s="606"/>
      <c r="P408" s="606"/>
      <c r="Q408" s="606"/>
      <c r="R408" s="606"/>
      <c r="S408" s="606"/>
      <c r="T408" s="606"/>
      <c r="U408" s="602"/>
      <c r="V408" s="562"/>
      <c r="W408" s="563"/>
      <c r="X408" s="563"/>
      <c r="Y408" s="563"/>
      <c r="Z408" s="563"/>
      <c r="AA408" s="563"/>
      <c r="AB408" s="563"/>
      <c r="AC408" s="563"/>
      <c r="AD408" s="563"/>
      <c r="AE408" s="563"/>
      <c r="AF408" s="563"/>
      <c r="AG408" s="563"/>
      <c r="AH408" s="563"/>
      <c r="AI408" s="563"/>
      <c r="AJ408" s="563"/>
      <c r="AK408" s="563"/>
      <c r="AL408" s="563"/>
      <c r="AM408" s="563"/>
      <c r="AN408" s="563"/>
      <c r="AO408" s="563"/>
      <c r="AP408" s="563"/>
      <c r="AQ408" s="563"/>
      <c r="AR408" s="563"/>
      <c r="AS408" s="563"/>
    </row>
    <row r="409" spans="4:45">
      <c r="D409" s="605"/>
      <c r="E409" s="606"/>
      <c r="F409" s="606"/>
      <c r="G409" s="606"/>
      <c r="H409" s="606"/>
      <c r="I409" s="606"/>
      <c r="J409" s="606"/>
      <c r="K409" s="606"/>
      <c r="L409" s="606"/>
      <c r="M409" s="606"/>
      <c r="N409" s="606"/>
      <c r="O409" s="606"/>
      <c r="P409" s="606"/>
      <c r="Q409" s="606"/>
      <c r="R409" s="606"/>
      <c r="S409" s="606"/>
      <c r="T409" s="606"/>
      <c r="U409" s="602"/>
      <c r="V409" s="562"/>
      <c r="W409" s="563"/>
      <c r="X409" s="563"/>
      <c r="Y409" s="563"/>
      <c r="Z409" s="563"/>
      <c r="AA409" s="563"/>
      <c r="AB409" s="563"/>
      <c r="AC409" s="563"/>
      <c r="AD409" s="563"/>
      <c r="AE409" s="563"/>
      <c r="AF409" s="563"/>
      <c r="AG409" s="563"/>
      <c r="AH409" s="563"/>
      <c r="AI409" s="563"/>
      <c r="AJ409" s="563"/>
      <c r="AK409" s="563"/>
      <c r="AL409" s="563"/>
      <c r="AM409" s="563"/>
      <c r="AN409" s="563"/>
      <c r="AO409" s="563"/>
      <c r="AP409" s="563"/>
      <c r="AQ409" s="563"/>
      <c r="AR409" s="563"/>
      <c r="AS409" s="563"/>
    </row>
    <row r="410" spans="4:45">
      <c r="D410" s="605"/>
      <c r="E410" s="606"/>
      <c r="F410" s="606"/>
      <c r="G410" s="606"/>
      <c r="H410" s="606"/>
      <c r="I410" s="606"/>
      <c r="J410" s="606"/>
      <c r="K410" s="606"/>
      <c r="L410" s="606"/>
      <c r="M410" s="606"/>
      <c r="N410" s="606"/>
      <c r="O410" s="606"/>
      <c r="P410" s="606"/>
      <c r="Q410" s="606"/>
      <c r="R410" s="606"/>
      <c r="S410" s="606"/>
      <c r="T410" s="606"/>
      <c r="U410" s="602"/>
      <c r="V410" s="562"/>
      <c r="W410" s="563"/>
      <c r="X410" s="563"/>
      <c r="Y410" s="563"/>
      <c r="Z410" s="563"/>
      <c r="AA410" s="563"/>
      <c r="AB410" s="563"/>
      <c r="AC410" s="563"/>
      <c r="AD410" s="563"/>
      <c r="AE410" s="563"/>
      <c r="AF410" s="563"/>
      <c r="AG410" s="563"/>
      <c r="AH410" s="563"/>
      <c r="AI410" s="563"/>
      <c r="AJ410" s="563"/>
      <c r="AK410" s="563"/>
      <c r="AL410" s="563"/>
      <c r="AM410" s="563"/>
      <c r="AN410" s="563"/>
      <c r="AO410" s="563"/>
      <c r="AP410" s="563"/>
      <c r="AQ410" s="563"/>
      <c r="AR410" s="563"/>
      <c r="AS410" s="563"/>
    </row>
    <row r="411" spans="4:45">
      <c r="D411" s="605"/>
      <c r="E411" s="606"/>
      <c r="F411" s="606"/>
      <c r="G411" s="606"/>
      <c r="H411" s="606"/>
      <c r="I411" s="606"/>
      <c r="J411" s="606"/>
      <c r="K411" s="606"/>
      <c r="L411" s="606"/>
      <c r="M411" s="606"/>
      <c r="N411" s="606"/>
      <c r="O411" s="606"/>
      <c r="P411" s="606"/>
      <c r="Q411" s="606"/>
      <c r="R411" s="606"/>
      <c r="S411" s="606"/>
      <c r="T411" s="606"/>
      <c r="U411" s="602"/>
      <c r="V411" s="562"/>
      <c r="W411" s="563"/>
      <c r="X411" s="563"/>
      <c r="Y411" s="563"/>
      <c r="Z411" s="563"/>
      <c r="AA411" s="563"/>
      <c r="AB411" s="563"/>
      <c r="AC411" s="563"/>
      <c r="AD411" s="563"/>
      <c r="AE411" s="563"/>
      <c r="AF411" s="563"/>
      <c r="AG411" s="563"/>
      <c r="AH411" s="563"/>
      <c r="AI411" s="563"/>
      <c r="AJ411" s="563"/>
      <c r="AK411" s="563"/>
      <c r="AL411" s="563"/>
      <c r="AM411" s="563"/>
      <c r="AN411" s="563"/>
      <c r="AO411" s="563"/>
      <c r="AP411" s="563"/>
      <c r="AQ411" s="563"/>
      <c r="AR411" s="563"/>
      <c r="AS411" s="563"/>
    </row>
    <row r="412" spans="4:45">
      <c r="D412" s="605"/>
      <c r="E412" s="606"/>
      <c r="F412" s="606"/>
      <c r="G412" s="606"/>
      <c r="H412" s="606"/>
      <c r="I412" s="606"/>
      <c r="J412" s="606"/>
      <c r="K412" s="606"/>
      <c r="L412" s="606"/>
      <c r="M412" s="606"/>
      <c r="N412" s="606"/>
      <c r="O412" s="606"/>
      <c r="P412" s="606"/>
      <c r="Q412" s="606"/>
      <c r="R412" s="606"/>
      <c r="S412" s="606"/>
      <c r="T412" s="606"/>
      <c r="U412" s="602"/>
      <c r="V412" s="562"/>
      <c r="W412" s="563"/>
      <c r="X412" s="563"/>
      <c r="Y412" s="563"/>
      <c r="Z412" s="563"/>
      <c r="AA412" s="563"/>
      <c r="AB412" s="563"/>
      <c r="AC412" s="563"/>
      <c r="AD412" s="563"/>
      <c r="AE412" s="563"/>
      <c r="AF412" s="563"/>
      <c r="AG412" s="563"/>
      <c r="AH412" s="563"/>
      <c r="AI412" s="563"/>
      <c r="AJ412" s="563"/>
      <c r="AK412" s="563"/>
      <c r="AL412" s="563"/>
      <c r="AM412" s="563"/>
      <c r="AN412" s="563"/>
      <c r="AO412" s="563"/>
      <c r="AP412" s="563"/>
      <c r="AQ412" s="563"/>
      <c r="AR412" s="563"/>
      <c r="AS412" s="563"/>
    </row>
    <row r="413" spans="4:45">
      <c r="D413" s="605"/>
      <c r="E413" s="606"/>
      <c r="F413" s="606"/>
      <c r="G413" s="606"/>
      <c r="H413" s="606"/>
      <c r="I413" s="606"/>
      <c r="J413" s="606"/>
      <c r="K413" s="606"/>
      <c r="L413" s="606"/>
      <c r="M413" s="606"/>
      <c r="N413" s="606"/>
      <c r="O413" s="606"/>
      <c r="P413" s="606"/>
      <c r="Q413" s="606"/>
      <c r="R413" s="606"/>
      <c r="S413" s="606"/>
      <c r="T413" s="606"/>
      <c r="U413" s="602"/>
      <c r="V413" s="562"/>
      <c r="W413" s="563"/>
      <c r="X413" s="563"/>
      <c r="Y413" s="563"/>
      <c r="Z413" s="563"/>
      <c r="AA413" s="563"/>
      <c r="AB413" s="563"/>
      <c r="AC413" s="563"/>
      <c r="AD413" s="563"/>
      <c r="AE413" s="563"/>
      <c r="AF413" s="563"/>
      <c r="AG413" s="563"/>
      <c r="AH413" s="563"/>
      <c r="AI413" s="563"/>
      <c r="AJ413" s="563"/>
      <c r="AK413" s="563"/>
      <c r="AL413" s="563"/>
      <c r="AM413" s="563"/>
      <c r="AN413" s="563"/>
      <c r="AO413" s="563"/>
      <c r="AP413" s="563"/>
      <c r="AQ413" s="563"/>
      <c r="AR413" s="563"/>
      <c r="AS413" s="563"/>
    </row>
    <row r="414" spans="4:45">
      <c r="D414" s="605"/>
      <c r="E414" s="606"/>
      <c r="F414" s="606"/>
      <c r="G414" s="606"/>
      <c r="H414" s="606"/>
      <c r="I414" s="606"/>
      <c r="J414" s="606"/>
      <c r="K414" s="606"/>
      <c r="L414" s="606"/>
      <c r="M414" s="606"/>
      <c r="N414" s="606"/>
      <c r="O414" s="606"/>
      <c r="P414" s="606"/>
      <c r="Q414" s="606"/>
      <c r="R414" s="606"/>
      <c r="S414" s="606"/>
      <c r="T414" s="606"/>
      <c r="U414" s="602"/>
      <c r="V414" s="562"/>
      <c r="W414" s="563"/>
      <c r="X414" s="563"/>
      <c r="Y414" s="563"/>
      <c r="Z414" s="563"/>
      <c r="AA414" s="563"/>
      <c r="AB414" s="563"/>
      <c r="AC414" s="563"/>
      <c r="AD414" s="563"/>
      <c r="AE414" s="563"/>
      <c r="AF414" s="563"/>
      <c r="AG414" s="563"/>
      <c r="AH414" s="563"/>
      <c r="AI414" s="563"/>
      <c r="AJ414" s="563"/>
      <c r="AK414" s="563"/>
      <c r="AL414" s="563"/>
      <c r="AM414" s="563"/>
      <c r="AN414" s="563"/>
      <c r="AO414" s="563"/>
      <c r="AP414" s="563"/>
      <c r="AQ414" s="563"/>
      <c r="AR414" s="563"/>
      <c r="AS414" s="563"/>
    </row>
    <row r="415" spans="4:45">
      <c r="D415" s="605"/>
      <c r="E415" s="606"/>
      <c r="F415" s="606"/>
      <c r="G415" s="606"/>
      <c r="H415" s="606"/>
      <c r="I415" s="606"/>
      <c r="J415" s="606"/>
      <c r="K415" s="606"/>
      <c r="L415" s="606"/>
      <c r="M415" s="606"/>
      <c r="N415" s="606"/>
      <c r="O415" s="606"/>
      <c r="P415" s="606"/>
      <c r="Q415" s="606"/>
      <c r="R415" s="606"/>
      <c r="S415" s="606"/>
      <c r="T415" s="606"/>
      <c r="U415" s="602"/>
      <c r="V415" s="562"/>
      <c r="W415" s="563"/>
      <c r="X415" s="563"/>
      <c r="Y415" s="563"/>
      <c r="Z415" s="563"/>
      <c r="AA415" s="563"/>
      <c r="AB415" s="563"/>
      <c r="AC415" s="563"/>
      <c r="AD415" s="563"/>
      <c r="AE415" s="563"/>
      <c r="AF415" s="563"/>
      <c r="AG415" s="563"/>
      <c r="AH415" s="563"/>
      <c r="AI415" s="563"/>
      <c r="AJ415" s="563"/>
      <c r="AK415" s="563"/>
      <c r="AL415" s="563"/>
      <c r="AM415" s="563"/>
      <c r="AN415" s="563"/>
      <c r="AO415" s="563"/>
      <c r="AP415" s="563"/>
      <c r="AQ415" s="563"/>
      <c r="AR415" s="563"/>
      <c r="AS415" s="563"/>
    </row>
    <row r="416" spans="4:45">
      <c r="D416" s="605"/>
      <c r="E416" s="606"/>
      <c r="F416" s="606"/>
      <c r="G416" s="606"/>
      <c r="H416" s="606"/>
      <c r="I416" s="606"/>
      <c r="J416" s="606"/>
      <c r="K416" s="606"/>
      <c r="L416" s="606"/>
      <c r="M416" s="606"/>
      <c r="N416" s="606"/>
      <c r="O416" s="606"/>
      <c r="P416" s="606"/>
      <c r="Q416" s="606"/>
      <c r="R416" s="606"/>
      <c r="S416" s="606"/>
      <c r="T416" s="606"/>
      <c r="U416" s="602"/>
      <c r="V416" s="562"/>
      <c r="W416" s="563"/>
      <c r="X416" s="563"/>
      <c r="Y416" s="563"/>
      <c r="Z416" s="563"/>
      <c r="AA416" s="563"/>
      <c r="AB416" s="563"/>
      <c r="AC416" s="563"/>
      <c r="AD416" s="563"/>
      <c r="AE416" s="563"/>
      <c r="AF416" s="563"/>
      <c r="AG416" s="563"/>
      <c r="AH416" s="563"/>
      <c r="AI416" s="563"/>
      <c r="AJ416" s="563"/>
      <c r="AK416" s="563"/>
      <c r="AL416" s="563"/>
      <c r="AM416" s="563"/>
      <c r="AN416" s="563"/>
      <c r="AO416" s="563"/>
      <c r="AP416" s="563"/>
      <c r="AQ416" s="563"/>
      <c r="AR416" s="563"/>
      <c r="AS416" s="563"/>
    </row>
    <row r="417" spans="4:45">
      <c r="D417" s="605"/>
      <c r="E417" s="606"/>
      <c r="F417" s="606"/>
      <c r="G417" s="606"/>
      <c r="H417" s="606"/>
      <c r="I417" s="606"/>
      <c r="J417" s="606"/>
      <c r="K417" s="606"/>
      <c r="L417" s="606"/>
      <c r="M417" s="606"/>
      <c r="N417" s="606"/>
      <c r="O417" s="606"/>
      <c r="P417" s="606"/>
      <c r="Q417" s="606"/>
      <c r="R417" s="606"/>
      <c r="S417" s="606"/>
      <c r="T417" s="606"/>
      <c r="U417" s="602"/>
      <c r="V417" s="562"/>
      <c r="W417" s="563"/>
      <c r="X417" s="563"/>
      <c r="Y417" s="563"/>
      <c r="Z417" s="563"/>
      <c r="AA417" s="563"/>
      <c r="AB417" s="563"/>
      <c r="AC417" s="563"/>
      <c r="AD417" s="563"/>
      <c r="AE417" s="563"/>
      <c r="AF417" s="563"/>
      <c r="AG417" s="563"/>
      <c r="AH417" s="563"/>
      <c r="AI417" s="563"/>
      <c r="AJ417" s="563"/>
      <c r="AK417" s="563"/>
      <c r="AL417" s="563"/>
      <c r="AM417" s="563"/>
      <c r="AN417" s="563"/>
      <c r="AO417" s="563"/>
      <c r="AP417" s="563"/>
      <c r="AQ417" s="563"/>
      <c r="AR417" s="563"/>
      <c r="AS417" s="563"/>
    </row>
    <row r="418" spans="4:45">
      <c r="D418" s="605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2"/>
      <c r="V418" s="562"/>
      <c r="W418" s="563"/>
      <c r="X418" s="563"/>
      <c r="Y418" s="563"/>
      <c r="Z418" s="563"/>
      <c r="AA418" s="563"/>
      <c r="AB418" s="563"/>
      <c r="AC418" s="563"/>
      <c r="AD418" s="563"/>
      <c r="AE418" s="563"/>
      <c r="AF418" s="563"/>
      <c r="AG418" s="563"/>
      <c r="AH418" s="563"/>
      <c r="AI418" s="563"/>
      <c r="AJ418" s="563"/>
      <c r="AK418" s="563"/>
      <c r="AL418" s="563"/>
      <c r="AM418" s="563"/>
      <c r="AN418" s="563"/>
      <c r="AO418" s="563"/>
      <c r="AP418" s="563"/>
      <c r="AQ418" s="563"/>
      <c r="AR418" s="563"/>
      <c r="AS418" s="563"/>
    </row>
    <row r="419" spans="4:45">
      <c r="D419" s="605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2"/>
      <c r="V419" s="562"/>
      <c r="W419" s="563"/>
      <c r="X419" s="563"/>
      <c r="Y419" s="563"/>
      <c r="Z419" s="563"/>
      <c r="AA419" s="563"/>
      <c r="AB419" s="563"/>
      <c r="AC419" s="563"/>
      <c r="AD419" s="563"/>
      <c r="AE419" s="563"/>
      <c r="AF419" s="563"/>
      <c r="AG419" s="563"/>
      <c r="AH419" s="563"/>
      <c r="AI419" s="563"/>
      <c r="AJ419" s="563"/>
      <c r="AK419" s="563"/>
      <c r="AL419" s="563"/>
      <c r="AM419" s="563"/>
      <c r="AN419" s="563"/>
      <c r="AO419" s="563"/>
      <c r="AP419" s="563"/>
      <c r="AQ419" s="563"/>
      <c r="AR419" s="563"/>
      <c r="AS419" s="563"/>
    </row>
    <row r="420" spans="4:45">
      <c r="D420" s="605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2"/>
      <c r="V420" s="562"/>
      <c r="W420" s="563"/>
      <c r="X420" s="563"/>
      <c r="Y420" s="563"/>
      <c r="Z420" s="563"/>
      <c r="AA420" s="563"/>
      <c r="AB420" s="563"/>
      <c r="AC420" s="563"/>
      <c r="AD420" s="563"/>
      <c r="AE420" s="563"/>
      <c r="AF420" s="563"/>
      <c r="AG420" s="563"/>
      <c r="AH420" s="563"/>
      <c r="AI420" s="563"/>
      <c r="AJ420" s="563"/>
      <c r="AK420" s="563"/>
      <c r="AL420" s="563"/>
      <c r="AM420" s="563"/>
      <c r="AN420" s="563"/>
      <c r="AO420" s="563"/>
      <c r="AP420" s="563"/>
      <c r="AQ420" s="563"/>
      <c r="AR420" s="563"/>
      <c r="AS420" s="563"/>
    </row>
    <row r="421" spans="4:45">
      <c r="D421" s="605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2"/>
      <c r="V421" s="562"/>
      <c r="W421" s="563"/>
      <c r="X421" s="563"/>
      <c r="Y421" s="563"/>
      <c r="Z421" s="563"/>
      <c r="AA421" s="563"/>
      <c r="AB421" s="563"/>
      <c r="AC421" s="563"/>
      <c r="AD421" s="563"/>
      <c r="AE421" s="563"/>
      <c r="AF421" s="563"/>
      <c r="AG421" s="563"/>
      <c r="AH421" s="563"/>
      <c r="AI421" s="563"/>
      <c r="AJ421" s="563"/>
      <c r="AK421" s="563"/>
      <c r="AL421" s="563"/>
      <c r="AM421" s="563"/>
      <c r="AN421" s="563"/>
      <c r="AO421" s="563"/>
      <c r="AP421" s="563"/>
      <c r="AQ421" s="563"/>
      <c r="AR421" s="563"/>
      <c r="AS421" s="563"/>
    </row>
    <row r="422" spans="4:45">
      <c r="D422" s="605"/>
      <c r="E422" s="606"/>
      <c r="F422" s="606"/>
      <c r="G422" s="606"/>
      <c r="H422" s="606"/>
      <c r="I422" s="606"/>
      <c r="J422" s="606"/>
      <c r="K422" s="606"/>
      <c r="L422" s="606"/>
      <c r="M422" s="606"/>
      <c r="N422" s="606"/>
      <c r="O422" s="606"/>
      <c r="P422" s="606"/>
      <c r="Q422" s="606"/>
      <c r="R422" s="606"/>
      <c r="S422" s="606"/>
      <c r="T422" s="606"/>
      <c r="U422" s="602"/>
      <c r="V422" s="562"/>
      <c r="W422" s="563"/>
      <c r="X422" s="563"/>
      <c r="Y422" s="563"/>
      <c r="Z422" s="563"/>
      <c r="AA422" s="563"/>
      <c r="AB422" s="563"/>
      <c r="AC422" s="563"/>
      <c r="AD422" s="563"/>
      <c r="AE422" s="563"/>
      <c r="AF422" s="563"/>
      <c r="AG422" s="563"/>
      <c r="AH422" s="563"/>
      <c r="AI422" s="563"/>
      <c r="AJ422" s="563"/>
      <c r="AK422" s="563"/>
      <c r="AL422" s="563"/>
      <c r="AM422" s="563"/>
      <c r="AN422" s="563"/>
      <c r="AO422" s="563"/>
      <c r="AP422" s="563"/>
      <c r="AQ422" s="563"/>
      <c r="AR422" s="563"/>
      <c r="AS422" s="563"/>
    </row>
    <row r="423" spans="4:45">
      <c r="D423" s="605"/>
      <c r="E423" s="606"/>
      <c r="F423" s="606"/>
      <c r="G423" s="606"/>
      <c r="H423" s="606"/>
      <c r="I423" s="606"/>
      <c r="J423" s="606"/>
      <c r="K423" s="606"/>
      <c r="L423" s="606"/>
      <c r="M423" s="606"/>
      <c r="N423" s="606"/>
      <c r="O423" s="606"/>
      <c r="P423" s="606"/>
      <c r="Q423" s="606"/>
      <c r="R423" s="606"/>
      <c r="S423" s="606"/>
      <c r="T423" s="606"/>
      <c r="U423" s="602"/>
      <c r="V423" s="562"/>
      <c r="W423" s="563"/>
      <c r="X423" s="563"/>
      <c r="Y423" s="563"/>
      <c r="Z423" s="563"/>
      <c r="AA423" s="563"/>
      <c r="AB423" s="563"/>
      <c r="AC423" s="563"/>
      <c r="AD423" s="563"/>
      <c r="AE423" s="563"/>
      <c r="AF423" s="563"/>
      <c r="AG423" s="563"/>
      <c r="AH423" s="563"/>
      <c r="AI423" s="563"/>
      <c r="AJ423" s="563"/>
      <c r="AK423" s="563"/>
      <c r="AL423" s="563"/>
      <c r="AM423" s="563"/>
      <c r="AN423" s="563"/>
      <c r="AO423" s="563"/>
      <c r="AP423" s="563"/>
      <c r="AQ423" s="563"/>
      <c r="AR423" s="563"/>
      <c r="AS423" s="563"/>
    </row>
    <row r="424" spans="4:45">
      <c r="D424" s="605"/>
      <c r="E424" s="606"/>
      <c r="F424" s="606"/>
      <c r="G424" s="606"/>
      <c r="H424" s="606"/>
      <c r="I424" s="606"/>
      <c r="J424" s="606"/>
      <c r="K424" s="606"/>
      <c r="L424" s="606"/>
      <c r="M424" s="606"/>
      <c r="N424" s="606"/>
      <c r="O424" s="606"/>
      <c r="P424" s="606"/>
      <c r="Q424" s="606"/>
      <c r="R424" s="606"/>
      <c r="S424" s="606"/>
      <c r="T424" s="606"/>
      <c r="U424" s="602"/>
      <c r="V424" s="562"/>
      <c r="W424" s="563"/>
      <c r="X424" s="563"/>
      <c r="Y424" s="563"/>
      <c r="Z424" s="563"/>
      <c r="AA424" s="563"/>
      <c r="AB424" s="563"/>
      <c r="AC424" s="563"/>
      <c r="AD424" s="563"/>
      <c r="AE424" s="563"/>
      <c r="AF424" s="563"/>
      <c r="AG424" s="563"/>
      <c r="AH424" s="563"/>
      <c r="AI424" s="563"/>
      <c r="AJ424" s="563"/>
      <c r="AK424" s="563"/>
      <c r="AL424" s="563"/>
      <c r="AM424" s="563"/>
      <c r="AN424" s="563"/>
      <c r="AO424" s="563"/>
      <c r="AP424" s="563"/>
      <c r="AQ424" s="563"/>
      <c r="AR424" s="563"/>
      <c r="AS424" s="563"/>
    </row>
    <row r="425" spans="4:45">
      <c r="D425" s="605"/>
      <c r="E425" s="606"/>
      <c r="F425" s="606"/>
      <c r="G425" s="606"/>
      <c r="H425" s="606"/>
      <c r="I425" s="606"/>
      <c r="J425" s="606"/>
      <c r="K425" s="606"/>
      <c r="L425" s="606"/>
      <c r="M425" s="606"/>
      <c r="N425" s="606"/>
      <c r="O425" s="606"/>
      <c r="P425" s="606"/>
      <c r="Q425" s="606"/>
      <c r="R425" s="606"/>
      <c r="S425" s="606"/>
      <c r="T425" s="606"/>
      <c r="U425" s="602"/>
      <c r="V425" s="562"/>
      <c r="W425" s="563"/>
      <c r="X425" s="563"/>
      <c r="Y425" s="563"/>
      <c r="Z425" s="563"/>
      <c r="AA425" s="563"/>
      <c r="AB425" s="563"/>
      <c r="AC425" s="563"/>
      <c r="AD425" s="563"/>
      <c r="AE425" s="563"/>
      <c r="AF425" s="563"/>
      <c r="AG425" s="563"/>
      <c r="AH425" s="563"/>
      <c r="AI425" s="563"/>
      <c r="AJ425" s="563"/>
      <c r="AK425" s="563"/>
      <c r="AL425" s="563"/>
      <c r="AM425" s="563"/>
      <c r="AN425" s="563"/>
      <c r="AO425" s="563"/>
      <c r="AP425" s="563"/>
      <c r="AQ425" s="563"/>
      <c r="AR425" s="563"/>
      <c r="AS425" s="563"/>
    </row>
    <row r="426" spans="4:45">
      <c r="D426" s="605"/>
      <c r="E426" s="606"/>
      <c r="F426" s="606"/>
      <c r="G426" s="606"/>
      <c r="H426" s="606"/>
      <c r="I426" s="606"/>
      <c r="J426" s="606"/>
      <c r="K426" s="606"/>
      <c r="L426" s="606"/>
      <c r="M426" s="606"/>
      <c r="N426" s="606"/>
      <c r="O426" s="606"/>
      <c r="P426" s="606"/>
      <c r="Q426" s="606"/>
      <c r="R426" s="606"/>
      <c r="S426" s="606"/>
      <c r="T426" s="606"/>
      <c r="U426" s="602"/>
      <c r="V426" s="562"/>
      <c r="W426" s="563"/>
      <c r="X426" s="563"/>
      <c r="Y426" s="563"/>
      <c r="Z426" s="563"/>
      <c r="AA426" s="563"/>
      <c r="AB426" s="563"/>
      <c r="AC426" s="563"/>
      <c r="AD426" s="563"/>
      <c r="AE426" s="563"/>
      <c r="AF426" s="563"/>
      <c r="AG426" s="563"/>
      <c r="AH426" s="563"/>
      <c r="AI426" s="563"/>
      <c r="AJ426" s="563"/>
      <c r="AK426" s="563"/>
      <c r="AL426" s="563"/>
      <c r="AM426" s="563"/>
      <c r="AN426" s="563"/>
      <c r="AO426" s="563"/>
      <c r="AP426" s="563"/>
      <c r="AQ426" s="563"/>
      <c r="AR426" s="563"/>
      <c r="AS426" s="563"/>
    </row>
    <row r="427" spans="4:45">
      <c r="D427" s="605"/>
      <c r="E427" s="606"/>
      <c r="F427" s="606"/>
      <c r="G427" s="606"/>
      <c r="H427" s="606"/>
      <c r="I427" s="606"/>
      <c r="J427" s="606"/>
      <c r="K427" s="606"/>
      <c r="L427" s="606"/>
      <c r="M427" s="606"/>
      <c r="N427" s="606"/>
      <c r="O427" s="606"/>
      <c r="P427" s="606"/>
      <c r="Q427" s="606"/>
      <c r="R427" s="606"/>
      <c r="S427" s="606"/>
      <c r="T427" s="606"/>
      <c r="U427" s="602"/>
      <c r="V427" s="562"/>
      <c r="W427" s="563"/>
      <c r="X427" s="563"/>
      <c r="Y427" s="563"/>
      <c r="Z427" s="563"/>
      <c r="AA427" s="563"/>
      <c r="AB427" s="563"/>
      <c r="AC427" s="563"/>
      <c r="AD427" s="563"/>
      <c r="AE427" s="563"/>
      <c r="AF427" s="563"/>
      <c r="AG427" s="563"/>
      <c r="AH427" s="563"/>
      <c r="AI427" s="563"/>
      <c r="AJ427" s="563"/>
      <c r="AK427" s="563"/>
      <c r="AL427" s="563"/>
      <c r="AM427" s="563"/>
      <c r="AN427" s="563"/>
      <c r="AO427" s="563"/>
      <c r="AP427" s="563"/>
      <c r="AQ427" s="563"/>
      <c r="AR427" s="563"/>
      <c r="AS427" s="563"/>
    </row>
    <row r="428" spans="4:45">
      <c r="D428" s="605"/>
      <c r="E428" s="606"/>
      <c r="F428" s="606"/>
      <c r="G428" s="606"/>
      <c r="H428" s="606"/>
      <c r="I428" s="606"/>
      <c r="J428" s="606"/>
      <c r="K428" s="606"/>
      <c r="L428" s="606"/>
      <c r="M428" s="606"/>
      <c r="N428" s="606"/>
      <c r="O428" s="606"/>
      <c r="P428" s="606"/>
      <c r="Q428" s="606"/>
      <c r="R428" s="606"/>
      <c r="S428" s="606"/>
      <c r="T428" s="606"/>
      <c r="U428" s="602"/>
      <c r="V428" s="562"/>
      <c r="W428" s="563"/>
      <c r="X428" s="563"/>
      <c r="Y428" s="563"/>
      <c r="Z428" s="563"/>
      <c r="AA428" s="563"/>
      <c r="AB428" s="563"/>
      <c r="AC428" s="563"/>
      <c r="AD428" s="563"/>
      <c r="AE428" s="563"/>
      <c r="AF428" s="563"/>
      <c r="AG428" s="563"/>
      <c r="AH428" s="563"/>
      <c r="AI428" s="563"/>
      <c r="AJ428" s="563"/>
      <c r="AK428" s="563"/>
      <c r="AL428" s="563"/>
      <c r="AM428" s="563"/>
      <c r="AN428" s="563"/>
      <c r="AO428" s="563"/>
      <c r="AP428" s="563"/>
      <c r="AQ428" s="563"/>
      <c r="AR428" s="563"/>
      <c r="AS428" s="563"/>
    </row>
    <row r="429" spans="4:45">
      <c r="D429" s="605"/>
      <c r="E429" s="606"/>
      <c r="F429" s="606"/>
      <c r="G429" s="606"/>
      <c r="H429" s="606"/>
      <c r="I429" s="606"/>
      <c r="J429" s="606"/>
      <c r="K429" s="606"/>
      <c r="L429" s="606"/>
      <c r="M429" s="606"/>
      <c r="N429" s="606"/>
      <c r="O429" s="606"/>
      <c r="P429" s="606"/>
      <c r="Q429" s="606"/>
      <c r="R429" s="606"/>
      <c r="S429" s="606"/>
      <c r="T429" s="606"/>
      <c r="U429" s="602"/>
      <c r="V429" s="562"/>
      <c r="W429" s="563"/>
      <c r="X429" s="563"/>
      <c r="Y429" s="563"/>
      <c r="Z429" s="563"/>
      <c r="AA429" s="563"/>
      <c r="AB429" s="563"/>
      <c r="AC429" s="563"/>
      <c r="AD429" s="563"/>
      <c r="AE429" s="563"/>
      <c r="AF429" s="563"/>
      <c r="AG429" s="563"/>
      <c r="AH429" s="563"/>
      <c r="AI429" s="563"/>
      <c r="AJ429" s="563"/>
      <c r="AK429" s="563"/>
      <c r="AL429" s="563"/>
      <c r="AM429" s="563"/>
      <c r="AN429" s="563"/>
      <c r="AO429" s="563"/>
      <c r="AP429" s="563"/>
      <c r="AQ429" s="563"/>
      <c r="AR429" s="563"/>
      <c r="AS429" s="563"/>
    </row>
    <row r="430" spans="4:45">
      <c r="D430" s="605"/>
      <c r="E430" s="606"/>
      <c r="F430" s="606"/>
      <c r="G430" s="606"/>
      <c r="H430" s="606"/>
      <c r="I430" s="606"/>
      <c r="J430" s="606"/>
      <c r="K430" s="606"/>
      <c r="L430" s="606"/>
      <c r="M430" s="606"/>
      <c r="N430" s="606"/>
      <c r="O430" s="606"/>
      <c r="P430" s="606"/>
      <c r="Q430" s="606"/>
      <c r="R430" s="606"/>
      <c r="S430" s="606"/>
      <c r="T430" s="606"/>
      <c r="U430" s="602"/>
      <c r="V430" s="562"/>
      <c r="W430" s="563"/>
      <c r="X430" s="563"/>
      <c r="Y430" s="563"/>
      <c r="Z430" s="563"/>
      <c r="AA430" s="563"/>
      <c r="AB430" s="563"/>
      <c r="AC430" s="563"/>
      <c r="AD430" s="563"/>
      <c r="AE430" s="563"/>
      <c r="AF430" s="563"/>
      <c r="AG430" s="563"/>
      <c r="AH430" s="563"/>
      <c r="AI430" s="563"/>
      <c r="AJ430" s="563"/>
      <c r="AK430" s="563"/>
      <c r="AL430" s="563"/>
      <c r="AM430" s="563"/>
      <c r="AN430" s="563"/>
      <c r="AO430" s="563"/>
      <c r="AP430" s="563"/>
      <c r="AQ430" s="563"/>
      <c r="AR430" s="563"/>
      <c r="AS430" s="563"/>
    </row>
    <row r="431" spans="4:45">
      <c r="D431" s="605"/>
      <c r="E431" s="606"/>
      <c r="F431" s="606"/>
      <c r="G431" s="606"/>
      <c r="H431" s="606"/>
      <c r="I431" s="606"/>
      <c r="J431" s="606"/>
      <c r="K431" s="606"/>
      <c r="L431" s="606"/>
      <c r="M431" s="606"/>
      <c r="N431" s="606"/>
      <c r="O431" s="606"/>
      <c r="P431" s="606"/>
      <c r="Q431" s="606"/>
      <c r="R431" s="606"/>
      <c r="S431" s="606"/>
      <c r="T431" s="606"/>
      <c r="U431" s="602"/>
      <c r="V431" s="562"/>
      <c r="W431" s="563"/>
      <c r="X431" s="563"/>
      <c r="Y431" s="563"/>
      <c r="Z431" s="563"/>
      <c r="AA431" s="563"/>
      <c r="AB431" s="563"/>
      <c r="AC431" s="563"/>
      <c r="AD431" s="563"/>
      <c r="AE431" s="563"/>
      <c r="AF431" s="563"/>
      <c r="AG431" s="563"/>
      <c r="AH431" s="563"/>
      <c r="AI431" s="563"/>
      <c r="AJ431" s="563"/>
      <c r="AK431" s="563"/>
      <c r="AL431" s="563"/>
      <c r="AM431" s="563"/>
      <c r="AN431" s="563"/>
      <c r="AO431" s="563"/>
      <c r="AP431" s="563"/>
      <c r="AQ431" s="563"/>
      <c r="AR431" s="563"/>
      <c r="AS431" s="563"/>
    </row>
    <row r="432" spans="4:45">
      <c r="D432" s="605"/>
      <c r="E432" s="606"/>
      <c r="F432" s="606"/>
      <c r="G432" s="606"/>
      <c r="H432" s="606"/>
      <c r="I432" s="606"/>
      <c r="J432" s="606"/>
      <c r="K432" s="606"/>
      <c r="L432" s="606"/>
      <c r="M432" s="606"/>
      <c r="N432" s="606"/>
      <c r="O432" s="606"/>
      <c r="P432" s="606"/>
      <c r="Q432" s="606"/>
      <c r="R432" s="606"/>
      <c r="S432" s="606"/>
      <c r="T432" s="606"/>
      <c r="U432" s="602"/>
      <c r="V432" s="562"/>
      <c r="W432" s="563"/>
      <c r="X432" s="563"/>
      <c r="Y432" s="563"/>
      <c r="Z432" s="563"/>
      <c r="AA432" s="563"/>
      <c r="AB432" s="563"/>
      <c r="AC432" s="563"/>
      <c r="AD432" s="563"/>
      <c r="AE432" s="563"/>
      <c r="AF432" s="563"/>
      <c r="AG432" s="563"/>
      <c r="AH432" s="563"/>
      <c r="AI432" s="563"/>
      <c r="AJ432" s="563"/>
      <c r="AK432" s="563"/>
      <c r="AL432" s="563"/>
      <c r="AM432" s="563"/>
      <c r="AN432" s="563"/>
      <c r="AO432" s="563"/>
      <c r="AP432" s="563"/>
      <c r="AQ432" s="563"/>
      <c r="AR432" s="563"/>
      <c r="AS432" s="563"/>
    </row>
    <row r="433" spans="4:45">
      <c r="D433" s="605"/>
      <c r="E433" s="606"/>
      <c r="F433" s="606"/>
      <c r="G433" s="606"/>
      <c r="H433" s="606"/>
      <c r="I433" s="606"/>
      <c r="J433" s="606"/>
      <c r="K433" s="606"/>
      <c r="L433" s="606"/>
      <c r="M433" s="606"/>
      <c r="N433" s="606"/>
      <c r="O433" s="606"/>
      <c r="P433" s="606"/>
      <c r="Q433" s="606"/>
      <c r="R433" s="606"/>
      <c r="S433" s="606"/>
      <c r="T433" s="606"/>
      <c r="U433" s="602"/>
      <c r="V433" s="562"/>
      <c r="W433" s="563"/>
      <c r="X433" s="563"/>
      <c r="Y433" s="563"/>
      <c r="Z433" s="563"/>
      <c r="AA433" s="563"/>
      <c r="AB433" s="563"/>
      <c r="AC433" s="563"/>
      <c r="AD433" s="563"/>
      <c r="AE433" s="563"/>
      <c r="AF433" s="563"/>
      <c r="AG433" s="563"/>
      <c r="AH433" s="563"/>
      <c r="AI433" s="563"/>
      <c r="AJ433" s="563"/>
      <c r="AK433" s="563"/>
      <c r="AL433" s="563"/>
      <c r="AM433" s="563"/>
      <c r="AN433" s="563"/>
      <c r="AO433" s="563"/>
      <c r="AP433" s="563"/>
      <c r="AQ433" s="563"/>
      <c r="AR433" s="563"/>
      <c r="AS433" s="563"/>
    </row>
    <row r="434" spans="4:45">
      <c r="D434" s="605"/>
      <c r="E434" s="606"/>
      <c r="F434" s="606"/>
      <c r="G434" s="606"/>
      <c r="H434" s="606"/>
      <c r="I434" s="606"/>
      <c r="J434" s="606"/>
      <c r="K434" s="606"/>
      <c r="L434" s="606"/>
      <c r="M434" s="606"/>
      <c r="N434" s="606"/>
      <c r="O434" s="606"/>
      <c r="P434" s="606"/>
      <c r="Q434" s="606"/>
      <c r="R434" s="606"/>
      <c r="S434" s="606"/>
      <c r="T434" s="606"/>
      <c r="U434" s="602"/>
      <c r="V434" s="562"/>
      <c r="W434" s="563"/>
      <c r="X434" s="563"/>
      <c r="Y434" s="563"/>
      <c r="Z434" s="563"/>
      <c r="AA434" s="563"/>
      <c r="AB434" s="563"/>
      <c r="AC434" s="563"/>
      <c r="AD434" s="563"/>
      <c r="AE434" s="563"/>
      <c r="AF434" s="563"/>
      <c r="AG434" s="563"/>
      <c r="AH434" s="563"/>
      <c r="AI434" s="563"/>
      <c r="AJ434" s="563"/>
      <c r="AK434" s="563"/>
      <c r="AL434" s="563"/>
      <c r="AM434" s="563"/>
      <c r="AN434" s="563"/>
      <c r="AO434" s="563"/>
      <c r="AP434" s="563"/>
      <c r="AQ434" s="563"/>
      <c r="AR434" s="563"/>
      <c r="AS434" s="563"/>
    </row>
    <row r="435" spans="4:45">
      <c r="D435" s="605"/>
      <c r="E435" s="606"/>
      <c r="F435" s="606"/>
      <c r="G435" s="606"/>
      <c r="H435" s="606"/>
      <c r="I435" s="606"/>
      <c r="J435" s="606"/>
      <c r="K435" s="606"/>
      <c r="L435" s="606"/>
      <c r="M435" s="606"/>
      <c r="N435" s="606"/>
      <c r="O435" s="606"/>
      <c r="P435" s="606"/>
      <c r="Q435" s="606"/>
      <c r="R435" s="606"/>
      <c r="S435" s="606"/>
      <c r="T435" s="606"/>
      <c r="U435" s="602"/>
      <c r="V435" s="562"/>
      <c r="W435" s="563"/>
      <c r="X435" s="563"/>
      <c r="Y435" s="563"/>
      <c r="Z435" s="563"/>
      <c r="AA435" s="563"/>
      <c r="AB435" s="563"/>
      <c r="AC435" s="563"/>
      <c r="AD435" s="563"/>
      <c r="AE435" s="563"/>
      <c r="AF435" s="563"/>
      <c r="AG435" s="563"/>
      <c r="AH435" s="563"/>
      <c r="AI435" s="563"/>
      <c r="AJ435" s="563"/>
      <c r="AK435" s="563"/>
      <c r="AL435" s="563"/>
      <c r="AM435" s="563"/>
      <c r="AN435" s="563"/>
      <c r="AO435" s="563"/>
      <c r="AP435" s="563"/>
      <c r="AQ435" s="563"/>
      <c r="AR435" s="563"/>
      <c r="AS435" s="563"/>
    </row>
    <row r="436" spans="4:45">
      <c r="D436" s="605"/>
      <c r="E436" s="606"/>
      <c r="F436" s="606"/>
      <c r="G436" s="606"/>
      <c r="H436" s="606"/>
      <c r="I436" s="606"/>
      <c r="J436" s="606"/>
      <c r="K436" s="606"/>
      <c r="L436" s="606"/>
      <c r="M436" s="606"/>
      <c r="N436" s="606"/>
      <c r="O436" s="606"/>
      <c r="P436" s="606"/>
      <c r="Q436" s="606"/>
      <c r="R436" s="606"/>
      <c r="S436" s="606"/>
      <c r="T436" s="606"/>
      <c r="U436" s="602"/>
      <c r="V436" s="562"/>
      <c r="W436" s="563"/>
      <c r="X436" s="563"/>
      <c r="Y436" s="563"/>
      <c r="Z436" s="563"/>
      <c r="AA436" s="563"/>
      <c r="AB436" s="563"/>
      <c r="AC436" s="563"/>
      <c r="AD436" s="563"/>
      <c r="AE436" s="563"/>
      <c r="AF436" s="563"/>
      <c r="AG436" s="563"/>
      <c r="AH436" s="563"/>
      <c r="AI436" s="563"/>
      <c r="AJ436" s="563"/>
      <c r="AK436" s="563"/>
      <c r="AL436" s="563"/>
      <c r="AM436" s="563"/>
      <c r="AN436" s="563"/>
      <c r="AO436" s="563"/>
      <c r="AP436" s="563"/>
      <c r="AQ436" s="563"/>
      <c r="AR436" s="563"/>
      <c r="AS436" s="563"/>
    </row>
    <row r="437" spans="4:45">
      <c r="D437" s="605"/>
      <c r="E437" s="606"/>
      <c r="F437" s="606"/>
      <c r="G437" s="606"/>
      <c r="H437" s="606"/>
      <c r="I437" s="606"/>
      <c r="J437" s="606"/>
      <c r="K437" s="606"/>
      <c r="L437" s="606"/>
      <c r="M437" s="606"/>
      <c r="N437" s="606"/>
      <c r="O437" s="606"/>
      <c r="P437" s="606"/>
      <c r="Q437" s="606"/>
      <c r="R437" s="606"/>
      <c r="S437" s="606"/>
      <c r="T437" s="606"/>
      <c r="U437" s="602"/>
      <c r="V437" s="562"/>
      <c r="W437" s="563"/>
      <c r="X437" s="563"/>
      <c r="Y437" s="563"/>
      <c r="Z437" s="563"/>
      <c r="AA437" s="563"/>
      <c r="AB437" s="563"/>
      <c r="AC437" s="563"/>
      <c r="AD437" s="563"/>
      <c r="AE437" s="563"/>
      <c r="AF437" s="563"/>
      <c r="AG437" s="563"/>
      <c r="AH437" s="563"/>
      <c r="AI437" s="563"/>
      <c r="AJ437" s="563"/>
      <c r="AK437" s="563"/>
      <c r="AL437" s="563"/>
      <c r="AM437" s="563"/>
      <c r="AN437" s="563"/>
      <c r="AO437" s="563"/>
      <c r="AP437" s="563"/>
      <c r="AQ437" s="563"/>
      <c r="AR437" s="563"/>
      <c r="AS437" s="563"/>
    </row>
    <row r="438" spans="4:45">
      <c r="D438" s="605"/>
      <c r="E438" s="606"/>
      <c r="F438" s="606"/>
      <c r="G438" s="606"/>
      <c r="H438" s="606"/>
      <c r="I438" s="606"/>
      <c r="J438" s="606"/>
      <c r="K438" s="606"/>
      <c r="L438" s="606"/>
      <c r="M438" s="606"/>
      <c r="N438" s="606"/>
      <c r="O438" s="606"/>
      <c r="P438" s="606"/>
      <c r="Q438" s="606"/>
      <c r="R438" s="606"/>
      <c r="S438" s="606"/>
      <c r="T438" s="606"/>
      <c r="U438" s="602"/>
      <c r="V438" s="562"/>
      <c r="W438" s="563"/>
      <c r="X438" s="563"/>
      <c r="Y438" s="563"/>
      <c r="Z438" s="563"/>
      <c r="AA438" s="563"/>
      <c r="AB438" s="563"/>
      <c r="AC438" s="563"/>
      <c r="AD438" s="563"/>
      <c r="AE438" s="563"/>
      <c r="AF438" s="563"/>
      <c r="AG438" s="563"/>
      <c r="AH438" s="563"/>
      <c r="AI438" s="563"/>
      <c r="AJ438" s="563"/>
      <c r="AK438" s="563"/>
      <c r="AL438" s="563"/>
      <c r="AM438" s="563"/>
      <c r="AN438" s="563"/>
      <c r="AO438" s="563"/>
      <c r="AP438" s="563"/>
      <c r="AQ438" s="563"/>
      <c r="AR438" s="563"/>
      <c r="AS438" s="563"/>
    </row>
    <row r="439" spans="4:45">
      <c r="D439" s="605"/>
      <c r="E439" s="606"/>
      <c r="F439" s="606"/>
      <c r="G439" s="606"/>
      <c r="H439" s="606"/>
      <c r="I439" s="606"/>
      <c r="J439" s="606"/>
      <c r="K439" s="606"/>
      <c r="L439" s="606"/>
      <c r="M439" s="606"/>
      <c r="N439" s="606"/>
      <c r="O439" s="606"/>
      <c r="P439" s="606"/>
      <c r="Q439" s="606"/>
      <c r="R439" s="606"/>
      <c r="S439" s="606"/>
      <c r="T439" s="606"/>
      <c r="U439" s="602"/>
      <c r="V439" s="562"/>
      <c r="W439" s="563"/>
      <c r="X439" s="563"/>
      <c r="Y439" s="563"/>
      <c r="Z439" s="563"/>
      <c r="AA439" s="563"/>
      <c r="AB439" s="563"/>
      <c r="AC439" s="563"/>
      <c r="AD439" s="563"/>
      <c r="AE439" s="563"/>
      <c r="AF439" s="563"/>
      <c r="AG439" s="563"/>
      <c r="AH439" s="563"/>
      <c r="AI439" s="563"/>
      <c r="AJ439" s="563"/>
      <c r="AK439" s="563"/>
      <c r="AL439" s="563"/>
      <c r="AM439" s="563"/>
      <c r="AN439" s="563"/>
      <c r="AO439" s="563"/>
      <c r="AP439" s="563"/>
      <c r="AQ439" s="563"/>
      <c r="AR439" s="563"/>
      <c r="AS439" s="563"/>
    </row>
    <row r="440" spans="4:45">
      <c r="D440" s="605"/>
      <c r="E440" s="606"/>
      <c r="F440" s="606"/>
      <c r="G440" s="606"/>
      <c r="H440" s="606"/>
      <c r="I440" s="606"/>
      <c r="J440" s="606"/>
      <c r="K440" s="606"/>
      <c r="L440" s="606"/>
      <c r="M440" s="606"/>
      <c r="N440" s="606"/>
      <c r="O440" s="606"/>
      <c r="P440" s="606"/>
      <c r="Q440" s="606"/>
      <c r="R440" s="606"/>
      <c r="S440" s="606"/>
      <c r="T440" s="606"/>
      <c r="U440" s="602"/>
      <c r="V440" s="562"/>
      <c r="W440" s="563"/>
      <c r="X440" s="563"/>
      <c r="Y440" s="563"/>
      <c r="Z440" s="563"/>
      <c r="AA440" s="563"/>
      <c r="AB440" s="563"/>
      <c r="AC440" s="563"/>
      <c r="AD440" s="563"/>
      <c r="AE440" s="563"/>
      <c r="AF440" s="563"/>
      <c r="AG440" s="563"/>
      <c r="AH440" s="563"/>
      <c r="AI440" s="563"/>
      <c r="AJ440" s="563"/>
      <c r="AK440" s="563"/>
      <c r="AL440" s="563"/>
      <c r="AM440" s="563"/>
      <c r="AN440" s="563"/>
      <c r="AO440" s="563"/>
      <c r="AP440" s="563"/>
      <c r="AQ440" s="563"/>
      <c r="AR440" s="563"/>
      <c r="AS440" s="563"/>
    </row>
    <row r="441" spans="4:45">
      <c r="D441" s="605"/>
      <c r="E441" s="606"/>
      <c r="F441" s="606"/>
      <c r="G441" s="606"/>
      <c r="H441" s="606"/>
      <c r="I441" s="606"/>
      <c r="J441" s="606"/>
      <c r="K441" s="606"/>
      <c r="L441" s="606"/>
      <c r="M441" s="606"/>
      <c r="N441" s="606"/>
      <c r="O441" s="606"/>
      <c r="P441" s="606"/>
      <c r="Q441" s="606"/>
      <c r="R441" s="606"/>
      <c r="S441" s="606"/>
      <c r="T441" s="606"/>
      <c r="U441" s="602"/>
      <c r="V441" s="562"/>
      <c r="W441" s="563"/>
      <c r="X441" s="563"/>
      <c r="Y441" s="563"/>
      <c r="Z441" s="563"/>
      <c r="AA441" s="563"/>
      <c r="AB441" s="563"/>
      <c r="AC441" s="563"/>
      <c r="AD441" s="563"/>
      <c r="AE441" s="563"/>
      <c r="AF441" s="563"/>
      <c r="AG441" s="563"/>
      <c r="AH441" s="563"/>
      <c r="AI441" s="563"/>
      <c r="AJ441" s="563"/>
      <c r="AK441" s="563"/>
      <c r="AL441" s="563"/>
      <c r="AM441" s="563"/>
      <c r="AN441" s="563"/>
      <c r="AO441" s="563"/>
      <c r="AP441" s="563"/>
      <c r="AQ441" s="563"/>
      <c r="AR441" s="563"/>
      <c r="AS441" s="563"/>
    </row>
    <row r="442" spans="4:45">
      <c r="D442" s="606"/>
      <c r="E442" s="606"/>
      <c r="F442" s="606"/>
      <c r="G442" s="606"/>
      <c r="H442" s="606"/>
      <c r="I442" s="606"/>
      <c r="J442" s="606"/>
      <c r="K442" s="606"/>
      <c r="L442" s="606"/>
      <c r="M442" s="606"/>
      <c r="N442" s="606"/>
      <c r="O442" s="606"/>
      <c r="P442" s="606"/>
      <c r="Q442" s="606"/>
      <c r="R442" s="606"/>
      <c r="S442" s="606"/>
      <c r="T442" s="606"/>
      <c r="U442" s="602"/>
      <c r="V442" s="562"/>
      <c r="W442" s="563"/>
      <c r="X442" s="563"/>
      <c r="Y442" s="563"/>
      <c r="Z442" s="563"/>
      <c r="AA442" s="563"/>
      <c r="AB442" s="563"/>
      <c r="AC442" s="563"/>
      <c r="AD442" s="563"/>
      <c r="AE442" s="563"/>
      <c r="AF442" s="563"/>
      <c r="AG442" s="563"/>
      <c r="AH442" s="563"/>
      <c r="AI442" s="563"/>
      <c r="AJ442" s="563"/>
      <c r="AK442" s="563"/>
      <c r="AL442" s="563"/>
      <c r="AM442" s="563"/>
      <c r="AN442" s="563"/>
      <c r="AO442" s="563"/>
      <c r="AP442" s="563"/>
      <c r="AQ442" s="563"/>
      <c r="AR442" s="563"/>
      <c r="AS442" s="563"/>
    </row>
    <row r="443" spans="4:45">
      <c r="D443" s="606"/>
      <c r="E443" s="606"/>
      <c r="F443" s="606"/>
      <c r="G443" s="606"/>
      <c r="H443" s="606"/>
      <c r="I443" s="606"/>
      <c r="J443" s="606"/>
      <c r="K443" s="606"/>
      <c r="L443" s="606"/>
      <c r="M443" s="606"/>
      <c r="N443" s="606"/>
      <c r="O443" s="606"/>
      <c r="P443" s="606"/>
      <c r="Q443" s="606"/>
      <c r="R443" s="606"/>
      <c r="S443" s="606"/>
      <c r="T443" s="606"/>
      <c r="U443" s="602"/>
      <c r="V443" s="562"/>
      <c r="W443" s="563"/>
      <c r="X443" s="563"/>
      <c r="Y443" s="563"/>
      <c r="Z443" s="563"/>
      <c r="AA443" s="563"/>
      <c r="AB443" s="563"/>
      <c r="AC443" s="563"/>
      <c r="AD443" s="563"/>
      <c r="AE443" s="563"/>
      <c r="AF443" s="563"/>
      <c r="AG443" s="563"/>
      <c r="AH443" s="563"/>
      <c r="AI443" s="563"/>
      <c r="AJ443" s="563"/>
      <c r="AK443" s="563"/>
      <c r="AL443" s="563"/>
      <c r="AM443" s="563"/>
      <c r="AN443" s="563"/>
      <c r="AO443" s="563"/>
      <c r="AP443" s="563"/>
      <c r="AQ443" s="563"/>
      <c r="AR443" s="563"/>
      <c r="AS443" s="563"/>
    </row>
    <row r="444" spans="4:45">
      <c r="D444" s="606"/>
      <c r="E444" s="606"/>
      <c r="F444" s="606"/>
      <c r="G444" s="606"/>
      <c r="H444" s="606"/>
      <c r="I444" s="606"/>
      <c r="J444" s="606"/>
      <c r="K444" s="606"/>
      <c r="L444" s="606"/>
      <c r="M444" s="606"/>
      <c r="N444" s="606"/>
      <c r="O444" s="606"/>
      <c r="P444" s="606"/>
      <c r="Q444" s="606"/>
      <c r="R444" s="606"/>
      <c r="S444" s="606"/>
      <c r="T444" s="606"/>
      <c r="U444" s="602"/>
      <c r="V444" s="562"/>
      <c r="W444" s="563"/>
      <c r="X444" s="563"/>
      <c r="Y444" s="563"/>
      <c r="Z444" s="563"/>
      <c r="AA444" s="563"/>
      <c r="AB444" s="563"/>
      <c r="AC444" s="563"/>
      <c r="AD444" s="563"/>
      <c r="AE444" s="563"/>
      <c r="AF444" s="563"/>
      <c r="AG444" s="563"/>
      <c r="AH444" s="563"/>
      <c r="AI444" s="563"/>
      <c r="AJ444" s="563"/>
      <c r="AK444" s="563"/>
      <c r="AL444" s="563"/>
      <c r="AM444" s="563"/>
      <c r="AN444" s="563"/>
      <c r="AO444" s="563"/>
      <c r="AP444" s="563"/>
      <c r="AQ444" s="563"/>
      <c r="AR444" s="563"/>
      <c r="AS444" s="563"/>
    </row>
    <row r="445" spans="4:45">
      <c r="D445" s="606"/>
      <c r="E445" s="606"/>
      <c r="F445" s="606"/>
      <c r="G445" s="606"/>
      <c r="H445" s="606"/>
      <c r="I445" s="606"/>
      <c r="J445" s="606"/>
      <c r="K445" s="606"/>
      <c r="L445" s="606"/>
      <c r="M445" s="606"/>
      <c r="N445" s="606"/>
      <c r="O445" s="606"/>
      <c r="P445" s="606"/>
      <c r="Q445" s="606"/>
      <c r="R445" s="606"/>
      <c r="S445" s="606"/>
      <c r="T445" s="606"/>
      <c r="U445" s="602"/>
      <c r="V445" s="562"/>
      <c r="W445" s="563"/>
      <c r="X445" s="563"/>
      <c r="Y445" s="563"/>
      <c r="Z445" s="563"/>
      <c r="AA445" s="563"/>
      <c r="AB445" s="563"/>
      <c r="AC445" s="563"/>
      <c r="AD445" s="563"/>
      <c r="AE445" s="563"/>
      <c r="AF445" s="563"/>
      <c r="AG445" s="563"/>
      <c r="AH445" s="563"/>
      <c r="AI445" s="563"/>
      <c r="AJ445" s="563"/>
      <c r="AK445" s="563"/>
      <c r="AL445" s="563"/>
      <c r="AM445" s="563"/>
      <c r="AN445" s="563"/>
      <c r="AO445" s="563"/>
      <c r="AP445" s="563"/>
      <c r="AQ445" s="563"/>
      <c r="AR445" s="563"/>
      <c r="AS445" s="563"/>
    </row>
    <row r="446" spans="4:45">
      <c r="D446" s="606"/>
      <c r="E446" s="606"/>
      <c r="F446" s="606"/>
      <c r="G446" s="606"/>
      <c r="H446" s="606"/>
      <c r="I446" s="606"/>
      <c r="J446" s="606"/>
      <c r="K446" s="606"/>
      <c r="L446" s="606"/>
      <c r="M446" s="606"/>
      <c r="N446" s="606"/>
      <c r="O446" s="606"/>
      <c r="P446" s="606"/>
      <c r="Q446" s="606"/>
      <c r="R446" s="606"/>
      <c r="S446" s="606"/>
      <c r="T446" s="606"/>
      <c r="U446" s="602"/>
      <c r="V446" s="562"/>
      <c r="W446" s="563"/>
      <c r="X446" s="563"/>
      <c r="Y446" s="563"/>
      <c r="Z446" s="563"/>
      <c r="AA446" s="563"/>
      <c r="AB446" s="563"/>
      <c r="AC446" s="563"/>
      <c r="AD446" s="563"/>
      <c r="AE446" s="563"/>
      <c r="AF446" s="563"/>
      <c r="AG446" s="563"/>
      <c r="AH446" s="563"/>
      <c r="AI446" s="563"/>
      <c r="AJ446" s="563"/>
      <c r="AK446" s="563"/>
      <c r="AL446" s="563"/>
      <c r="AM446" s="563"/>
      <c r="AN446" s="563"/>
      <c r="AO446" s="563"/>
      <c r="AP446" s="563"/>
      <c r="AQ446" s="563"/>
      <c r="AR446" s="563"/>
      <c r="AS446" s="563"/>
    </row>
    <row r="447" spans="4:45">
      <c r="D447" s="606"/>
      <c r="E447" s="606"/>
      <c r="F447" s="606"/>
      <c r="G447" s="606"/>
      <c r="H447" s="606"/>
      <c r="I447" s="606"/>
      <c r="J447" s="606"/>
      <c r="K447" s="606"/>
      <c r="L447" s="606"/>
      <c r="M447" s="606"/>
      <c r="N447" s="606"/>
      <c r="O447" s="606"/>
      <c r="P447" s="606"/>
      <c r="Q447" s="606"/>
      <c r="R447" s="606"/>
      <c r="S447" s="606"/>
      <c r="T447" s="606"/>
      <c r="U447" s="602"/>
      <c r="V447" s="562"/>
      <c r="W447" s="563"/>
      <c r="X447" s="563"/>
      <c r="Y447" s="563"/>
      <c r="Z447" s="563"/>
      <c r="AA447" s="563"/>
      <c r="AB447" s="563"/>
      <c r="AC447" s="563"/>
      <c r="AD447" s="563"/>
      <c r="AE447" s="563"/>
      <c r="AF447" s="563"/>
      <c r="AG447" s="563"/>
      <c r="AH447" s="563"/>
      <c r="AI447" s="563"/>
      <c r="AJ447" s="563"/>
      <c r="AK447" s="563"/>
      <c r="AL447" s="563"/>
      <c r="AM447" s="563"/>
      <c r="AN447" s="563"/>
      <c r="AO447" s="563"/>
      <c r="AP447" s="563"/>
      <c r="AQ447" s="563"/>
      <c r="AR447" s="563"/>
      <c r="AS447" s="563"/>
    </row>
    <row r="448" spans="4:45">
      <c r="D448" s="606"/>
      <c r="E448" s="606"/>
      <c r="F448" s="606"/>
      <c r="G448" s="606"/>
      <c r="H448" s="606"/>
      <c r="I448" s="606"/>
      <c r="J448" s="606"/>
      <c r="K448" s="606"/>
      <c r="L448" s="606"/>
      <c r="M448" s="606"/>
      <c r="N448" s="606"/>
      <c r="O448" s="606"/>
      <c r="P448" s="606"/>
      <c r="Q448" s="606"/>
      <c r="R448" s="606"/>
      <c r="S448" s="606"/>
      <c r="T448" s="606"/>
      <c r="U448" s="602"/>
      <c r="V448" s="562"/>
      <c r="W448" s="563"/>
      <c r="X448" s="563"/>
      <c r="Y448" s="563"/>
      <c r="Z448" s="563"/>
      <c r="AA448" s="563"/>
      <c r="AB448" s="563"/>
      <c r="AC448" s="563"/>
      <c r="AD448" s="563"/>
      <c r="AE448" s="563"/>
      <c r="AF448" s="563"/>
      <c r="AG448" s="563"/>
      <c r="AH448" s="563"/>
      <c r="AI448" s="563"/>
      <c r="AJ448" s="563"/>
      <c r="AK448" s="563"/>
      <c r="AL448" s="563"/>
      <c r="AM448" s="563"/>
      <c r="AN448" s="563"/>
      <c r="AO448" s="563"/>
      <c r="AP448" s="563"/>
      <c r="AQ448" s="563"/>
      <c r="AR448" s="563"/>
      <c r="AS448" s="563"/>
    </row>
    <row r="449" spans="4:45">
      <c r="D449" s="606"/>
      <c r="E449" s="606"/>
      <c r="F449" s="606"/>
      <c r="G449" s="606"/>
      <c r="H449" s="606"/>
      <c r="I449" s="606"/>
      <c r="J449" s="606"/>
      <c r="K449" s="606"/>
      <c r="L449" s="606"/>
      <c r="M449" s="606"/>
      <c r="N449" s="606"/>
      <c r="O449" s="606"/>
      <c r="P449" s="606"/>
      <c r="Q449" s="606"/>
      <c r="R449" s="606"/>
      <c r="S449" s="606"/>
      <c r="T449" s="606"/>
      <c r="U449" s="602"/>
      <c r="V449" s="562"/>
      <c r="W449" s="563"/>
      <c r="X449" s="563"/>
      <c r="Y449" s="563"/>
      <c r="Z449" s="563"/>
      <c r="AA449" s="563"/>
      <c r="AB449" s="563"/>
      <c r="AC449" s="563"/>
      <c r="AD449" s="563"/>
      <c r="AE449" s="563"/>
      <c r="AF449" s="563"/>
      <c r="AG449" s="563"/>
      <c r="AH449" s="563"/>
      <c r="AI449" s="563"/>
      <c r="AJ449" s="563"/>
      <c r="AK449" s="563"/>
      <c r="AL449" s="563"/>
      <c r="AM449" s="563"/>
      <c r="AN449" s="563"/>
      <c r="AO449" s="563"/>
      <c r="AP449" s="563"/>
      <c r="AQ449" s="563"/>
      <c r="AR449" s="563"/>
      <c r="AS449" s="563"/>
    </row>
    <row r="450" spans="4:45">
      <c r="D450" s="606"/>
      <c r="E450" s="606"/>
      <c r="F450" s="606"/>
      <c r="G450" s="606"/>
      <c r="H450" s="606"/>
      <c r="I450" s="606"/>
      <c r="J450" s="606"/>
      <c r="K450" s="606"/>
      <c r="L450" s="606"/>
      <c r="M450" s="606"/>
      <c r="N450" s="606"/>
      <c r="O450" s="606"/>
      <c r="P450" s="606"/>
      <c r="Q450" s="606"/>
      <c r="R450" s="606"/>
      <c r="S450" s="606"/>
      <c r="T450" s="606"/>
      <c r="U450" s="602"/>
      <c r="V450" s="562"/>
      <c r="W450" s="563"/>
      <c r="X450" s="563"/>
      <c r="Y450" s="563"/>
      <c r="Z450" s="563"/>
      <c r="AA450" s="563"/>
      <c r="AB450" s="563"/>
      <c r="AC450" s="563"/>
      <c r="AD450" s="563"/>
      <c r="AE450" s="563"/>
      <c r="AF450" s="563"/>
      <c r="AG450" s="563"/>
      <c r="AH450" s="563"/>
      <c r="AI450" s="563"/>
      <c r="AJ450" s="563"/>
      <c r="AK450" s="563"/>
      <c r="AL450" s="563"/>
      <c r="AM450" s="563"/>
      <c r="AN450" s="563"/>
      <c r="AO450" s="563"/>
      <c r="AP450" s="563"/>
      <c r="AQ450" s="563"/>
      <c r="AR450" s="563"/>
      <c r="AS450" s="563"/>
    </row>
    <row r="451" spans="4:45">
      <c r="D451" s="606"/>
      <c r="E451" s="606"/>
      <c r="F451" s="606"/>
      <c r="G451" s="606"/>
      <c r="H451" s="606"/>
      <c r="I451" s="606"/>
      <c r="J451" s="606"/>
      <c r="K451" s="606"/>
      <c r="L451" s="606"/>
      <c r="M451" s="606"/>
      <c r="N451" s="606"/>
      <c r="O451" s="606"/>
      <c r="P451" s="606"/>
      <c r="Q451" s="606"/>
      <c r="R451" s="606"/>
      <c r="S451" s="606"/>
      <c r="T451" s="606"/>
      <c r="U451" s="602"/>
      <c r="V451" s="562"/>
      <c r="W451" s="563"/>
      <c r="X451" s="563"/>
      <c r="Y451" s="563"/>
      <c r="Z451" s="563"/>
      <c r="AA451" s="563"/>
      <c r="AB451" s="563"/>
      <c r="AC451" s="563"/>
      <c r="AD451" s="563"/>
      <c r="AE451" s="563"/>
      <c r="AF451" s="563"/>
      <c r="AG451" s="563"/>
      <c r="AH451" s="563"/>
      <c r="AI451" s="563"/>
      <c r="AJ451" s="563"/>
      <c r="AK451" s="563"/>
      <c r="AL451" s="563"/>
      <c r="AM451" s="563"/>
      <c r="AN451" s="563"/>
      <c r="AO451" s="563"/>
      <c r="AP451" s="563"/>
      <c r="AQ451" s="563"/>
      <c r="AR451" s="563"/>
      <c r="AS451" s="563"/>
    </row>
    <row r="452" spans="4:45">
      <c r="D452" s="606"/>
      <c r="E452" s="606"/>
      <c r="F452" s="606"/>
      <c r="G452" s="606"/>
      <c r="H452" s="606"/>
      <c r="I452" s="606"/>
      <c r="J452" s="606"/>
      <c r="K452" s="606"/>
      <c r="L452" s="606"/>
      <c r="M452" s="606"/>
      <c r="N452" s="606"/>
      <c r="O452" s="606"/>
      <c r="P452" s="606"/>
      <c r="Q452" s="606"/>
      <c r="R452" s="606"/>
      <c r="S452" s="606"/>
      <c r="T452" s="606"/>
      <c r="U452" s="602"/>
      <c r="V452" s="562"/>
      <c r="W452" s="563"/>
      <c r="X452" s="563"/>
      <c r="Y452" s="563"/>
      <c r="Z452" s="563"/>
      <c r="AA452" s="563"/>
      <c r="AB452" s="563"/>
      <c r="AC452" s="563"/>
      <c r="AD452" s="563"/>
      <c r="AE452" s="563"/>
      <c r="AF452" s="563"/>
      <c r="AG452" s="563"/>
      <c r="AH452" s="563"/>
      <c r="AI452" s="563"/>
      <c r="AJ452" s="563"/>
      <c r="AK452" s="563"/>
      <c r="AL452" s="563"/>
      <c r="AM452" s="563"/>
      <c r="AN452" s="563"/>
      <c r="AO452" s="563"/>
      <c r="AP452" s="563"/>
      <c r="AQ452" s="563"/>
      <c r="AR452" s="563"/>
      <c r="AS452" s="563"/>
    </row>
    <row r="453" spans="4:45">
      <c r="D453" s="606"/>
      <c r="E453" s="606"/>
      <c r="F453" s="606"/>
      <c r="G453" s="606"/>
      <c r="H453" s="606"/>
      <c r="I453" s="606"/>
      <c r="J453" s="606"/>
      <c r="K453" s="606"/>
      <c r="L453" s="606"/>
      <c r="M453" s="606"/>
      <c r="N453" s="606"/>
      <c r="O453" s="606"/>
      <c r="P453" s="606"/>
      <c r="Q453" s="606"/>
      <c r="R453" s="606"/>
      <c r="S453" s="606"/>
      <c r="T453" s="606"/>
      <c r="U453" s="602"/>
      <c r="V453" s="562"/>
      <c r="W453" s="563"/>
      <c r="X453" s="563"/>
      <c r="Y453" s="563"/>
      <c r="Z453" s="563"/>
      <c r="AA453" s="563"/>
      <c r="AB453" s="563"/>
      <c r="AC453" s="563"/>
      <c r="AD453" s="563"/>
      <c r="AE453" s="563"/>
      <c r="AF453" s="563"/>
      <c r="AG453" s="563"/>
      <c r="AH453" s="563"/>
      <c r="AI453" s="563"/>
      <c r="AJ453" s="563"/>
      <c r="AK453" s="563"/>
      <c r="AL453" s="563"/>
      <c r="AM453" s="563"/>
      <c r="AN453" s="563"/>
      <c r="AO453" s="563"/>
      <c r="AP453" s="563"/>
      <c r="AQ453" s="563"/>
      <c r="AR453" s="563"/>
      <c r="AS453" s="563"/>
    </row>
    <row r="454" spans="4:45">
      <c r="D454" s="606"/>
      <c r="E454" s="606"/>
      <c r="F454" s="606"/>
      <c r="G454" s="606"/>
      <c r="H454" s="606"/>
      <c r="I454" s="606"/>
      <c r="J454" s="606"/>
      <c r="K454" s="606"/>
      <c r="L454" s="606"/>
      <c r="M454" s="606"/>
      <c r="N454" s="606"/>
      <c r="O454" s="606"/>
      <c r="P454" s="606"/>
      <c r="Q454" s="606"/>
      <c r="R454" s="606"/>
      <c r="S454" s="606"/>
      <c r="T454" s="606"/>
      <c r="U454" s="602"/>
      <c r="V454" s="562"/>
      <c r="W454" s="563"/>
      <c r="X454" s="563"/>
      <c r="Y454" s="563"/>
      <c r="Z454" s="563"/>
      <c r="AA454" s="563"/>
      <c r="AB454" s="563"/>
      <c r="AC454" s="563"/>
      <c r="AD454" s="563"/>
      <c r="AE454" s="563"/>
      <c r="AF454" s="563"/>
      <c r="AG454" s="563"/>
      <c r="AH454" s="563"/>
      <c r="AI454" s="563"/>
      <c r="AJ454" s="563"/>
      <c r="AK454" s="563"/>
      <c r="AL454" s="563"/>
      <c r="AM454" s="563"/>
      <c r="AN454" s="563"/>
      <c r="AO454" s="563"/>
      <c r="AP454" s="563"/>
      <c r="AQ454" s="563"/>
      <c r="AR454" s="563"/>
      <c r="AS454" s="563"/>
    </row>
    <row r="455" spans="4:45">
      <c r="D455" s="606"/>
      <c r="E455" s="606"/>
      <c r="F455" s="606"/>
      <c r="G455" s="606"/>
      <c r="H455" s="606"/>
      <c r="I455" s="606"/>
      <c r="J455" s="606"/>
      <c r="K455" s="606"/>
      <c r="L455" s="606"/>
      <c r="M455" s="606"/>
      <c r="N455" s="606"/>
      <c r="O455" s="606"/>
      <c r="P455" s="606"/>
      <c r="Q455" s="606"/>
      <c r="R455" s="606"/>
      <c r="S455" s="606"/>
      <c r="T455" s="606"/>
      <c r="U455" s="602"/>
      <c r="V455" s="562"/>
      <c r="W455" s="563"/>
      <c r="X455" s="563"/>
      <c r="Y455" s="563"/>
      <c r="Z455" s="563"/>
      <c r="AA455" s="563"/>
      <c r="AB455" s="563"/>
      <c r="AC455" s="563"/>
      <c r="AD455" s="563"/>
      <c r="AE455" s="563"/>
      <c r="AF455" s="563"/>
      <c r="AG455" s="563"/>
      <c r="AH455" s="563"/>
      <c r="AI455" s="563"/>
      <c r="AJ455" s="563"/>
      <c r="AK455" s="563"/>
      <c r="AL455" s="563"/>
      <c r="AM455" s="563"/>
      <c r="AN455" s="563"/>
      <c r="AO455" s="563"/>
      <c r="AP455" s="563"/>
      <c r="AQ455" s="563"/>
      <c r="AR455" s="563"/>
      <c r="AS455" s="563"/>
    </row>
    <row r="456" spans="4:45">
      <c r="D456" s="606"/>
      <c r="E456" s="606"/>
      <c r="F456" s="606"/>
      <c r="G456" s="606"/>
      <c r="H456" s="606"/>
      <c r="I456" s="606"/>
      <c r="J456" s="606"/>
      <c r="K456" s="606"/>
      <c r="L456" s="606"/>
      <c r="M456" s="606"/>
      <c r="N456" s="606"/>
      <c r="O456" s="606"/>
      <c r="P456" s="606"/>
      <c r="Q456" s="606"/>
      <c r="R456" s="606"/>
      <c r="S456" s="606"/>
      <c r="T456" s="606"/>
      <c r="U456" s="602"/>
      <c r="V456" s="562"/>
      <c r="W456" s="563"/>
      <c r="X456" s="563"/>
      <c r="Y456" s="563"/>
      <c r="Z456" s="563"/>
      <c r="AA456" s="563"/>
      <c r="AB456" s="563"/>
      <c r="AC456" s="563"/>
      <c r="AD456" s="563"/>
      <c r="AE456" s="563"/>
      <c r="AF456" s="563"/>
      <c r="AG456" s="563"/>
      <c r="AH456" s="563"/>
      <c r="AI456" s="563"/>
      <c r="AJ456" s="563"/>
      <c r="AK456" s="563"/>
      <c r="AL456" s="563"/>
      <c r="AM456" s="563"/>
      <c r="AN456" s="563"/>
      <c r="AO456" s="563"/>
      <c r="AP456" s="563"/>
      <c r="AQ456" s="563"/>
      <c r="AR456" s="563"/>
      <c r="AS456" s="563"/>
    </row>
    <row r="457" spans="4:45">
      <c r="D457" s="606"/>
      <c r="E457" s="606"/>
      <c r="F457" s="606"/>
      <c r="G457" s="606"/>
      <c r="H457" s="606"/>
      <c r="I457" s="606"/>
      <c r="J457" s="606"/>
      <c r="K457" s="606"/>
      <c r="L457" s="606"/>
      <c r="M457" s="606"/>
      <c r="N457" s="606"/>
      <c r="O457" s="606"/>
      <c r="P457" s="606"/>
      <c r="Q457" s="606"/>
      <c r="R457" s="606"/>
      <c r="S457" s="606"/>
      <c r="T457" s="606"/>
      <c r="U457" s="602"/>
      <c r="V457" s="562"/>
      <c r="W457" s="563"/>
      <c r="X457" s="563"/>
      <c r="Y457" s="563"/>
      <c r="Z457" s="563"/>
      <c r="AA457" s="563"/>
      <c r="AB457" s="563"/>
      <c r="AC457" s="563"/>
      <c r="AD457" s="563"/>
      <c r="AE457" s="563"/>
      <c r="AF457" s="563"/>
      <c r="AG457" s="563"/>
      <c r="AH457" s="563"/>
      <c r="AI457" s="563"/>
      <c r="AJ457" s="563"/>
      <c r="AK457" s="563"/>
      <c r="AL457" s="563"/>
      <c r="AM457" s="563"/>
      <c r="AN457" s="563"/>
      <c r="AO457" s="563"/>
      <c r="AP457" s="563"/>
      <c r="AQ457" s="563"/>
      <c r="AR457" s="563"/>
      <c r="AS457" s="563"/>
    </row>
    <row r="458" spans="4:45">
      <c r="D458" s="606"/>
      <c r="E458" s="606"/>
      <c r="F458" s="606"/>
      <c r="G458" s="606"/>
      <c r="H458" s="606"/>
      <c r="I458" s="606"/>
      <c r="J458" s="606"/>
      <c r="K458" s="606"/>
      <c r="L458" s="606"/>
      <c r="M458" s="606"/>
      <c r="N458" s="606"/>
      <c r="O458" s="606"/>
      <c r="P458" s="606"/>
      <c r="Q458" s="606"/>
      <c r="R458" s="606"/>
      <c r="S458" s="606"/>
      <c r="T458" s="606"/>
      <c r="U458" s="602"/>
      <c r="V458" s="562"/>
      <c r="W458" s="563"/>
      <c r="X458" s="563"/>
      <c r="Y458" s="563"/>
      <c r="Z458" s="563"/>
      <c r="AA458" s="563"/>
      <c r="AB458" s="563"/>
      <c r="AC458" s="563"/>
      <c r="AD458" s="563"/>
      <c r="AE458" s="563"/>
      <c r="AF458" s="563"/>
      <c r="AG458" s="563"/>
      <c r="AH458" s="563"/>
      <c r="AI458" s="563"/>
      <c r="AJ458" s="563"/>
      <c r="AK458" s="563"/>
      <c r="AL458" s="563"/>
      <c r="AM458" s="563"/>
      <c r="AN458" s="563"/>
      <c r="AO458" s="563"/>
      <c r="AP458" s="563"/>
      <c r="AQ458" s="563"/>
      <c r="AR458" s="563"/>
      <c r="AS458" s="563"/>
    </row>
    <row r="459" spans="4:45">
      <c r="D459" s="606"/>
      <c r="E459" s="606"/>
      <c r="F459" s="606"/>
      <c r="G459" s="606"/>
      <c r="H459" s="606"/>
      <c r="I459" s="606"/>
      <c r="J459" s="606"/>
      <c r="K459" s="606"/>
      <c r="L459" s="606"/>
      <c r="M459" s="606"/>
      <c r="N459" s="606"/>
      <c r="O459" s="606"/>
      <c r="P459" s="606"/>
      <c r="Q459" s="606"/>
      <c r="R459" s="606"/>
      <c r="S459" s="606"/>
      <c r="T459" s="606"/>
      <c r="U459" s="602"/>
      <c r="V459" s="562"/>
      <c r="W459" s="563"/>
      <c r="X459" s="563"/>
      <c r="Y459" s="563"/>
      <c r="Z459" s="563"/>
      <c r="AA459" s="563"/>
      <c r="AB459" s="563"/>
      <c r="AC459" s="563"/>
      <c r="AD459" s="563"/>
      <c r="AE459" s="563"/>
      <c r="AF459" s="563"/>
      <c r="AG459" s="563"/>
      <c r="AH459" s="563"/>
      <c r="AI459" s="563"/>
      <c r="AJ459" s="563"/>
      <c r="AK459" s="563"/>
      <c r="AL459" s="563"/>
      <c r="AM459" s="563"/>
      <c r="AN459" s="563"/>
      <c r="AO459" s="563"/>
      <c r="AP459" s="563"/>
      <c r="AQ459" s="563"/>
      <c r="AR459" s="563"/>
      <c r="AS459" s="563"/>
    </row>
    <row r="460" spans="4:45">
      <c r="D460" s="606"/>
      <c r="E460" s="606"/>
      <c r="F460" s="606"/>
      <c r="G460" s="606"/>
      <c r="H460" s="606"/>
      <c r="I460" s="606"/>
      <c r="J460" s="606"/>
      <c r="K460" s="606"/>
      <c r="L460" s="606"/>
      <c r="M460" s="606"/>
      <c r="N460" s="606"/>
      <c r="O460" s="606"/>
      <c r="P460" s="606"/>
      <c r="Q460" s="606"/>
      <c r="R460" s="606"/>
      <c r="S460" s="606"/>
      <c r="T460" s="606"/>
      <c r="U460" s="602"/>
      <c r="V460" s="562"/>
      <c r="W460" s="563"/>
      <c r="X460" s="563"/>
      <c r="Y460" s="563"/>
      <c r="Z460" s="563"/>
      <c r="AA460" s="563"/>
      <c r="AB460" s="563"/>
      <c r="AC460" s="563"/>
      <c r="AD460" s="563"/>
      <c r="AE460" s="563"/>
      <c r="AF460" s="563"/>
      <c r="AG460" s="563"/>
      <c r="AH460" s="563"/>
      <c r="AI460" s="563"/>
      <c r="AJ460" s="563"/>
      <c r="AK460" s="563"/>
      <c r="AL460" s="563"/>
      <c r="AM460" s="563"/>
      <c r="AN460" s="563"/>
      <c r="AO460" s="563"/>
      <c r="AP460" s="563"/>
      <c r="AQ460" s="563"/>
      <c r="AR460" s="563"/>
      <c r="AS460" s="563"/>
    </row>
    <row r="461" spans="4:45">
      <c r="D461" s="606"/>
      <c r="E461" s="606"/>
      <c r="F461" s="606"/>
      <c r="G461" s="606"/>
      <c r="H461" s="606"/>
      <c r="I461" s="606"/>
      <c r="J461" s="606"/>
      <c r="K461" s="606"/>
      <c r="L461" s="606"/>
      <c r="M461" s="606"/>
      <c r="N461" s="606"/>
      <c r="O461" s="606"/>
      <c r="P461" s="606"/>
      <c r="Q461" s="606"/>
      <c r="R461" s="606"/>
      <c r="S461" s="606"/>
      <c r="T461" s="606"/>
      <c r="U461" s="602"/>
      <c r="V461" s="562"/>
      <c r="W461" s="563"/>
      <c r="X461" s="563"/>
      <c r="Y461" s="563"/>
      <c r="Z461" s="563"/>
      <c r="AA461" s="563"/>
      <c r="AB461" s="563"/>
      <c r="AC461" s="563"/>
      <c r="AD461" s="563"/>
      <c r="AE461" s="563"/>
      <c r="AF461" s="563"/>
      <c r="AG461" s="563"/>
      <c r="AH461" s="563"/>
      <c r="AI461" s="563"/>
      <c r="AJ461" s="563"/>
      <c r="AK461" s="563"/>
      <c r="AL461" s="563"/>
      <c r="AM461" s="563"/>
      <c r="AN461" s="563"/>
      <c r="AO461" s="563"/>
      <c r="AP461" s="563"/>
      <c r="AQ461" s="563"/>
      <c r="AR461" s="563"/>
      <c r="AS461" s="563"/>
    </row>
    <row r="462" spans="4:45">
      <c r="D462" s="606"/>
      <c r="E462" s="606"/>
      <c r="F462" s="606"/>
      <c r="G462" s="606"/>
      <c r="H462" s="606"/>
      <c r="I462" s="606"/>
      <c r="J462" s="606"/>
      <c r="K462" s="606"/>
      <c r="L462" s="606"/>
      <c r="M462" s="606"/>
      <c r="N462" s="606"/>
      <c r="O462" s="606"/>
      <c r="P462" s="606"/>
      <c r="Q462" s="606"/>
      <c r="R462" s="606"/>
      <c r="S462" s="606"/>
      <c r="T462" s="606"/>
      <c r="U462" s="602"/>
      <c r="V462" s="562"/>
      <c r="W462" s="563"/>
      <c r="X462" s="563"/>
      <c r="Y462" s="563"/>
      <c r="Z462" s="563"/>
      <c r="AA462" s="563"/>
      <c r="AB462" s="563"/>
      <c r="AC462" s="563"/>
      <c r="AD462" s="563"/>
      <c r="AE462" s="563"/>
      <c r="AF462" s="563"/>
      <c r="AG462" s="563"/>
      <c r="AH462" s="563"/>
      <c r="AI462" s="563"/>
      <c r="AJ462" s="563"/>
      <c r="AK462" s="563"/>
      <c r="AL462" s="563"/>
      <c r="AM462" s="563"/>
      <c r="AN462" s="563"/>
      <c r="AO462" s="563"/>
      <c r="AP462" s="563"/>
      <c r="AQ462" s="563"/>
      <c r="AR462" s="563"/>
      <c r="AS462" s="563"/>
    </row>
    <row r="463" spans="4:45">
      <c r="D463" s="606"/>
      <c r="E463" s="606"/>
      <c r="F463" s="606"/>
      <c r="G463" s="606"/>
      <c r="H463" s="606"/>
      <c r="I463" s="606"/>
      <c r="J463" s="606"/>
      <c r="K463" s="606"/>
      <c r="L463" s="606"/>
      <c r="M463" s="606"/>
      <c r="N463" s="606"/>
      <c r="O463" s="606"/>
      <c r="P463" s="606"/>
      <c r="Q463" s="606"/>
      <c r="R463" s="606"/>
      <c r="S463" s="606"/>
      <c r="T463" s="606"/>
      <c r="U463" s="602"/>
      <c r="V463" s="562"/>
      <c r="W463" s="563"/>
      <c r="X463" s="563"/>
      <c r="Y463" s="563"/>
      <c r="Z463" s="563"/>
      <c r="AA463" s="563"/>
      <c r="AB463" s="563"/>
      <c r="AC463" s="563"/>
      <c r="AD463" s="563"/>
      <c r="AE463" s="563"/>
      <c r="AF463" s="563"/>
      <c r="AG463" s="563"/>
      <c r="AH463" s="563"/>
      <c r="AI463" s="563"/>
      <c r="AJ463" s="563"/>
      <c r="AK463" s="563"/>
      <c r="AL463" s="563"/>
      <c r="AM463" s="563"/>
      <c r="AN463" s="563"/>
      <c r="AO463" s="563"/>
      <c r="AP463" s="563"/>
      <c r="AQ463" s="563"/>
      <c r="AR463" s="563"/>
      <c r="AS463" s="563"/>
    </row>
    <row r="464" spans="4:45">
      <c r="D464" s="606"/>
      <c r="E464" s="606"/>
      <c r="F464" s="606"/>
      <c r="G464" s="606"/>
      <c r="H464" s="606"/>
      <c r="I464" s="606"/>
      <c r="J464" s="606"/>
      <c r="K464" s="606"/>
      <c r="L464" s="606"/>
      <c r="M464" s="606"/>
      <c r="N464" s="606"/>
      <c r="O464" s="606"/>
      <c r="P464" s="606"/>
      <c r="Q464" s="606"/>
      <c r="R464" s="606"/>
      <c r="S464" s="606"/>
      <c r="T464" s="606"/>
      <c r="U464" s="602"/>
      <c r="V464" s="562"/>
      <c r="W464" s="563"/>
      <c r="X464" s="563"/>
      <c r="Y464" s="563"/>
      <c r="Z464" s="563"/>
      <c r="AA464" s="563"/>
      <c r="AB464" s="563"/>
      <c r="AC464" s="563"/>
      <c r="AD464" s="563"/>
      <c r="AE464" s="563"/>
      <c r="AF464" s="563"/>
      <c r="AG464" s="563"/>
      <c r="AH464" s="563"/>
      <c r="AI464" s="563"/>
      <c r="AJ464" s="563"/>
      <c r="AK464" s="563"/>
      <c r="AL464" s="563"/>
      <c r="AM464" s="563"/>
      <c r="AN464" s="563"/>
      <c r="AO464" s="563"/>
      <c r="AP464" s="563"/>
      <c r="AQ464" s="563"/>
      <c r="AR464" s="563"/>
      <c r="AS464" s="563"/>
    </row>
    <row r="465" spans="4:45">
      <c r="D465" s="606"/>
      <c r="E465" s="606"/>
      <c r="F465" s="606"/>
      <c r="G465" s="606"/>
      <c r="H465" s="606"/>
      <c r="I465" s="606"/>
      <c r="J465" s="606"/>
      <c r="K465" s="606"/>
      <c r="L465" s="606"/>
      <c r="M465" s="606"/>
      <c r="N465" s="606"/>
      <c r="O465" s="606"/>
      <c r="P465" s="606"/>
      <c r="Q465" s="606"/>
      <c r="R465" s="606"/>
      <c r="S465" s="606"/>
      <c r="T465" s="606"/>
      <c r="U465" s="602"/>
      <c r="V465" s="562"/>
      <c r="W465" s="563"/>
      <c r="X465" s="563"/>
      <c r="Y465" s="563"/>
      <c r="Z465" s="563"/>
      <c r="AA465" s="563"/>
      <c r="AB465" s="563"/>
      <c r="AC465" s="563"/>
      <c r="AD465" s="563"/>
      <c r="AE465" s="563"/>
      <c r="AF465" s="563"/>
      <c r="AG465" s="563"/>
      <c r="AH465" s="563"/>
      <c r="AI465" s="563"/>
      <c r="AJ465" s="563"/>
      <c r="AK465" s="563"/>
      <c r="AL465" s="563"/>
      <c r="AM465" s="563"/>
      <c r="AN465" s="563"/>
      <c r="AO465" s="563"/>
      <c r="AP465" s="563"/>
      <c r="AQ465" s="563"/>
      <c r="AR465" s="563"/>
      <c r="AS465" s="563"/>
    </row>
    <row r="466" spans="4:45">
      <c r="D466" s="606"/>
      <c r="E466" s="606"/>
      <c r="F466" s="606"/>
      <c r="G466" s="606"/>
      <c r="H466" s="606"/>
      <c r="I466" s="606"/>
      <c r="J466" s="606"/>
      <c r="K466" s="606"/>
      <c r="L466" s="606"/>
      <c r="M466" s="606"/>
      <c r="N466" s="606"/>
      <c r="O466" s="606"/>
      <c r="P466" s="606"/>
      <c r="Q466" s="606"/>
      <c r="R466" s="606"/>
      <c r="S466" s="606"/>
      <c r="T466" s="606"/>
      <c r="U466" s="602"/>
      <c r="V466" s="562"/>
      <c r="W466" s="563"/>
      <c r="X466" s="563"/>
      <c r="Y466" s="563"/>
      <c r="Z466" s="563"/>
      <c r="AA466" s="563"/>
      <c r="AB466" s="563"/>
      <c r="AC466" s="563"/>
      <c r="AD466" s="563"/>
      <c r="AE466" s="563"/>
      <c r="AF466" s="563"/>
      <c r="AG466" s="563"/>
      <c r="AH466" s="563"/>
      <c r="AI466" s="563"/>
      <c r="AJ466" s="563"/>
      <c r="AK466" s="563"/>
      <c r="AL466" s="563"/>
      <c r="AM466" s="563"/>
      <c r="AN466" s="563"/>
      <c r="AO466" s="563"/>
      <c r="AP466" s="563"/>
      <c r="AQ466" s="563"/>
      <c r="AR466" s="563"/>
      <c r="AS466" s="563"/>
    </row>
    <row r="467" spans="4:45">
      <c r="D467" s="606"/>
      <c r="E467" s="606"/>
      <c r="F467" s="606"/>
      <c r="G467" s="606"/>
      <c r="H467" s="606"/>
      <c r="I467" s="606"/>
      <c r="J467" s="606"/>
      <c r="K467" s="606"/>
      <c r="L467" s="606"/>
      <c r="M467" s="606"/>
      <c r="N467" s="606"/>
      <c r="O467" s="606"/>
      <c r="P467" s="606"/>
      <c r="Q467" s="606"/>
      <c r="R467" s="606"/>
      <c r="S467" s="606"/>
      <c r="T467" s="606"/>
      <c r="U467" s="602"/>
      <c r="V467" s="562"/>
      <c r="W467" s="563"/>
      <c r="X467" s="563"/>
      <c r="Y467" s="563"/>
      <c r="Z467" s="563"/>
      <c r="AA467" s="563"/>
      <c r="AB467" s="563"/>
      <c r="AC467" s="563"/>
      <c r="AD467" s="563"/>
      <c r="AE467" s="563"/>
      <c r="AF467" s="563"/>
      <c r="AG467" s="563"/>
      <c r="AH467" s="563"/>
      <c r="AI467" s="563"/>
      <c r="AJ467" s="563"/>
      <c r="AK467" s="563"/>
      <c r="AL467" s="563"/>
      <c r="AM467" s="563"/>
      <c r="AN467" s="563"/>
      <c r="AO467" s="563"/>
      <c r="AP467" s="563"/>
      <c r="AQ467" s="563"/>
      <c r="AR467" s="563"/>
      <c r="AS467" s="563"/>
    </row>
    <row r="468" spans="4:45">
      <c r="D468" s="606"/>
      <c r="E468" s="606"/>
      <c r="F468" s="606"/>
      <c r="G468" s="606"/>
      <c r="H468" s="606"/>
      <c r="I468" s="606"/>
      <c r="J468" s="606"/>
      <c r="K468" s="606"/>
      <c r="L468" s="606"/>
      <c r="M468" s="606"/>
      <c r="N468" s="606"/>
      <c r="O468" s="606"/>
      <c r="P468" s="606"/>
      <c r="Q468" s="606"/>
      <c r="R468" s="606"/>
      <c r="S468" s="606"/>
      <c r="T468" s="606"/>
      <c r="U468" s="602"/>
      <c r="V468" s="562"/>
      <c r="W468" s="563"/>
      <c r="X468" s="563"/>
      <c r="Y468" s="563"/>
      <c r="Z468" s="563"/>
      <c r="AA468" s="563"/>
      <c r="AB468" s="563"/>
      <c r="AC468" s="563"/>
      <c r="AD468" s="563"/>
      <c r="AE468" s="563"/>
      <c r="AF468" s="563"/>
      <c r="AG468" s="563"/>
      <c r="AH468" s="563"/>
      <c r="AI468" s="563"/>
      <c r="AJ468" s="563"/>
      <c r="AK468" s="563"/>
      <c r="AL468" s="563"/>
      <c r="AM468" s="563"/>
      <c r="AN468" s="563"/>
      <c r="AO468" s="563"/>
      <c r="AP468" s="563"/>
      <c r="AQ468" s="563"/>
      <c r="AR468" s="563"/>
      <c r="AS468" s="563"/>
    </row>
    <row r="469" spans="4:45">
      <c r="D469" s="606"/>
      <c r="E469" s="606"/>
      <c r="F469" s="606"/>
      <c r="G469" s="606"/>
      <c r="H469" s="606"/>
      <c r="I469" s="606"/>
      <c r="J469" s="606"/>
      <c r="K469" s="606"/>
      <c r="L469" s="606"/>
      <c r="M469" s="606"/>
      <c r="N469" s="606"/>
      <c r="O469" s="606"/>
      <c r="P469" s="606"/>
      <c r="Q469" s="606"/>
      <c r="R469" s="606"/>
      <c r="S469" s="606"/>
      <c r="T469" s="606"/>
      <c r="U469" s="602"/>
      <c r="V469" s="562"/>
      <c r="W469" s="563"/>
      <c r="X469" s="563"/>
      <c r="Y469" s="563"/>
      <c r="Z469" s="563"/>
      <c r="AA469" s="563"/>
      <c r="AB469" s="563"/>
      <c r="AC469" s="563"/>
      <c r="AD469" s="563"/>
      <c r="AE469" s="563"/>
      <c r="AF469" s="563"/>
      <c r="AG469" s="563"/>
      <c r="AH469" s="563"/>
      <c r="AI469" s="563"/>
      <c r="AJ469" s="563"/>
      <c r="AK469" s="563"/>
      <c r="AL469" s="563"/>
      <c r="AM469" s="563"/>
      <c r="AN469" s="563"/>
      <c r="AO469" s="563"/>
      <c r="AP469" s="563"/>
      <c r="AQ469" s="563"/>
      <c r="AR469" s="563"/>
      <c r="AS469" s="563"/>
    </row>
    <row r="470" spans="4:45">
      <c r="D470" s="606"/>
      <c r="E470" s="606"/>
      <c r="F470" s="606"/>
      <c r="G470" s="606"/>
      <c r="H470" s="606"/>
      <c r="I470" s="606"/>
      <c r="J470" s="606"/>
      <c r="K470" s="606"/>
      <c r="L470" s="606"/>
      <c r="M470" s="606"/>
      <c r="N470" s="606"/>
      <c r="O470" s="606"/>
      <c r="P470" s="606"/>
      <c r="Q470" s="606"/>
      <c r="R470" s="606"/>
      <c r="S470" s="606"/>
      <c r="T470" s="606"/>
      <c r="U470" s="602"/>
      <c r="V470" s="562"/>
      <c r="W470" s="563"/>
      <c r="X470" s="563"/>
      <c r="Y470" s="563"/>
      <c r="Z470" s="563"/>
      <c r="AA470" s="563"/>
      <c r="AB470" s="563"/>
      <c r="AC470" s="563"/>
      <c r="AD470" s="563"/>
      <c r="AE470" s="563"/>
      <c r="AF470" s="563"/>
      <c r="AG470" s="563"/>
      <c r="AH470" s="563"/>
      <c r="AI470" s="563"/>
      <c r="AJ470" s="563"/>
      <c r="AK470" s="563"/>
      <c r="AL470" s="563"/>
      <c r="AM470" s="563"/>
      <c r="AN470" s="563"/>
      <c r="AO470" s="563"/>
      <c r="AP470" s="563"/>
      <c r="AQ470" s="563"/>
      <c r="AR470" s="563"/>
      <c r="AS470" s="563"/>
    </row>
    <row r="471" spans="4:45">
      <c r="D471" s="606"/>
      <c r="E471" s="606"/>
      <c r="F471" s="606"/>
      <c r="G471" s="606"/>
      <c r="H471" s="606"/>
      <c r="I471" s="606"/>
      <c r="J471" s="606"/>
      <c r="K471" s="606"/>
      <c r="L471" s="606"/>
      <c r="M471" s="606"/>
      <c r="N471" s="606"/>
      <c r="O471" s="606"/>
      <c r="P471" s="606"/>
      <c r="Q471" s="606"/>
      <c r="R471" s="606"/>
      <c r="S471" s="606"/>
      <c r="T471" s="606"/>
      <c r="U471" s="602"/>
      <c r="V471" s="562"/>
      <c r="W471" s="563"/>
      <c r="X471" s="563"/>
      <c r="Y471" s="563"/>
      <c r="Z471" s="563"/>
      <c r="AA471" s="563"/>
      <c r="AB471" s="563"/>
      <c r="AC471" s="563"/>
      <c r="AD471" s="563"/>
      <c r="AE471" s="563"/>
      <c r="AF471" s="563"/>
      <c r="AG471" s="563"/>
      <c r="AH471" s="563"/>
      <c r="AI471" s="563"/>
      <c r="AJ471" s="563"/>
      <c r="AK471" s="563"/>
      <c r="AL471" s="563"/>
      <c r="AM471" s="563"/>
      <c r="AN471" s="563"/>
      <c r="AO471" s="563"/>
      <c r="AP471" s="563"/>
      <c r="AQ471" s="563"/>
      <c r="AR471" s="563"/>
      <c r="AS471" s="563"/>
    </row>
    <row r="472" spans="4:45">
      <c r="D472" s="606"/>
      <c r="E472" s="606"/>
      <c r="F472" s="606"/>
      <c r="G472" s="606"/>
      <c r="H472" s="606"/>
      <c r="I472" s="606"/>
      <c r="J472" s="606"/>
      <c r="K472" s="606"/>
      <c r="L472" s="606"/>
      <c r="M472" s="606"/>
      <c r="N472" s="606"/>
      <c r="O472" s="606"/>
      <c r="P472" s="606"/>
      <c r="Q472" s="606"/>
      <c r="R472" s="606"/>
      <c r="S472" s="606"/>
      <c r="T472" s="606"/>
      <c r="U472" s="602"/>
      <c r="V472" s="562"/>
      <c r="W472" s="563"/>
      <c r="X472" s="563"/>
      <c r="Y472" s="563"/>
      <c r="Z472" s="563"/>
      <c r="AA472" s="563"/>
      <c r="AB472" s="563"/>
      <c r="AC472" s="563"/>
      <c r="AD472" s="563"/>
      <c r="AE472" s="563"/>
      <c r="AF472" s="563"/>
      <c r="AG472" s="563"/>
      <c r="AH472" s="563"/>
      <c r="AI472" s="563"/>
      <c r="AJ472" s="563"/>
      <c r="AK472" s="563"/>
      <c r="AL472" s="563"/>
      <c r="AM472" s="563"/>
      <c r="AN472" s="563"/>
      <c r="AO472" s="563"/>
      <c r="AP472" s="563"/>
      <c r="AQ472" s="563"/>
      <c r="AR472" s="563"/>
      <c r="AS472" s="563"/>
    </row>
    <row r="473" spans="4:45">
      <c r="D473" s="606"/>
      <c r="E473" s="606"/>
      <c r="F473" s="606"/>
      <c r="G473" s="606"/>
      <c r="H473" s="606"/>
      <c r="I473" s="606"/>
      <c r="J473" s="606"/>
      <c r="K473" s="606"/>
      <c r="L473" s="606"/>
      <c r="M473" s="606"/>
      <c r="N473" s="606"/>
      <c r="O473" s="606"/>
      <c r="P473" s="606"/>
      <c r="Q473" s="606"/>
      <c r="R473" s="606"/>
      <c r="S473" s="606"/>
      <c r="T473" s="606"/>
      <c r="U473" s="602"/>
      <c r="V473" s="562"/>
      <c r="W473" s="563"/>
      <c r="X473" s="563"/>
      <c r="Y473" s="563"/>
      <c r="Z473" s="563"/>
      <c r="AA473" s="563"/>
      <c r="AB473" s="563"/>
      <c r="AC473" s="563"/>
      <c r="AD473" s="563"/>
      <c r="AE473" s="563"/>
      <c r="AF473" s="563"/>
      <c r="AG473" s="563"/>
      <c r="AH473" s="563"/>
      <c r="AI473" s="563"/>
      <c r="AJ473" s="563"/>
      <c r="AK473" s="563"/>
      <c r="AL473" s="563"/>
      <c r="AM473" s="563"/>
      <c r="AN473" s="563"/>
      <c r="AO473" s="563"/>
      <c r="AP473" s="563"/>
      <c r="AQ473" s="563"/>
      <c r="AR473" s="563"/>
      <c r="AS473" s="563"/>
    </row>
    <row r="474" spans="4:45">
      <c r="D474" s="606"/>
      <c r="E474" s="606"/>
      <c r="F474" s="606"/>
      <c r="G474" s="606"/>
      <c r="H474" s="606"/>
      <c r="I474" s="606"/>
      <c r="J474" s="606"/>
      <c r="K474" s="606"/>
      <c r="L474" s="606"/>
      <c r="M474" s="606"/>
      <c r="N474" s="606"/>
      <c r="O474" s="606"/>
      <c r="P474" s="606"/>
      <c r="Q474" s="606"/>
      <c r="R474" s="606"/>
      <c r="S474" s="606"/>
      <c r="T474" s="606"/>
      <c r="U474" s="602"/>
      <c r="V474" s="562"/>
      <c r="W474" s="563"/>
      <c r="X474" s="563"/>
      <c r="Y474" s="563"/>
      <c r="Z474" s="563"/>
      <c r="AA474" s="563"/>
      <c r="AB474" s="563"/>
      <c r="AC474" s="563"/>
      <c r="AD474" s="563"/>
      <c r="AE474" s="563"/>
      <c r="AF474" s="563"/>
      <c r="AG474" s="563"/>
      <c r="AH474" s="563"/>
      <c r="AI474" s="563"/>
      <c r="AJ474" s="563"/>
      <c r="AK474" s="563"/>
      <c r="AL474" s="563"/>
      <c r="AM474" s="563"/>
      <c r="AN474" s="563"/>
      <c r="AO474" s="563"/>
      <c r="AP474" s="563"/>
      <c r="AQ474" s="563"/>
      <c r="AR474" s="563"/>
      <c r="AS474" s="563"/>
    </row>
    <row r="475" spans="4:45">
      <c r="D475" s="606"/>
      <c r="E475" s="606"/>
      <c r="F475" s="606"/>
      <c r="G475" s="606"/>
      <c r="H475" s="606"/>
      <c r="I475" s="606"/>
      <c r="J475" s="606"/>
      <c r="K475" s="606"/>
      <c r="L475" s="606"/>
      <c r="M475" s="606"/>
      <c r="N475" s="606"/>
      <c r="O475" s="606"/>
      <c r="P475" s="606"/>
      <c r="Q475" s="606"/>
      <c r="R475" s="606"/>
      <c r="S475" s="606"/>
      <c r="T475" s="606"/>
      <c r="U475" s="602"/>
      <c r="V475" s="562"/>
      <c r="W475" s="563"/>
      <c r="X475" s="563"/>
      <c r="Y475" s="563"/>
      <c r="Z475" s="563"/>
      <c r="AA475" s="563"/>
      <c r="AB475" s="563"/>
      <c r="AC475" s="563"/>
      <c r="AD475" s="563"/>
      <c r="AE475" s="563"/>
      <c r="AF475" s="563"/>
      <c r="AG475" s="563"/>
      <c r="AH475" s="563"/>
      <c r="AI475" s="563"/>
      <c r="AJ475" s="563"/>
      <c r="AK475" s="563"/>
      <c r="AL475" s="563"/>
      <c r="AM475" s="563"/>
      <c r="AN475" s="563"/>
      <c r="AO475" s="563"/>
      <c r="AP475" s="563"/>
      <c r="AQ475" s="563"/>
      <c r="AR475" s="563"/>
      <c r="AS475" s="563"/>
    </row>
    <row r="476" spans="4:45">
      <c r="D476" s="606"/>
      <c r="E476" s="606"/>
      <c r="F476" s="606"/>
      <c r="G476" s="606"/>
      <c r="H476" s="606"/>
      <c r="I476" s="606"/>
      <c r="J476" s="606"/>
      <c r="K476" s="606"/>
      <c r="L476" s="606"/>
      <c r="M476" s="606"/>
      <c r="N476" s="606"/>
      <c r="O476" s="606"/>
      <c r="P476" s="606"/>
      <c r="Q476" s="606"/>
      <c r="R476" s="606"/>
      <c r="S476" s="606"/>
      <c r="T476" s="606"/>
      <c r="U476" s="602"/>
      <c r="V476" s="562"/>
      <c r="W476" s="563"/>
      <c r="X476" s="563"/>
      <c r="Y476" s="563"/>
      <c r="Z476" s="563"/>
      <c r="AA476" s="563"/>
      <c r="AB476" s="563"/>
      <c r="AC476" s="563"/>
      <c r="AD476" s="563"/>
      <c r="AE476" s="563"/>
      <c r="AF476" s="563"/>
      <c r="AG476" s="563"/>
      <c r="AH476" s="563"/>
      <c r="AI476" s="563"/>
      <c r="AJ476" s="563"/>
      <c r="AK476" s="563"/>
      <c r="AL476" s="563"/>
      <c r="AM476" s="563"/>
      <c r="AN476" s="563"/>
      <c r="AO476" s="563"/>
      <c r="AP476" s="563"/>
      <c r="AQ476" s="563"/>
      <c r="AR476" s="563"/>
      <c r="AS476" s="563"/>
    </row>
    <row r="477" spans="4:45">
      <c r="D477" s="606"/>
      <c r="E477" s="606"/>
      <c r="F477" s="606"/>
      <c r="G477" s="606"/>
      <c r="H477" s="606"/>
      <c r="I477" s="606"/>
      <c r="J477" s="606"/>
      <c r="K477" s="606"/>
      <c r="L477" s="606"/>
      <c r="M477" s="606"/>
      <c r="N477" s="606"/>
      <c r="O477" s="606"/>
      <c r="P477" s="606"/>
      <c r="Q477" s="606"/>
      <c r="R477" s="606"/>
      <c r="S477" s="606"/>
      <c r="T477" s="606"/>
      <c r="U477" s="602"/>
      <c r="V477" s="562"/>
      <c r="W477" s="563"/>
      <c r="X477" s="563"/>
      <c r="Y477" s="563"/>
      <c r="Z477" s="563"/>
      <c r="AA477" s="563"/>
      <c r="AB477" s="563"/>
      <c r="AC477" s="563"/>
      <c r="AD477" s="563"/>
      <c r="AE477" s="563"/>
      <c r="AF477" s="563"/>
      <c r="AG477" s="563"/>
      <c r="AH477" s="563"/>
      <c r="AI477" s="563"/>
      <c r="AJ477" s="563"/>
      <c r="AK477" s="563"/>
      <c r="AL477" s="563"/>
      <c r="AM477" s="563"/>
      <c r="AN477" s="563"/>
      <c r="AO477" s="563"/>
      <c r="AP477" s="563"/>
      <c r="AQ477" s="563"/>
      <c r="AR477" s="563"/>
      <c r="AS477" s="563"/>
    </row>
    <row r="478" spans="4:45">
      <c r="D478" s="606"/>
      <c r="E478" s="606"/>
      <c r="F478" s="606"/>
      <c r="G478" s="606"/>
      <c r="H478" s="606"/>
      <c r="I478" s="606"/>
      <c r="J478" s="606"/>
      <c r="K478" s="606"/>
      <c r="L478" s="606"/>
      <c r="M478" s="606"/>
      <c r="N478" s="606"/>
      <c r="O478" s="606"/>
      <c r="P478" s="606"/>
      <c r="Q478" s="606"/>
      <c r="R478" s="606"/>
      <c r="S478" s="606"/>
      <c r="T478" s="606"/>
      <c r="U478" s="602"/>
      <c r="V478" s="562"/>
      <c r="W478" s="563"/>
      <c r="X478" s="563"/>
      <c r="Y478" s="563"/>
      <c r="Z478" s="563"/>
      <c r="AA478" s="563"/>
      <c r="AB478" s="563"/>
      <c r="AC478" s="563"/>
      <c r="AD478" s="563"/>
      <c r="AE478" s="563"/>
      <c r="AF478" s="563"/>
      <c r="AG478" s="563"/>
      <c r="AH478" s="563"/>
      <c r="AI478" s="563"/>
      <c r="AJ478" s="563"/>
      <c r="AK478" s="563"/>
      <c r="AL478" s="563"/>
      <c r="AM478" s="563"/>
      <c r="AN478" s="563"/>
      <c r="AO478" s="563"/>
      <c r="AP478" s="563"/>
      <c r="AQ478" s="563"/>
      <c r="AR478" s="563"/>
      <c r="AS478" s="563"/>
    </row>
    <row r="479" spans="4:45">
      <c r="D479" s="606"/>
      <c r="E479" s="606"/>
      <c r="F479" s="606"/>
      <c r="G479" s="606"/>
      <c r="H479" s="606"/>
      <c r="I479" s="606"/>
      <c r="J479" s="606"/>
      <c r="K479" s="606"/>
      <c r="L479" s="606"/>
      <c r="M479" s="606"/>
      <c r="N479" s="606"/>
      <c r="O479" s="606"/>
      <c r="P479" s="606"/>
      <c r="Q479" s="606"/>
      <c r="R479" s="606"/>
      <c r="S479" s="606"/>
      <c r="T479" s="606"/>
      <c r="U479" s="602"/>
      <c r="V479" s="562"/>
      <c r="W479" s="563"/>
      <c r="X479" s="563"/>
      <c r="Y479" s="563"/>
      <c r="Z479" s="563"/>
      <c r="AA479" s="563"/>
      <c r="AB479" s="563"/>
      <c r="AC479" s="563"/>
      <c r="AD479" s="563"/>
      <c r="AE479" s="563"/>
      <c r="AF479" s="563"/>
      <c r="AG479" s="563"/>
      <c r="AH479" s="563"/>
      <c r="AI479" s="563"/>
      <c r="AJ479" s="563"/>
      <c r="AK479" s="563"/>
      <c r="AL479" s="563"/>
      <c r="AM479" s="563"/>
      <c r="AN479" s="563"/>
      <c r="AO479" s="563"/>
      <c r="AP479" s="563"/>
      <c r="AQ479" s="563"/>
      <c r="AR479" s="563"/>
      <c r="AS479" s="563"/>
    </row>
    <row r="480" spans="4:45">
      <c r="D480" s="606"/>
      <c r="E480" s="606"/>
      <c r="F480" s="606"/>
      <c r="G480" s="606"/>
      <c r="H480" s="606"/>
      <c r="I480" s="606"/>
      <c r="J480" s="606"/>
      <c r="K480" s="606"/>
      <c r="L480" s="606"/>
      <c r="M480" s="606"/>
      <c r="N480" s="606"/>
      <c r="O480" s="606"/>
      <c r="P480" s="606"/>
      <c r="Q480" s="606"/>
      <c r="R480" s="606"/>
      <c r="S480" s="606"/>
      <c r="T480" s="606"/>
      <c r="U480" s="602"/>
      <c r="V480" s="562"/>
      <c r="W480" s="563"/>
      <c r="X480" s="563"/>
      <c r="Y480" s="563"/>
      <c r="Z480" s="563"/>
      <c r="AA480" s="563"/>
      <c r="AB480" s="563"/>
      <c r="AC480" s="563"/>
      <c r="AD480" s="563"/>
      <c r="AE480" s="563"/>
      <c r="AF480" s="563"/>
      <c r="AG480" s="563"/>
      <c r="AH480" s="563"/>
      <c r="AI480" s="563"/>
      <c r="AJ480" s="563"/>
      <c r="AK480" s="563"/>
      <c r="AL480" s="563"/>
      <c r="AM480" s="563"/>
      <c r="AN480" s="563"/>
      <c r="AO480" s="563"/>
      <c r="AP480" s="563"/>
      <c r="AQ480" s="563"/>
      <c r="AR480" s="563"/>
      <c r="AS480" s="563"/>
    </row>
    <row r="481" spans="4:45">
      <c r="D481" s="606"/>
      <c r="E481" s="606"/>
      <c r="F481" s="606"/>
      <c r="G481" s="606"/>
      <c r="H481" s="606"/>
      <c r="I481" s="606"/>
      <c r="J481" s="606"/>
      <c r="K481" s="606"/>
      <c r="L481" s="606"/>
      <c r="M481" s="606"/>
      <c r="N481" s="606"/>
      <c r="O481" s="606"/>
      <c r="P481" s="606"/>
      <c r="Q481" s="606"/>
      <c r="R481" s="606"/>
      <c r="S481" s="606"/>
      <c r="T481" s="606"/>
      <c r="U481" s="602"/>
      <c r="V481" s="562"/>
      <c r="W481" s="563"/>
      <c r="X481" s="563"/>
      <c r="Y481" s="563"/>
      <c r="Z481" s="563"/>
      <c r="AA481" s="563"/>
      <c r="AB481" s="563"/>
      <c r="AC481" s="563"/>
      <c r="AD481" s="563"/>
      <c r="AE481" s="563"/>
      <c r="AF481" s="563"/>
      <c r="AG481" s="563"/>
      <c r="AH481" s="563"/>
      <c r="AI481" s="563"/>
      <c r="AJ481" s="563"/>
      <c r="AK481" s="563"/>
      <c r="AL481" s="563"/>
      <c r="AM481" s="563"/>
      <c r="AN481" s="563"/>
      <c r="AO481" s="563"/>
      <c r="AP481" s="563"/>
      <c r="AQ481" s="563"/>
      <c r="AR481" s="563"/>
      <c r="AS481" s="563"/>
    </row>
  </sheetData>
  <mergeCells count="10">
    <mergeCell ref="A221:D221"/>
    <mergeCell ref="A222:E222"/>
    <mergeCell ref="A3:W3"/>
    <mergeCell ref="A2:W2"/>
    <mergeCell ref="A1:U1"/>
    <mergeCell ref="A5:A6"/>
    <mergeCell ref="B5:C5"/>
    <mergeCell ref="D5:D6"/>
    <mergeCell ref="E5:U5"/>
    <mergeCell ref="B6:C6"/>
  </mergeCells>
  <printOptions horizontalCentered="1" verticalCentered="1"/>
  <pageMargins left="0.59055118110236227" right="0.59055118110236227" top="0.51181102362204722" bottom="0.51181102362204722" header="0" footer="0"/>
  <pageSetup paperSize="5" scale="75" fitToWidth="0" fitToHeight="0" orientation="landscape" r:id="rId1"/>
  <headerFooter alignWithMargins="0"/>
  <rowBreaks count="6" manualBreakCount="6">
    <brk id="36" max="22" man="1"/>
    <brk id="68" max="22" man="1"/>
    <brk id="99" max="16383" man="1"/>
    <brk id="131" max="16383" man="1"/>
    <brk id="163" max="22" man="1"/>
    <brk id="194" max="16383" man="1"/>
  </rowBreaks>
  <ignoredErrors>
    <ignoredError sqref="E9:V12 A7:D11 A13:D15 B12:D12 A49:D50 B16:D48 C51:D160 E8:V8 E132:V132 E136:V140 E143:V143 E146:V146 E149:V149 E152:V152 E155:V155 E158:V158 E161:V161 E164:V164 E167:V167 E170:V170 E173:V173 E176:V176 E179:V179 E182:V182 E185:V185 E188:V192 E63:G63 I63:V63 E66:G66 I66:V66 E69:G69 I69:V69 E72:G72 I72:V72 E75:G75 I75:V75 E81:V81 E78:H78 I78:V78 E19:V19 E22:V22 E25:V25 E28:V28 E31:V31 E34:V34 E37:V37 E48:V48 E51:V51 E54:V54 E57:V57 E60:V60 H69 E84:V88 E91:V91 E94:V94 E97:V97 E100:V100 E103:V103 E106:V106 E109:V109 E112:V112 E115:V115 E118:V118 E121:V129 C161:D187 E195:V195 E198:V198 E201:V201 E204:V204 E207:V207 E210:V210 E213:F213 E219:V219 E40:V45 H72 H75 E223:V265 E220:T220 V220 C188:D215 C217:D218 C216 F216 D216:E216 G216:V216 F221:V222 E14:V16 F13:V13" unlockedFormula="1"/>
    <ignoredError sqref="A12 A16:A48 A51:B160 A161:B187 A188:B218" numberStoredAsText="1" unlockedFormula="1"/>
    <ignoredError sqref="G213:V213" formulaRange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384"/>
  <sheetViews>
    <sheetView zoomScale="90" zoomScaleNormal="90" zoomScaleSheetLayoutView="8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sqref="A1:V1"/>
    </sheetView>
  </sheetViews>
  <sheetFormatPr baseColWidth="10" defaultColWidth="5.75" defaultRowHeight="12.75"/>
  <cols>
    <col min="1" max="1" width="5.75" style="18" customWidth="1"/>
    <col min="2" max="2" width="4.625" style="53" customWidth="1"/>
    <col min="3" max="3" width="26.25" style="53" customWidth="1"/>
    <col min="4" max="4" width="9.125" style="53" bestFit="1" customWidth="1"/>
    <col min="5" max="21" width="7.625" style="107" customWidth="1"/>
    <col min="22" max="22" width="7.625" style="108" customWidth="1"/>
    <col min="23" max="23" width="1.625" style="41" customWidth="1"/>
    <col min="24" max="33" width="5.75" style="18"/>
    <col min="34" max="34" width="6.5" style="18" customWidth="1"/>
    <col min="35" max="35" width="6.625" style="18" customWidth="1"/>
    <col min="36" max="36" width="6.25" style="18" customWidth="1"/>
    <col min="37" max="37" width="7" style="18" customWidth="1"/>
    <col min="38" max="38" width="6.875" style="18" customWidth="1"/>
    <col min="39" max="39" width="6.25" style="18" customWidth="1"/>
    <col min="40" max="40" width="9.375" style="18" customWidth="1"/>
    <col min="41" max="41" width="5.875" style="18" customWidth="1"/>
    <col min="42" max="42" width="6.125" style="18" customWidth="1"/>
    <col min="43" max="46" width="6.25" style="18" customWidth="1"/>
    <col min="47" max="16384" width="5.75" style="18"/>
  </cols>
  <sheetData>
    <row r="1" spans="1:42" s="65" customFormat="1" ht="19.5" customHeight="1">
      <c r="A1" s="1644" t="s">
        <v>895</v>
      </c>
      <c r="B1" s="1644"/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  <c r="W1" s="64"/>
    </row>
    <row r="2" spans="1:42" s="65" customFormat="1" ht="19.5" customHeight="1" thickBot="1">
      <c r="A2" s="1645" t="s">
        <v>885</v>
      </c>
      <c r="B2" s="1645"/>
      <c r="C2" s="1645"/>
      <c r="D2" s="1645"/>
      <c r="E2" s="1645"/>
      <c r="F2" s="1645"/>
      <c r="G2" s="1645"/>
      <c r="H2" s="1645"/>
      <c r="I2" s="1645"/>
      <c r="J2" s="1645"/>
      <c r="K2" s="1645"/>
      <c r="L2" s="1645"/>
      <c r="M2" s="1645"/>
      <c r="N2" s="1645"/>
      <c r="O2" s="1645"/>
      <c r="P2" s="1645"/>
      <c r="Q2" s="1645"/>
      <c r="R2" s="1645"/>
      <c r="S2" s="1645"/>
      <c r="T2" s="1645"/>
      <c r="U2" s="1645"/>
      <c r="V2" s="1645"/>
      <c r="W2" s="64"/>
    </row>
    <row r="3" spans="1:42" s="67" customFormat="1" ht="18" customHeight="1">
      <c r="A3" s="1646" t="s">
        <v>53</v>
      </c>
      <c r="B3" s="1648" t="s">
        <v>54</v>
      </c>
      <c r="C3" s="1649"/>
      <c r="D3" s="1650" t="s">
        <v>2</v>
      </c>
      <c r="E3" s="1651"/>
      <c r="F3" s="1651"/>
      <c r="G3" s="1651"/>
      <c r="H3" s="1651"/>
      <c r="I3" s="1651"/>
      <c r="J3" s="1651"/>
      <c r="K3" s="1651"/>
      <c r="L3" s="1651"/>
      <c r="M3" s="1651"/>
      <c r="N3" s="1651"/>
      <c r="O3" s="1651"/>
      <c r="P3" s="1651"/>
      <c r="Q3" s="1651"/>
      <c r="R3" s="1651"/>
      <c r="S3" s="1651"/>
      <c r="T3" s="1651"/>
      <c r="U3" s="1651"/>
      <c r="V3" s="1651"/>
      <c r="W3" s="66"/>
    </row>
    <row r="4" spans="1:42" s="67" customFormat="1" ht="15" customHeight="1" thickBot="1">
      <c r="A4" s="1647"/>
      <c r="B4" s="1639"/>
      <c r="C4" s="1640"/>
      <c r="D4" s="68" t="s">
        <v>3</v>
      </c>
      <c r="E4" s="68" t="s">
        <v>4</v>
      </c>
      <c r="F4" s="68" t="s">
        <v>5</v>
      </c>
      <c r="G4" s="69" t="s">
        <v>6</v>
      </c>
      <c r="H4" s="68" t="s">
        <v>7</v>
      </c>
      <c r="I4" s="68" t="s">
        <v>8</v>
      </c>
      <c r="J4" s="68" t="s">
        <v>9</v>
      </c>
      <c r="K4" s="68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68" t="s">
        <v>15</v>
      </c>
      <c r="Q4" s="68" t="s">
        <v>16</v>
      </c>
      <c r="R4" s="68" t="s">
        <v>17</v>
      </c>
      <c r="S4" s="68" t="s">
        <v>18</v>
      </c>
      <c r="T4" s="68" t="s">
        <v>19</v>
      </c>
      <c r="U4" s="70" t="s">
        <v>55</v>
      </c>
      <c r="V4" s="71" t="s">
        <v>56</v>
      </c>
      <c r="W4" s="66"/>
    </row>
    <row r="5" spans="1:42" ht="13.5" customHeight="1" thickTop="1">
      <c r="A5" s="72"/>
      <c r="D5" s="73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5"/>
      <c r="V5" s="954"/>
    </row>
    <row r="6" spans="1:42" s="14" customFormat="1" ht="19.5" customHeight="1">
      <c r="A6" s="1198" t="s">
        <v>25</v>
      </c>
      <c r="B6" s="1199" t="s">
        <v>26</v>
      </c>
      <c r="C6" s="1199"/>
      <c r="D6" s="1200">
        <f>SUM(E6:V6)</f>
        <v>194971</v>
      </c>
      <c r="E6" s="1201">
        <f t="shared" ref="E6:V6" si="0">SUM(E10+E28+E70+E91)</f>
        <v>5086</v>
      </c>
      <c r="F6" s="1201">
        <f t="shared" si="0"/>
        <v>19299</v>
      </c>
      <c r="G6" s="1201">
        <f t="shared" si="0"/>
        <v>22639</v>
      </c>
      <c r="H6" s="1201">
        <f t="shared" si="0"/>
        <v>21523</v>
      </c>
      <c r="I6" s="1201">
        <f t="shared" si="0"/>
        <v>19857</v>
      </c>
      <c r="J6" s="1201">
        <f t="shared" si="0"/>
        <v>18121</v>
      </c>
      <c r="K6" s="1201">
        <f t="shared" si="0"/>
        <v>15951</v>
      </c>
      <c r="L6" s="1201">
        <f t="shared" si="0"/>
        <v>13376</v>
      </c>
      <c r="M6" s="1201">
        <f t="shared" si="0"/>
        <v>12304</v>
      </c>
      <c r="N6" s="1201">
        <f t="shared" si="0"/>
        <v>10311</v>
      </c>
      <c r="O6" s="1201">
        <f t="shared" si="0"/>
        <v>9182</v>
      </c>
      <c r="P6" s="1201">
        <f t="shared" si="0"/>
        <v>7777</v>
      </c>
      <c r="Q6" s="1201">
        <f t="shared" si="0"/>
        <v>6189</v>
      </c>
      <c r="R6" s="1201">
        <f t="shared" si="0"/>
        <v>4908</v>
      </c>
      <c r="S6" s="1201">
        <f t="shared" si="0"/>
        <v>3353</v>
      </c>
      <c r="T6" s="1201">
        <f t="shared" si="0"/>
        <v>2215</v>
      </c>
      <c r="U6" s="1202">
        <f t="shared" si="0"/>
        <v>1448</v>
      </c>
      <c r="V6" s="1201">
        <f t="shared" si="0"/>
        <v>1432</v>
      </c>
      <c r="W6" s="76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s="14" customFormat="1" ht="19.5" customHeight="1">
      <c r="A7" s="1203"/>
      <c r="B7" s="944"/>
      <c r="C7" s="947" t="s">
        <v>57</v>
      </c>
      <c r="D7" s="77">
        <f>SUM(E7:V7)</f>
        <v>98923</v>
      </c>
      <c r="E7" s="100">
        <f t="shared" ref="E7:V7" si="1">SUM(E11+E29+E71+E92)</f>
        <v>2603</v>
      </c>
      <c r="F7" s="100">
        <f t="shared" si="1"/>
        <v>9877</v>
      </c>
      <c r="G7" s="100">
        <f t="shared" si="1"/>
        <v>11591</v>
      </c>
      <c r="H7" s="100">
        <f t="shared" si="1"/>
        <v>10999</v>
      </c>
      <c r="I7" s="100">
        <f t="shared" si="1"/>
        <v>10057</v>
      </c>
      <c r="J7" s="100">
        <f t="shared" si="1"/>
        <v>9081</v>
      </c>
      <c r="K7" s="100">
        <f t="shared" si="1"/>
        <v>7959</v>
      </c>
      <c r="L7" s="100">
        <f t="shared" si="1"/>
        <v>6514</v>
      </c>
      <c r="M7" s="100">
        <f t="shared" si="1"/>
        <v>6117</v>
      </c>
      <c r="N7" s="100">
        <f t="shared" si="1"/>
        <v>5135</v>
      </c>
      <c r="O7" s="100">
        <f t="shared" si="1"/>
        <v>4533</v>
      </c>
      <c r="P7" s="100">
        <f t="shared" si="1"/>
        <v>3857</v>
      </c>
      <c r="Q7" s="100">
        <f t="shared" si="1"/>
        <v>3233</v>
      </c>
      <c r="R7" s="100">
        <f t="shared" si="1"/>
        <v>2632</v>
      </c>
      <c r="S7" s="100">
        <f t="shared" si="1"/>
        <v>1831</v>
      </c>
      <c r="T7" s="100">
        <f t="shared" si="1"/>
        <v>1267</v>
      </c>
      <c r="U7" s="79">
        <f t="shared" si="1"/>
        <v>861</v>
      </c>
      <c r="V7" s="100">
        <f t="shared" si="1"/>
        <v>776</v>
      </c>
      <c r="W7" s="80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s="14" customFormat="1" ht="19.5" customHeight="1">
      <c r="A8" s="1204"/>
      <c r="B8" s="1205"/>
      <c r="C8" s="1206" t="s">
        <v>58</v>
      </c>
      <c r="D8" s="1207">
        <f>SUM(E8:V8)</f>
        <v>96048</v>
      </c>
      <c r="E8" s="1208">
        <f t="shared" ref="E8:V8" si="2">SUM(E12+E30+E72+E93)</f>
        <v>2483</v>
      </c>
      <c r="F8" s="1208">
        <f t="shared" si="2"/>
        <v>9422</v>
      </c>
      <c r="G8" s="1208">
        <f t="shared" si="2"/>
        <v>11048</v>
      </c>
      <c r="H8" s="1208">
        <f t="shared" si="2"/>
        <v>10524</v>
      </c>
      <c r="I8" s="1208">
        <f t="shared" si="2"/>
        <v>9800</v>
      </c>
      <c r="J8" s="1208">
        <f t="shared" si="2"/>
        <v>9040</v>
      </c>
      <c r="K8" s="1208">
        <f t="shared" si="2"/>
        <v>7992</v>
      </c>
      <c r="L8" s="1208">
        <f t="shared" si="2"/>
        <v>6862</v>
      </c>
      <c r="M8" s="1208">
        <f t="shared" si="2"/>
        <v>6187</v>
      </c>
      <c r="N8" s="1208">
        <f t="shared" si="2"/>
        <v>5176</v>
      </c>
      <c r="O8" s="1208">
        <f t="shared" si="2"/>
        <v>4649</v>
      </c>
      <c r="P8" s="1208">
        <f t="shared" si="2"/>
        <v>3920</v>
      </c>
      <c r="Q8" s="1208">
        <f t="shared" si="2"/>
        <v>2956</v>
      </c>
      <c r="R8" s="1208">
        <f t="shared" si="2"/>
        <v>2276</v>
      </c>
      <c r="S8" s="1208">
        <f t="shared" si="2"/>
        <v>1522</v>
      </c>
      <c r="T8" s="1208">
        <f t="shared" si="2"/>
        <v>948</v>
      </c>
      <c r="U8" s="1209">
        <f t="shared" si="2"/>
        <v>587</v>
      </c>
      <c r="V8" s="1208">
        <f t="shared" si="2"/>
        <v>656</v>
      </c>
      <c r="W8" s="80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ht="6.75" customHeight="1">
      <c r="A9" s="81"/>
      <c r="B9" s="18"/>
      <c r="C9" s="18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3"/>
      <c r="V9" s="83"/>
      <c r="W9" s="80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</row>
    <row r="10" spans="1:42" s="14" customFormat="1" ht="19.5" customHeight="1">
      <c r="A10" s="1210" t="s">
        <v>25</v>
      </c>
      <c r="B10" s="1211" t="s">
        <v>26</v>
      </c>
      <c r="C10" s="1211"/>
      <c r="D10" s="1212">
        <f t="shared" ref="D10:D27" si="3">SUM(E10:V10)</f>
        <v>23689</v>
      </c>
      <c r="E10" s="1212">
        <f t="shared" ref="E10:V11" si="4">+E13+E16+E19+E22+E25</f>
        <v>572</v>
      </c>
      <c r="F10" s="1212">
        <f t="shared" si="4"/>
        <v>2268</v>
      </c>
      <c r="G10" s="1212">
        <f t="shared" si="4"/>
        <v>2598</v>
      </c>
      <c r="H10" s="1212">
        <f t="shared" si="4"/>
        <v>2262</v>
      </c>
      <c r="I10" s="1212">
        <f t="shared" si="4"/>
        <v>2134</v>
      </c>
      <c r="J10" s="1212">
        <f t="shared" si="4"/>
        <v>2216</v>
      </c>
      <c r="K10" s="1212">
        <f t="shared" si="4"/>
        <v>2232</v>
      </c>
      <c r="L10" s="1212">
        <f t="shared" si="4"/>
        <v>1915</v>
      </c>
      <c r="M10" s="1212">
        <f t="shared" si="4"/>
        <v>1557</v>
      </c>
      <c r="N10" s="1212">
        <f t="shared" si="4"/>
        <v>1230</v>
      </c>
      <c r="O10" s="1212">
        <f t="shared" si="4"/>
        <v>1095</v>
      </c>
      <c r="P10" s="1212">
        <f t="shared" si="4"/>
        <v>944</v>
      </c>
      <c r="Q10" s="1212">
        <f t="shared" si="4"/>
        <v>805</v>
      </c>
      <c r="R10" s="1212">
        <f t="shared" si="4"/>
        <v>648</v>
      </c>
      <c r="S10" s="1212">
        <f t="shared" si="4"/>
        <v>456</v>
      </c>
      <c r="T10" s="1212">
        <f t="shared" si="4"/>
        <v>321</v>
      </c>
      <c r="U10" s="1212">
        <f t="shared" si="4"/>
        <v>225</v>
      </c>
      <c r="V10" s="1212">
        <f t="shared" si="4"/>
        <v>211</v>
      </c>
      <c r="W10" s="76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s="14" customFormat="1" ht="19.5" customHeight="1">
      <c r="A11" s="1213"/>
      <c r="B11" s="42"/>
      <c r="C11" s="86" t="s">
        <v>59</v>
      </c>
      <c r="D11" s="82">
        <f t="shared" si="3"/>
        <v>12340</v>
      </c>
      <c r="E11" s="82">
        <f t="shared" si="4"/>
        <v>291</v>
      </c>
      <c r="F11" s="82">
        <f t="shared" si="4"/>
        <v>1194</v>
      </c>
      <c r="G11" s="82">
        <f t="shared" si="4"/>
        <v>1392</v>
      </c>
      <c r="H11" s="82">
        <f t="shared" si="4"/>
        <v>1181</v>
      </c>
      <c r="I11" s="82">
        <f t="shared" si="4"/>
        <v>1068</v>
      </c>
      <c r="J11" s="82">
        <f t="shared" si="4"/>
        <v>1129</v>
      </c>
      <c r="K11" s="82">
        <f t="shared" si="4"/>
        <v>1176</v>
      </c>
      <c r="L11" s="82">
        <f t="shared" si="4"/>
        <v>957</v>
      </c>
      <c r="M11" s="82">
        <f t="shared" si="4"/>
        <v>803</v>
      </c>
      <c r="N11" s="82">
        <f t="shared" si="4"/>
        <v>681</v>
      </c>
      <c r="O11" s="82">
        <f t="shared" si="4"/>
        <v>592</v>
      </c>
      <c r="P11" s="82">
        <f t="shared" si="4"/>
        <v>465</v>
      </c>
      <c r="Q11" s="82">
        <f t="shared" si="4"/>
        <v>404</v>
      </c>
      <c r="R11" s="82">
        <f t="shared" si="4"/>
        <v>347</v>
      </c>
      <c r="S11" s="82">
        <f t="shared" si="4"/>
        <v>239</v>
      </c>
      <c r="T11" s="82">
        <f t="shared" si="4"/>
        <v>179</v>
      </c>
      <c r="U11" s="82">
        <f t="shared" si="4"/>
        <v>133</v>
      </c>
      <c r="V11" s="82">
        <f>+V14+V17+V20+V23+V26</f>
        <v>109</v>
      </c>
      <c r="W11" s="80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s="14" customFormat="1" ht="19.5" customHeight="1">
      <c r="A12" s="1214"/>
      <c r="B12" s="1215"/>
      <c r="C12" s="1216" t="s">
        <v>60</v>
      </c>
      <c r="D12" s="1217">
        <f t="shared" si="3"/>
        <v>11349</v>
      </c>
      <c r="E12" s="1217">
        <f t="shared" ref="E12:V12" si="5">+E15+E18+E21+E24++E27</f>
        <v>281</v>
      </c>
      <c r="F12" s="1217">
        <f t="shared" si="5"/>
        <v>1074</v>
      </c>
      <c r="G12" s="1217">
        <f t="shared" si="5"/>
        <v>1206</v>
      </c>
      <c r="H12" s="1217">
        <f t="shared" si="5"/>
        <v>1081</v>
      </c>
      <c r="I12" s="1217">
        <f t="shared" si="5"/>
        <v>1066</v>
      </c>
      <c r="J12" s="1217">
        <f t="shared" si="5"/>
        <v>1087</v>
      </c>
      <c r="K12" s="1217">
        <f t="shared" si="5"/>
        <v>1056</v>
      </c>
      <c r="L12" s="1217">
        <f t="shared" si="5"/>
        <v>958</v>
      </c>
      <c r="M12" s="1217">
        <f t="shared" si="5"/>
        <v>754</v>
      </c>
      <c r="N12" s="1217">
        <f t="shared" si="5"/>
        <v>549</v>
      </c>
      <c r="O12" s="1217">
        <f t="shared" si="5"/>
        <v>503</v>
      </c>
      <c r="P12" s="1217">
        <f t="shared" si="5"/>
        <v>479</v>
      </c>
      <c r="Q12" s="1217">
        <f t="shared" si="5"/>
        <v>401</v>
      </c>
      <c r="R12" s="1217">
        <f t="shared" si="5"/>
        <v>301</v>
      </c>
      <c r="S12" s="1217">
        <f t="shared" si="5"/>
        <v>217</v>
      </c>
      <c r="T12" s="1217">
        <f t="shared" si="5"/>
        <v>142</v>
      </c>
      <c r="U12" s="1218">
        <f t="shared" si="5"/>
        <v>92</v>
      </c>
      <c r="V12" s="1217">
        <f t="shared" si="5"/>
        <v>102</v>
      </c>
      <c r="W12" s="80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</row>
    <row r="13" spans="1:42" s="14" customFormat="1" ht="20.25" customHeight="1">
      <c r="A13" s="31" t="s">
        <v>25</v>
      </c>
      <c r="B13" s="87" t="s">
        <v>26</v>
      </c>
      <c r="D13" s="84">
        <f t="shared" si="3"/>
        <v>10914</v>
      </c>
      <c r="E13" s="84">
        <f t="shared" ref="E13:V13" si="6">SUM(E14:E15)</f>
        <v>295</v>
      </c>
      <c r="F13" s="84">
        <f t="shared" si="6"/>
        <v>925</v>
      </c>
      <c r="G13" s="84">
        <f t="shared" si="6"/>
        <v>782</v>
      </c>
      <c r="H13" s="84">
        <f t="shared" si="6"/>
        <v>638</v>
      </c>
      <c r="I13" s="84">
        <f t="shared" si="6"/>
        <v>751</v>
      </c>
      <c r="J13" s="84">
        <f t="shared" si="6"/>
        <v>1052</v>
      </c>
      <c r="K13" s="84">
        <f t="shared" si="6"/>
        <v>1269</v>
      </c>
      <c r="L13" s="84">
        <f t="shared" si="6"/>
        <v>1126</v>
      </c>
      <c r="M13" s="84">
        <f t="shared" si="6"/>
        <v>868</v>
      </c>
      <c r="N13" s="84">
        <f t="shared" si="6"/>
        <v>678</v>
      </c>
      <c r="O13" s="84">
        <f t="shared" si="6"/>
        <v>602</v>
      </c>
      <c r="P13" s="84">
        <f t="shared" si="6"/>
        <v>516</v>
      </c>
      <c r="Q13" s="84">
        <f t="shared" si="6"/>
        <v>450</v>
      </c>
      <c r="R13" s="84">
        <f t="shared" si="6"/>
        <v>354</v>
      </c>
      <c r="S13" s="84">
        <f t="shared" si="6"/>
        <v>224</v>
      </c>
      <c r="T13" s="84">
        <f t="shared" si="6"/>
        <v>145</v>
      </c>
      <c r="U13" s="85">
        <f t="shared" si="6"/>
        <v>105</v>
      </c>
      <c r="V13" s="85">
        <f t="shared" si="6"/>
        <v>134</v>
      </c>
      <c r="W13" s="76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ht="20.25" customHeight="1">
      <c r="A14" s="88"/>
      <c r="B14" s="89"/>
      <c r="C14" s="86" t="s">
        <v>59</v>
      </c>
      <c r="D14" s="82">
        <f t="shared" si="3"/>
        <v>5743</v>
      </c>
      <c r="E14" s="82">
        <v>151</v>
      </c>
      <c r="F14" s="82">
        <v>481</v>
      </c>
      <c r="G14" s="82">
        <v>416</v>
      </c>
      <c r="H14" s="82">
        <v>329</v>
      </c>
      <c r="I14" s="82">
        <v>348</v>
      </c>
      <c r="J14" s="82">
        <v>525</v>
      </c>
      <c r="K14" s="82">
        <v>697</v>
      </c>
      <c r="L14" s="82">
        <v>590</v>
      </c>
      <c r="M14" s="82">
        <v>477</v>
      </c>
      <c r="N14" s="82">
        <v>402</v>
      </c>
      <c r="O14" s="82">
        <v>345</v>
      </c>
      <c r="P14" s="82">
        <v>269</v>
      </c>
      <c r="Q14" s="82">
        <v>232</v>
      </c>
      <c r="R14" s="82">
        <v>192</v>
      </c>
      <c r="S14" s="82">
        <v>110</v>
      </c>
      <c r="T14" s="82">
        <v>61</v>
      </c>
      <c r="U14" s="82">
        <v>54</v>
      </c>
      <c r="V14" s="83">
        <v>64</v>
      </c>
      <c r="W14" s="80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</row>
    <row r="15" spans="1:42" ht="20.25" customHeight="1">
      <c r="A15" s="88"/>
      <c r="B15" s="89"/>
      <c r="C15" s="86" t="s">
        <v>60</v>
      </c>
      <c r="D15" s="82">
        <f t="shared" si="3"/>
        <v>5171</v>
      </c>
      <c r="E15" s="82">
        <v>144</v>
      </c>
      <c r="F15" s="82">
        <v>444</v>
      </c>
      <c r="G15" s="82">
        <v>366</v>
      </c>
      <c r="H15" s="82">
        <v>309</v>
      </c>
      <c r="I15" s="82">
        <v>403</v>
      </c>
      <c r="J15" s="82">
        <v>527</v>
      </c>
      <c r="K15" s="82">
        <v>572</v>
      </c>
      <c r="L15" s="82">
        <v>536</v>
      </c>
      <c r="M15" s="82">
        <v>391</v>
      </c>
      <c r="N15" s="82">
        <v>276</v>
      </c>
      <c r="O15" s="82">
        <v>257</v>
      </c>
      <c r="P15" s="82">
        <v>247</v>
      </c>
      <c r="Q15" s="82">
        <v>218</v>
      </c>
      <c r="R15" s="82">
        <v>162</v>
      </c>
      <c r="S15" s="82">
        <v>114</v>
      </c>
      <c r="T15" s="82">
        <v>84</v>
      </c>
      <c r="U15" s="82">
        <v>51</v>
      </c>
      <c r="V15" s="83">
        <v>70</v>
      </c>
      <c r="W15" s="80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</row>
    <row r="16" spans="1:42" s="14" customFormat="1" ht="20.25" customHeight="1">
      <c r="A16" s="31" t="s">
        <v>27</v>
      </c>
      <c r="B16" s="87" t="s">
        <v>61</v>
      </c>
      <c r="D16" s="84">
        <f t="shared" si="3"/>
        <v>2891</v>
      </c>
      <c r="E16" s="84">
        <f t="shared" ref="E16:V16" si="7">SUM(E17:E18)</f>
        <v>69</v>
      </c>
      <c r="F16" s="84">
        <f t="shared" si="7"/>
        <v>288</v>
      </c>
      <c r="G16" s="84">
        <f t="shared" si="7"/>
        <v>329</v>
      </c>
      <c r="H16" s="84">
        <f t="shared" si="7"/>
        <v>277</v>
      </c>
      <c r="I16" s="84">
        <f t="shared" si="7"/>
        <v>290</v>
      </c>
      <c r="J16" s="84">
        <f t="shared" si="7"/>
        <v>285</v>
      </c>
      <c r="K16" s="84">
        <f t="shared" si="7"/>
        <v>238</v>
      </c>
      <c r="L16" s="84">
        <f t="shared" si="7"/>
        <v>173</v>
      </c>
      <c r="M16" s="84">
        <f t="shared" si="7"/>
        <v>162</v>
      </c>
      <c r="N16" s="84">
        <f t="shared" si="7"/>
        <v>152</v>
      </c>
      <c r="O16" s="84">
        <f t="shared" si="7"/>
        <v>133</v>
      </c>
      <c r="P16" s="84">
        <f t="shared" si="7"/>
        <v>137</v>
      </c>
      <c r="Q16" s="84">
        <f t="shared" si="7"/>
        <v>123</v>
      </c>
      <c r="R16" s="84">
        <f t="shared" si="7"/>
        <v>96</v>
      </c>
      <c r="S16" s="84">
        <f t="shared" si="7"/>
        <v>56</v>
      </c>
      <c r="T16" s="84">
        <f t="shared" si="7"/>
        <v>34</v>
      </c>
      <c r="U16" s="85">
        <f t="shared" si="7"/>
        <v>27</v>
      </c>
      <c r="V16" s="85">
        <f t="shared" si="7"/>
        <v>22</v>
      </c>
      <c r="W16" s="76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</row>
    <row r="17" spans="1:52" ht="20.25" customHeight="1">
      <c r="A17" s="88"/>
      <c r="B17" s="89"/>
      <c r="C17" s="86" t="s">
        <v>59</v>
      </c>
      <c r="D17" s="82">
        <f t="shared" si="3"/>
        <v>1500</v>
      </c>
      <c r="E17" s="82">
        <v>35</v>
      </c>
      <c r="F17" s="82">
        <v>154</v>
      </c>
      <c r="G17" s="82">
        <v>187</v>
      </c>
      <c r="H17" s="82">
        <v>161</v>
      </c>
      <c r="I17" s="82">
        <v>152</v>
      </c>
      <c r="J17" s="82">
        <v>135</v>
      </c>
      <c r="K17" s="82">
        <v>116</v>
      </c>
      <c r="L17" s="82">
        <v>84</v>
      </c>
      <c r="M17" s="82">
        <v>78</v>
      </c>
      <c r="N17" s="82">
        <v>78</v>
      </c>
      <c r="O17" s="82">
        <v>68</v>
      </c>
      <c r="P17" s="82">
        <v>57</v>
      </c>
      <c r="Q17" s="82">
        <v>61</v>
      </c>
      <c r="R17" s="82">
        <v>59</v>
      </c>
      <c r="S17" s="82">
        <v>33</v>
      </c>
      <c r="T17" s="82">
        <v>20</v>
      </c>
      <c r="U17" s="82">
        <v>13</v>
      </c>
      <c r="V17" s="83">
        <v>9</v>
      </c>
      <c r="W17" s="80"/>
      <c r="X17" s="80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</row>
    <row r="18" spans="1:52" ht="20.25" customHeight="1">
      <c r="A18" s="88"/>
      <c r="B18" s="89"/>
      <c r="C18" s="86" t="s">
        <v>60</v>
      </c>
      <c r="D18" s="82">
        <f t="shared" si="3"/>
        <v>1391</v>
      </c>
      <c r="E18" s="82">
        <v>34</v>
      </c>
      <c r="F18" s="82">
        <v>134</v>
      </c>
      <c r="G18" s="82">
        <v>142</v>
      </c>
      <c r="H18" s="82">
        <v>116</v>
      </c>
      <c r="I18" s="82">
        <v>138</v>
      </c>
      <c r="J18" s="82">
        <v>150</v>
      </c>
      <c r="K18" s="82">
        <v>122</v>
      </c>
      <c r="L18" s="82">
        <v>89</v>
      </c>
      <c r="M18" s="82">
        <v>84</v>
      </c>
      <c r="N18" s="82">
        <v>74</v>
      </c>
      <c r="O18" s="82">
        <v>65</v>
      </c>
      <c r="P18" s="82">
        <v>80</v>
      </c>
      <c r="Q18" s="82">
        <v>62</v>
      </c>
      <c r="R18" s="82">
        <v>37</v>
      </c>
      <c r="S18" s="82">
        <v>23</v>
      </c>
      <c r="T18" s="82">
        <v>14</v>
      </c>
      <c r="U18" s="82">
        <v>14</v>
      </c>
      <c r="V18" s="83">
        <v>13</v>
      </c>
      <c r="W18" s="80"/>
      <c r="X18" s="80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</row>
    <row r="19" spans="1:52" s="14" customFormat="1" ht="20.25" customHeight="1">
      <c r="A19" s="31" t="s">
        <v>29</v>
      </c>
      <c r="B19" s="87" t="s">
        <v>62</v>
      </c>
      <c r="D19" s="84">
        <f t="shared" si="3"/>
        <v>3530</v>
      </c>
      <c r="E19" s="84">
        <f t="shared" ref="E19:V19" si="8">SUM(E20:E21)</f>
        <v>79</v>
      </c>
      <c r="F19" s="84">
        <f t="shared" si="8"/>
        <v>366</v>
      </c>
      <c r="G19" s="84">
        <f t="shared" si="8"/>
        <v>506</v>
      </c>
      <c r="H19" s="84">
        <f t="shared" si="8"/>
        <v>483</v>
      </c>
      <c r="I19" s="84">
        <f t="shared" si="8"/>
        <v>394</v>
      </c>
      <c r="J19" s="84">
        <f t="shared" si="8"/>
        <v>326</v>
      </c>
      <c r="K19" s="84">
        <f t="shared" si="8"/>
        <v>255</v>
      </c>
      <c r="L19" s="84">
        <f t="shared" si="8"/>
        <v>220</v>
      </c>
      <c r="M19" s="84">
        <f t="shared" si="8"/>
        <v>200</v>
      </c>
      <c r="N19" s="84">
        <f t="shared" si="8"/>
        <v>149</v>
      </c>
      <c r="O19" s="84">
        <f t="shared" si="8"/>
        <v>131</v>
      </c>
      <c r="P19" s="84">
        <f t="shared" si="8"/>
        <v>89</v>
      </c>
      <c r="Q19" s="84">
        <f t="shared" si="8"/>
        <v>78</v>
      </c>
      <c r="R19" s="84">
        <f t="shared" si="8"/>
        <v>84</v>
      </c>
      <c r="S19" s="84">
        <f t="shared" si="8"/>
        <v>76</v>
      </c>
      <c r="T19" s="84">
        <f t="shared" si="8"/>
        <v>56</v>
      </c>
      <c r="U19" s="85">
        <f t="shared" si="8"/>
        <v>27</v>
      </c>
      <c r="V19" s="85">
        <f t="shared" si="8"/>
        <v>11</v>
      </c>
      <c r="W19" s="76"/>
      <c r="X19" s="76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52" ht="20.25" customHeight="1">
      <c r="A20" s="88"/>
      <c r="B20" s="89"/>
      <c r="C20" s="86" t="s">
        <v>59</v>
      </c>
      <c r="D20" s="82">
        <f t="shared" si="3"/>
        <v>1787</v>
      </c>
      <c r="E20" s="82">
        <v>39</v>
      </c>
      <c r="F20" s="82">
        <v>198</v>
      </c>
      <c r="G20" s="82">
        <v>276</v>
      </c>
      <c r="H20" s="82">
        <v>246</v>
      </c>
      <c r="I20" s="82">
        <v>201</v>
      </c>
      <c r="J20" s="82">
        <v>173</v>
      </c>
      <c r="K20" s="82">
        <v>124</v>
      </c>
      <c r="L20" s="82">
        <v>89</v>
      </c>
      <c r="M20" s="82">
        <v>80</v>
      </c>
      <c r="N20" s="82">
        <v>81</v>
      </c>
      <c r="O20" s="82">
        <v>60</v>
      </c>
      <c r="P20" s="82">
        <v>34</v>
      </c>
      <c r="Q20" s="82">
        <v>29</v>
      </c>
      <c r="R20" s="82">
        <v>41</v>
      </c>
      <c r="S20" s="82">
        <v>49</v>
      </c>
      <c r="T20" s="82">
        <v>40</v>
      </c>
      <c r="U20" s="82">
        <v>18</v>
      </c>
      <c r="V20" s="83">
        <v>9</v>
      </c>
      <c r="W20" s="80"/>
      <c r="X20" s="80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 t="s">
        <v>791</v>
      </c>
      <c r="AN20" s="63"/>
      <c r="AO20" s="63"/>
      <c r="AP20" s="63"/>
    </row>
    <row r="21" spans="1:52" ht="20.25" customHeight="1">
      <c r="A21" s="88"/>
      <c r="B21" s="89"/>
      <c r="C21" s="86" t="s">
        <v>60</v>
      </c>
      <c r="D21" s="82">
        <f t="shared" si="3"/>
        <v>1743</v>
      </c>
      <c r="E21" s="82">
        <v>40</v>
      </c>
      <c r="F21" s="82">
        <v>168</v>
      </c>
      <c r="G21" s="82">
        <v>230</v>
      </c>
      <c r="H21" s="82">
        <v>237</v>
      </c>
      <c r="I21" s="82">
        <v>193</v>
      </c>
      <c r="J21" s="82">
        <v>153</v>
      </c>
      <c r="K21" s="82">
        <v>131</v>
      </c>
      <c r="L21" s="82">
        <v>131</v>
      </c>
      <c r="M21" s="82">
        <v>120</v>
      </c>
      <c r="N21" s="82">
        <v>68</v>
      </c>
      <c r="O21" s="82">
        <v>71</v>
      </c>
      <c r="P21" s="82">
        <v>55</v>
      </c>
      <c r="Q21" s="82">
        <v>49</v>
      </c>
      <c r="R21" s="82">
        <v>43</v>
      </c>
      <c r="S21" s="82">
        <v>27</v>
      </c>
      <c r="T21" s="82">
        <v>16</v>
      </c>
      <c r="U21" s="82">
        <v>9</v>
      </c>
      <c r="V21" s="83">
        <v>2</v>
      </c>
      <c r="W21" s="80"/>
      <c r="X21" s="80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</row>
    <row r="22" spans="1:52" s="14" customFormat="1" ht="20.25" customHeight="1">
      <c r="A22" s="31" t="s">
        <v>31</v>
      </c>
      <c r="B22" s="87" t="s">
        <v>63</v>
      </c>
      <c r="D22" s="84">
        <f t="shared" si="3"/>
        <v>2615</v>
      </c>
      <c r="E22" s="84">
        <f>SUM(E23:E24)</f>
        <v>51</v>
      </c>
      <c r="F22" s="84">
        <f t="shared" ref="F22:V22" si="9">SUM(F23:F24)</f>
        <v>312</v>
      </c>
      <c r="G22" s="84">
        <f t="shared" si="9"/>
        <v>456</v>
      </c>
      <c r="H22" s="84">
        <f t="shared" si="9"/>
        <v>370</v>
      </c>
      <c r="I22" s="84">
        <f t="shared" si="9"/>
        <v>272</v>
      </c>
      <c r="J22" s="84">
        <f t="shared" si="9"/>
        <v>204</v>
      </c>
      <c r="K22" s="84">
        <f t="shared" si="9"/>
        <v>196</v>
      </c>
      <c r="L22" s="84">
        <f t="shared" si="9"/>
        <v>172</v>
      </c>
      <c r="M22" s="84">
        <f t="shared" si="9"/>
        <v>118</v>
      </c>
      <c r="N22" s="84">
        <f t="shared" si="9"/>
        <v>86</v>
      </c>
      <c r="O22" s="84">
        <f t="shared" si="9"/>
        <v>100</v>
      </c>
      <c r="P22" s="84">
        <f t="shared" si="9"/>
        <v>95</v>
      </c>
      <c r="Q22" s="84">
        <f t="shared" si="9"/>
        <v>61</v>
      </c>
      <c r="R22" s="84">
        <f t="shared" si="9"/>
        <v>33</v>
      </c>
      <c r="S22" s="84">
        <f t="shared" si="9"/>
        <v>32</v>
      </c>
      <c r="T22" s="84">
        <f t="shared" si="9"/>
        <v>24</v>
      </c>
      <c r="U22" s="85">
        <f t="shared" si="9"/>
        <v>14</v>
      </c>
      <c r="V22" s="85">
        <f t="shared" si="9"/>
        <v>19</v>
      </c>
      <c r="W22" s="76"/>
      <c r="X22" s="76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77">
        <v>2717</v>
      </c>
      <c r="AJ22" s="77">
        <v>10914</v>
      </c>
      <c r="AK22" s="77">
        <v>13420</v>
      </c>
      <c r="AL22" s="77">
        <v>12189</v>
      </c>
      <c r="AM22" s="77">
        <v>11116</v>
      </c>
      <c r="AN22" s="77">
        <v>9686</v>
      </c>
      <c r="AO22" s="77">
        <v>8013</v>
      </c>
      <c r="AP22" s="77">
        <v>7356</v>
      </c>
      <c r="AQ22" s="77">
        <v>6496</v>
      </c>
      <c r="AR22" s="77">
        <v>5731</v>
      </c>
      <c r="AS22" s="77">
        <v>5115</v>
      </c>
      <c r="AT22" s="77">
        <v>4035</v>
      </c>
      <c r="AU22" s="77">
        <v>3289</v>
      </c>
      <c r="AV22" s="77">
        <v>2418</v>
      </c>
      <c r="AW22" s="77">
        <v>1513</v>
      </c>
      <c r="AX22" s="77">
        <v>1068</v>
      </c>
      <c r="AY22" s="77">
        <v>708</v>
      </c>
      <c r="AZ22" s="78">
        <v>632</v>
      </c>
    </row>
    <row r="23" spans="1:52" ht="20.25" customHeight="1">
      <c r="A23" s="88"/>
      <c r="B23" s="18"/>
      <c r="C23" s="86" t="s">
        <v>59</v>
      </c>
      <c r="D23" s="82">
        <f t="shared" si="3"/>
        <v>1388</v>
      </c>
      <c r="E23" s="82">
        <v>26</v>
      </c>
      <c r="F23" s="82">
        <v>171</v>
      </c>
      <c r="G23" s="82">
        <v>253</v>
      </c>
      <c r="H23" s="82">
        <v>199</v>
      </c>
      <c r="I23" s="82">
        <v>141</v>
      </c>
      <c r="J23" s="82">
        <v>97</v>
      </c>
      <c r="K23" s="82">
        <v>95</v>
      </c>
      <c r="L23" s="82">
        <v>87</v>
      </c>
      <c r="M23" s="82">
        <v>69</v>
      </c>
      <c r="N23" s="82">
        <v>43</v>
      </c>
      <c r="O23" s="82">
        <v>44</v>
      </c>
      <c r="P23" s="82">
        <v>50</v>
      </c>
      <c r="Q23" s="82">
        <v>40</v>
      </c>
      <c r="R23" s="82">
        <v>17</v>
      </c>
      <c r="S23" s="82">
        <v>17</v>
      </c>
      <c r="T23" s="82">
        <v>18</v>
      </c>
      <c r="U23" s="82">
        <v>12</v>
      </c>
      <c r="V23" s="83">
        <v>9</v>
      </c>
      <c r="W23" s="80"/>
      <c r="X23" s="80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77">
        <v>1062</v>
      </c>
      <c r="AJ23" s="77">
        <v>3652</v>
      </c>
      <c r="AK23" s="77">
        <v>4122</v>
      </c>
      <c r="AL23" s="951">
        <v>3748</v>
      </c>
      <c r="AM23" s="77">
        <v>3420</v>
      </c>
      <c r="AN23" s="77">
        <v>2978</v>
      </c>
      <c r="AO23" s="77">
        <v>2455</v>
      </c>
      <c r="AP23" s="951">
        <v>2240</v>
      </c>
      <c r="AQ23" s="77">
        <v>1963</v>
      </c>
      <c r="AR23" s="77">
        <v>1717</v>
      </c>
      <c r="AS23" s="77">
        <v>1517</v>
      </c>
      <c r="AT23" s="951">
        <v>1176</v>
      </c>
      <c r="AU23" s="77">
        <v>948</v>
      </c>
      <c r="AV23" s="951">
        <v>689</v>
      </c>
      <c r="AW23" s="951">
        <v>426</v>
      </c>
      <c r="AX23" s="77">
        <v>297</v>
      </c>
      <c r="AY23" s="952">
        <v>198</v>
      </c>
      <c r="AZ23" s="952">
        <v>168</v>
      </c>
    </row>
    <row r="24" spans="1:52" ht="20.25" customHeight="1">
      <c r="A24" s="88"/>
      <c r="B24" s="18"/>
      <c r="C24" s="86" t="s">
        <v>60</v>
      </c>
      <c r="D24" s="82">
        <f>SUM(E24:V24)</f>
        <v>1227</v>
      </c>
      <c r="E24" s="82">
        <v>25</v>
      </c>
      <c r="F24" s="82">
        <v>141</v>
      </c>
      <c r="G24" s="82">
        <v>203</v>
      </c>
      <c r="H24" s="82">
        <v>171</v>
      </c>
      <c r="I24" s="82">
        <v>131</v>
      </c>
      <c r="J24" s="82">
        <v>107</v>
      </c>
      <c r="K24" s="82">
        <v>101</v>
      </c>
      <c r="L24" s="82">
        <v>85</v>
      </c>
      <c r="M24" s="82">
        <v>49</v>
      </c>
      <c r="N24" s="82">
        <v>43</v>
      </c>
      <c r="O24" s="82">
        <v>56</v>
      </c>
      <c r="P24" s="82">
        <v>45</v>
      </c>
      <c r="Q24" s="82">
        <v>21</v>
      </c>
      <c r="R24" s="82">
        <v>16</v>
      </c>
      <c r="S24" s="82">
        <v>15</v>
      </c>
      <c r="T24" s="82">
        <v>6</v>
      </c>
      <c r="U24" s="82">
        <v>2</v>
      </c>
      <c r="V24" s="83">
        <v>10</v>
      </c>
      <c r="W24" s="80"/>
      <c r="X24" s="80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>
        <f>AI22+AI23</f>
        <v>3779</v>
      </c>
      <c r="AJ24" s="63">
        <f t="shared" ref="AJ24:AZ24" si="10">AJ22+AJ23</f>
        <v>14566</v>
      </c>
      <c r="AK24" s="63">
        <f t="shared" si="10"/>
        <v>17542</v>
      </c>
      <c r="AL24" s="63">
        <f t="shared" si="10"/>
        <v>15937</v>
      </c>
      <c r="AM24" s="63">
        <f t="shared" si="10"/>
        <v>14536</v>
      </c>
      <c r="AN24" s="63">
        <f t="shared" si="10"/>
        <v>12664</v>
      </c>
      <c r="AO24" s="63">
        <f t="shared" si="10"/>
        <v>10468</v>
      </c>
      <c r="AP24" s="63">
        <f t="shared" si="10"/>
        <v>9596</v>
      </c>
      <c r="AQ24" s="63">
        <f t="shared" si="10"/>
        <v>8459</v>
      </c>
      <c r="AR24" s="63">
        <f t="shared" si="10"/>
        <v>7448</v>
      </c>
      <c r="AS24" s="63">
        <f t="shared" si="10"/>
        <v>6632</v>
      </c>
      <c r="AT24" s="63">
        <f t="shared" si="10"/>
        <v>5211</v>
      </c>
      <c r="AU24" s="63">
        <f t="shared" si="10"/>
        <v>4237</v>
      </c>
      <c r="AV24" s="63">
        <f t="shared" si="10"/>
        <v>3107</v>
      </c>
      <c r="AW24" s="63">
        <f t="shared" si="10"/>
        <v>1939</v>
      </c>
      <c r="AX24" s="63">
        <f t="shared" si="10"/>
        <v>1365</v>
      </c>
      <c r="AY24" s="63">
        <f t="shared" si="10"/>
        <v>906</v>
      </c>
      <c r="AZ24" s="63">
        <f t="shared" si="10"/>
        <v>800</v>
      </c>
    </row>
    <row r="25" spans="1:52" s="14" customFormat="1" ht="20.25" customHeight="1">
      <c r="A25" s="90" t="s">
        <v>33</v>
      </c>
      <c r="B25" s="91" t="s">
        <v>64</v>
      </c>
      <c r="D25" s="84">
        <f t="shared" si="3"/>
        <v>3739</v>
      </c>
      <c r="E25" s="85">
        <f t="shared" ref="E25:V25" si="11">SUM(E26:E27)</f>
        <v>78</v>
      </c>
      <c r="F25" s="85">
        <f t="shared" si="11"/>
        <v>377</v>
      </c>
      <c r="G25" s="85">
        <f t="shared" si="11"/>
        <v>525</v>
      </c>
      <c r="H25" s="84">
        <f t="shared" si="11"/>
        <v>494</v>
      </c>
      <c r="I25" s="85">
        <f t="shared" si="11"/>
        <v>427</v>
      </c>
      <c r="J25" s="85">
        <f t="shared" si="11"/>
        <v>349</v>
      </c>
      <c r="K25" s="85">
        <f t="shared" si="11"/>
        <v>274</v>
      </c>
      <c r="L25" s="85">
        <f t="shared" si="11"/>
        <v>224</v>
      </c>
      <c r="M25" s="85">
        <f t="shared" si="11"/>
        <v>209</v>
      </c>
      <c r="N25" s="85">
        <f t="shared" si="11"/>
        <v>165</v>
      </c>
      <c r="O25" s="84">
        <f t="shared" si="11"/>
        <v>129</v>
      </c>
      <c r="P25" s="85">
        <f t="shared" si="11"/>
        <v>107</v>
      </c>
      <c r="Q25" s="85">
        <f t="shared" si="11"/>
        <v>93</v>
      </c>
      <c r="R25" s="85">
        <f t="shared" si="11"/>
        <v>81</v>
      </c>
      <c r="S25" s="85">
        <f t="shared" si="11"/>
        <v>68</v>
      </c>
      <c r="T25" s="85">
        <f t="shared" si="11"/>
        <v>62</v>
      </c>
      <c r="U25" s="85">
        <f t="shared" si="11"/>
        <v>52</v>
      </c>
      <c r="V25" s="85">
        <f t="shared" si="11"/>
        <v>25</v>
      </c>
      <c r="W25" s="76"/>
      <c r="X25" s="76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</row>
    <row r="26" spans="1:52" ht="20.25" customHeight="1">
      <c r="A26" s="41"/>
      <c r="B26" s="92"/>
      <c r="C26" s="93" t="s">
        <v>59</v>
      </c>
      <c r="D26" s="83">
        <f t="shared" si="3"/>
        <v>1922</v>
      </c>
      <c r="E26" s="83">
        <v>40</v>
      </c>
      <c r="F26" s="83">
        <v>190</v>
      </c>
      <c r="G26" s="83">
        <v>260</v>
      </c>
      <c r="H26" s="83">
        <v>246</v>
      </c>
      <c r="I26" s="83">
        <v>226</v>
      </c>
      <c r="J26" s="83">
        <v>199</v>
      </c>
      <c r="K26" s="83">
        <v>144</v>
      </c>
      <c r="L26" s="83">
        <v>107</v>
      </c>
      <c r="M26" s="83">
        <v>99</v>
      </c>
      <c r="N26" s="83">
        <v>77</v>
      </c>
      <c r="O26" s="83">
        <v>75</v>
      </c>
      <c r="P26" s="83">
        <v>55</v>
      </c>
      <c r="Q26" s="83">
        <v>42</v>
      </c>
      <c r="R26" s="83">
        <v>38</v>
      </c>
      <c r="S26" s="83">
        <v>30</v>
      </c>
      <c r="T26" s="83">
        <v>40</v>
      </c>
      <c r="U26" s="83">
        <v>36</v>
      </c>
      <c r="V26" s="83">
        <v>18</v>
      </c>
      <c r="W26" s="80"/>
      <c r="X26" s="80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</row>
    <row r="27" spans="1:52" ht="24" customHeight="1">
      <c r="A27" s="41"/>
      <c r="B27" s="92"/>
      <c r="C27" s="93" t="s">
        <v>60</v>
      </c>
      <c r="D27" s="83">
        <f t="shared" si="3"/>
        <v>1817</v>
      </c>
      <c r="E27" s="83">
        <v>38</v>
      </c>
      <c r="F27" s="83">
        <v>187</v>
      </c>
      <c r="G27" s="83">
        <v>265</v>
      </c>
      <c r="H27" s="83">
        <v>248</v>
      </c>
      <c r="I27" s="83">
        <v>201</v>
      </c>
      <c r="J27" s="83">
        <v>150</v>
      </c>
      <c r="K27" s="83">
        <v>130</v>
      </c>
      <c r="L27" s="83">
        <v>117</v>
      </c>
      <c r="M27" s="83">
        <v>110</v>
      </c>
      <c r="N27" s="83">
        <v>88</v>
      </c>
      <c r="O27" s="83">
        <v>54</v>
      </c>
      <c r="P27" s="83">
        <v>52</v>
      </c>
      <c r="Q27" s="83">
        <v>51</v>
      </c>
      <c r="R27" s="83">
        <v>43</v>
      </c>
      <c r="S27" s="83">
        <v>38</v>
      </c>
      <c r="T27" s="83">
        <v>22</v>
      </c>
      <c r="U27" s="83">
        <v>16</v>
      </c>
      <c r="V27" s="83">
        <v>7</v>
      </c>
      <c r="W27" s="80"/>
      <c r="X27" s="80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</row>
    <row r="28" spans="1:52" s="14" customFormat="1" ht="24" customHeight="1">
      <c r="A28" s="1219" t="s">
        <v>27</v>
      </c>
      <c r="B28" s="1199" t="s">
        <v>65</v>
      </c>
      <c r="C28" s="1199"/>
      <c r="D28" s="1200">
        <f>SUM(E28:V28)</f>
        <v>118859</v>
      </c>
      <c r="E28" s="1200">
        <f>+E31+E34+E37+E40+E43+E46+E49+E52+E55+E58+E61+E64+E67</f>
        <v>3126</v>
      </c>
      <c r="F28" s="1200">
        <f t="shared" ref="F28:V28" si="12">+F31+F34+F37+F40+F43+F46+F49+F52+F55+F58+F61+F64+F67</f>
        <v>11741</v>
      </c>
      <c r="G28" s="1200">
        <f t="shared" si="12"/>
        <v>13785</v>
      </c>
      <c r="H28" s="1200">
        <f t="shared" si="12"/>
        <v>13274</v>
      </c>
      <c r="I28" s="1200">
        <f t="shared" si="12"/>
        <v>12178</v>
      </c>
      <c r="J28" s="1200">
        <f t="shared" si="12"/>
        <v>10989</v>
      </c>
      <c r="K28" s="1200">
        <f t="shared" si="12"/>
        <v>9579</v>
      </c>
      <c r="L28" s="1200">
        <f t="shared" si="12"/>
        <v>7900</v>
      </c>
      <c r="M28" s="1200">
        <f t="shared" si="12"/>
        <v>7540</v>
      </c>
      <c r="N28" s="1200">
        <f t="shared" si="12"/>
        <v>6340</v>
      </c>
      <c r="O28" s="1200">
        <f t="shared" si="12"/>
        <v>5749</v>
      </c>
      <c r="P28" s="1200">
        <f t="shared" si="12"/>
        <v>4793</v>
      </c>
      <c r="Q28" s="1200">
        <f t="shared" si="12"/>
        <v>3779</v>
      </c>
      <c r="R28" s="1200">
        <f t="shared" si="12"/>
        <v>3045</v>
      </c>
      <c r="S28" s="1200">
        <f t="shared" si="12"/>
        <v>2040</v>
      </c>
      <c r="T28" s="1200">
        <f t="shared" si="12"/>
        <v>1291</v>
      </c>
      <c r="U28" s="1200">
        <f t="shared" si="12"/>
        <v>852</v>
      </c>
      <c r="V28" s="1200">
        <f t="shared" si="12"/>
        <v>858</v>
      </c>
      <c r="W28" s="76"/>
      <c r="X28" s="76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 t="s">
        <v>789</v>
      </c>
      <c r="AO28" s="13"/>
      <c r="AP28" s="13"/>
    </row>
    <row r="29" spans="1:52" s="14" customFormat="1" ht="20.25" customHeight="1">
      <c r="A29" s="1220"/>
      <c r="B29" s="944"/>
      <c r="C29" s="947" t="s">
        <v>57</v>
      </c>
      <c r="D29" s="77">
        <f t="shared" ref="D29:D87" si="13">SUM(E29:V29)</f>
        <v>60062</v>
      </c>
      <c r="E29" s="77">
        <f>+E32+E35+E38+E41+E44+E47+E50+E53+E56+E59+E62+E65+E68</f>
        <v>1602</v>
      </c>
      <c r="F29" s="77">
        <f t="shared" ref="F29:V29" si="14">+F32+F35+F38+F41+F44+F47+F50+F53+F56+F59+F62+F65+F68</f>
        <v>5981</v>
      </c>
      <c r="G29" s="77">
        <f t="shared" si="14"/>
        <v>6990</v>
      </c>
      <c r="H29" s="77">
        <f>+H32+H35+H38+H41+H44+H47+H50+H53+H56+H59+H62+H65+H68</f>
        <v>6741</v>
      </c>
      <c r="I29" s="77">
        <f t="shared" si="14"/>
        <v>6175</v>
      </c>
      <c r="J29" s="77">
        <f t="shared" si="14"/>
        <v>5502</v>
      </c>
      <c r="K29" s="77">
        <f t="shared" si="14"/>
        <v>4757</v>
      </c>
      <c r="L29" s="77">
        <f t="shared" si="14"/>
        <v>3806</v>
      </c>
      <c r="M29" s="77">
        <f t="shared" si="14"/>
        <v>3744</v>
      </c>
      <c r="N29" s="77">
        <f t="shared" si="14"/>
        <v>3124</v>
      </c>
      <c r="O29" s="77">
        <f t="shared" si="14"/>
        <v>2809</v>
      </c>
      <c r="P29" s="77">
        <f t="shared" si="14"/>
        <v>2371</v>
      </c>
      <c r="Q29" s="77">
        <f t="shared" si="14"/>
        <v>1973</v>
      </c>
      <c r="R29" s="77">
        <f t="shared" si="14"/>
        <v>1634</v>
      </c>
      <c r="S29" s="77">
        <f t="shared" si="14"/>
        <v>1135</v>
      </c>
      <c r="T29" s="77">
        <f t="shared" si="14"/>
        <v>750</v>
      </c>
      <c r="U29" s="77">
        <f t="shared" si="14"/>
        <v>505</v>
      </c>
      <c r="V29" s="77">
        <f t="shared" si="14"/>
        <v>463</v>
      </c>
      <c r="W29" s="80"/>
      <c r="X29" s="80"/>
      <c r="Y29" s="13"/>
      <c r="Z29" s="13"/>
      <c r="AA29" s="13"/>
      <c r="AB29" s="13"/>
      <c r="AC29" s="13"/>
      <c r="AD29" s="13"/>
      <c r="AE29" s="13"/>
      <c r="AF29" s="13"/>
      <c r="AG29" s="13"/>
      <c r="AH29" s="13">
        <v>6826</v>
      </c>
      <c r="AI29" s="13">
        <v>6178</v>
      </c>
      <c r="AJ29" s="13">
        <v>5674</v>
      </c>
      <c r="AK29" s="13">
        <v>4870</v>
      </c>
      <c r="AL29" s="13">
        <v>3953</v>
      </c>
      <c r="AM29" s="13">
        <v>3653</v>
      </c>
      <c r="AN29" s="13">
        <v>3255</v>
      </c>
      <c r="AO29" s="13">
        <v>2810</v>
      </c>
      <c r="AP29" s="13">
        <v>2535</v>
      </c>
      <c r="AQ29" s="14">
        <v>2054</v>
      </c>
      <c r="AR29" s="14">
        <v>1760</v>
      </c>
      <c r="AS29" s="14">
        <v>1320</v>
      </c>
      <c r="AT29" s="14">
        <v>880</v>
      </c>
      <c r="AU29" s="14">
        <v>639</v>
      </c>
      <c r="AV29" s="14">
        <v>418</v>
      </c>
      <c r="AW29" s="14">
        <v>343</v>
      </c>
    </row>
    <row r="30" spans="1:52" s="14" customFormat="1" ht="20.25" customHeight="1">
      <c r="A30" s="1221"/>
      <c r="B30" s="1205"/>
      <c r="C30" s="1206" t="s">
        <v>58</v>
      </c>
      <c r="D30" s="1207">
        <f t="shared" si="13"/>
        <v>58797</v>
      </c>
      <c r="E30" s="1207">
        <f>+E33+E36+E39+E42+E45+E48+E51+E54+E57+E60+E63+E66+E69</f>
        <v>1524</v>
      </c>
      <c r="F30" s="1207">
        <f t="shared" ref="F30:V30" si="15">+F33+F36+F39+F42+F45+F48+F51+F54+F57+F60+F63+F66+F69</f>
        <v>5760</v>
      </c>
      <c r="G30" s="1207">
        <f t="shared" si="15"/>
        <v>6795</v>
      </c>
      <c r="H30" s="1207">
        <f t="shared" si="15"/>
        <v>6533</v>
      </c>
      <c r="I30" s="1207">
        <f t="shared" si="15"/>
        <v>6003</v>
      </c>
      <c r="J30" s="1207">
        <f t="shared" si="15"/>
        <v>5487</v>
      </c>
      <c r="K30" s="1207">
        <f t="shared" si="15"/>
        <v>4822</v>
      </c>
      <c r="L30" s="1207">
        <f t="shared" si="15"/>
        <v>4094</v>
      </c>
      <c r="M30" s="1207">
        <f t="shared" si="15"/>
        <v>3796</v>
      </c>
      <c r="N30" s="1207">
        <f t="shared" si="15"/>
        <v>3216</v>
      </c>
      <c r="O30" s="1207">
        <f t="shared" si="15"/>
        <v>2940</v>
      </c>
      <c r="P30" s="1207">
        <f t="shared" si="15"/>
        <v>2422</v>
      </c>
      <c r="Q30" s="1207">
        <f t="shared" si="15"/>
        <v>1806</v>
      </c>
      <c r="R30" s="1207">
        <f t="shared" si="15"/>
        <v>1411</v>
      </c>
      <c r="S30" s="1207">
        <f t="shared" si="15"/>
        <v>905</v>
      </c>
      <c r="T30" s="1207">
        <f t="shared" si="15"/>
        <v>541</v>
      </c>
      <c r="U30" s="1207">
        <f t="shared" si="15"/>
        <v>347</v>
      </c>
      <c r="V30" s="1207">
        <f t="shared" si="15"/>
        <v>395</v>
      </c>
      <c r="W30" s="940"/>
      <c r="X30" s="80"/>
      <c r="Y30" s="13"/>
      <c r="Z30" s="13"/>
      <c r="AA30" s="13"/>
      <c r="AB30" s="13"/>
      <c r="AC30" s="13"/>
      <c r="AD30" s="13"/>
      <c r="AE30" s="13"/>
      <c r="AF30" s="13"/>
      <c r="AG30" s="13"/>
      <c r="AH30" s="13">
        <v>2076</v>
      </c>
      <c r="AI30" s="13">
        <v>1880</v>
      </c>
      <c r="AJ30" s="13">
        <v>1725</v>
      </c>
      <c r="AK30" s="13">
        <v>1480</v>
      </c>
      <c r="AL30" s="13">
        <v>1196</v>
      </c>
      <c r="AM30" s="13">
        <v>1098</v>
      </c>
      <c r="AN30" s="13">
        <v>970</v>
      </c>
      <c r="AO30" s="13">
        <v>831</v>
      </c>
      <c r="AP30" s="13">
        <v>742</v>
      </c>
      <c r="AQ30" s="14">
        <v>591</v>
      </c>
      <c r="AR30" s="14">
        <v>501</v>
      </c>
      <c r="AS30" s="14">
        <v>371</v>
      </c>
      <c r="AT30" s="14">
        <v>243</v>
      </c>
      <c r="AU30" s="14">
        <v>176</v>
      </c>
      <c r="AV30" s="14">
        <v>115</v>
      </c>
      <c r="AW30" s="14">
        <v>89</v>
      </c>
    </row>
    <row r="31" spans="1:52" s="14" customFormat="1" ht="23.25" customHeight="1">
      <c r="A31" s="31" t="s">
        <v>25</v>
      </c>
      <c r="B31" s="87" t="s">
        <v>66</v>
      </c>
      <c r="D31" s="84">
        <f t="shared" si="13"/>
        <v>18111</v>
      </c>
      <c r="E31" s="84">
        <f t="shared" ref="E31:V31" si="16">SUM(E32:E33)</f>
        <v>478</v>
      </c>
      <c r="F31" s="84">
        <f t="shared" si="16"/>
        <v>1858</v>
      </c>
      <c r="G31" s="84">
        <f t="shared" si="16"/>
        <v>2227</v>
      </c>
      <c r="H31" s="84">
        <f t="shared" si="16"/>
        <v>2108</v>
      </c>
      <c r="I31" s="84">
        <f t="shared" si="16"/>
        <v>1908</v>
      </c>
      <c r="J31" s="84">
        <f t="shared" si="16"/>
        <v>1697</v>
      </c>
      <c r="K31" s="84">
        <f t="shared" si="16"/>
        <v>1459</v>
      </c>
      <c r="L31" s="84">
        <f t="shared" si="16"/>
        <v>1188</v>
      </c>
      <c r="M31" s="84">
        <f t="shared" si="16"/>
        <v>1119</v>
      </c>
      <c r="N31" s="84">
        <f t="shared" si="16"/>
        <v>930</v>
      </c>
      <c r="O31" s="84">
        <f t="shared" si="16"/>
        <v>829</v>
      </c>
      <c r="P31" s="84">
        <f t="shared" si="16"/>
        <v>681</v>
      </c>
      <c r="Q31" s="84">
        <f t="shared" si="16"/>
        <v>532</v>
      </c>
      <c r="R31" s="84">
        <f t="shared" si="16"/>
        <v>421</v>
      </c>
      <c r="S31" s="84">
        <f t="shared" si="16"/>
        <v>278</v>
      </c>
      <c r="T31" s="84">
        <f t="shared" si="16"/>
        <v>174</v>
      </c>
      <c r="U31" s="84">
        <f t="shared" si="16"/>
        <v>112</v>
      </c>
      <c r="V31" s="85">
        <f t="shared" si="16"/>
        <v>112</v>
      </c>
      <c r="W31" s="76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>
        <f>AH29+AH30</f>
        <v>8902</v>
      </c>
      <c r="AI31" s="13">
        <f t="shared" ref="AI31:AW31" si="17">AI29+AI30</f>
        <v>8058</v>
      </c>
      <c r="AJ31" s="13">
        <f t="shared" si="17"/>
        <v>7399</v>
      </c>
      <c r="AK31" s="13">
        <f t="shared" si="17"/>
        <v>6350</v>
      </c>
      <c r="AL31" s="13">
        <f t="shared" si="17"/>
        <v>5149</v>
      </c>
      <c r="AM31" s="13">
        <f t="shared" si="17"/>
        <v>4751</v>
      </c>
      <c r="AN31" s="13">
        <f t="shared" si="17"/>
        <v>4225</v>
      </c>
      <c r="AO31" s="13">
        <f t="shared" si="17"/>
        <v>3641</v>
      </c>
      <c r="AP31" s="13">
        <f t="shared" si="17"/>
        <v>3277</v>
      </c>
      <c r="AQ31" s="13">
        <f t="shared" si="17"/>
        <v>2645</v>
      </c>
      <c r="AR31" s="13">
        <f t="shared" si="17"/>
        <v>2261</v>
      </c>
      <c r="AS31" s="13">
        <f t="shared" si="17"/>
        <v>1691</v>
      </c>
      <c r="AT31" s="13">
        <f t="shared" si="17"/>
        <v>1123</v>
      </c>
      <c r="AU31" s="13">
        <f t="shared" si="17"/>
        <v>815</v>
      </c>
      <c r="AV31" s="13">
        <f t="shared" si="17"/>
        <v>533</v>
      </c>
      <c r="AW31" s="13">
        <f t="shared" si="17"/>
        <v>432</v>
      </c>
    </row>
    <row r="32" spans="1:52" ht="20.25" customHeight="1">
      <c r="A32" s="88"/>
      <c r="B32" s="89"/>
      <c r="C32" s="86" t="s">
        <v>59</v>
      </c>
      <c r="D32" s="82">
        <f t="shared" si="13"/>
        <v>9066</v>
      </c>
      <c r="E32" s="82">
        <v>245</v>
      </c>
      <c r="F32" s="82">
        <v>941</v>
      </c>
      <c r="G32" s="82">
        <v>1119</v>
      </c>
      <c r="H32" s="82">
        <v>1060</v>
      </c>
      <c r="I32" s="82">
        <v>958</v>
      </c>
      <c r="J32" s="82">
        <v>841</v>
      </c>
      <c r="K32" s="82">
        <v>718</v>
      </c>
      <c r="L32" s="82">
        <v>566</v>
      </c>
      <c r="M32" s="82">
        <v>550</v>
      </c>
      <c r="N32" s="82">
        <v>454</v>
      </c>
      <c r="O32" s="82">
        <v>401</v>
      </c>
      <c r="P32" s="82">
        <v>334</v>
      </c>
      <c r="Q32" s="82">
        <v>275</v>
      </c>
      <c r="R32" s="82">
        <v>224</v>
      </c>
      <c r="S32" s="82">
        <v>154</v>
      </c>
      <c r="T32" s="82">
        <v>100</v>
      </c>
      <c r="U32" s="82">
        <v>66</v>
      </c>
      <c r="V32" s="83">
        <v>60</v>
      </c>
      <c r="W32" s="80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</row>
    <row r="33" spans="1:52" ht="20.25" customHeight="1">
      <c r="A33" s="88"/>
      <c r="B33" s="89"/>
      <c r="C33" s="86" t="s">
        <v>60</v>
      </c>
      <c r="D33" s="82">
        <f t="shared" si="13"/>
        <v>9045</v>
      </c>
      <c r="E33" s="82">
        <v>233</v>
      </c>
      <c r="F33" s="82">
        <v>917</v>
      </c>
      <c r="G33" s="82">
        <v>1108</v>
      </c>
      <c r="H33" s="82">
        <v>1048</v>
      </c>
      <c r="I33" s="82">
        <v>950</v>
      </c>
      <c r="J33" s="82">
        <v>856</v>
      </c>
      <c r="K33" s="82">
        <v>741</v>
      </c>
      <c r="L33" s="82">
        <v>622</v>
      </c>
      <c r="M33" s="82">
        <v>569</v>
      </c>
      <c r="N33" s="82">
        <v>476</v>
      </c>
      <c r="O33" s="82">
        <v>428</v>
      </c>
      <c r="P33" s="82">
        <v>347</v>
      </c>
      <c r="Q33" s="82">
        <v>257</v>
      </c>
      <c r="R33" s="82">
        <v>197</v>
      </c>
      <c r="S33" s="82">
        <v>124</v>
      </c>
      <c r="T33" s="82">
        <v>74</v>
      </c>
      <c r="U33" s="82">
        <v>46</v>
      </c>
      <c r="V33" s="83">
        <v>52</v>
      </c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 t="s">
        <v>790</v>
      </c>
      <c r="AO33" s="63"/>
      <c r="AP33" s="63"/>
    </row>
    <row r="34" spans="1:52" s="14" customFormat="1" ht="20.25" customHeight="1">
      <c r="A34" s="31" t="s">
        <v>29</v>
      </c>
      <c r="B34" s="87" t="s">
        <v>67</v>
      </c>
      <c r="D34" s="84">
        <f t="shared" si="13"/>
        <v>13254</v>
      </c>
      <c r="E34" s="84">
        <f t="shared" ref="E34:V34" si="18">SUM(E35:E36)</f>
        <v>351</v>
      </c>
      <c r="F34" s="84">
        <f t="shared" si="18"/>
        <v>1304</v>
      </c>
      <c r="G34" s="84">
        <f t="shared" si="18"/>
        <v>1515</v>
      </c>
      <c r="H34" s="84">
        <f t="shared" si="18"/>
        <v>1465</v>
      </c>
      <c r="I34" s="84">
        <f t="shared" si="18"/>
        <v>1349</v>
      </c>
      <c r="J34" s="84">
        <f t="shared" si="18"/>
        <v>1223</v>
      </c>
      <c r="K34" s="84">
        <f t="shared" si="18"/>
        <v>1070</v>
      </c>
      <c r="L34" s="84">
        <f t="shared" si="18"/>
        <v>886</v>
      </c>
      <c r="M34" s="84">
        <f t="shared" si="18"/>
        <v>848</v>
      </c>
      <c r="N34" s="84">
        <f t="shared" si="18"/>
        <v>716</v>
      </c>
      <c r="O34" s="84">
        <f t="shared" si="18"/>
        <v>652</v>
      </c>
      <c r="P34" s="84">
        <f t="shared" si="18"/>
        <v>547</v>
      </c>
      <c r="Q34" s="84">
        <f t="shared" si="18"/>
        <v>429</v>
      </c>
      <c r="R34" s="84">
        <f t="shared" si="18"/>
        <v>342</v>
      </c>
      <c r="S34" s="84">
        <f t="shared" si="18"/>
        <v>228</v>
      </c>
      <c r="T34" s="84">
        <f t="shared" si="18"/>
        <v>142</v>
      </c>
      <c r="U34" s="84">
        <f t="shared" si="18"/>
        <v>93</v>
      </c>
      <c r="V34" s="85">
        <f t="shared" si="18"/>
        <v>94</v>
      </c>
      <c r="W34" s="76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1:52" ht="20.25" customHeight="1">
      <c r="A35" s="88"/>
      <c r="B35" s="89"/>
      <c r="C35" s="86" t="s">
        <v>59</v>
      </c>
      <c r="D35" s="82">
        <f t="shared" si="13"/>
        <v>6651</v>
      </c>
      <c r="E35" s="96">
        <v>180</v>
      </c>
      <c r="F35" s="96">
        <v>662</v>
      </c>
      <c r="G35" s="96">
        <v>763</v>
      </c>
      <c r="H35" s="96">
        <v>739</v>
      </c>
      <c r="I35" s="96">
        <v>679</v>
      </c>
      <c r="J35" s="96">
        <v>608</v>
      </c>
      <c r="K35" s="96">
        <v>527</v>
      </c>
      <c r="L35" s="96">
        <v>424</v>
      </c>
      <c r="M35" s="96">
        <v>418</v>
      </c>
      <c r="N35" s="96">
        <v>350</v>
      </c>
      <c r="O35" s="96">
        <v>316</v>
      </c>
      <c r="P35" s="96">
        <v>269</v>
      </c>
      <c r="Q35" s="96">
        <v>222</v>
      </c>
      <c r="R35" s="96">
        <v>182</v>
      </c>
      <c r="S35" s="96">
        <v>126</v>
      </c>
      <c r="T35" s="96">
        <v>82</v>
      </c>
      <c r="U35" s="96">
        <v>55</v>
      </c>
      <c r="V35" s="97">
        <v>49</v>
      </c>
      <c r="W35" s="80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>
        <v>1327</v>
      </c>
      <c r="AJ35" s="63">
        <v>5367</v>
      </c>
      <c r="AK35" s="63">
        <v>6594</v>
      </c>
      <c r="AL35" s="63">
        <v>6011</v>
      </c>
      <c r="AM35" s="63">
        <v>5442</v>
      </c>
      <c r="AN35" s="63">
        <v>4816</v>
      </c>
      <c r="AO35" s="63">
        <v>4060</v>
      </c>
      <c r="AP35" s="63">
        <v>3703</v>
      </c>
      <c r="AQ35" s="18">
        <v>3241</v>
      </c>
      <c r="AR35" s="18">
        <v>2921</v>
      </c>
      <c r="AS35" s="18">
        <v>2580</v>
      </c>
      <c r="AT35" s="18">
        <v>1981</v>
      </c>
      <c r="AU35" s="18">
        <v>1529</v>
      </c>
      <c r="AV35" s="18">
        <v>1098</v>
      </c>
      <c r="AW35" s="18">
        <v>633</v>
      </c>
      <c r="AX35" s="18">
        <v>429</v>
      </c>
      <c r="AY35" s="18">
        <v>290</v>
      </c>
      <c r="AZ35" s="18">
        <v>289</v>
      </c>
    </row>
    <row r="36" spans="1:52" ht="20.25" customHeight="1">
      <c r="A36" s="88"/>
      <c r="B36" s="89"/>
      <c r="C36" s="86" t="s">
        <v>60</v>
      </c>
      <c r="D36" s="82">
        <f t="shared" si="13"/>
        <v>6603</v>
      </c>
      <c r="E36" s="96">
        <v>171</v>
      </c>
      <c r="F36" s="96">
        <v>642</v>
      </c>
      <c r="G36" s="96">
        <v>752</v>
      </c>
      <c r="H36" s="96">
        <v>726</v>
      </c>
      <c r="I36" s="96">
        <v>670</v>
      </c>
      <c r="J36" s="96">
        <v>615</v>
      </c>
      <c r="K36" s="96">
        <v>543</v>
      </c>
      <c r="L36" s="96">
        <v>462</v>
      </c>
      <c r="M36" s="96">
        <v>430</v>
      </c>
      <c r="N36" s="96">
        <v>366</v>
      </c>
      <c r="O36" s="96">
        <v>336</v>
      </c>
      <c r="P36" s="96">
        <v>278</v>
      </c>
      <c r="Q36" s="96">
        <v>207</v>
      </c>
      <c r="R36" s="96">
        <v>160</v>
      </c>
      <c r="S36" s="96">
        <v>102</v>
      </c>
      <c r="T36" s="96">
        <v>60</v>
      </c>
      <c r="U36" s="96">
        <v>38</v>
      </c>
      <c r="V36" s="97">
        <v>45</v>
      </c>
      <c r="W36" s="80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>
        <v>544</v>
      </c>
      <c r="AJ36" s="63">
        <v>1815</v>
      </c>
      <c r="AK36" s="63">
        <v>2046</v>
      </c>
      <c r="AL36" s="63">
        <v>1868</v>
      </c>
      <c r="AM36" s="63">
        <v>1695</v>
      </c>
      <c r="AN36" s="63">
        <v>1498</v>
      </c>
      <c r="AO36" s="63">
        <v>1259</v>
      </c>
      <c r="AP36" s="63">
        <v>1142</v>
      </c>
      <c r="AQ36" s="18">
        <v>993</v>
      </c>
      <c r="AR36" s="18">
        <v>886</v>
      </c>
      <c r="AS36" s="18">
        <v>775</v>
      </c>
      <c r="AT36" s="18">
        <v>585</v>
      </c>
      <c r="AU36" s="18">
        <v>447</v>
      </c>
      <c r="AV36" s="18">
        <v>318</v>
      </c>
      <c r="AW36" s="18">
        <v>183</v>
      </c>
      <c r="AX36" s="18">
        <v>121</v>
      </c>
      <c r="AY36" s="18">
        <v>83</v>
      </c>
      <c r="AZ36" s="18">
        <v>79</v>
      </c>
    </row>
    <row r="37" spans="1:52" s="14" customFormat="1" ht="20.25" customHeight="1">
      <c r="A37" s="31" t="s">
        <v>31</v>
      </c>
      <c r="B37" s="87" t="s">
        <v>813</v>
      </c>
      <c r="D37" s="84">
        <f t="shared" si="13"/>
        <v>4084</v>
      </c>
      <c r="E37" s="84">
        <f t="shared" ref="E37:V37" si="19">SUM(E38:E39)</f>
        <v>109</v>
      </c>
      <c r="F37" s="84">
        <f t="shared" si="19"/>
        <v>396</v>
      </c>
      <c r="G37" s="84">
        <f t="shared" si="19"/>
        <v>455</v>
      </c>
      <c r="H37" s="84">
        <f t="shared" si="19"/>
        <v>441</v>
      </c>
      <c r="I37" s="84">
        <f t="shared" si="19"/>
        <v>409</v>
      </c>
      <c r="J37" s="84">
        <f t="shared" si="19"/>
        <v>372</v>
      </c>
      <c r="K37" s="84">
        <f t="shared" si="19"/>
        <v>327</v>
      </c>
      <c r="L37" s="84">
        <f t="shared" si="19"/>
        <v>271</v>
      </c>
      <c r="M37" s="84">
        <f t="shared" si="19"/>
        <v>263</v>
      </c>
      <c r="N37" s="84">
        <f t="shared" si="19"/>
        <v>225</v>
      </c>
      <c r="O37" s="84">
        <f t="shared" si="19"/>
        <v>207</v>
      </c>
      <c r="P37" s="84">
        <f t="shared" si="19"/>
        <v>174</v>
      </c>
      <c r="Q37" s="84">
        <f t="shared" si="19"/>
        <v>138</v>
      </c>
      <c r="R37" s="84">
        <f t="shared" si="19"/>
        <v>112</v>
      </c>
      <c r="S37" s="84">
        <f t="shared" si="19"/>
        <v>74</v>
      </c>
      <c r="T37" s="84">
        <f t="shared" si="19"/>
        <v>48</v>
      </c>
      <c r="U37" s="84">
        <f t="shared" si="19"/>
        <v>31</v>
      </c>
      <c r="V37" s="85">
        <f t="shared" si="19"/>
        <v>32</v>
      </c>
      <c r="W37" s="76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>
        <f>AI35+AI36</f>
        <v>1871</v>
      </c>
      <c r="AJ37" s="13">
        <f t="shared" ref="AJ37:AZ37" si="20">AJ35+AJ36</f>
        <v>7182</v>
      </c>
      <c r="AK37" s="13">
        <f t="shared" si="20"/>
        <v>8640</v>
      </c>
      <c r="AL37" s="13">
        <f t="shared" si="20"/>
        <v>7879</v>
      </c>
      <c r="AM37" s="13">
        <f t="shared" si="20"/>
        <v>7137</v>
      </c>
      <c r="AN37" s="13">
        <f t="shared" si="20"/>
        <v>6314</v>
      </c>
      <c r="AO37" s="13">
        <f t="shared" si="20"/>
        <v>5319</v>
      </c>
      <c r="AP37" s="13">
        <f t="shared" si="20"/>
        <v>4845</v>
      </c>
      <c r="AQ37" s="13">
        <f t="shared" si="20"/>
        <v>4234</v>
      </c>
      <c r="AR37" s="13">
        <f t="shared" si="20"/>
        <v>3807</v>
      </c>
      <c r="AS37" s="13">
        <f t="shared" si="20"/>
        <v>3355</v>
      </c>
      <c r="AT37" s="13">
        <f t="shared" si="20"/>
        <v>2566</v>
      </c>
      <c r="AU37" s="13">
        <f t="shared" si="20"/>
        <v>1976</v>
      </c>
      <c r="AV37" s="13">
        <f t="shared" si="20"/>
        <v>1416</v>
      </c>
      <c r="AW37" s="13">
        <f t="shared" si="20"/>
        <v>816</v>
      </c>
      <c r="AX37" s="13">
        <f t="shared" si="20"/>
        <v>550</v>
      </c>
      <c r="AY37" s="13">
        <f t="shared" si="20"/>
        <v>373</v>
      </c>
      <c r="AZ37" s="13">
        <f t="shared" si="20"/>
        <v>368</v>
      </c>
    </row>
    <row r="38" spans="1:52" ht="20.25" customHeight="1">
      <c r="A38" s="88"/>
      <c r="B38" s="89"/>
      <c r="C38" s="86" t="s">
        <v>59</v>
      </c>
      <c r="D38" s="82">
        <f t="shared" si="13"/>
        <v>2035</v>
      </c>
      <c r="E38" s="82">
        <v>56</v>
      </c>
      <c r="F38" s="82">
        <v>200</v>
      </c>
      <c r="G38" s="82">
        <v>227</v>
      </c>
      <c r="H38" s="82">
        <v>220</v>
      </c>
      <c r="I38" s="82">
        <v>204</v>
      </c>
      <c r="J38" s="82">
        <v>184</v>
      </c>
      <c r="K38" s="82">
        <v>160</v>
      </c>
      <c r="L38" s="82">
        <v>128</v>
      </c>
      <c r="M38" s="82">
        <v>129</v>
      </c>
      <c r="N38" s="82">
        <v>109</v>
      </c>
      <c r="O38" s="82">
        <v>99</v>
      </c>
      <c r="P38" s="82">
        <v>85</v>
      </c>
      <c r="Q38" s="82">
        <v>71</v>
      </c>
      <c r="R38" s="82">
        <v>59</v>
      </c>
      <c r="S38" s="82">
        <v>40</v>
      </c>
      <c r="T38" s="82">
        <v>28</v>
      </c>
      <c r="U38" s="82">
        <v>19</v>
      </c>
      <c r="V38" s="83">
        <v>17</v>
      </c>
      <c r="W38" s="80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</row>
    <row r="39" spans="1:52" ht="20.25" customHeight="1">
      <c r="A39" s="88"/>
      <c r="B39" s="89"/>
      <c r="C39" s="86" t="s">
        <v>60</v>
      </c>
      <c r="D39" s="82">
        <f t="shared" si="13"/>
        <v>2049</v>
      </c>
      <c r="E39" s="82">
        <v>53</v>
      </c>
      <c r="F39" s="82">
        <v>196</v>
      </c>
      <c r="G39" s="82">
        <v>228</v>
      </c>
      <c r="H39" s="82">
        <v>221</v>
      </c>
      <c r="I39" s="82">
        <v>205</v>
      </c>
      <c r="J39" s="82">
        <v>188</v>
      </c>
      <c r="K39" s="82">
        <v>167</v>
      </c>
      <c r="L39" s="82">
        <v>143</v>
      </c>
      <c r="M39" s="82">
        <v>134</v>
      </c>
      <c r="N39" s="82">
        <v>116</v>
      </c>
      <c r="O39" s="82">
        <v>108</v>
      </c>
      <c r="P39" s="82">
        <v>89</v>
      </c>
      <c r="Q39" s="82">
        <v>67</v>
      </c>
      <c r="R39" s="82">
        <v>53</v>
      </c>
      <c r="S39" s="82">
        <v>34</v>
      </c>
      <c r="T39" s="82">
        <v>20</v>
      </c>
      <c r="U39" s="82">
        <v>12</v>
      </c>
      <c r="V39" s="83">
        <v>15</v>
      </c>
      <c r="W39" s="80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</row>
    <row r="40" spans="1:52" s="41" customFormat="1" ht="20.25" customHeight="1">
      <c r="A40" s="90" t="s">
        <v>35</v>
      </c>
      <c r="B40" s="91" t="s">
        <v>70</v>
      </c>
      <c r="C40" s="14"/>
      <c r="D40" s="85">
        <f t="shared" si="13"/>
        <v>26511</v>
      </c>
      <c r="E40" s="85">
        <f t="shared" ref="E40:V40" si="21">SUM(E41:E42)</f>
        <v>703</v>
      </c>
      <c r="F40" s="85">
        <f t="shared" si="21"/>
        <v>2530</v>
      </c>
      <c r="G40" s="85">
        <f t="shared" si="21"/>
        <v>2885</v>
      </c>
      <c r="H40" s="85">
        <f t="shared" si="21"/>
        <v>2827</v>
      </c>
      <c r="I40" s="85">
        <f t="shared" si="21"/>
        <v>2636</v>
      </c>
      <c r="J40" s="85">
        <f t="shared" si="21"/>
        <v>2416</v>
      </c>
      <c r="K40" s="85">
        <f t="shared" si="21"/>
        <v>2137</v>
      </c>
      <c r="L40" s="85">
        <f t="shared" si="21"/>
        <v>1787</v>
      </c>
      <c r="M40" s="85">
        <f t="shared" si="21"/>
        <v>1724</v>
      </c>
      <c r="N40" s="85">
        <f t="shared" si="21"/>
        <v>1465</v>
      </c>
      <c r="O40" s="85">
        <f t="shared" si="21"/>
        <v>1343</v>
      </c>
      <c r="P40" s="85">
        <f t="shared" si="21"/>
        <v>1129</v>
      </c>
      <c r="Q40" s="85">
        <f t="shared" si="21"/>
        <v>901</v>
      </c>
      <c r="R40" s="85">
        <f t="shared" si="21"/>
        <v>742</v>
      </c>
      <c r="S40" s="85">
        <f t="shared" si="21"/>
        <v>508</v>
      </c>
      <c r="T40" s="85">
        <f t="shared" si="21"/>
        <v>330</v>
      </c>
      <c r="U40" s="85">
        <f t="shared" si="21"/>
        <v>220</v>
      </c>
      <c r="V40" s="85">
        <f t="shared" si="21"/>
        <v>228</v>
      </c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</row>
    <row r="41" spans="1:52" s="41" customFormat="1" ht="20.25" customHeight="1">
      <c r="B41" s="98"/>
      <c r="C41" s="93" t="s">
        <v>59</v>
      </c>
      <c r="D41" s="83">
        <f t="shared" si="13"/>
        <v>13351</v>
      </c>
      <c r="E41" s="83">
        <v>360</v>
      </c>
      <c r="F41" s="83">
        <v>1286</v>
      </c>
      <c r="G41" s="83">
        <v>1457</v>
      </c>
      <c r="H41" s="83">
        <v>1429</v>
      </c>
      <c r="I41" s="83">
        <v>1330</v>
      </c>
      <c r="J41" s="83">
        <v>1203</v>
      </c>
      <c r="K41" s="83">
        <v>1057</v>
      </c>
      <c r="L41" s="83">
        <v>856</v>
      </c>
      <c r="M41" s="83">
        <v>852</v>
      </c>
      <c r="N41" s="83">
        <v>719</v>
      </c>
      <c r="O41" s="83">
        <v>655</v>
      </c>
      <c r="P41" s="83">
        <v>557</v>
      </c>
      <c r="Q41" s="83">
        <v>469</v>
      </c>
      <c r="R41" s="83">
        <v>397</v>
      </c>
      <c r="S41" s="83">
        <v>282</v>
      </c>
      <c r="T41" s="83">
        <v>190</v>
      </c>
      <c r="U41" s="83">
        <v>130</v>
      </c>
      <c r="V41" s="83">
        <v>122</v>
      </c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</row>
    <row r="42" spans="1:52" s="41" customFormat="1" ht="20.25" customHeight="1">
      <c r="B42" s="98"/>
      <c r="C42" s="93" t="s">
        <v>60</v>
      </c>
      <c r="D42" s="83">
        <f t="shared" si="13"/>
        <v>13160</v>
      </c>
      <c r="E42" s="83">
        <v>343</v>
      </c>
      <c r="F42" s="83">
        <v>1244</v>
      </c>
      <c r="G42" s="83">
        <v>1428</v>
      </c>
      <c r="H42" s="83">
        <v>1398</v>
      </c>
      <c r="I42" s="83">
        <v>1306</v>
      </c>
      <c r="J42" s="83">
        <v>1213</v>
      </c>
      <c r="K42" s="83">
        <v>1080</v>
      </c>
      <c r="L42" s="83">
        <v>931</v>
      </c>
      <c r="M42" s="83">
        <v>872</v>
      </c>
      <c r="N42" s="83">
        <v>746</v>
      </c>
      <c r="O42" s="83">
        <v>688</v>
      </c>
      <c r="P42" s="83">
        <v>572</v>
      </c>
      <c r="Q42" s="83">
        <v>432</v>
      </c>
      <c r="R42" s="83">
        <v>345</v>
      </c>
      <c r="S42" s="83">
        <v>226</v>
      </c>
      <c r="T42" s="83">
        <v>140</v>
      </c>
      <c r="U42" s="83">
        <v>90</v>
      </c>
      <c r="V42" s="83">
        <v>106</v>
      </c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</row>
    <row r="43" spans="1:52" s="41" customFormat="1" ht="19.5" customHeight="1">
      <c r="A43" s="90" t="s">
        <v>37</v>
      </c>
      <c r="B43" s="91" t="s">
        <v>71</v>
      </c>
      <c r="C43" s="14"/>
      <c r="D43" s="84">
        <f t="shared" si="13"/>
        <v>14710</v>
      </c>
      <c r="E43" s="85">
        <f t="shared" ref="E43:V43" si="22">SUM(E44:E45)</f>
        <v>395</v>
      </c>
      <c r="F43" s="85">
        <f t="shared" si="22"/>
        <v>1405</v>
      </c>
      <c r="G43" s="85">
        <f t="shared" si="22"/>
        <v>1585</v>
      </c>
      <c r="H43" s="84">
        <f t="shared" si="22"/>
        <v>1561</v>
      </c>
      <c r="I43" s="84">
        <f t="shared" si="22"/>
        <v>1455</v>
      </c>
      <c r="J43" s="85">
        <f t="shared" si="22"/>
        <v>1337</v>
      </c>
      <c r="K43" s="85">
        <f t="shared" si="22"/>
        <v>1184</v>
      </c>
      <c r="L43" s="85">
        <f t="shared" si="22"/>
        <v>993</v>
      </c>
      <c r="M43" s="84">
        <f t="shared" si="22"/>
        <v>964</v>
      </c>
      <c r="N43" s="85">
        <f t="shared" si="22"/>
        <v>820</v>
      </c>
      <c r="O43" s="85">
        <f t="shared" si="22"/>
        <v>755</v>
      </c>
      <c r="P43" s="85">
        <f t="shared" si="22"/>
        <v>634</v>
      </c>
      <c r="Q43" s="85">
        <f t="shared" si="22"/>
        <v>507</v>
      </c>
      <c r="R43" s="85">
        <f t="shared" si="22"/>
        <v>415</v>
      </c>
      <c r="S43" s="85">
        <f t="shared" si="22"/>
        <v>279</v>
      </c>
      <c r="T43" s="85">
        <f t="shared" si="22"/>
        <v>177</v>
      </c>
      <c r="U43" s="85">
        <f t="shared" si="22"/>
        <v>119</v>
      </c>
      <c r="V43" s="85">
        <f t="shared" si="22"/>
        <v>125</v>
      </c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</row>
    <row r="44" spans="1:52" s="41" customFormat="1" ht="20.25" customHeight="1">
      <c r="B44" s="98"/>
      <c r="C44" s="86" t="s">
        <v>59</v>
      </c>
      <c r="D44" s="82">
        <f t="shared" si="13"/>
        <v>7348</v>
      </c>
      <c r="E44" s="82">
        <v>203</v>
      </c>
      <c r="F44" s="82">
        <v>712</v>
      </c>
      <c r="G44" s="82">
        <v>793</v>
      </c>
      <c r="H44" s="82">
        <v>783</v>
      </c>
      <c r="I44" s="82">
        <v>728</v>
      </c>
      <c r="J44" s="82">
        <v>660</v>
      </c>
      <c r="K44" s="82">
        <v>579</v>
      </c>
      <c r="L44" s="82">
        <v>472</v>
      </c>
      <c r="M44" s="82">
        <v>472</v>
      </c>
      <c r="N44" s="82">
        <v>399</v>
      </c>
      <c r="O44" s="82">
        <v>364</v>
      </c>
      <c r="P44" s="82">
        <v>309</v>
      </c>
      <c r="Q44" s="82">
        <v>262</v>
      </c>
      <c r="R44" s="82">
        <v>220</v>
      </c>
      <c r="S44" s="82">
        <v>153</v>
      </c>
      <c r="T44" s="82">
        <v>103</v>
      </c>
      <c r="U44" s="82">
        <v>70</v>
      </c>
      <c r="V44" s="83">
        <v>66</v>
      </c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</row>
    <row r="45" spans="1:52" s="41" customFormat="1" ht="20.25" customHeight="1">
      <c r="B45" s="98"/>
      <c r="C45" s="93" t="s">
        <v>60</v>
      </c>
      <c r="D45" s="82">
        <f t="shared" si="13"/>
        <v>7362</v>
      </c>
      <c r="E45" s="83">
        <v>192</v>
      </c>
      <c r="F45" s="83">
        <v>693</v>
      </c>
      <c r="G45" s="83">
        <v>792</v>
      </c>
      <c r="H45" s="83">
        <v>778</v>
      </c>
      <c r="I45" s="83">
        <v>727</v>
      </c>
      <c r="J45" s="83">
        <v>677</v>
      </c>
      <c r="K45" s="83">
        <v>605</v>
      </c>
      <c r="L45" s="83">
        <v>521</v>
      </c>
      <c r="M45" s="83">
        <v>492</v>
      </c>
      <c r="N45" s="83">
        <v>421</v>
      </c>
      <c r="O45" s="83">
        <v>391</v>
      </c>
      <c r="P45" s="83">
        <v>325</v>
      </c>
      <c r="Q45" s="83">
        <v>245</v>
      </c>
      <c r="R45" s="83">
        <v>195</v>
      </c>
      <c r="S45" s="83">
        <v>126</v>
      </c>
      <c r="T45" s="83">
        <v>74</v>
      </c>
      <c r="U45" s="83">
        <v>49</v>
      </c>
      <c r="V45" s="83">
        <v>59</v>
      </c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</row>
    <row r="46" spans="1:52" s="41" customFormat="1" ht="20.25" customHeight="1">
      <c r="A46" s="90" t="s">
        <v>39</v>
      </c>
      <c r="B46" s="91" t="s">
        <v>72</v>
      </c>
      <c r="C46" s="14"/>
      <c r="D46" s="84">
        <f t="shared" si="13"/>
        <v>2857</v>
      </c>
      <c r="E46" s="85">
        <f t="shared" ref="E46:V46" si="23">SUM(E47:E48)</f>
        <v>73</v>
      </c>
      <c r="F46" s="85">
        <f t="shared" si="23"/>
        <v>274</v>
      </c>
      <c r="G46" s="85">
        <f t="shared" si="23"/>
        <v>324</v>
      </c>
      <c r="H46" s="84">
        <f t="shared" si="23"/>
        <v>315</v>
      </c>
      <c r="I46" s="84">
        <f t="shared" si="23"/>
        <v>291</v>
      </c>
      <c r="J46" s="85">
        <f t="shared" si="23"/>
        <v>262</v>
      </c>
      <c r="K46" s="85">
        <f t="shared" si="23"/>
        <v>231</v>
      </c>
      <c r="L46" s="85">
        <f t="shared" si="23"/>
        <v>192</v>
      </c>
      <c r="M46" s="84">
        <f t="shared" si="23"/>
        <v>184</v>
      </c>
      <c r="N46" s="85">
        <f t="shared" si="23"/>
        <v>155</v>
      </c>
      <c r="O46" s="85">
        <f t="shared" si="23"/>
        <v>142</v>
      </c>
      <c r="P46" s="85">
        <f t="shared" si="23"/>
        <v>120</v>
      </c>
      <c r="Q46" s="85">
        <f t="shared" si="23"/>
        <v>95</v>
      </c>
      <c r="R46" s="85">
        <f t="shared" si="23"/>
        <v>77</v>
      </c>
      <c r="S46" s="85">
        <f t="shared" si="23"/>
        <v>50</v>
      </c>
      <c r="T46" s="85">
        <f t="shared" si="23"/>
        <v>32</v>
      </c>
      <c r="U46" s="85">
        <f t="shared" si="23"/>
        <v>20</v>
      </c>
      <c r="V46" s="85">
        <f t="shared" si="23"/>
        <v>20</v>
      </c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</row>
    <row r="47" spans="1:52" s="41" customFormat="1" ht="20.25" customHeight="1">
      <c r="B47" s="98"/>
      <c r="C47" s="93" t="s">
        <v>59</v>
      </c>
      <c r="D47" s="82">
        <f t="shared" si="13"/>
        <v>1483</v>
      </c>
      <c r="E47" s="82">
        <v>37</v>
      </c>
      <c r="F47" s="82">
        <v>142</v>
      </c>
      <c r="G47" s="82">
        <v>169</v>
      </c>
      <c r="H47" s="82">
        <v>164</v>
      </c>
      <c r="I47" s="82">
        <v>152</v>
      </c>
      <c r="J47" s="82">
        <v>135</v>
      </c>
      <c r="K47" s="82">
        <v>118</v>
      </c>
      <c r="L47" s="82">
        <v>96</v>
      </c>
      <c r="M47" s="82">
        <v>95</v>
      </c>
      <c r="N47" s="82">
        <v>79</v>
      </c>
      <c r="O47" s="82">
        <v>72</v>
      </c>
      <c r="P47" s="82">
        <v>61</v>
      </c>
      <c r="Q47" s="82">
        <v>51</v>
      </c>
      <c r="R47" s="82">
        <v>42</v>
      </c>
      <c r="S47" s="82">
        <v>28</v>
      </c>
      <c r="T47" s="82">
        <v>19</v>
      </c>
      <c r="U47" s="82">
        <v>12</v>
      </c>
      <c r="V47" s="83">
        <v>11</v>
      </c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</row>
    <row r="48" spans="1:52" s="41" customFormat="1" ht="20.25" customHeight="1">
      <c r="B48" s="98"/>
      <c r="C48" s="93" t="s">
        <v>60</v>
      </c>
      <c r="D48" s="82">
        <f t="shared" si="13"/>
        <v>1374</v>
      </c>
      <c r="E48" s="83">
        <v>36</v>
      </c>
      <c r="F48" s="83">
        <v>132</v>
      </c>
      <c r="G48" s="1602">
        <v>155</v>
      </c>
      <c r="H48" s="1602">
        <v>151</v>
      </c>
      <c r="I48" s="1602">
        <v>139</v>
      </c>
      <c r="J48" s="1602">
        <v>127</v>
      </c>
      <c r="K48" s="1602">
        <v>113</v>
      </c>
      <c r="L48" s="1602">
        <v>96</v>
      </c>
      <c r="M48" s="1602">
        <v>89</v>
      </c>
      <c r="N48" s="1602">
        <v>76</v>
      </c>
      <c r="O48" s="1602">
        <v>70</v>
      </c>
      <c r="P48" s="1602">
        <v>59</v>
      </c>
      <c r="Q48" s="1602">
        <v>44</v>
      </c>
      <c r="R48" s="1602">
        <v>35</v>
      </c>
      <c r="S48" s="1602">
        <v>22</v>
      </c>
      <c r="T48" s="1602">
        <v>13</v>
      </c>
      <c r="U48" s="1602">
        <v>8</v>
      </c>
      <c r="V48" s="1603">
        <v>9</v>
      </c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</row>
    <row r="49" spans="1:42" s="41" customFormat="1" ht="20.25" customHeight="1">
      <c r="A49" s="90" t="s">
        <v>46</v>
      </c>
      <c r="B49" s="91" t="s">
        <v>73</v>
      </c>
      <c r="C49" s="14"/>
      <c r="D49" s="84">
        <f t="shared" si="13"/>
        <v>4808</v>
      </c>
      <c r="E49" s="85">
        <f t="shared" ref="E49:V49" si="24">SUM(E50:E51)</f>
        <v>115</v>
      </c>
      <c r="F49" s="85">
        <f t="shared" si="24"/>
        <v>448</v>
      </c>
      <c r="G49" s="85">
        <f t="shared" si="24"/>
        <v>547</v>
      </c>
      <c r="H49" s="84">
        <f t="shared" si="24"/>
        <v>534</v>
      </c>
      <c r="I49" s="84">
        <f t="shared" si="24"/>
        <v>493</v>
      </c>
      <c r="J49" s="85">
        <f t="shared" si="24"/>
        <v>448</v>
      </c>
      <c r="K49" s="85">
        <f t="shared" si="24"/>
        <v>393</v>
      </c>
      <c r="L49" s="85">
        <f t="shared" si="24"/>
        <v>324</v>
      </c>
      <c r="M49" s="84">
        <f t="shared" si="24"/>
        <v>312</v>
      </c>
      <c r="N49" s="85">
        <f t="shared" si="24"/>
        <v>265</v>
      </c>
      <c r="O49" s="85">
        <f t="shared" si="24"/>
        <v>240</v>
      </c>
      <c r="P49" s="85">
        <f t="shared" si="24"/>
        <v>199</v>
      </c>
      <c r="Q49" s="85">
        <f t="shared" si="24"/>
        <v>156</v>
      </c>
      <c r="R49" s="85">
        <f t="shared" si="24"/>
        <v>126</v>
      </c>
      <c r="S49" s="85">
        <f t="shared" si="24"/>
        <v>85</v>
      </c>
      <c r="T49" s="85">
        <f t="shared" si="24"/>
        <v>53</v>
      </c>
      <c r="U49" s="85">
        <f t="shared" si="24"/>
        <v>35</v>
      </c>
      <c r="V49" s="85">
        <f t="shared" si="24"/>
        <v>35</v>
      </c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</row>
    <row r="50" spans="1:42" s="41" customFormat="1" ht="20.25" customHeight="1">
      <c r="B50" s="98"/>
      <c r="C50" s="93" t="s">
        <v>59</v>
      </c>
      <c r="D50" s="82">
        <f t="shared" si="13"/>
        <v>2661</v>
      </c>
      <c r="E50" s="82">
        <v>59</v>
      </c>
      <c r="F50" s="82">
        <v>240</v>
      </c>
      <c r="G50" s="82">
        <v>305</v>
      </c>
      <c r="H50" s="82">
        <v>299</v>
      </c>
      <c r="I50" s="82">
        <v>276</v>
      </c>
      <c r="J50" s="82">
        <v>248</v>
      </c>
      <c r="K50" s="82">
        <v>216</v>
      </c>
      <c r="L50" s="82">
        <v>173</v>
      </c>
      <c r="M50" s="82">
        <v>171</v>
      </c>
      <c r="N50" s="82">
        <v>144</v>
      </c>
      <c r="O50" s="82">
        <v>130</v>
      </c>
      <c r="P50" s="82">
        <v>109</v>
      </c>
      <c r="Q50" s="82">
        <v>89</v>
      </c>
      <c r="R50" s="82">
        <v>74</v>
      </c>
      <c r="S50" s="82">
        <v>52</v>
      </c>
      <c r="T50" s="82">
        <v>33</v>
      </c>
      <c r="U50" s="82">
        <v>23</v>
      </c>
      <c r="V50" s="83">
        <v>20</v>
      </c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</row>
    <row r="51" spans="1:42" s="41" customFormat="1" ht="20.25" customHeight="1">
      <c r="B51" s="98"/>
      <c r="C51" s="93" t="s">
        <v>60</v>
      </c>
      <c r="D51" s="82">
        <f t="shared" si="13"/>
        <v>2147</v>
      </c>
      <c r="E51" s="83">
        <v>56</v>
      </c>
      <c r="F51" s="83">
        <v>208</v>
      </c>
      <c r="G51" s="83">
        <v>242</v>
      </c>
      <c r="H51" s="83">
        <v>235</v>
      </c>
      <c r="I51" s="83">
        <v>217</v>
      </c>
      <c r="J51" s="83">
        <v>200</v>
      </c>
      <c r="K51" s="83">
        <v>177</v>
      </c>
      <c r="L51" s="83">
        <v>151</v>
      </c>
      <c r="M51" s="83">
        <v>141</v>
      </c>
      <c r="N51" s="83">
        <v>121</v>
      </c>
      <c r="O51" s="83">
        <v>110</v>
      </c>
      <c r="P51" s="83">
        <v>90</v>
      </c>
      <c r="Q51" s="83">
        <v>67</v>
      </c>
      <c r="R51" s="83">
        <v>52</v>
      </c>
      <c r="S51" s="83">
        <v>33</v>
      </c>
      <c r="T51" s="83">
        <v>20</v>
      </c>
      <c r="U51" s="83">
        <v>12</v>
      </c>
      <c r="V51" s="83">
        <v>15</v>
      </c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</row>
    <row r="52" spans="1:42" s="41" customFormat="1" ht="20.25" customHeight="1">
      <c r="A52" s="90" t="s">
        <v>48</v>
      </c>
      <c r="B52" s="91" t="s">
        <v>74</v>
      </c>
      <c r="C52" s="14"/>
      <c r="D52" s="84">
        <f t="shared" si="13"/>
        <v>2328</v>
      </c>
      <c r="E52" s="85">
        <f t="shared" ref="E52:V52" si="25">SUM(E53:E54)</f>
        <v>55</v>
      </c>
      <c r="F52" s="85">
        <f t="shared" si="25"/>
        <v>237</v>
      </c>
      <c r="G52" s="85">
        <f t="shared" si="25"/>
        <v>304</v>
      </c>
      <c r="H52" s="84">
        <f t="shared" si="25"/>
        <v>286</v>
      </c>
      <c r="I52" s="84">
        <f t="shared" si="25"/>
        <v>255</v>
      </c>
      <c r="J52" s="85">
        <f t="shared" si="25"/>
        <v>223</v>
      </c>
      <c r="K52" s="85">
        <f t="shared" si="25"/>
        <v>190</v>
      </c>
      <c r="L52" s="85">
        <f t="shared" si="25"/>
        <v>152</v>
      </c>
      <c r="M52" s="84">
        <f t="shared" si="25"/>
        <v>140</v>
      </c>
      <c r="N52" s="85">
        <f t="shared" si="25"/>
        <v>114</v>
      </c>
      <c r="O52" s="85">
        <f t="shared" si="25"/>
        <v>100</v>
      </c>
      <c r="P52" s="85">
        <f t="shared" si="25"/>
        <v>80</v>
      </c>
      <c r="Q52" s="85">
        <f t="shared" si="25"/>
        <v>61</v>
      </c>
      <c r="R52" s="85">
        <f t="shared" si="25"/>
        <v>49</v>
      </c>
      <c r="S52" s="85">
        <f t="shared" si="25"/>
        <v>34</v>
      </c>
      <c r="T52" s="85">
        <f t="shared" si="25"/>
        <v>21</v>
      </c>
      <c r="U52" s="85">
        <f t="shared" si="25"/>
        <v>13</v>
      </c>
      <c r="V52" s="85">
        <f t="shared" si="25"/>
        <v>14</v>
      </c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</row>
    <row r="53" spans="1:42" s="41" customFormat="1" ht="20.25" customHeight="1">
      <c r="B53" s="98"/>
      <c r="C53" s="93" t="s">
        <v>59</v>
      </c>
      <c r="D53" s="82">
        <f t="shared" si="13"/>
        <v>1271</v>
      </c>
      <c r="E53" s="96">
        <v>28</v>
      </c>
      <c r="F53" s="96">
        <v>127</v>
      </c>
      <c r="G53" s="82">
        <v>168</v>
      </c>
      <c r="H53" s="82">
        <v>158</v>
      </c>
      <c r="I53" s="82">
        <v>141</v>
      </c>
      <c r="J53" s="82">
        <v>122</v>
      </c>
      <c r="K53" s="82">
        <v>103</v>
      </c>
      <c r="L53" s="82">
        <v>80</v>
      </c>
      <c r="M53" s="82">
        <v>75</v>
      </c>
      <c r="N53" s="82">
        <v>61</v>
      </c>
      <c r="O53" s="82">
        <v>53</v>
      </c>
      <c r="P53" s="82">
        <v>42</v>
      </c>
      <c r="Q53" s="82">
        <v>35</v>
      </c>
      <c r="R53" s="82">
        <v>29</v>
      </c>
      <c r="S53" s="82">
        <v>20</v>
      </c>
      <c r="T53" s="82">
        <v>13</v>
      </c>
      <c r="U53" s="82">
        <v>8</v>
      </c>
      <c r="V53" s="83">
        <v>8</v>
      </c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</row>
    <row r="54" spans="1:42" s="41" customFormat="1" ht="20.25" customHeight="1">
      <c r="B54" s="98"/>
      <c r="C54" s="93" t="s">
        <v>60</v>
      </c>
      <c r="D54" s="82">
        <f t="shared" si="13"/>
        <v>1057</v>
      </c>
      <c r="E54" s="83">
        <v>27</v>
      </c>
      <c r="F54" s="83">
        <v>110</v>
      </c>
      <c r="G54" s="83">
        <v>136</v>
      </c>
      <c r="H54" s="83">
        <v>128</v>
      </c>
      <c r="I54" s="83">
        <v>114</v>
      </c>
      <c r="J54" s="83">
        <v>101</v>
      </c>
      <c r="K54" s="83">
        <v>87</v>
      </c>
      <c r="L54" s="83">
        <v>72</v>
      </c>
      <c r="M54" s="83">
        <v>65</v>
      </c>
      <c r="N54" s="83">
        <v>53</v>
      </c>
      <c r="O54" s="83">
        <v>47</v>
      </c>
      <c r="P54" s="83">
        <v>38</v>
      </c>
      <c r="Q54" s="83">
        <v>26</v>
      </c>
      <c r="R54" s="83">
        <v>20</v>
      </c>
      <c r="S54" s="83">
        <v>14</v>
      </c>
      <c r="T54" s="83">
        <v>8</v>
      </c>
      <c r="U54" s="83">
        <v>5</v>
      </c>
      <c r="V54" s="83">
        <v>6</v>
      </c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</row>
    <row r="55" spans="1:42" s="41" customFormat="1" ht="20.25" customHeight="1">
      <c r="A55" s="90" t="s">
        <v>50</v>
      </c>
      <c r="B55" s="91" t="s">
        <v>821</v>
      </c>
      <c r="C55" s="14"/>
      <c r="D55" s="84">
        <f t="shared" si="13"/>
        <v>1169</v>
      </c>
      <c r="E55" s="85">
        <f t="shared" ref="E55:V55" si="26">SUM(E56:E57)</f>
        <v>31</v>
      </c>
      <c r="F55" s="85">
        <f t="shared" si="26"/>
        <v>118</v>
      </c>
      <c r="G55" s="85">
        <f t="shared" si="26"/>
        <v>143</v>
      </c>
      <c r="H55" s="84">
        <f t="shared" si="26"/>
        <v>136</v>
      </c>
      <c r="I55" s="84">
        <f t="shared" si="26"/>
        <v>123</v>
      </c>
      <c r="J55" s="85">
        <f t="shared" si="26"/>
        <v>109</v>
      </c>
      <c r="K55" s="85">
        <f t="shared" si="26"/>
        <v>94</v>
      </c>
      <c r="L55" s="85">
        <f t="shared" si="26"/>
        <v>76</v>
      </c>
      <c r="M55" s="84">
        <f t="shared" si="26"/>
        <v>73</v>
      </c>
      <c r="N55" s="85">
        <f t="shared" si="26"/>
        <v>61</v>
      </c>
      <c r="O55" s="85">
        <f t="shared" si="26"/>
        <v>53</v>
      </c>
      <c r="P55" s="85">
        <f t="shared" si="26"/>
        <v>43</v>
      </c>
      <c r="Q55" s="85">
        <f t="shared" si="26"/>
        <v>35</v>
      </c>
      <c r="R55" s="85">
        <f t="shared" si="26"/>
        <v>28</v>
      </c>
      <c r="S55" s="85">
        <f t="shared" si="26"/>
        <v>18</v>
      </c>
      <c r="T55" s="85">
        <f t="shared" si="26"/>
        <v>12</v>
      </c>
      <c r="U55" s="85">
        <f t="shared" si="26"/>
        <v>8</v>
      </c>
      <c r="V55" s="85">
        <f t="shared" si="26"/>
        <v>8</v>
      </c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</row>
    <row r="56" spans="1:42" s="41" customFormat="1" ht="20.25" customHeight="1">
      <c r="B56" s="98"/>
      <c r="C56" s="93" t="s">
        <v>59</v>
      </c>
      <c r="D56" s="82">
        <f t="shared" si="13"/>
        <v>587</v>
      </c>
      <c r="E56" s="82">
        <v>16</v>
      </c>
      <c r="F56" s="82">
        <v>60</v>
      </c>
      <c r="G56" s="82">
        <v>72</v>
      </c>
      <c r="H56" s="82">
        <v>69</v>
      </c>
      <c r="I56" s="82">
        <v>62</v>
      </c>
      <c r="J56" s="82">
        <v>55</v>
      </c>
      <c r="K56" s="82">
        <v>46</v>
      </c>
      <c r="L56" s="82">
        <v>36</v>
      </c>
      <c r="M56" s="82">
        <v>35</v>
      </c>
      <c r="N56" s="82">
        <v>30</v>
      </c>
      <c r="O56" s="82">
        <v>26</v>
      </c>
      <c r="P56" s="82">
        <v>21</v>
      </c>
      <c r="Q56" s="82">
        <v>18</v>
      </c>
      <c r="R56" s="82">
        <v>15</v>
      </c>
      <c r="S56" s="82">
        <v>10</v>
      </c>
      <c r="T56" s="82">
        <v>7</v>
      </c>
      <c r="U56" s="82">
        <v>5</v>
      </c>
      <c r="V56" s="83">
        <v>4</v>
      </c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</row>
    <row r="57" spans="1:42" s="41" customFormat="1" ht="20.25" customHeight="1">
      <c r="B57" s="98"/>
      <c r="C57" s="93" t="s">
        <v>60</v>
      </c>
      <c r="D57" s="82">
        <f t="shared" si="13"/>
        <v>582</v>
      </c>
      <c r="E57" s="83">
        <v>15</v>
      </c>
      <c r="F57" s="83">
        <v>58</v>
      </c>
      <c r="G57" s="83">
        <v>71</v>
      </c>
      <c r="H57" s="83">
        <v>67</v>
      </c>
      <c r="I57" s="83">
        <v>61</v>
      </c>
      <c r="J57" s="83">
        <v>54</v>
      </c>
      <c r="K57" s="83">
        <v>48</v>
      </c>
      <c r="L57" s="83">
        <v>40</v>
      </c>
      <c r="M57" s="83">
        <v>38</v>
      </c>
      <c r="N57" s="83">
        <v>31</v>
      </c>
      <c r="O57" s="83">
        <v>27</v>
      </c>
      <c r="P57" s="83">
        <v>22</v>
      </c>
      <c r="Q57" s="83">
        <v>17</v>
      </c>
      <c r="R57" s="83">
        <v>13</v>
      </c>
      <c r="S57" s="83">
        <v>8</v>
      </c>
      <c r="T57" s="83">
        <v>5</v>
      </c>
      <c r="U57" s="83">
        <v>3</v>
      </c>
      <c r="V57" s="83">
        <v>4</v>
      </c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</row>
    <row r="58" spans="1:42" s="41" customFormat="1" ht="20.25" customHeight="1">
      <c r="A58" s="45">
        <v>14</v>
      </c>
      <c r="B58" s="87" t="s">
        <v>822</v>
      </c>
      <c r="C58" s="14"/>
      <c r="D58" s="84">
        <f t="shared" si="13"/>
        <v>2069</v>
      </c>
      <c r="E58" s="85">
        <f t="shared" ref="E58:V58" si="27">SUM(E59:E60)</f>
        <v>55</v>
      </c>
      <c r="F58" s="85">
        <f t="shared" si="27"/>
        <v>210</v>
      </c>
      <c r="G58" s="85">
        <f t="shared" si="27"/>
        <v>252</v>
      </c>
      <c r="H58" s="84">
        <f t="shared" si="27"/>
        <v>240</v>
      </c>
      <c r="I58" s="84">
        <f t="shared" si="27"/>
        <v>216</v>
      </c>
      <c r="J58" s="85">
        <f t="shared" si="27"/>
        <v>194</v>
      </c>
      <c r="K58" s="85">
        <f t="shared" si="27"/>
        <v>167</v>
      </c>
      <c r="L58" s="85">
        <f t="shared" si="27"/>
        <v>136</v>
      </c>
      <c r="M58" s="84">
        <f t="shared" si="27"/>
        <v>129</v>
      </c>
      <c r="N58" s="85">
        <f t="shared" si="27"/>
        <v>106</v>
      </c>
      <c r="O58" s="85">
        <f t="shared" si="27"/>
        <v>94</v>
      </c>
      <c r="P58" s="85">
        <f t="shared" si="27"/>
        <v>79</v>
      </c>
      <c r="Q58" s="85">
        <f t="shared" si="27"/>
        <v>60</v>
      </c>
      <c r="R58" s="85">
        <f t="shared" si="27"/>
        <v>49</v>
      </c>
      <c r="S58" s="85">
        <f t="shared" si="27"/>
        <v>33</v>
      </c>
      <c r="T58" s="85">
        <f t="shared" si="27"/>
        <v>20</v>
      </c>
      <c r="U58" s="85">
        <f t="shared" si="27"/>
        <v>14</v>
      </c>
      <c r="V58" s="85">
        <f t="shared" si="27"/>
        <v>15</v>
      </c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</row>
    <row r="59" spans="1:42" s="41" customFormat="1" ht="20.25" customHeight="1">
      <c r="A59" s="88"/>
      <c r="B59" s="89"/>
      <c r="C59" s="86" t="s">
        <v>59</v>
      </c>
      <c r="D59" s="82">
        <f t="shared" si="13"/>
        <v>1038</v>
      </c>
      <c r="E59" s="82">
        <v>28</v>
      </c>
      <c r="F59" s="82">
        <v>107</v>
      </c>
      <c r="G59" s="82">
        <v>127</v>
      </c>
      <c r="H59" s="82">
        <v>121</v>
      </c>
      <c r="I59" s="82">
        <v>109</v>
      </c>
      <c r="J59" s="82">
        <v>97</v>
      </c>
      <c r="K59" s="82">
        <v>82</v>
      </c>
      <c r="L59" s="82">
        <v>65</v>
      </c>
      <c r="M59" s="82">
        <v>64</v>
      </c>
      <c r="N59" s="82">
        <v>52</v>
      </c>
      <c r="O59" s="82">
        <v>45</v>
      </c>
      <c r="P59" s="82">
        <v>39</v>
      </c>
      <c r="Q59" s="82">
        <v>31</v>
      </c>
      <c r="R59" s="82">
        <v>26</v>
      </c>
      <c r="S59" s="82">
        <v>18</v>
      </c>
      <c r="T59" s="82">
        <v>11</v>
      </c>
      <c r="U59" s="82">
        <v>8</v>
      </c>
      <c r="V59" s="83">
        <v>8</v>
      </c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</row>
    <row r="60" spans="1:42" s="41" customFormat="1" ht="20.25" customHeight="1">
      <c r="A60" s="88"/>
      <c r="B60" s="89"/>
      <c r="C60" s="86" t="s">
        <v>60</v>
      </c>
      <c r="D60" s="82">
        <f t="shared" si="13"/>
        <v>1031</v>
      </c>
      <c r="E60" s="83">
        <v>27</v>
      </c>
      <c r="F60" s="83">
        <v>103</v>
      </c>
      <c r="G60" s="83">
        <v>125</v>
      </c>
      <c r="H60" s="83">
        <v>119</v>
      </c>
      <c r="I60" s="83">
        <v>107</v>
      </c>
      <c r="J60" s="83">
        <v>97</v>
      </c>
      <c r="K60" s="83">
        <v>85</v>
      </c>
      <c r="L60" s="83">
        <v>71</v>
      </c>
      <c r="M60" s="83">
        <v>65</v>
      </c>
      <c r="N60" s="83">
        <v>54</v>
      </c>
      <c r="O60" s="83">
        <v>49</v>
      </c>
      <c r="P60" s="83">
        <v>40</v>
      </c>
      <c r="Q60" s="83">
        <v>29</v>
      </c>
      <c r="R60" s="83">
        <v>23</v>
      </c>
      <c r="S60" s="83">
        <v>15</v>
      </c>
      <c r="T60" s="83">
        <v>9</v>
      </c>
      <c r="U60" s="83">
        <v>6</v>
      </c>
      <c r="V60" s="83">
        <v>7</v>
      </c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</row>
    <row r="61" spans="1:42" s="41" customFormat="1" ht="20.25" customHeight="1">
      <c r="A61" s="45">
        <v>15</v>
      </c>
      <c r="B61" s="87" t="s">
        <v>823</v>
      </c>
      <c r="C61" s="14"/>
      <c r="D61" s="84">
        <f t="shared" si="13"/>
        <v>11645</v>
      </c>
      <c r="E61" s="85">
        <f t="shared" ref="E61:V61" si="28">SUM(E62:E63)</f>
        <v>306</v>
      </c>
      <c r="F61" s="85">
        <f t="shared" si="28"/>
        <v>1195</v>
      </c>
      <c r="G61" s="85">
        <f t="shared" si="28"/>
        <v>1439</v>
      </c>
      <c r="H61" s="85">
        <f t="shared" si="28"/>
        <v>1359</v>
      </c>
      <c r="I61" s="85">
        <f t="shared" si="28"/>
        <v>1224</v>
      </c>
      <c r="J61" s="85">
        <f t="shared" si="28"/>
        <v>1086</v>
      </c>
      <c r="K61" s="85">
        <f t="shared" si="28"/>
        <v>930</v>
      </c>
      <c r="L61" s="85">
        <f t="shared" si="28"/>
        <v>755</v>
      </c>
      <c r="M61" s="85">
        <f t="shared" si="28"/>
        <v>712</v>
      </c>
      <c r="N61" s="85">
        <f t="shared" si="28"/>
        <v>591</v>
      </c>
      <c r="O61" s="85">
        <f t="shared" si="28"/>
        <v>535</v>
      </c>
      <c r="P61" s="85">
        <f t="shared" si="28"/>
        <v>445</v>
      </c>
      <c r="Q61" s="85">
        <f t="shared" si="28"/>
        <v>351</v>
      </c>
      <c r="R61" s="85">
        <f t="shared" si="28"/>
        <v>279</v>
      </c>
      <c r="S61" s="85">
        <f t="shared" si="28"/>
        <v>184</v>
      </c>
      <c r="T61" s="85">
        <f t="shared" si="28"/>
        <v>114</v>
      </c>
      <c r="U61" s="85">
        <f t="shared" si="28"/>
        <v>75</v>
      </c>
      <c r="V61" s="85">
        <f t="shared" si="28"/>
        <v>65</v>
      </c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</row>
    <row r="62" spans="1:42" s="41" customFormat="1" ht="20.25" customHeight="1">
      <c r="A62" s="88"/>
      <c r="B62" s="89"/>
      <c r="C62" s="86" t="s">
        <v>59</v>
      </c>
      <c r="D62" s="82">
        <f>SUM(E62:V62)</f>
        <v>5864</v>
      </c>
      <c r="E62" s="83">
        <v>157</v>
      </c>
      <c r="F62" s="83">
        <v>607</v>
      </c>
      <c r="G62" s="83">
        <v>726</v>
      </c>
      <c r="H62" s="83">
        <v>687</v>
      </c>
      <c r="I62" s="83">
        <v>618</v>
      </c>
      <c r="J62" s="83">
        <v>542</v>
      </c>
      <c r="K62" s="83">
        <v>461</v>
      </c>
      <c r="L62" s="83">
        <v>363</v>
      </c>
      <c r="M62" s="83">
        <v>353</v>
      </c>
      <c r="N62" s="83">
        <v>291</v>
      </c>
      <c r="O62" s="83">
        <v>261</v>
      </c>
      <c r="P62" s="83">
        <v>219</v>
      </c>
      <c r="Q62" s="83">
        <v>182</v>
      </c>
      <c r="R62" s="83">
        <v>149</v>
      </c>
      <c r="S62" s="83">
        <v>102</v>
      </c>
      <c r="T62" s="83">
        <v>66</v>
      </c>
      <c r="U62" s="83">
        <v>44</v>
      </c>
      <c r="V62" s="83">
        <v>36</v>
      </c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</row>
    <row r="63" spans="1:42" s="41" customFormat="1" ht="20.25" customHeight="1">
      <c r="A63" s="88"/>
      <c r="B63" s="89"/>
      <c r="C63" s="86" t="s">
        <v>60</v>
      </c>
      <c r="D63" s="82">
        <f t="shared" si="13"/>
        <v>5781</v>
      </c>
      <c r="E63" s="83">
        <v>149</v>
      </c>
      <c r="F63" s="83">
        <v>588</v>
      </c>
      <c r="G63" s="83">
        <v>713</v>
      </c>
      <c r="H63" s="83">
        <v>672</v>
      </c>
      <c r="I63" s="83">
        <v>606</v>
      </c>
      <c r="J63" s="83">
        <v>544</v>
      </c>
      <c r="K63" s="83">
        <v>469</v>
      </c>
      <c r="L63" s="83">
        <v>392</v>
      </c>
      <c r="M63" s="83">
        <v>359</v>
      </c>
      <c r="N63" s="83">
        <v>300</v>
      </c>
      <c r="O63" s="83">
        <v>274</v>
      </c>
      <c r="P63" s="83">
        <v>226</v>
      </c>
      <c r="Q63" s="83">
        <v>169</v>
      </c>
      <c r="R63" s="83">
        <v>130</v>
      </c>
      <c r="S63" s="83">
        <v>82</v>
      </c>
      <c r="T63" s="83">
        <v>48</v>
      </c>
      <c r="U63" s="83">
        <v>31</v>
      </c>
      <c r="V63" s="83">
        <v>29</v>
      </c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</row>
    <row r="64" spans="1:42" s="41" customFormat="1" ht="20.25" customHeight="1">
      <c r="A64" s="45">
        <v>16</v>
      </c>
      <c r="B64" s="87" t="s">
        <v>824</v>
      </c>
      <c r="C64" s="14"/>
      <c r="D64" s="84">
        <f t="shared" si="13"/>
        <v>9749</v>
      </c>
      <c r="E64" s="85">
        <f t="shared" ref="E64:V64" si="29">SUM(E65:E66)</f>
        <v>256</v>
      </c>
      <c r="F64" s="85">
        <f t="shared" si="29"/>
        <v>994</v>
      </c>
      <c r="G64" s="85">
        <f t="shared" si="29"/>
        <v>1189</v>
      </c>
      <c r="H64" s="85">
        <f t="shared" si="29"/>
        <v>1128</v>
      </c>
      <c r="I64" s="85">
        <f t="shared" si="29"/>
        <v>1023</v>
      </c>
      <c r="J64" s="85">
        <f t="shared" si="29"/>
        <v>914</v>
      </c>
      <c r="K64" s="85">
        <f t="shared" si="29"/>
        <v>786</v>
      </c>
      <c r="L64" s="85">
        <f t="shared" si="29"/>
        <v>641</v>
      </c>
      <c r="M64" s="85">
        <f t="shared" si="29"/>
        <v>604</v>
      </c>
      <c r="N64" s="85">
        <f t="shared" si="29"/>
        <v>502</v>
      </c>
      <c r="O64" s="85">
        <f t="shared" si="29"/>
        <v>450</v>
      </c>
      <c r="P64" s="85">
        <f t="shared" si="29"/>
        <v>372</v>
      </c>
      <c r="Q64" s="85">
        <f t="shared" si="29"/>
        <v>289</v>
      </c>
      <c r="R64" s="85">
        <f t="shared" si="29"/>
        <v>229</v>
      </c>
      <c r="S64" s="85">
        <f t="shared" si="29"/>
        <v>152</v>
      </c>
      <c r="T64" s="85">
        <f t="shared" si="29"/>
        <v>95</v>
      </c>
      <c r="U64" s="85">
        <f t="shared" si="29"/>
        <v>63</v>
      </c>
      <c r="V64" s="85">
        <f t="shared" si="29"/>
        <v>62</v>
      </c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</row>
    <row r="65" spans="1:42" s="41" customFormat="1" ht="20.25" customHeight="1">
      <c r="A65" s="88"/>
      <c r="B65" s="89"/>
      <c r="C65" s="86" t="s">
        <v>59</v>
      </c>
      <c r="D65" s="82">
        <f t="shared" si="13"/>
        <v>4903</v>
      </c>
      <c r="E65" s="83">
        <v>131</v>
      </c>
      <c r="F65" s="83">
        <v>505</v>
      </c>
      <c r="G65" s="83">
        <v>600</v>
      </c>
      <c r="H65" s="83">
        <v>570</v>
      </c>
      <c r="I65" s="83">
        <v>516</v>
      </c>
      <c r="J65" s="83">
        <v>455</v>
      </c>
      <c r="K65" s="83">
        <v>389</v>
      </c>
      <c r="L65" s="83">
        <v>308</v>
      </c>
      <c r="M65" s="83">
        <v>298</v>
      </c>
      <c r="N65" s="83">
        <v>246</v>
      </c>
      <c r="O65" s="83">
        <v>219</v>
      </c>
      <c r="P65" s="83">
        <v>184</v>
      </c>
      <c r="Q65" s="83">
        <v>150</v>
      </c>
      <c r="R65" s="83">
        <v>123</v>
      </c>
      <c r="S65" s="83">
        <v>84</v>
      </c>
      <c r="T65" s="83">
        <v>55</v>
      </c>
      <c r="U65" s="83">
        <v>37</v>
      </c>
      <c r="V65" s="83">
        <v>33</v>
      </c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 t="s">
        <v>792</v>
      </c>
      <c r="AK65" s="80"/>
      <c r="AL65" s="80"/>
      <c r="AM65" s="80"/>
      <c r="AN65" s="80"/>
      <c r="AO65" s="80"/>
      <c r="AP65" s="80"/>
    </row>
    <row r="66" spans="1:42" s="41" customFormat="1" ht="20.25" customHeight="1">
      <c r="A66" s="88"/>
      <c r="B66" s="89"/>
      <c r="C66" s="86" t="s">
        <v>60</v>
      </c>
      <c r="D66" s="82">
        <f t="shared" si="13"/>
        <v>4846</v>
      </c>
      <c r="E66" s="83">
        <v>125</v>
      </c>
      <c r="F66" s="83">
        <v>489</v>
      </c>
      <c r="G66" s="83">
        <v>589</v>
      </c>
      <c r="H66" s="83">
        <v>558</v>
      </c>
      <c r="I66" s="83">
        <v>507</v>
      </c>
      <c r="J66" s="83">
        <v>459</v>
      </c>
      <c r="K66" s="83">
        <v>397</v>
      </c>
      <c r="L66" s="83">
        <v>333</v>
      </c>
      <c r="M66" s="83">
        <v>306</v>
      </c>
      <c r="N66" s="83">
        <v>256</v>
      </c>
      <c r="O66" s="83">
        <v>231</v>
      </c>
      <c r="P66" s="83">
        <v>188</v>
      </c>
      <c r="Q66" s="83">
        <v>139</v>
      </c>
      <c r="R66" s="83">
        <v>106</v>
      </c>
      <c r="S66" s="83">
        <v>68</v>
      </c>
      <c r="T66" s="83">
        <v>40</v>
      </c>
      <c r="U66" s="83">
        <v>26</v>
      </c>
      <c r="V66" s="83">
        <v>29</v>
      </c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</row>
    <row r="67" spans="1:42" s="41" customFormat="1" ht="20.25" customHeight="1">
      <c r="A67" s="45">
        <v>17</v>
      </c>
      <c r="B67" s="87" t="s">
        <v>825</v>
      </c>
      <c r="C67" s="14"/>
      <c r="D67" s="84">
        <f t="shared" si="13"/>
        <v>7564</v>
      </c>
      <c r="E67" s="85">
        <f t="shared" ref="E67:V67" si="30">SUM(E68:E69)</f>
        <v>199</v>
      </c>
      <c r="F67" s="85">
        <f t="shared" si="30"/>
        <v>772</v>
      </c>
      <c r="G67" s="85">
        <f t="shared" si="30"/>
        <v>920</v>
      </c>
      <c r="H67" s="85">
        <f t="shared" si="30"/>
        <v>874</v>
      </c>
      <c r="I67" s="85">
        <f t="shared" si="30"/>
        <v>796</v>
      </c>
      <c r="J67" s="85">
        <f t="shared" si="30"/>
        <v>708</v>
      </c>
      <c r="K67" s="85">
        <f t="shared" si="30"/>
        <v>611</v>
      </c>
      <c r="L67" s="85">
        <f t="shared" si="30"/>
        <v>499</v>
      </c>
      <c r="M67" s="85">
        <f t="shared" si="30"/>
        <v>468</v>
      </c>
      <c r="N67" s="85">
        <f t="shared" si="30"/>
        <v>390</v>
      </c>
      <c r="O67" s="85">
        <f t="shared" si="30"/>
        <v>349</v>
      </c>
      <c r="P67" s="85">
        <f t="shared" si="30"/>
        <v>290</v>
      </c>
      <c r="Q67" s="85">
        <f t="shared" si="30"/>
        <v>225</v>
      </c>
      <c r="R67" s="85">
        <f t="shared" si="30"/>
        <v>176</v>
      </c>
      <c r="S67" s="85">
        <f t="shared" si="30"/>
        <v>117</v>
      </c>
      <c r="T67" s="85">
        <f t="shared" si="30"/>
        <v>73</v>
      </c>
      <c r="U67" s="85">
        <f t="shared" si="30"/>
        <v>49</v>
      </c>
      <c r="V67" s="85">
        <f t="shared" si="30"/>
        <v>48</v>
      </c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</row>
    <row r="68" spans="1:42" s="41" customFormat="1" ht="20.25" customHeight="1">
      <c r="A68" s="88"/>
      <c r="B68" s="89"/>
      <c r="C68" s="86" t="s">
        <v>59</v>
      </c>
      <c r="D68" s="82">
        <f t="shared" si="13"/>
        <v>3804</v>
      </c>
      <c r="E68" s="83">
        <v>102</v>
      </c>
      <c r="F68" s="83">
        <v>392</v>
      </c>
      <c r="G68" s="83">
        <v>464</v>
      </c>
      <c r="H68" s="83">
        <v>442</v>
      </c>
      <c r="I68" s="83">
        <v>402</v>
      </c>
      <c r="J68" s="83">
        <v>352</v>
      </c>
      <c r="K68" s="83">
        <v>301</v>
      </c>
      <c r="L68" s="83">
        <v>239</v>
      </c>
      <c r="M68" s="83">
        <v>232</v>
      </c>
      <c r="N68" s="83">
        <v>190</v>
      </c>
      <c r="O68" s="83">
        <v>168</v>
      </c>
      <c r="P68" s="83">
        <v>142</v>
      </c>
      <c r="Q68" s="83">
        <v>118</v>
      </c>
      <c r="R68" s="83">
        <v>94</v>
      </c>
      <c r="S68" s="83">
        <v>66</v>
      </c>
      <c r="T68" s="83">
        <v>43</v>
      </c>
      <c r="U68" s="83">
        <v>28</v>
      </c>
      <c r="V68" s="83">
        <v>29</v>
      </c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</row>
    <row r="69" spans="1:42" s="41" customFormat="1" ht="20.25" customHeight="1">
      <c r="A69" s="88"/>
      <c r="B69" s="89"/>
      <c r="C69" s="86" t="s">
        <v>60</v>
      </c>
      <c r="D69" s="82">
        <f t="shared" si="13"/>
        <v>3760</v>
      </c>
      <c r="E69" s="941">
        <v>97</v>
      </c>
      <c r="F69" s="83">
        <v>380</v>
      </c>
      <c r="G69" s="83">
        <v>456</v>
      </c>
      <c r="H69" s="83">
        <v>432</v>
      </c>
      <c r="I69" s="83">
        <v>394</v>
      </c>
      <c r="J69" s="83">
        <v>356</v>
      </c>
      <c r="K69" s="83">
        <v>310</v>
      </c>
      <c r="L69" s="83">
        <v>260</v>
      </c>
      <c r="M69" s="83">
        <v>236</v>
      </c>
      <c r="N69" s="83">
        <v>200</v>
      </c>
      <c r="O69" s="83">
        <v>181</v>
      </c>
      <c r="P69" s="83">
        <v>148</v>
      </c>
      <c r="Q69" s="83">
        <v>107</v>
      </c>
      <c r="R69" s="83">
        <v>82</v>
      </c>
      <c r="S69" s="83">
        <v>51</v>
      </c>
      <c r="T69" s="83">
        <v>30</v>
      </c>
      <c r="U69" s="83">
        <v>21</v>
      </c>
      <c r="V69" s="83">
        <v>19</v>
      </c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</row>
    <row r="70" spans="1:42" s="14" customFormat="1" ht="17.25" customHeight="1">
      <c r="A70" s="1219" t="s">
        <v>29</v>
      </c>
      <c r="B70" s="1199" t="s">
        <v>77</v>
      </c>
      <c r="C70" s="1199"/>
      <c r="D70" s="1201">
        <f t="shared" si="13"/>
        <v>16575</v>
      </c>
      <c r="E70" s="1200">
        <f>+E73+E76+E79+E82+E85+E88</f>
        <v>566</v>
      </c>
      <c r="F70" s="1200">
        <f t="shared" ref="F70:V72" si="31">+F73+F76+F79+F82+F85+F88</f>
        <v>1902</v>
      </c>
      <c r="G70" s="1200">
        <f t="shared" si="31"/>
        <v>1995</v>
      </c>
      <c r="H70" s="1200">
        <f t="shared" si="31"/>
        <v>1930</v>
      </c>
      <c r="I70" s="1200">
        <f t="shared" si="31"/>
        <v>1792</v>
      </c>
      <c r="J70" s="1200">
        <f t="shared" si="31"/>
        <v>1534</v>
      </c>
      <c r="K70" s="1200">
        <f t="shared" si="31"/>
        <v>1214</v>
      </c>
      <c r="L70" s="1200">
        <f t="shared" si="31"/>
        <v>1066</v>
      </c>
      <c r="M70" s="1200">
        <f t="shared" si="31"/>
        <v>963</v>
      </c>
      <c r="N70" s="1200">
        <f t="shared" si="31"/>
        <v>765</v>
      </c>
      <c r="O70" s="1200">
        <f t="shared" si="31"/>
        <v>638</v>
      </c>
      <c r="P70" s="1200">
        <f t="shared" si="31"/>
        <v>613</v>
      </c>
      <c r="Q70" s="1200">
        <f t="shared" si="31"/>
        <v>495</v>
      </c>
      <c r="R70" s="1200">
        <f t="shared" si="31"/>
        <v>353</v>
      </c>
      <c r="S70" s="1200">
        <f t="shared" si="31"/>
        <v>261</v>
      </c>
      <c r="T70" s="1200">
        <f t="shared" si="31"/>
        <v>234</v>
      </c>
      <c r="U70" s="1222">
        <f t="shared" si="31"/>
        <v>128</v>
      </c>
      <c r="V70" s="1200">
        <f t="shared" si="31"/>
        <v>126</v>
      </c>
      <c r="W70" s="76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</row>
    <row r="71" spans="1:42" s="14" customFormat="1" ht="16.5" customHeight="1">
      <c r="A71" s="1220"/>
      <c r="B71" s="944"/>
      <c r="C71" s="947" t="s">
        <v>57</v>
      </c>
      <c r="D71" s="100">
        <f>SUM(E71:V71)</f>
        <v>8597</v>
      </c>
      <c r="E71" s="77">
        <f>+E74+E77+E80+E83+E86+E89</f>
        <v>288</v>
      </c>
      <c r="F71" s="77">
        <f t="shared" si="31"/>
        <v>986</v>
      </c>
      <c r="G71" s="77">
        <f t="shared" si="31"/>
        <v>1070</v>
      </c>
      <c r="H71" s="77">
        <f t="shared" si="31"/>
        <v>1040</v>
      </c>
      <c r="I71" s="77">
        <f t="shared" si="31"/>
        <v>929</v>
      </c>
      <c r="J71" s="77">
        <f t="shared" si="31"/>
        <v>764</v>
      </c>
      <c r="K71" s="77">
        <f t="shared" si="31"/>
        <v>593</v>
      </c>
      <c r="L71" s="77">
        <f t="shared" si="31"/>
        <v>548</v>
      </c>
      <c r="M71" s="77">
        <f t="shared" si="31"/>
        <v>478</v>
      </c>
      <c r="N71" s="77">
        <f t="shared" si="31"/>
        <v>366</v>
      </c>
      <c r="O71" s="77">
        <f t="shared" si="31"/>
        <v>309</v>
      </c>
      <c r="P71" s="77">
        <f t="shared" si="31"/>
        <v>322</v>
      </c>
      <c r="Q71" s="77">
        <f t="shared" si="31"/>
        <v>293</v>
      </c>
      <c r="R71" s="77">
        <f t="shared" si="31"/>
        <v>193</v>
      </c>
      <c r="S71" s="77">
        <f t="shared" si="31"/>
        <v>132</v>
      </c>
      <c r="T71" s="77">
        <f t="shared" si="31"/>
        <v>127</v>
      </c>
      <c r="U71" s="78">
        <f t="shared" si="31"/>
        <v>82</v>
      </c>
      <c r="V71" s="77">
        <f t="shared" si="31"/>
        <v>77</v>
      </c>
      <c r="W71" s="76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</row>
    <row r="72" spans="1:42" s="14" customFormat="1" ht="17.25" customHeight="1">
      <c r="A72" s="1221"/>
      <c r="B72" s="1205"/>
      <c r="C72" s="1206" t="s">
        <v>58</v>
      </c>
      <c r="D72" s="1208">
        <f t="shared" si="13"/>
        <v>7978</v>
      </c>
      <c r="E72" s="1207">
        <f>+E75+E78+E81+E84+E87+E90</f>
        <v>278</v>
      </c>
      <c r="F72" s="1207">
        <f t="shared" si="31"/>
        <v>916</v>
      </c>
      <c r="G72" s="1207">
        <f t="shared" si="31"/>
        <v>925</v>
      </c>
      <c r="H72" s="1207">
        <f t="shared" si="31"/>
        <v>890</v>
      </c>
      <c r="I72" s="1207">
        <f t="shared" si="31"/>
        <v>863</v>
      </c>
      <c r="J72" s="1207">
        <f t="shared" si="31"/>
        <v>770</v>
      </c>
      <c r="K72" s="1207">
        <f t="shared" si="31"/>
        <v>621</v>
      </c>
      <c r="L72" s="1207">
        <f t="shared" si="31"/>
        <v>518</v>
      </c>
      <c r="M72" s="1207">
        <f t="shared" si="31"/>
        <v>485</v>
      </c>
      <c r="N72" s="1207">
        <f t="shared" si="31"/>
        <v>399</v>
      </c>
      <c r="O72" s="1207">
        <f t="shared" si="31"/>
        <v>329</v>
      </c>
      <c r="P72" s="1207">
        <f t="shared" si="31"/>
        <v>291</v>
      </c>
      <c r="Q72" s="1207">
        <f t="shared" si="31"/>
        <v>202</v>
      </c>
      <c r="R72" s="1207">
        <f t="shared" si="31"/>
        <v>160</v>
      </c>
      <c r="S72" s="1207">
        <f t="shared" si="31"/>
        <v>129</v>
      </c>
      <c r="T72" s="1207">
        <f t="shared" si="31"/>
        <v>107</v>
      </c>
      <c r="U72" s="1223">
        <f t="shared" si="31"/>
        <v>46</v>
      </c>
      <c r="V72" s="1207">
        <f t="shared" si="31"/>
        <v>49</v>
      </c>
      <c r="W72" s="76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</row>
    <row r="73" spans="1:42" s="14" customFormat="1" ht="30.75" customHeight="1">
      <c r="A73" s="31" t="s">
        <v>25</v>
      </c>
      <c r="B73" s="950" t="s">
        <v>78</v>
      </c>
      <c r="D73" s="84">
        <f t="shared" si="13"/>
        <v>4970</v>
      </c>
      <c r="E73" s="84">
        <f t="shared" ref="E73:V73" si="32">SUM(E74:E75)</f>
        <v>185</v>
      </c>
      <c r="F73" s="84">
        <f t="shared" si="32"/>
        <v>578</v>
      </c>
      <c r="G73" s="84">
        <f t="shared" si="32"/>
        <v>558</v>
      </c>
      <c r="H73" s="84">
        <f t="shared" si="32"/>
        <v>543</v>
      </c>
      <c r="I73" s="84">
        <f t="shared" si="32"/>
        <v>513</v>
      </c>
      <c r="J73" s="84">
        <f t="shared" si="32"/>
        <v>470</v>
      </c>
      <c r="K73" s="84">
        <f t="shared" si="32"/>
        <v>405</v>
      </c>
      <c r="L73" s="84">
        <f t="shared" si="32"/>
        <v>312</v>
      </c>
      <c r="M73" s="84">
        <f t="shared" si="32"/>
        <v>277</v>
      </c>
      <c r="N73" s="84">
        <f t="shared" si="32"/>
        <v>226</v>
      </c>
      <c r="O73" s="84">
        <f t="shared" si="32"/>
        <v>195</v>
      </c>
      <c r="P73" s="84">
        <f t="shared" si="32"/>
        <v>212</v>
      </c>
      <c r="Q73" s="84">
        <f t="shared" si="32"/>
        <v>174</v>
      </c>
      <c r="R73" s="84">
        <f t="shared" si="32"/>
        <v>99</v>
      </c>
      <c r="S73" s="84">
        <f t="shared" si="32"/>
        <v>73</v>
      </c>
      <c r="T73" s="84">
        <f t="shared" si="32"/>
        <v>74</v>
      </c>
      <c r="U73" s="84">
        <f t="shared" si="32"/>
        <v>35</v>
      </c>
      <c r="V73" s="85">
        <f t="shared" si="32"/>
        <v>41</v>
      </c>
      <c r="W73" s="76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</row>
    <row r="74" spans="1:42" ht="20.25" customHeight="1">
      <c r="A74" s="88"/>
      <c r="B74" s="89"/>
      <c r="C74" s="86" t="s">
        <v>59</v>
      </c>
      <c r="D74" s="82">
        <f t="shared" si="13"/>
        <v>2594</v>
      </c>
      <c r="E74" s="82">
        <v>95</v>
      </c>
      <c r="F74" s="96">
        <v>299</v>
      </c>
      <c r="G74" s="82">
        <v>305</v>
      </c>
      <c r="H74" s="82">
        <v>307</v>
      </c>
      <c r="I74" s="82">
        <v>266</v>
      </c>
      <c r="J74" s="82">
        <v>231</v>
      </c>
      <c r="K74" s="82">
        <v>194</v>
      </c>
      <c r="L74" s="82">
        <v>156</v>
      </c>
      <c r="M74" s="82">
        <v>145</v>
      </c>
      <c r="N74" s="82">
        <v>118</v>
      </c>
      <c r="O74" s="82">
        <v>88</v>
      </c>
      <c r="P74" s="82">
        <v>111</v>
      </c>
      <c r="Q74" s="82">
        <v>109</v>
      </c>
      <c r="R74" s="82">
        <v>52</v>
      </c>
      <c r="S74" s="82">
        <v>36</v>
      </c>
      <c r="T74" s="82">
        <v>40</v>
      </c>
      <c r="U74" s="82">
        <v>22</v>
      </c>
      <c r="V74" s="83">
        <v>20</v>
      </c>
      <c r="W74" s="80"/>
      <c r="X74" s="80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</row>
    <row r="75" spans="1:42" ht="20.25" customHeight="1">
      <c r="A75" s="88"/>
      <c r="B75" s="89"/>
      <c r="C75" s="86" t="s">
        <v>60</v>
      </c>
      <c r="D75" s="82">
        <f t="shared" si="13"/>
        <v>2376</v>
      </c>
      <c r="E75" s="82">
        <v>90</v>
      </c>
      <c r="F75" s="82">
        <v>279</v>
      </c>
      <c r="G75" s="82">
        <v>253</v>
      </c>
      <c r="H75" s="82">
        <v>236</v>
      </c>
      <c r="I75" s="82">
        <v>247</v>
      </c>
      <c r="J75" s="82">
        <v>239</v>
      </c>
      <c r="K75" s="82">
        <v>211</v>
      </c>
      <c r="L75" s="82">
        <v>156</v>
      </c>
      <c r="M75" s="82">
        <v>132</v>
      </c>
      <c r="N75" s="82">
        <v>108</v>
      </c>
      <c r="O75" s="82">
        <v>107</v>
      </c>
      <c r="P75" s="82">
        <v>101</v>
      </c>
      <c r="Q75" s="82">
        <v>65</v>
      </c>
      <c r="R75" s="82">
        <v>47</v>
      </c>
      <c r="S75" s="82">
        <v>37</v>
      </c>
      <c r="T75" s="82">
        <v>34</v>
      </c>
      <c r="U75" s="82">
        <v>13</v>
      </c>
      <c r="V75" s="83">
        <v>21</v>
      </c>
      <c r="W75" s="80"/>
      <c r="X75" s="80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</row>
    <row r="76" spans="1:42" s="14" customFormat="1" ht="20.25" customHeight="1">
      <c r="A76" s="31" t="s">
        <v>27</v>
      </c>
      <c r="B76" s="87" t="s">
        <v>79</v>
      </c>
      <c r="D76" s="84">
        <f t="shared" si="13"/>
        <v>1713</v>
      </c>
      <c r="E76" s="84">
        <f t="shared" ref="E76:V76" si="33">SUM(E77:E78)</f>
        <v>65</v>
      </c>
      <c r="F76" s="84">
        <f t="shared" si="33"/>
        <v>219</v>
      </c>
      <c r="G76" s="84">
        <f t="shared" si="33"/>
        <v>230</v>
      </c>
      <c r="H76" s="84">
        <f t="shared" si="33"/>
        <v>222</v>
      </c>
      <c r="I76" s="84">
        <f t="shared" si="33"/>
        <v>197</v>
      </c>
      <c r="J76" s="84">
        <f t="shared" si="33"/>
        <v>152</v>
      </c>
      <c r="K76" s="84">
        <f t="shared" si="33"/>
        <v>103</v>
      </c>
      <c r="L76" s="84">
        <f t="shared" si="33"/>
        <v>97</v>
      </c>
      <c r="M76" s="84">
        <f t="shared" si="33"/>
        <v>104</v>
      </c>
      <c r="N76" s="84">
        <f t="shared" si="33"/>
        <v>82</v>
      </c>
      <c r="O76" s="84">
        <f t="shared" si="33"/>
        <v>63</v>
      </c>
      <c r="P76" s="84">
        <f t="shared" si="33"/>
        <v>54</v>
      </c>
      <c r="Q76" s="84">
        <f t="shared" si="33"/>
        <v>39</v>
      </c>
      <c r="R76" s="84">
        <f t="shared" si="33"/>
        <v>25</v>
      </c>
      <c r="S76" s="84">
        <f t="shared" si="33"/>
        <v>20</v>
      </c>
      <c r="T76" s="84">
        <f t="shared" si="33"/>
        <v>19</v>
      </c>
      <c r="U76" s="84">
        <f t="shared" si="33"/>
        <v>12</v>
      </c>
      <c r="V76" s="85">
        <f t="shared" si="33"/>
        <v>10</v>
      </c>
      <c r="W76" s="76"/>
      <c r="X76" s="76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</row>
    <row r="77" spans="1:42" ht="20.25" customHeight="1">
      <c r="A77" s="88"/>
      <c r="B77" s="89"/>
      <c r="C77" s="86" t="s">
        <v>59</v>
      </c>
      <c r="D77" s="82">
        <f t="shared" si="13"/>
        <v>894</v>
      </c>
      <c r="E77" s="82">
        <v>38</v>
      </c>
      <c r="F77" s="82">
        <v>119</v>
      </c>
      <c r="G77" s="82">
        <v>116</v>
      </c>
      <c r="H77" s="82">
        <v>116</v>
      </c>
      <c r="I77" s="82">
        <v>109</v>
      </c>
      <c r="J77" s="82">
        <v>79</v>
      </c>
      <c r="K77" s="82">
        <v>48</v>
      </c>
      <c r="L77" s="82">
        <v>49</v>
      </c>
      <c r="M77" s="82">
        <v>50</v>
      </c>
      <c r="N77" s="82">
        <v>41</v>
      </c>
      <c r="O77" s="82">
        <v>30</v>
      </c>
      <c r="P77" s="82">
        <v>27</v>
      </c>
      <c r="Q77" s="82">
        <v>23</v>
      </c>
      <c r="R77" s="82">
        <v>16</v>
      </c>
      <c r="S77" s="82">
        <v>11</v>
      </c>
      <c r="T77" s="82">
        <v>10</v>
      </c>
      <c r="U77" s="82">
        <v>6</v>
      </c>
      <c r="V77" s="83">
        <v>6</v>
      </c>
      <c r="W77" s="80"/>
      <c r="X77" s="80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</row>
    <row r="78" spans="1:42" ht="20.25" customHeight="1">
      <c r="A78" s="88"/>
      <c r="B78" s="89"/>
      <c r="C78" s="86" t="s">
        <v>60</v>
      </c>
      <c r="D78" s="82">
        <f t="shared" si="13"/>
        <v>819</v>
      </c>
      <c r="E78" s="82">
        <v>27</v>
      </c>
      <c r="F78" s="82">
        <v>100</v>
      </c>
      <c r="G78" s="82">
        <v>114</v>
      </c>
      <c r="H78" s="82">
        <v>106</v>
      </c>
      <c r="I78" s="82">
        <v>88</v>
      </c>
      <c r="J78" s="82">
        <v>73</v>
      </c>
      <c r="K78" s="82">
        <v>55</v>
      </c>
      <c r="L78" s="82">
        <v>48</v>
      </c>
      <c r="M78" s="82">
        <v>54</v>
      </c>
      <c r="N78" s="82">
        <v>41</v>
      </c>
      <c r="O78" s="82">
        <v>33</v>
      </c>
      <c r="P78" s="82">
        <v>27</v>
      </c>
      <c r="Q78" s="82">
        <v>16</v>
      </c>
      <c r="R78" s="82">
        <v>9</v>
      </c>
      <c r="S78" s="82">
        <v>9</v>
      </c>
      <c r="T78" s="82">
        <v>9</v>
      </c>
      <c r="U78" s="82">
        <v>6</v>
      </c>
      <c r="V78" s="83">
        <v>4</v>
      </c>
      <c r="W78" s="80"/>
      <c r="X78" s="80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</row>
    <row r="79" spans="1:42" s="14" customFormat="1" ht="20.25" customHeight="1">
      <c r="A79" s="31" t="s">
        <v>29</v>
      </c>
      <c r="B79" s="87" t="s">
        <v>80</v>
      </c>
      <c r="D79" s="84">
        <f t="shared" si="13"/>
        <v>3715</v>
      </c>
      <c r="E79" s="84">
        <f t="shared" ref="E79:V79" si="34">SUM(E80:E81)</f>
        <v>100</v>
      </c>
      <c r="F79" s="84">
        <f t="shared" si="34"/>
        <v>392</v>
      </c>
      <c r="G79" s="84">
        <f t="shared" si="34"/>
        <v>453</v>
      </c>
      <c r="H79" s="84">
        <f t="shared" si="34"/>
        <v>412</v>
      </c>
      <c r="I79" s="84">
        <f t="shared" si="34"/>
        <v>407</v>
      </c>
      <c r="J79" s="84">
        <f t="shared" si="34"/>
        <v>365</v>
      </c>
      <c r="K79" s="84">
        <f t="shared" si="34"/>
        <v>286</v>
      </c>
      <c r="L79" s="84">
        <f t="shared" si="34"/>
        <v>246</v>
      </c>
      <c r="M79" s="84">
        <f t="shared" si="34"/>
        <v>209</v>
      </c>
      <c r="N79" s="84">
        <f t="shared" si="34"/>
        <v>180</v>
      </c>
      <c r="O79" s="84">
        <f t="shared" si="34"/>
        <v>158</v>
      </c>
      <c r="P79" s="84">
        <f t="shared" si="34"/>
        <v>137</v>
      </c>
      <c r="Q79" s="84">
        <f t="shared" si="34"/>
        <v>114</v>
      </c>
      <c r="R79" s="84">
        <f t="shared" si="34"/>
        <v>101</v>
      </c>
      <c r="S79" s="84">
        <f t="shared" si="34"/>
        <v>58</v>
      </c>
      <c r="T79" s="84">
        <f t="shared" si="34"/>
        <v>40</v>
      </c>
      <c r="U79" s="84">
        <f t="shared" si="34"/>
        <v>30</v>
      </c>
      <c r="V79" s="85">
        <f t="shared" si="34"/>
        <v>27</v>
      </c>
      <c r="W79" s="76"/>
      <c r="X79" s="76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</row>
    <row r="80" spans="1:42" ht="20.25" customHeight="1">
      <c r="A80" s="88"/>
      <c r="B80" s="89"/>
      <c r="C80" s="86" t="s">
        <v>59</v>
      </c>
      <c r="D80" s="82">
        <f t="shared" si="13"/>
        <v>1880</v>
      </c>
      <c r="E80" s="82">
        <v>44</v>
      </c>
      <c r="F80" s="82">
        <v>194</v>
      </c>
      <c r="G80" s="82">
        <v>240</v>
      </c>
      <c r="H80" s="82">
        <v>213</v>
      </c>
      <c r="I80" s="82">
        <v>215</v>
      </c>
      <c r="J80" s="82">
        <v>187</v>
      </c>
      <c r="K80" s="82">
        <v>144</v>
      </c>
      <c r="L80" s="82">
        <v>122</v>
      </c>
      <c r="M80" s="82">
        <v>96</v>
      </c>
      <c r="N80" s="82">
        <v>74</v>
      </c>
      <c r="O80" s="82">
        <v>71</v>
      </c>
      <c r="P80" s="82">
        <v>67</v>
      </c>
      <c r="Q80" s="82">
        <v>64</v>
      </c>
      <c r="R80" s="82">
        <v>57</v>
      </c>
      <c r="S80" s="82">
        <v>35</v>
      </c>
      <c r="T80" s="82">
        <v>24</v>
      </c>
      <c r="U80" s="82">
        <v>17</v>
      </c>
      <c r="V80" s="83">
        <v>16</v>
      </c>
      <c r="W80" s="80"/>
      <c r="X80" s="80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</row>
    <row r="81" spans="1:42" ht="20.25" customHeight="1">
      <c r="A81" s="88"/>
      <c r="B81" s="89"/>
      <c r="C81" s="86" t="s">
        <v>60</v>
      </c>
      <c r="D81" s="82">
        <f t="shared" si="13"/>
        <v>1835</v>
      </c>
      <c r="E81" s="82">
        <v>56</v>
      </c>
      <c r="F81" s="82">
        <v>198</v>
      </c>
      <c r="G81" s="82">
        <v>213</v>
      </c>
      <c r="H81" s="82">
        <v>199</v>
      </c>
      <c r="I81" s="82">
        <v>192</v>
      </c>
      <c r="J81" s="82">
        <v>178</v>
      </c>
      <c r="K81" s="82">
        <v>142</v>
      </c>
      <c r="L81" s="82">
        <v>124</v>
      </c>
      <c r="M81" s="82">
        <v>113</v>
      </c>
      <c r="N81" s="82">
        <v>106</v>
      </c>
      <c r="O81" s="82">
        <v>87</v>
      </c>
      <c r="P81" s="82">
        <v>70</v>
      </c>
      <c r="Q81" s="82">
        <v>50</v>
      </c>
      <c r="R81" s="82">
        <v>44</v>
      </c>
      <c r="S81" s="82">
        <v>23</v>
      </c>
      <c r="T81" s="82">
        <v>16</v>
      </c>
      <c r="U81" s="82">
        <v>13</v>
      </c>
      <c r="V81" s="83">
        <v>11</v>
      </c>
      <c r="W81" s="80"/>
      <c r="X81" s="80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</row>
    <row r="82" spans="1:42" s="14" customFormat="1" ht="20.25" customHeight="1">
      <c r="A82" s="31" t="s">
        <v>31</v>
      </c>
      <c r="B82" s="87" t="s">
        <v>81</v>
      </c>
      <c r="D82" s="84">
        <f t="shared" si="13"/>
        <v>1331</v>
      </c>
      <c r="E82" s="84">
        <f t="shared" ref="E82:V82" si="35">SUM(E83:E84)</f>
        <v>46</v>
      </c>
      <c r="F82" s="84">
        <f t="shared" si="35"/>
        <v>145</v>
      </c>
      <c r="G82" s="84">
        <f t="shared" si="35"/>
        <v>145</v>
      </c>
      <c r="H82" s="84">
        <f t="shared" si="35"/>
        <v>154</v>
      </c>
      <c r="I82" s="84">
        <f t="shared" si="35"/>
        <v>162</v>
      </c>
      <c r="J82" s="84">
        <f t="shared" si="35"/>
        <v>127</v>
      </c>
      <c r="K82" s="84">
        <f t="shared" si="35"/>
        <v>85</v>
      </c>
      <c r="L82" s="84">
        <f t="shared" si="35"/>
        <v>85</v>
      </c>
      <c r="M82" s="84">
        <f t="shared" si="35"/>
        <v>87</v>
      </c>
      <c r="N82" s="84">
        <f t="shared" si="35"/>
        <v>76</v>
      </c>
      <c r="O82" s="84">
        <f t="shared" si="35"/>
        <v>50</v>
      </c>
      <c r="P82" s="84">
        <f t="shared" si="35"/>
        <v>48</v>
      </c>
      <c r="Q82" s="84">
        <f t="shared" si="35"/>
        <v>40</v>
      </c>
      <c r="R82" s="84">
        <f t="shared" si="35"/>
        <v>25</v>
      </c>
      <c r="S82" s="84">
        <f t="shared" si="35"/>
        <v>11</v>
      </c>
      <c r="T82" s="84">
        <f t="shared" si="35"/>
        <v>13</v>
      </c>
      <c r="U82" s="84">
        <f t="shared" si="35"/>
        <v>15</v>
      </c>
      <c r="V82" s="85">
        <f t="shared" si="35"/>
        <v>17</v>
      </c>
      <c r="W82" s="76"/>
      <c r="X82" s="76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</row>
    <row r="83" spans="1:42" ht="20.25" customHeight="1">
      <c r="A83" s="88"/>
      <c r="B83" s="89"/>
      <c r="C83" s="86" t="s">
        <v>59</v>
      </c>
      <c r="D83" s="82">
        <f t="shared" si="13"/>
        <v>711</v>
      </c>
      <c r="E83" s="82">
        <v>24</v>
      </c>
      <c r="F83" s="82">
        <v>76</v>
      </c>
      <c r="G83" s="82">
        <v>79</v>
      </c>
      <c r="H83" s="82">
        <v>87</v>
      </c>
      <c r="I83" s="82">
        <v>92</v>
      </c>
      <c r="J83" s="82">
        <v>68</v>
      </c>
      <c r="K83" s="82">
        <v>46</v>
      </c>
      <c r="L83" s="82">
        <v>45</v>
      </c>
      <c r="M83" s="82">
        <v>36</v>
      </c>
      <c r="N83" s="82">
        <v>34</v>
      </c>
      <c r="O83" s="82">
        <v>29</v>
      </c>
      <c r="P83" s="82">
        <v>28</v>
      </c>
      <c r="Q83" s="82">
        <v>24</v>
      </c>
      <c r="R83" s="82">
        <v>12</v>
      </c>
      <c r="S83" s="82">
        <v>6</v>
      </c>
      <c r="T83" s="82">
        <v>8</v>
      </c>
      <c r="U83" s="82">
        <v>8</v>
      </c>
      <c r="V83" s="83">
        <v>9</v>
      </c>
      <c r="W83" s="80"/>
      <c r="X83" s="80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</row>
    <row r="84" spans="1:42" ht="20.25" customHeight="1">
      <c r="A84" s="101" t="s">
        <v>82</v>
      </c>
      <c r="B84" s="89"/>
      <c r="C84" s="86" t="s">
        <v>60</v>
      </c>
      <c r="D84" s="82">
        <f t="shared" si="13"/>
        <v>620</v>
      </c>
      <c r="E84" s="96">
        <v>22</v>
      </c>
      <c r="F84" s="96">
        <v>69</v>
      </c>
      <c r="G84" s="82">
        <v>66</v>
      </c>
      <c r="H84" s="82">
        <v>67</v>
      </c>
      <c r="I84" s="82">
        <v>70</v>
      </c>
      <c r="J84" s="82">
        <v>59</v>
      </c>
      <c r="K84" s="82">
        <v>39</v>
      </c>
      <c r="L84" s="82">
        <v>40</v>
      </c>
      <c r="M84" s="82">
        <v>51</v>
      </c>
      <c r="N84" s="82">
        <v>42</v>
      </c>
      <c r="O84" s="82">
        <v>21</v>
      </c>
      <c r="P84" s="82">
        <v>20</v>
      </c>
      <c r="Q84" s="82">
        <v>16</v>
      </c>
      <c r="R84" s="82">
        <v>13</v>
      </c>
      <c r="S84" s="82">
        <v>5</v>
      </c>
      <c r="T84" s="82">
        <v>5</v>
      </c>
      <c r="U84" s="82">
        <v>7</v>
      </c>
      <c r="V84" s="83">
        <v>8</v>
      </c>
      <c r="W84" s="80"/>
      <c r="X84" s="80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</row>
    <row r="85" spans="1:42" s="14" customFormat="1" ht="20.25" customHeight="1">
      <c r="A85" s="31" t="s">
        <v>33</v>
      </c>
      <c r="B85" s="87" t="s">
        <v>83</v>
      </c>
      <c r="D85" s="102">
        <f t="shared" si="13"/>
        <v>2566</v>
      </c>
      <c r="E85" s="84">
        <f t="shared" ref="E85:V85" si="36">SUM(E86:E87)</f>
        <v>93</v>
      </c>
      <c r="F85" s="84">
        <f t="shared" si="36"/>
        <v>296</v>
      </c>
      <c r="G85" s="84">
        <f t="shared" si="36"/>
        <v>290</v>
      </c>
      <c r="H85" s="84">
        <f t="shared" si="36"/>
        <v>275</v>
      </c>
      <c r="I85" s="84">
        <f t="shared" si="36"/>
        <v>254</v>
      </c>
      <c r="J85" s="84">
        <f t="shared" si="36"/>
        <v>231</v>
      </c>
      <c r="K85" s="84">
        <f t="shared" si="36"/>
        <v>190</v>
      </c>
      <c r="L85" s="84">
        <f t="shared" si="36"/>
        <v>183</v>
      </c>
      <c r="M85" s="84">
        <f t="shared" si="36"/>
        <v>163</v>
      </c>
      <c r="N85" s="84">
        <f t="shared" si="36"/>
        <v>133</v>
      </c>
      <c r="O85" s="84">
        <f t="shared" si="36"/>
        <v>115</v>
      </c>
      <c r="P85" s="84">
        <f t="shared" si="36"/>
        <v>98</v>
      </c>
      <c r="Q85" s="84">
        <f t="shared" si="36"/>
        <v>69</v>
      </c>
      <c r="R85" s="84">
        <f t="shared" si="36"/>
        <v>60</v>
      </c>
      <c r="S85" s="84">
        <f t="shared" si="36"/>
        <v>44</v>
      </c>
      <c r="T85" s="84">
        <f t="shared" si="36"/>
        <v>35</v>
      </c>
      <c r="U85" s="84">
        <f t="shared" si="36"/>
        <v>21</v>
      </c>
      <c r="V85" s="85">
        <f t="shared" si="36"/>
        <v>16</v>
      </c>
      <c r="W85" s="76"/>
      <c r="X85" s="76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</row>
    <row r="86" spans="1:42" ht="20.25" customHeight="1">
      <c r="A86" s="88"/>
      <c r="B86" s="18"/>
      <c r="C86" s="86" t="s">
        <v>59</v>
      </c>
      <c r="D86" s="96">
        <f t="shared" si="13"/>
        <v>1317</v>
      </c>
      <c r="E86" s="82">
        <v>48</v>
      </c>
      <c r="F86" s="82">
        <v>147</v>
      </c>
      <c r="G86" s="82">
        <v>144</v>
      </c>
      <c r="H86" s="82">
        <v>141</v>
      </c>
      <c r="I86" s="82">
        <v>119</v>
      </c>
      <c r="J86" s="82">
        <v>109</v>
      </c>
      <c r="K86" s="82">
        <v>95</v>
      </c>
      <c r="L86" s="82">
        <v>104</v>
      </c>
      <c r="M86" s="82">
        <v>89</v>
      </c>
      <c r="N86" s="82">
        <v>63</v>
      </c>
      <c r="O86" s="82">
        <v>64</v>
      </c>
      <c r="P86" s="82">
        <v>61</v>
      </c>
      <c r="Q86" s="82">
        <v>44</v>
      </c>
      <c r="R86" s="82">
        <v>34</v>
      </c>
      <c r="S86" s="82">
        <v>15</v>
      </c>
      <c r="T86" s="82">
        <v>12</v>
      </c>
      <c r="U86" s="82">
        <v>15</v>
      </c>
      <c r="V86" s="83">
        <v>13</v>
      </c>
      <c r="W86" s="80"/>
      <c r="X86" s="80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</row>
    <row r="87" spans="1:42" ht="20.25" customHeight="1">
      <c r="A87" s="81"/>
      <c r="B87" s="18"/>
      <c r="C87" s="86" t="s">
        <v>60</v>
      </c>
      <c r="D87" s="96">
        <f t="shared" si="13"/>
        <v>1249</v>
      </c>
      <c r="E87" s="82">
        <v>45</v>
      </c>
      <c r="F87" s="82">
        <v>149</v>
      </c>
      <c r="G87" s="82">
        <v>146</v>
      </c>
      <c r="H87" s="82">
        <v>134</v>
      </c>
      <c r="I87" s="82">
        <v>135</v>
      </c>
      <c r="J87" s="82">
        <v>122</v>
      </c>
      <c r="K87" s="82">
        <v>95</v>
      </c>
      <c r="L87" s="82">
        <v>79</v>
      </c>
      <c r="M87" s="82">
        <v>74</v>
      </c>
      <c r="N87" s="82">
        <v>70</v>
      </c>
      <c r="O87" s="82">
        <v>51</v>
      </c>
      <c r="P87" s="82">
        <v>37</v>
      </c>
      <c r="Q87" s="82">
        <v>25</v>
      </c>
      <c r="R87" s="82">
        <v>26</v>
      </c>
      <c r="S87" s="82">
        <v>29</v>
      </c>
      <c r="T87" s="82">
        <v>23</v>
      </c>
      <c r="U87" s="82">
        <v>6</v>
      </c>
      <c r="V87" s="83">
        <v>3</v>
      </c>
      <c r="W87" s="80"/>
      <c r="X87" s="80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</row>
    <row r="88" spans="1:42" ht="20.25" customHeight="1">
      <c r="A88" s="31" t="s">
        <v>35</v>
      </c>
      <c r="B88" s="87" t="s">
        <v>84</v>
      </c>
      <c r="C88" s="14"/>
      <c r="D88" s="84">
        <f t="shared" ref="D88:D93" si="37">SUM(E88:V88)</f>
        <v>2280</v>
      </c>
      <c r="E88" s="84">
        <f t="shared" ref="E88:V88" si="38">SUM(E89:E90)</f>
        <v>77</v>
      </c>
      <c r="F88" s="84">
        <f t="shared" si="38"/>
        <v>272</v>
      </c>
      <c r="G88" s="84">
        <f t="shared" si="38"/>
        <v>319</v>
      </c>
      <c r="H88" s="84">
        <f t="shared" si="38"/>
        <v>324</v>
      </c>
      <c r="I88" s="84">
        <f t="shared" si="38"/>
        <v>259</v>
      </c>
      <c r="J88" s="84">
        <f t="shared" si="38"/>
        <v>189</v>
      </c>
      <c r="K88" s="84">
        <f t="shared" si="38"/>
        <v>145</v>
      </c>
      <c r="L88" s="84">
        <f t="shared" si="38"/>
        <v>143</v>
      </c>
      <c r="M88" s="84">
        <f t="shared" si="38"/>
        <v>123</v>
      </c>
      <c r="N88" s="84">
        <f t="shared" si="38"/>
        <v>68</v>
      </c>
      <c r="O88" s="84">
        <f t="shared" si="38"/>
        <v>57</v>
      </c>
      <c r="P88" s="84">
        <f t="shared" si="38"/>
        <v>64</v>
      </c>
      <c r="Q88" s="84">
        <f t="shared" si="38"/>
        <v>59</v>
      </c>
      <c r="R88" s="84">
        <f t="shared" si="38"/>
        <v>43</v>
      </c>
      <c r="S88" s="84">
        <f t="shared" si="38"/>
        <v>55</v>
      </c>
      <c r="T88" s="84">
        <f t="shared" si="38"/>
        <v>53</v>
      </c>
      <c r="U88" s="84">
        <f t="shared" si="38"/>
        <v>15</v>
      </c>
      <c r="V88" s="85">
        <f t="shared" si="38"/>
        <v>15</v>
      </c>
      <c r="W88" s="80"/>
      <c r="X88" s="80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</row>
    <row r="89" spans="1:42" ht="20.25" customHeight="1">
      <c r="A89" s="88"/>
      <c r="B89" s="41"/>
      <c r="C89" s="93" t="s">
        <v>59</v>
      </c>
      <c r="D89" s="82">
        <f t="shared" si="37"/>
        <v>1201</v>
      </c>
      <c r="E89" s="82">
        <v>39</v>
      </c>
      <c r="F89" s="82">
        <v>151</v>
      </c>
      <c r="G89" s="82">
        <v>186</v>
      </c>
      <c r="H89" s="82">
        <v>176</v>
      </c>
      <c r="I89" s="82">
        <v>128</v>
      </c>
      <c r="J89" s="82">
        <v>90</v>
      </c>
      <c r="K89" s="82">
        <v>66</v>
      </c>
      <c r="L89" s="82">
        <v>72</v>
      </c>
      <c r="M89" s="82">
        <v>62</v>
      </c>
      <c r="N89" s="82">
        <v>36</v>
      </c>
      <c r="O89" s="82">
        <v>27</v>
      </c>
      <c r="P89" s="82">
        <v>28</v>
      </c>
      <c r="Q89" s="82">
        <v>29</v>
      </c>
      <c r="R89" s="82">
        <v>22</v>
      </c>
      <c r="S89" s="82">
        <v>29</v>
      </c>
      <c r="T89" s="82">
        <v>33</v>
      </c>
      <c r="U89" s="82">
        <v>14</v>
      </c>
      <c r="V89" s="83">
        <v>13</v>
      </c>
      <c r="W89" s="80"/>
      <c r="X89" s="80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</row>
    <row r="90" spans="1:42" ht="20.25" customHeight="1">
      <c r="A90" s="41"/>
      <c r="B90" s="98"/>
      <c r="C90" s="93" t="s">
        <v>60</v>
      </c>
      <c r="D90" s="82">
        <f t="shared" si="37"/>
        <v>1079</v>
      </c>
      <c r="E90" s="82">
        <v>38</v>
      </c>
      <c r="F90" s="82">
        <v>121</v>
      </c>
      <c r="G90" s="82">
        <v>133</v>
      </c>
      <c r="H90" s="82">
        <v>148</v>
      </c>
      <c r="I90" s="82">
        <v>131</v>
      </c>
      <c r="J90" s="82">
        <v>99</v>
      </c>
      <c r="K90" s="82">
        <v>79</v>
      </c>
      <c r="L90" s="82">
        <v>71</v>
      </c>
      <c r="M90" s="82">
        <v>61</v>
      </c>
      <c r="N90" s="82">
        <v>32</v>
      </c>
      <c r="O90" s="82">
        <v>30</v>
      </c>
      <c r="P90" s="82">
        <v>36</v>
      </c>
      <c r="Q90" s="82">
        <v>30</v>
      </c>
      <c r="R90" s="82">
        <v>21</v>
      </c>
      <c r="S90" s="82">
        <v>26</v>
      </c>
      <c r="T90" s="82">
        <v>20</v>
      </c>
      <c r="U90" s="83">
        <v>1</v>
      </c>
      <c r="V90" s="83">
        <v>2</v>
      </c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63"/>
      <c r="AJ90" s="63"/>
      <c r="AK90" s="63"/>
      <c r="AL90" s="63"/>
      <c r="AM90" s="63"/>
      <c r="AN90" s="63"/>
      <c r="AO90" s="63"/>
      <c r="AP90" s="63"/>
    </row>
    <row r="91" spans="1:42" ht="23.25" customHeight="1">
      <c r="A91" s="1219" t="s">
        <v>31</v>
      </c>
      <c r="B91" s="1224" t="s">
        <v>828</v>
      </c>
      <c r="C91" s="1225"/>
      <c r="D91" s="1201">
        <f t="shared" si="37"/>
        <v>35848</v>
      </c>
      <c r="E91" s="1200">
        <f t="shared" ref="E91:V91" si="39">+E94+E97+E100+E103+E106+E109</f>
        <v>822</v>
      </c>
      <c r="F91" s="1200">
        <f t="shared" si="39"/>
        <v>3388</v>
      </c>
      <c r="G91" s="1200">
        <f t="shared" si="39"/>
        <v>4261</v>
      </c>
      <c r="H91" s="1201">
        <f t="shared" si="39"/>
        <v>4057</v>
      </c>
      <c r="I91" s="1200">
        <f t="shared" si="39"/>
        <v>3753</v>
      </c>
      <c r="J91" s="1200">
        <f t="shared" si="39"/>
        <v>3382</v>
      </c>
      <c r="K91" s="1200">
        <f t="shared" si="39"/>
        <v>2926</v>
      </c>
      <c r="L91" s="1201">
        <f t="shared" si="39"/>
        <v>2495</v>
      </c>
      <c r="M91" s="1200">
        <f t="shared" si="39"/>
        <v>2244</v>
      </c>
      <c r="N91" s="1200">
        <f t="shared" si="39"/>
        <v>1976</v>
      </c>
      <c r="O91" s="1200">
        <f t="shared" si="39"/>
        <v>1700</v>
      </c>
      <c r="P91" s="1201">
        <f t="shared" si="39"/>
        <v>1427</v>
      </c>
      <c r="Q91" s="1201">
        <f t="shared" si="39"/>
        <v>1110</v>
      </c>
      <c r="R91" s="1201">
        <f t="shared" si="39"/>
        <v>862</v>
      </c>
      <c r="S91" s="1201">
        <f t="shared" si="39"/>
        <v>596</v>
      </c>
      <c r="T91" s="1201">
        <f t="shared" si="39"/>
        <v>369</v>
      </c>
      <c r="U91" s="1202">
        <f t="shared" si="39"/>
        <v>243</v>
      </c>
      <c r="V91" s="1201">
        <f t="shared" si="39"/>
        <v>237</v>
      </c>
      <c r="W91" s="95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</row>
    <row r="92" spans="1:42" ht="19.5" customHeight="1">
      <c r="A92" s="1220"/>
      <c r="B92" s="944"/>
      <c r="C92" s="947" t="s">
        <v>57</v>
      </c>
      <c r="D92" s="100">
        <f t="shared" si="37"/>
        <v>17924</v>
      </c>
      <c r="E92" s="100">
        <f t="shared" ref="E92:V92" si="40">+E95+E98+E101+E104+E107+E110</f>
        <v>422</v>
      </c>
      <c r="F92" s="100">
        <f t="shared" si="40"/>
        <v>1716</v>
      </c>
      <c r="G92" s="100">
        <f t="shared" si="40"/>
        <v>2139</v>
      </c>
      <c r="H92" s="100">
        <f t="shared" si="40"/>
        <v>2037</v>
      </c>
      <c r="I92" s="77">
        <f t="shared" si="40"/>
        <v>1885</v>
      </c>
      <c r="J92" s="77">
        <f t="shared" si="40"/>
        <v>1686</v>
      </c>
      <c r="K92" s="77">
        <f t="shared" si="40"/>
        <v>1433</v>
      </c>
      <c r="L92" s="100">
        <f t="shared" si="40"/>
        <v>1203</v>
      </c>
      <c r="M92" s="77">
        <f t="shared" si="40"/>
        <v>1092</v>
      </c>
      <c r="N92" s="77">
        <f t="shared" si="40"/>
        <v>964</v>
      </c>
      <c r="O92" s="77">
        <f t="shared" si="40"/>
        <v>823</v>
      </c>
      <c r="P92" s="100">
        <f t="shared" si="40"/>
        <v>699</v>
      </c>
      <c r="Q92" s="100">
        <f t="shared" si="40"/>
        <v>563</v>
      </c>
      <c r="R92" s="100">
        <f t="shared" si="40"/>
        <v>458</v>
      </c>
      <c r="S92" s="100">
        <f t="shared" si="40"/>
        <v>325</v>
      </c>
      <c r="T92" s="100">
        <f t="shared" si="40"/>
        <v>211</v>
      </c>
      <c r="U92" s="79">
        <f t="shared" si="40"/>
        <v>141</v>
      </c>
      <c r="V92" s="100">
        <f t="shared" si="40"/>
        <v>127</v>
      </c>
      <c r="W92" s="95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</row>
    <row r="93" spans="1:42" ht="22.5" customHeight="1">
      <c r="A93" s="1221"/>
      <c r="B93" s="1205"/>
      <c r="C93" s="1206" t="s">
        <v>58</v>
      </c>
      <c r="D93" s="1208">
        <f t="shared" si="37"/>
        <v>17924</v>
      </c>
      <c r="E93" s="1208">
        <f>+E96+E99+E102+E105+E108+E111</f>
        <v>400</v>
      </c>
      <c r="F93" s="1208">
        <f t="shared" ref="F93:V93" si="41">+F96+F99+F102+F105+F108+F111</f>
        <v>1672</v>
      </c>
      <c r="G93" s="1208">
        <f t="shared" si="41"/>
        <v>2122</v>
      </c>
      <c r="H93" s="1208">
        <f t="shared" si="41"/>
        <v>2020</v>
      </c>
      <c r="I93" s="1207">
        <f t="shared" si="41"/>
        <v>1868</v>
      </c>
      <c r="J93" s="1207">
        <f t="shared" si="41"/>
        <v>1696</v>
      </c>
      <c r="K93" s="1207">
        <f t="shared" si="41"/>
        <v>1493</v>
      </c>
      <c r="L93" s="1207">
        <f t="shared" si="41"/>
        <v>1292</v>
      </c>
      <c r="M93" s="1207">
        <f t="shared" si="41"/>
        <v>1152</v>
      </c>
      <c r="N93" s="1207">
        <f t="shared" si="41"/>
        <v>1012</v>
      </c>
      <c r="O93" s="1207">
        <f t="shared" si="41"/>
        <v>877</v>
      </c>
      <c r="P93" s="1208">
        <f t="shared" si="41"/>
        <v>728</v>
      </c>
      <c r="Q93" s="1208">
        <f t="shared" si="41"/>
        <v>547</v>
      </c>
      <c r="R93" s="1208">
        <f t="shared" si="41"/>
        <v>404</v>
      </c>
      <c r="S93" s="1208">
        <f t="shared" si="41"/>
        <v>271</v>
      </c>
      <c r="T93" s="1208">
        <f t="shared" si="41"/>
        <v>158</v>
      </c>
      <c r="U93" s="1209">
        <f t="shared" si="41"/>
        <v>102</v>
      </c>
      <c r="V93" s="1208">
        <f t="shared" si="41"/>
        <v>110</v>
      </c>
      <c r="W93" s="95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</row>
    <row r="94" spans="1:42" ht="20.25" customHeight="1">
      <c r="A94" s="31" t="s">
        <v>25</v>
      </c>
      <c r="B94" s="939" t="s">
        <v>779</v>
      </c>
      <c r="C94" s="42"/>
      <c r="D94" s="84">
        <f t="shared" ref="D94:D111" si="42">SUM(E94:V94)</f>
        <v>5931</v>
      </c>
      <c r="E94" s="84">
        <f t="shared" ref="E94:V94" si="43">SUM(E95:E96)</f>
        <v>140</v>
      </c>
      <c r="F94" s="84">
        <f t="shared" si="43"/>
        <v>555</v>
      </c>
      <c r="G94" s="84">
        <f t="shared" si="43"/>
        <v>680</v>
      </c>
      <c r="H94" s="84">
        <f t="shared" si="43"/>
        <v>655</v>
      </c>
      <c r="I94" s="84">
        <f t="shared" si="43"/>
        <v>610</v>
      </c>
      <c r="J94" s="84">
        <f t="shared" si="43"/>
        <v>555</v>
      </c>
      <c r="K94" s="84">
        <f t="shared" si="43"/>
        <v>483</v>
      </c>
      <c r="L94" s="84">
        <f t="shared" si="43"/>
        <v>415</v>
      </c>
      <c r="M94" s="84">
        <f t="shared" si="43"/>
        <v>376</v>
      </c>
      <c r="N94" s="84">
        <f t="shared" si="43"/>
        <v>333</v>
      </c>
      <c r="O94" s="84">
        <f t="shared" si="43"/>
        <v>289</v>
      </c>
      <c r="P94" s="84">
        <f t="shared" si="43"/>
        <v>244</v>
      </c>
      <c r="Q94" s="84">
        <f t="shared" si="43"/>
        <v>192</v>
      </c>
      <c r="R94" s="84">
        <f t="shared" si="43"/>
        <v>150</v>
      </c>
      <c r="S94" s="84">
        <f t="shared" si="43"/>
        <v>105</v>
      </c>
      <c r="T94" s="84">
        <f t="shared" si="43"/>
        <v>66</v>
      </c>
      <c r="U94" s="85">
        <f t="shared" si="43"/>
        <v>44</v>
      </c>
      <c r="V94" s="1006">
        <f t="shared" si="43"/>
        <v>39</v>
      </c>
      <c r="W94" s="80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</row>
    <row r="95" spans="1:42" ht="20.25" customHeight="1">
      <c r="A95" s="88"/>
      <c r="B95" s="945"/>
      <c r="C95" s="93" t="s">
        <v>59</v>
      </c>
      <c r="D95" s="82">
        <f t="shared" si="42"/>
        <v>2892</v>
      </c>
      <c r="E95" s="82">
        <v>72</v>
      </c>
      <c r="F95" s="82">
        <v>277</v>
      </c>
      <c r="G95" s="82">
        <v>332</v>
      </c>
      <c r="H95" s="82">
        <v>320</v>
      </c>
      <c r="I95" s="82">
        <v>298</v>
      </c>
      <c r="J95" s="82">
        <v>269</v>
      </c>
      <c r="K95" s="82">
        <v>230</v>
      </c>
      <c r="L95" s="82">
        <v>194</v>
      </c>
      <c r="M95" s="82">
        <v>178</v>
      </c>
      <c r="N95" s="82">
        <v>159</v>
      </c>
      <c r="O95" s="82">
        <v>136</v>
      </c>
      <c r="P95" s="82">
        <v>116</v>
      </c>
      <c r="Q95" s="82">
        <v>95</v>
      </c>
      <c r="R95" s="82">
        <v>78</v>
      </c>
      <c r="S95" s="82">
        <v>56</v>
      </c>
      <c r="T95" s="82">
        <v>37</v>
      </c>
      <c r="U95" s="83">
        <v>25</v>
      </c>
      <c r="V95" s="1007">
        <v>20</v>
      </c>
      <c r="W95" s="80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</row>
    <row r="96" spans="1:42" ht="20.25" customHeight="1">
      <c r="A96" s="88"/>
      <c r="B96" s="945"/>
      <c r="C96" s="93" t="s">
        <v>60</v>
      </c>
      <c r="D96" s="82">
        <f t="shared" si="42"/>
        <v>3039</v>
      </c>
      <c r="E96" s="82">
        <v>68</v>
      </c>
      <c r="F96" s="82">
        <v>278</v>
      </c>
      <c r="G96" s="1604">
        <v>348</v>
      </c>
      <c r="H96" s="1604">
        <v>335</v>
      </c>
      <c r="I96" s="1604">
        <v>312</v>
      </c>
      <c r="J96" s="1604">
        <v>286</v>
      </c>
      <c r="K96" s="1604">
        <v>253</v>
      </c>
      <c r="L96" s="1604">
        <v>221</v>
      </c>
      <c r="M96" s="1604">
        <v>198</v>
      </c>
      <c r="N96" s="1604">
        <v>174</v>
      </c>
      <c r="O96" s="1604">
        <v>153</v>
      </c>
      <c r="P96" s="1604">
        <v>128</v>
      </c>
      <c r="Q96" s="1604">
        <v>97</v>
      </c>
      <c r="R96" s="1604">
        <v>72</v>
      </c>
      <c r="S96" s="1604">
        <v>49</v>
      </c>
      <c r="T96" s="1604">
        <v>29</v>
      </c>
      <c r="U96" s="1604">
        <v>19</v>
      </c>
      <c r="V96" s="1605">
        <v>19</v>
      </c>
      <c r="W96" s="80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</row>
    <row r="97" spans="1:42" ht="20.25" customHeight="1">
      <c r="A97" s="31" t="s">
        <v>27</v>
      </c>
      <c r="B97" s="939" t="s">
        <v>827</v>
      </c>
      <c r="C97" s="42"/>
      <c r="D97" s="84">
        <f t="shared" si="42"/>
        <v>5826</v>
      </c>
      <c r="E97" s="84">
        <f t="shared" ref="E97:V97" si="44">SUM(E98:E99)</f>
        <v>138</v>
      </c>
      <c r="F97" s="84">
        <f t="shared" si="44"/>
        <v>545</v>
      </c>
      <c r="G97" s="84">
        <f t="shared" si="44"/>
        <v>668</v>
      </c>
      <c r="H97" s="84">
        <f t="shared" si="44"/>
        <v>643</v>
      </c>
      <c r="I97" s="84">
        <f t="shared" si="44"/>
        <v>599</v>
      </c>
      <c r="J97" s="84">
        <f t="shared" si="44"/>
        <v>545</v>
      </c>
      <c r="K97" s="84">
        <f t="shared" si="44"/>
        <v>475</v>
      </c>
      <c r="L97" s="84">
        <f t="shared" si="44"/>
        <v>408</v>
      </c>
      <c r="M97" s="84">
        <f t="shared" si="44"/>
        <v>369</v>
      </c>
      <c r="N97" s="84">
        <f t="shared" si="44"/>
        <v>327</v>
      </c>
      <c r="O97" s="84">
        <f t="shared" si="44"/>
        <v>284</v>
      </c>
      <c r="P97" s="84">
        <f t="shared" si="44"/>
        <v>239</v>
      </c>
      <c r="Q97" s="84">
        <f t="shared" si="44"/>
        <v>188</v>
      </c>
      <c r="R97" s="84">
        <f t="shared" si="44"/>
        <v>147</v>
      </c>
      <c r="S97" s="84">
        <f t="shared" si="44"/>
        <v>102</v>
      </c>
      <c r="T97" s="84">
        <f t="shared" si="44"/>
        <v>64</v>
      </c>
      <c r="U97" s="85">
        <f t="shared" si="44"/>
        <v>42</v>
      </c>
      <c r="V97" s="1006">
        <f t="shared" si="44"/>
        <v>43</v>
      </c>
      <c r="W97" s="80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</row>
    <row r="98" spans="1:42" ht="20.25" customHeight="1">
      <c r="A98" s="88"/>
      <c r="B98" s="945"/>
      <c r="C98" s="93" t="s">
        <v>59</v>
      </c>
      <c r="D98" s="82">
        <f t="shared" si="42"/>
        <v>2841</v>
      </c>
      <c r="E98" s="82">
        <v>71</v>
      </c>
      <c r="F98" s="82">
        <v>272</v>
      </c>
      <c r="G98" s="82">
        <v>326</v>
      </c>
      <c r="H98" s="82">
        <v>314</v>
      </c>
      <c r="I98" s="82">
        <v>293</v>
      </c>
      <c r="J98" s="82">
        <v>264</v>
      </c>
      <c r="K98" s="82">
        <v>226</v>
      </c>
      <c r="L98" s="82">
        <v>191</v>
      </c>
      <c r="M98" s="82">
        <v>175</v>
      </c>
      <c r="N98" s="82">
        <v>156</v>
      </c>
      <c r="O98" s="82">
        <v>134</v>
      </c>
      <c r="P98" s="82">
        <v>114</v>
      </c>
      <c r="Q98" s="82">
        <v>93</v>
      </c>
      <c r="R98" s="82">
        <v>76</v>
      </c>
      <c r="S98" s="82">
        <v>54</v>
      </c>
      <c r="T98" s="82">
        <v>36</v>
      </c>
      <c r="U98" s="83">
        <v>24</v>
      </c>
      <c r="V98" s="1007">
        <v>22</v>
      </c>
      <c r="W98" s="80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</row>
    <row r="99" spans="1:42" ht="20.25" customHeight="1">
      <c r="A99" s="101" t="s">
        <v>82</v>
      </c>
      <c r="B99" s="945"/>
      <c r="C99" s="93" t="s">
        <v>60</v>
      </c>
      <c r="D99" s="82">
        <f t="shared" si="42"/>
        <v>2985</v>
      </c>
      <c r="E99" s="82">
        <v>67</v>
      </c>
      <c r="F99" s="82">
        <v>273</v>
      </c>
      <c r="G99" s="82">
        <v>342</v>
      </c>
      <c r="H99" s="82">
        <v>329</v>
      </c>
      <c r="I99" s="82">
        <v>306</v>
      </c>
      <c r="J99" s="82">
        <v>281</v>
      </c>
      <c r="K99" s="82">
        <v>249</v>
      </c>
      <c r="L99" s="82">
        <v>217</v>
      </c>
      <c r="M99" s="82">
        <v>194</v>
      </c>
      <c r="N99" s="82">
        <v>171</v>
      </c>
      <c r="O99" s="82">
        <v>150</v>
      </c>
      <c r="P99" s="82">
        <v>125</v>
      </c>
      <c r="Q99" s="82">
        <v>95</v>
      </c>
      <c r="R99" s="82">
        <v>71</v>
      </c>
      <c r="S99" s="82">
        <v>48</v>
      </c>
      <c r="T99" s="82">
        <v>28</v>
      </c>
      <c r="U99" s="83">
        <v>18</v>
      </c>
      <c r="V99" s="1007">
        <v>21</v>
      </c>
      <c r="W99" s="80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</row>
    <row r="100" spans="1:42" ht="20.25" customHeight="1">
      <c r="A100" s="31" t="s">
        <v>29</v>
      </c>
      <c r="B100" s="939" t="s">
        <v>826</v>
      </c>
      <c r="C100" s="42"/>
      <c r="D100" s="84">
        <f t="shared" si="42"/>
        <v>9401</v>
      </c>
      <c r="E100" s="84">
        <f t="shared" ref="E100:V100" si="45">SUM(E101:E102)</f>
        <v>222</v>
      </c>
      <c r="F100" s="84">
        <f t="shared" si="45"/>
        <v>881</v>
      </c>
      <c r="G100" s="84">
        <f t="shared" si="45"/>
        <v>1080</v>
      </c>
      <c r="H100" s="84">
        <f t="shared" si="45"/>
        <v>1036</v>
      </c>
      <c r="I100" s="84">
        <f t="shared" si="45"/>
        <v>967</v>
      </c>
      <c r="J100" s="84">
        <f t="shared" si="45"/>
        <v>878</v>
      </c>
      <c r="K100" s="84">
        <f t="shared" si="45"/>
        <v>767</v>
      </c>
      <c r="L100" s="84">
        <f t="shared" si="45"/>
        <v>658</v>
      </c>
      <c r="M100" s="84">
        <f t="shared" si="45"/>
        <v>595</v>
      </c>
      <c r="N100" s="84">
        <f t="shared" si="45"/>
        <v>528</v>
      </c>
      <c r="O100" s="84">
        <f t="shared" si="45"/>
        <v>457</v>
      </c>
      <c r="P100" s="84">
        <f t="shared" si="45"/>
        <v>391</v>
      </c>
      <c r="Q100" s="84">
        <f t="shared" si="45"/>
        <v>303</v>
      </c>
      <c r="R100" s="84">
        <f t="shared" si="45"/>
        <v>238</v>
      </c>
      <c r="S100" s="84">
        <f t="shared" si="45"/>
        <v>165</v>
      </c>
      <c r="T100" s="84">
        <f t="shared" si="45"/>
        <v>100</v>
      </c>
      <c r="U100" s="85">
        <f t="shared" si="45"/>
        <v>67</v>
      </c>
      <c r="V100" s="1006">
        <f t="shared" si="45"/>
        <v>68</v>
      </c>
      <c r="W100" s="80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</row>
    <row r="101" spans="1:42" ht="20.25" customHeight="1">
      <c r="A101" s="88"/>
      <c r="B101" s="41"/>
      <c r="C101" s="93" t="s">
        <v>59</v>
      </c>
      <c r="D101" s="82">
        <f t="shared" si="42"/>
        <v>4580</v>
      </c>
      <c r="E101" s="82">
        <v>114</v>
      </c>
      <c r="F101" s="82">
        <v>440</v>
      </c>
      <c r="G101" s="82">
        <v>526</v>
      </c>
      <c r="H101" s="82">
        <v>505</v>
      </c>
      <c r="I101" s="82">
        <v>472</v>
      </c>
      <c r="J101" s="82">
        <v>425</v>
      </c>
      <c r="K101" s="82">
        <v>366</v>
      </c>
      <c r="L101" s="82">
        <v>309</v>
      </c>
      <c r="M101" s="82">
        <v>282</v>
      </c>
      <c r="N101" s="82">
        <v>250</v>
      </c>
      <c r="O101" s="82">
        <v>215</v>
      </c>
      <c r="P101" s="82">
        <v>187</v>
      </c>
      <c r="Q101" s="82">
        <v>149</v>
      </c>
      <c r="R101" s="82">
        <v>123</v>
      </c>
      <c r="S101" s="82">
        <v>88</v>
      </c>
      <c r="T101" s="82">
        <v>56</v>
      </c>
      <c r="U101" s="83">
        <v>38</v>
      </c>
      <c r="V101" s="1007">
        <v>35</v>
      </c>
      <c r="W101" s="80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</row>
    <row r="102" spans="1:42" ht="20.25" customHeight="1">
      <c r="A102" s="81"/>
      <c r="B102" s="41"/>
      <c r="C102" s="93" t="s">
        <v>60</v>
      </c>
      <c r="D102" s="82">
        <f t="shared" si="42"/>
        <v>4821</v>
      </c>
      <c r="E102" s="82">
        <v>108</v>
      </c>
      <c r="F102" s="82">
        <v>441</v>
      </c>
      <c r="G102" s="82">
        <v>554</v>
      </c>
      <c r="H102" s="82">
        <v>531</v>
      </c>
      <c r="I102" s="82">
        <v>495</v>
      </c>
      <c r="J102" s="82">
        <v>453</v>
      </c>
      <c r="K102" s="82">
        <v>401</v>
      </c>
      <c r="L102" s="82">
        <v>349</v>
      </c>
      <c r="M102" s="82">
        <v>313</v>
      </c>
      <c r="N102" s="82">
        <v>278</v>
      </c>
      <c r="O102" s="82">
        <v>242</v>
      </c>
      <c r="P102" s="82">
        <v>204</v>
      </c>
      <c r="Q102" s="82">
        <v>154</v>
      </c>
      <c r="R102" s="82">
        <v>115</v>
      </c>
      <c r="S102" s="82">
        <v>77</v>
      </c>
      <c r="T102" s="82">
        <v>44</v>
      </c>
      <c r="U102" s="83">
        <v>29</v>
      </c>
      <c r="V102" s="1007">
        <v>33</v>
      </c>
      <c r="W102" s="80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</row>
    <row r="103" spans="1:42" ht="20.25" customHeight="1">
      <c r="A103" s="31" t="s">
        <v>31</v>
      </c>
      <c r="B103" s="939" t="s">
        <v>76</v>
      </c>
      <c r="C103" s="42"/>
      <c r="D103" s="84">
        <f t="shared" si="42"/>
        <v>2673</v>
      </c>
      <c r="E103" s="84">
        <f t="shared" ref="E103:V103" si="46">SUM(E104:E105)</f>
        <v>65</v>
      </c>
      <c r="F103" s="84">
        <f t="shared" si="46"/>
        <v>268</v>
      </c>
      <c r="G103" s="84">
        <f t="shared" si="46"/>
        <v>334</v>
      </c>
      <c r="H103" s="84">
        <f t="shared" si="46"/>
        <v>312</v>
      </c>
      <c r="I103" s="84">
        <f t="shared" si="46"/>
        <v>284</v>
      </c>
      <c r="J103" s="84">
        <f t="shared" si="46"/>
        <v>253</v>
      </c>
      <c r="K103" s="84">
        <f t="shared" si="46"/>
        <v>216</v>
      </c>
      <c r="L103" s="84">
        <f t="shared" si="46"/>
        <v>183</v>
      </c>
      <c r="M103" s="84">
        <f t="shared" si="46"/>
        <v>163</v>
      </c>
      <c r="N103" s="84">
        <f t="shared" si="46"/>
        <v>142</v>
      </c>
      <c r="O103" s="84">
        <f t="shared" si="46"/>
        <v>122</v>
      </c>
      <c r="P103" s="84">
        <f t="shared" si="46"/>
        <v>101</v>
      </c>
      <c r="Q103" s="84">
        <f t="shared" si="46"/>
        <v>78</v>
      </c>
      <c r="R103" s="84">
        <f t="shared" si="46"/>
        <v>58</v>
      </c>
      <c r="S103" s="84">
        <f t="shared" si="46"/>
        <v>39</v>
      </c>
      <c r="T103" s="84">
        <f t="shared" si="46"/>
        <v>24</v>
      </c>
      <c r="U103" s="85">
        <f t="shared" si="46"/>
        <v>15</v>
      </c>
      <c r="V103" s="1006">
        <f t="shared" si="46"/>
        <v>16</v>
      </c>
      <c r="W103" s="80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</row>
    <row r="104" spans="1:42" ht="20.25" customHeight="1">
      <c r="A104" s="88"/>
      <c r="B104" s="41"/>
      <c r="C104" s="93" t="s">
        <v>59</v>
      </c>
      <c r="D104" s="82">
        <f t="shared" si="42"/>
        <v>1246</v>
      </c>
      <c r="E104" s="82">
        <v>34</v>
      </c>
      <c r="F104" s="82">
        <v>130</v>
      </c>
      <c r="G104" s="82">
        <v>155</v>
      </c>
      <c r="H104" s="82">
        <v>145</v>
      </c>
      <c r="I104" s="82">
        <v>132</v>
      </c>
      <c r="J104" s="82">
        <v>117</v>
      </c>
      <c r="K104" s="82">
        <v>98</v>
      </c>
      <c r="L104" s="82">
        <v>82</v>
      </c>
      <c r="M104" s="82">
        <v>73</v>
      </c>
      <c r="N104" s="82">
        <v>64</v>
      </c>
      <c r="O104" s="82">
        <v>55</v>
      </c>
      <c r="P104" s="82">
        <v>46</v>
      </c>
      <c r="Q104" s="82">
        <v>37</v>
      </c>
      <c r="R104" s="82">
        <v>29</v>
      </c>
      <c r="S104" s="82">
        <v>20</v>
      </c>
      <c r="T104" s="82">
        <v>13</v>
      </c>
      <c r="U104" s="83">
        <v>8</v>
      </c>
      <c r="V104" s="1007">
        <v>8</v>
      </c>
      <c r="W104" s="80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</row>
    <row r="105" spans="1:42" ht="20.25" customHeight="1">
      <c r="A105" s="41"/>
      <c r="B105" s="98"/>
      <c r="C105" s="93" t="s">
        <v>60</v>
      </c>
      <c r="D105" s="82">
        <f t="shared" si="42"/>
        <v>1427</v>
      </c>
      <c r="E105" s="82">
        <v>31</v>
      </c>
      <c r="F105" s="82">
        <v>138</v>
      </c>
      <c r="G105" s="82">
        <v>179</v>
      </c>
      <c r="H105" s="82">
        <v>167</v>
      </c>
      <c r="I105" s="82">
        <v>152</v>
      </c>
      <c r="J105" s="82">
        <v>136</v>
      </c>
      <c r="K105" s="82">
        <v>118</v>
      </c>
      <c r="L105" s="82">
        <v>101</v>
      </c>
      <c r="M105" s="82">
        <v>90</v>
      </c>
      <c r="N105" s="82">
        <v>78</v>
      </c>
      <c r="O105" s="82">
        <v>67</v>
      </c>
      <c r="P105" s="82">
        <v>55</v>
      </c>
      <c r="Q105" s="82">
        <v>41</v>
      </c>
      <c r="R105" s="82">
        <v>29</v>
      </c>
      <c r="S105" s="82">
        <v>19</v>
      </c>
      <c r="T105" s="82">
        <v>11</v>
      </c>
      <c r="U105" s="83">
        <v>7</v>
      </c>
      <c r="V105" s="1007">
        <v>8</v>
      </c>
      <c r="W105" s="80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</row>
    <row r="106" spans="1:42" ht="20.25" customHeight="1">
      <c r="A106" s="31" t="s">
        <v>33</v>
      </c>
      <c r="B106" s="939" t="s">
        <v>812</v>
      </c>
      <c r="C106" s="42"/>
      <c r="D106" s="84">
        <f t="shared" si="42"/>
        <v>5783</v>
      </c>
      <c r="E106" s="84">
        <f t="shared" ref="E106:V106" si="47">SUM(E107:E108)</f>
        <v>115</v>
      </c>
      <c r="F106" s="84">
        <f t="shared" si="47"/>
        <v>544</v>
      </c>
      <c r="G106" s="84">
        <f t="shared" si="47"/>
        <v>743</v>
      </c>
      <c r="H106" s="84">
        <f t="shared" si="47"/>
        <v>693</v>
      </c>
      <c r="I106" s="84">
        <f t="shared" si="47"/>
        <v>631</v>
      </c>
      <c r="J106" s="84">
        <f t="shared" si="47"/>
        <v>558</v>
      </c>
      <c r="K106" s="84">
        <f t="shared" si="47"/>
        <v>475</v>
      </c>
      <c r="L106" s="84">
        <f t="shared" si="47"/>
        <v>398</v>
      </c>
      <c r="M106" s="84">
        <f t="shared" si="47"/>
        <v>355</v>
      </c>
      <c r="N106" s="84">
        <f t="shared" si="47"/>
        <v>309</v>
      </c>
      <c r="O106" s="84">
        <f t="shared" si="47"/>
        <v>261</v>
      </c>
      <c r="P106" s="84">
        <f t="shared" si="47"/>
        <v>216</v>
      </c>
      <c r="Q106" s="84">
        <f t="shared" si="47"/>
        <v>165</v>
      </c>
      <c r="R106" s="84">
        <f t="shared" si="47"/>
        <v>124</v>
      </c>
      <c r="S106" s="84">
        <f t="shared" si="47"/>
        <v>84</v>
      </c>
      <c r="T106" s="84">
        <f t="shared" si="47"/>
        <v>51</v>
      </c>
      <c r="U106" s="85">
        <f t="shared" si="47"/>
        <v>32</v>
      </c>
      <c r="V106" s="1006">
        <f t="shared" si="47"/>
        <v>29</v>
      </c>
      <c r="W106" s="80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</row>
    <row r="107" spans="1:42" ht="20.25" customHeight="1">
      <c r="A107" s="88"/>
      <c r="B107" s="945"/>
      <c r="C107" s="93" t="s">
        <v>59</v>
      </c>
      <c r="D107" s="82">
        <f t="shared" si="42"/>
        <v>3228</v>
      </c>
      <c r="E107" s="82">
        <v>58</v>
      </c>
      <c r="F107" s="82">
        <v>295</v>
      </c>
      <c r="G107" s="82">
        <v>419</v>
      </c>
      <c r="H107" s="82">
        <v>391</v>
      </c>
      <c r="I107" s="82">
        <v>356</v>
      </c>
      <c r="J107" s="82">
        <v>313</v>
      </c>
      <c r="K107" s="82">
        <v>262</v>
      </c>
      <c r="L107" s="82">
        <v>217</v>
      </c>
      <c r="M107" s="82">
        <v>195</v>
      </c>
      <c r="N107" s="82">
        <v>170</v>
      </c>
      <c r="O107" s="82">
        <v>143</v>
      </c>
      <c r="P107" s="82">
        <v>119</v>
      </c>
      <c r="Q107" s="82">
        <v>94</v>
      </c>
      <c r="R107" s="82">
        <v>74</v>
      </c>
      <c r="S107" s="82">
        <v>51</v>
      </c>
      <c r="T107" s="82">
        <v>32</v>
      </c>
      <c r="U107" s="83">
        <v>21</v>
      </c>
      <c r="V107" s="1007">
        <v>18</v>
      </c>
      <c r="W107" s="80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</row>
    <row r="108" spans="1:42" ht="20.25" customHeight="1">
      <c r="A108" s="101" t="s">
        <v>82</v>
      </c>
      <c r="B108" s="945"/>
      <c r="C108" s="93" t="s">
        <v>60</v>
      </c>
      <c r="D108" s="82">
        <f t="shared" si="42"/>
        <v>2555</v>
      </c>
      <c r="E108" s="82">
        <v>57</v>
      </c>
      <c r="F108" s="82">
        <v>249</v>
      </c>
      <c r="G108" s="82">
        <v>324</v>
      </c>
      <c r="H108" s="82">
        <v>302</v>
      </c>
      <c r="I108" s="82">
        <v>275</v>
      </c>
      <c r="J108" s="82">
        <v>245</v>
      </c>
      <c r="K108" s="82">
        <v>213</v>
      </c>
      <c r="L108" s="82">
        <v>181</v>
      </c>
      <c r="M108" s="82">
        <v>160</v>
      </c>
      <c r="N108" s="82">
        <v>139</v>
      </c>
      <c r="O108" s="82">
        <v>118</v>
      </c>
      <c r="P108" s="82">
        <v>97</v>
      </c>
      <c r="Q108" s="82">
        <v>71</v>
      </c>
      <c r="R108" s="82">
        <v>50</v>
      </c>
      <c r="S108" s="82">
        <v>33</v>
      </c>
      <c r="T108" s="82">
        <v>19</v>
      </c>
      <c r="U108" s="83">
        <v>11</v>
      </c>
      <c r="V108" s="1007">
        <v>11</v>
      </c>
      <c r="W108" s="80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</row>
    <row r="109" spans="1:42" ht="20.25" customHeight="1">
      <c r="A109" s="31" t="s">
        <v>35</v>
      </c>
      <c r="B109" s="939" t="s">
        <v>69</v>
      </c>
      <c r="C109" s="42"/>
      <c r="D109" s="84">
        <f t="shared" si="42"/>
        <v>6234</v>
      </c>
      <c r="E109" s="84">
        <f t="shared" ref="E109:V109" si="48">SUM(E110:E111)</f>
        <v>142</v>
      </c>
      <c r="F109" s="84">
        <f t="shared" si="48"/>
        <v>595</v>
      </c>
      <c r="G109" s="84">
        <f t="shared" si="48"/>
        <v>756</v>
      </c>
      <c r="H109" s="84">
        <f t="shared" si="48"/>
        <v>718</v>
      </c>
      <c r="I109" s="84">
        <f t="shared" si="48"/>
        <v>662</v>
      </c>
      <c r="J109" s="84">
        <f t="shared" si="48"/>
        <v>593</v>
      </c>
      <c r="K109" s="84">
        <f t="shared" si="48"/>
        <v>510</v>
      </c>
      <c r="L109" s="84">
        <f t="shared" si="48"/>
        <v>433</v>
      </c>
      <c r="M109" s="84">
        <f t="shared" si="48"/>
        <v>386</v>
      </c>
      <c r="N109" s="84">
        <f t="shared" si="48"/>
        <v>337</v>
      </c>
      <c r="O109" s="84">
        <f t="shared" si="48"/>
        <v>287</v>
      </c>
      <c r="P109" s="84">
        <f t="shared" si="48"/>
        <v>236</v>
      </c>
      <c r="Q109" s="84">
        <f t="shared" si="48"/>
        <v>184</v>
      </c>
      <c r="R109" s="84">
        <f t="shared" si="48"/>
        <v>145</v>
      </c>
      <c r="S109" s="84">
        <f t="shared" si="48"/>
        <v>101</v>
      </c>
      <c r="T109" s="84">
        <f t="shared" si="48"/>
        <v>64</v>
      </c>
      <c r="U109" s="85">
        <f t="shared" si="48"/>
        <v>43</v>
      </c>
      <c r="V109" s="1006">
        <f t="shared" si="48"/>
        <v>42</v>
      </c>
      <c r="W109" s="80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</row>
    <row r="110" spans="1:42" ht="20.25" customHeight="1">
      <c r="A110" s="88"/>
      <c r="B110" s="41"/>
      <c r="C110" s="93" t="s">
        <v>59</v>
      </c>
      <c r="D110" s="82">
        <f t="shared" si="42"/>
        <v>3137</v>
      </c>
      <c r="E110" s="82">
        <v>73</v>
      </c>
      <c r="F110" s="82">
        <v>302</v>
      </c>
      <c r="G110" s="82">
        <v>381</v>
      </c>
      <c r="H110" s="82">
        <v>362</v>
      </c>
      <c r="I110" s="82">
        <v>334</v>
      </c>
      <c r="J110" s="82">
        <v>298</v>
      </c>
      <c r="K110" s="82">
        <v>251</v>
      </c>
      <c r="L110" s="82">
        <v>210</v>
      </c>
      <c r="M110" s="82">
        <v>189</v>
      </c>
      <c r="N110" s="82">
        <v>165</v>
      </c>
      <c r="O110" s="82">
        <v>140</v>
      </c>
      <c r="P110" s="82">
        <v>117</v>
      </c>
      <c r="Q110" s="82">
        <v>95</v>
      </c>
      <c r="R110" s="82">
        <v>78</v>
      </c>
      <c r="S110" s="82">
        <v>56</v>
      </c>
      <c r="T110" s="82">
        <v>37</v>
      </c>
      <c r="U110" s="83">
        <v>25</v>
      </c>
      <c r="V110" s="1007">
        <v>24</v>
      </c>
      <c r="W110" s="80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</row>
    <row r="111" spans="1:42" ht="20.25" customHeight="1" thickBot="1">
      <c r="A111" s="942"/>
      <c r="B111" s="946"/>
      <c r="C111" s="948" t="s">
        <v>60</v>
      </c>
      <c r="D111" s="103">
        <f t="shared" si="42"/>
        <v>3097</v>
      </c>
      <c r="E111" s="103">
        <v>69</v>
      </c>
      <c r="F111" s="103">
        <v>293</v>
      </c>
      <c r="G111" s="103">
        <v>375</v>
      </c>
      <c r="H111" s="103">
        <v>356</v>
      </c>
      <c r="I111" s="103">
        <v>328</v>
      </c>
      <c r="J111" s="103">
        <v>295</v>
      </c>
      <c r="K111" s="103">
        <v>259</v>
      </c>
      <c r="L111" s="103">
        <v>223</v>
      </c>
      <c r="M111" s="103">
        <v>197</v>
      </c>
      <c r="N111" s="103">
        <v>172</v>
      </c>
      <c r="O111" s="103">
        <v>147</v>
      </c>
      <c r="P111" s="103">
        <v>119</v>
      </c>
      <c r="Q111" s="103">
        <v>89</v>
      </c>
      <c r="R111" s="103">
        <v>67</v>
      </c>
      <c r="S111" s="103">
        <v>45</v>
      </c>
      <c r="T111" s="103">
        <v>27</v>
      </c>
      <c r="U111" s="104">
        <v>18</v>
      </c>
      <c r="V111" s="1008">
        <v>18</v>
      </c>
      <c r="W111" s="80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</row>
    <row r="112" spans="1:42" ht="18" customHeight="1">
      <c r="A112" s="1643" t="s">
        <v>873</v>
      </c>
      <c r="B112" s="1643"/>
      <c r="C112" s="1643"/>
      <c r="D112" s="1643"/>
      <c r="E112" s="1607"/>
      <c r="F112" s="1606"/>
      <c r="G112" s="1606"/>
      <c r="H112" s="1606"/>
      <c r="I112" s="1606"/>
      <c r="J112" s="1606"/>
      <c r="K112" s="1606"/>
      <c r="L112" s="1606"/>
      <c r="M112" s="1606"/>
      <c r="N112" s="63"/>
      <c r="O112" s="63"/>
      <c r="P112" s="63"/>
      <c r="Q112" s="63"/>
      <c r="R112" s="63"/>
      <c r="S112" s="63"/>
      <c r="T112" s="63"/>
      <c r="U112" s="80"/>
      <c r="V112" s="80"/>
      <c r="W112" s="80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</row>
    <row r="113" spans="1:42" ht="13.5" customHeight="1">
      <c r="A113" s="1631" t="s">
        <v>874</v>
      </c>
      <c r="B113" s="1631"/>
      <c r="C113" s="1631"/>
      <c r="D113" s="1631"/>
      <c r="E113" s="1631"/>
      <c r="F113" s="1608">
        <v>44677</v>
      </c>
      <c r="G113" s="1606"/>
      <c r="H113" s="1606"/>
      <c r="I113" s="1606"/>
      <c r="J113" s="1606"/>
      <c r="K113" s="1606"/>
      <c r="L113" s="1606"/>
      <c r="M113" s="1606"/>
      <c r="N113" s="63"/>
      <c r="O113" s="63"/>
      <c r="P113" s="63"/>
      <c r="Q113" s="63"/>
      <c r="R113" s="63"/>
      <c r="S113" s="63"/>
      <c r="T113" s="63"/>
      <c r="U113" s="80"/>
      <c r="V113" s="80"/>
      <c r="W113" s="80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</row>
    <row r="114" spans="1:42">
      <c r="B114" s="18"/>
      <c r="C114" s="18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80"/>
      <c r="V114" s="80"/>
      <c r="W114" s="80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</row>
    <row r="115" spans="1:42">
      <c r="B115" s="18"/>
      <c r="C115" s="18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80"/>
      <c r="V115" s="80"/>
      <c r="W115" s="80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</row>
    <row r="116" spans="1:42">
      <c r="B116" s="18"/>
      <c r="C116" s="18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80"/>
      <c r="V116" s="80"/>
      <c r="W116" s="80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</row>
    <row r="117" spans="1:42">
      <c r="B117" s="18"/>
      <c r="C117" s="18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80"/>
      <c r="V117" s="80"/>
      <c r="W117" s="80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</row>
    <row r="118" spans="1:42">
      <c r="B118" s="18"/>
      <c r="C118" s="18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80"/>
      <c r="V118" s="80"/>
      <c r="W118" s="80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</row>
    <row r="119" spans="1:42">
      <c r="B119" s="18"/>
      <c r="C119" s="18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80"/>
      <c r="V119" s="80"/>
      <c r="W119" s="80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</row>
    <row r="120" spans="1:42">
      <c r="B120" s="18"/>
      <c r="C120" s="18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80"/>
      <c r="V120" s="80"/>
      <c r="W120" s="80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</row>
    <row r="121" spans="1:42">
      <c r="B121" s="18"/>
      <c r="C121" s="18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80"/>
      <c r="V121" s="80"/>
      <c r="W121" s="80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</row>
    <row r="122" spans="1:42">
      <c r="B122" s="18"/>
      <c r="C122" s="18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80"/>
      <c r="V122" s="80"/>
      <c r="W122" s="80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</row>
    <row r="123" spans="1:42">
      <c r="B123" s="18"/>
      <c r="C123" s="18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80"/>
      <c r="V123" s="80"/>
      <c r="W123" s="80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</row>
    <row r="124" spans="1:42">
      <c r="B124" s="18"/>
      <c r="C124" s="18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80"/>
      <c r="V124" s="80"/>
      <c r="W124" s="80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</row>
    <row r="125" spans="1:42">
      <c r="B125" s="18"/>
      <c r="C125" s="18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80"/>
      <c r="V125" s="80"/>
      <c r="W125" s="80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</row>
    <row r="126" spans="1:42">
      <c r="B126" s="18"/>
      <c r="C126" s="18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80"/>
      <c r="V126" s="80"/>
      <c r="W126" s="80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</row>
    <row r="127" spans="1:42">
      <c r="B127" s="18"/>
      <c r="C127" s="18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80"/>
      <c r="V127" s="80"/>
      <c r="W127" s="80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</row>
    <row r="128" spans="1:42">
      <c r="B128" s="18"/>
      <c r="C128" s="18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80"/>
      <c r="V128" s="80"/>
      <c r="W128" s="80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</row>
    <row r="129" spans="2:42">
      <c r="B129" s="18"/>
      <c r="C129" s="18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80"/>
      <c r="V129" s="80"/>
      <c r="W129" s="80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</row>
    <row r="130" spans="2:42">
      <c r="B130" s="18"/>
      <c r="C130" s="18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80"/>
      <c r="V130" s="80"/>
      <c r="W130" s="80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</row>
    <row r="131" spans="2:42">
      <c r="B131" s="18"/>
      <c r="C131" s="18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80"/>
      <c r="V131" s="80"/>
      <c r="W131" s="80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</row>
    <row r="132" spans="2:42">
      <c r="B132" s="18"/>
      <c r="C132" s="18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80"/>
      <c r="V132" s="80"/>
      <c r="W132" s="80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</row>
    <row r="133" spans="2:42">
      <c r="B133" s="18"/>
      <c r="C133" s="18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80"/>
      <c r="V133" s="80"/>
      <c r="W133" s="80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</row>
    <row r="134" spans="2:42">
      <c r="B134" s="18"/>
      <c r="C134" s="18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80"/>
      <c r="V134" s="80"/>
      <c r="W134" s="80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</row>
    <row r="135" spans="2:42">
      <c r="B135" s="18"/>
      <c r="C135" s="18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80"/>
      <c r="V135" s="80"/>
      <c r="W135" s="80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</row>
    <row r="136" spans="2:42">
      <c r="B136" s="18"/>
      <c r="C136" s="18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80"/>
      <c r="V136" s="80"/>
      <c r="W136" s="80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</row>
    <row r="137" spans="2:42">
      <c r="B137" s="18"/>
      <c r="C137" s="18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80"/>
      <c r="V137" s="80"/>
      <c r="W137" s="80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</row>
    <row r="138" spans="2:42">
      <c r="B138" s="18"/>
      <c r="C138" s="18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80"/>
      <c r="V138" s="80"/>
      <c r="W138" s="80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</row>
    <row r="139" spans="2:42">
      <c r="B139" s="18"/>
      <c r="C139" s="18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80"/>
      <c r="V139" s="80"/>
      <c r="W139" s="80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</row>
    <row r="140" spans="2:42">
      <c r="B140" s="18"/>
      <c r="C140" s="18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80"/>
      <c r="V140" s="80"/>
      <c r="W140" s="80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</row>
    <row r="141" spans="2:42">
      <c r="B141" s="18"/>
      <c r="C141" s="18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80"/>
      <c r="V141" s="80"/>
      <c r="W141" s="80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</row>
    <row r="142" spans="2:42">
      <c r="B142" s="18"/>
      <c r="C142" s="18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80"/>
      <c r="V142" s="80"/>
      <c r="W142" s="80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</row>
    <row r="143" spans="2:42">
      <c r="B143" s="18"/>
      <c r="C143" s="18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80"/>
      <c r="V143" s="80"/>
      <c r="W143" s="80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</row>
    <row r="144" spans="2:42">
      <c r="B144" s="18"/>
      <c r="C144" s="18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80"/>
      <c r="V144" s="80"/>
      <c r="W144" s="80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</row>
    <row r="145" spans="1:42">
      <c r="B145" s="18"/>
      <c r="C145" s="18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80"/>
      <c r="V145" s="80"/>
      <c r="W145" s="80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</row>
    <row r="146" spans="1:42">
      <c r="B146" s="18"/>
      <c r="C146" s="18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80"/>
      <c r="V146" s="80"/>
      <c r="W146" s="80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</row>
    <row r="147" spans="1:42">
      <c r="A147" s="966" t="s">
        <v>27</v>
      </c>
      <c r="B147" s="967" t="s">
        <v>65</v>
      </c>
      <c r="C147" s="967"/>
      <c r="D147" s="958">
        <f>SUM(E147:V147)</f>
        <v>106828</v>
      </c>
      <c r="E147" s="964">
        <f>+E150+E153+E156+E159+E162+E165+E168+E171+E174+E177+E180+E183+E186</f>
        <v>2808</v>
      </c>
      <c r="F147" s="964">
        <f t="shared" ref="F147:V147" si="49">+F150+F153+F156+F159+F162+F165+F168+F171+F174+F177+F180+F183+F186</f>
        <v>11235</v>
      </c>
      <c r="G147" s="964">
        <f t="shared" si="49"/>
        <v>13420</v>
      </c>
      <c r="H147" s="964">
        <f t="shared" si="49"/>
        <v>12190</v>
      </c>
      <c r="I147" s="964">
        <f t="shared" si="49"/>
        <v>11116</v>
      </c>
      <c r="J147" s="964">
        <f t="shared" si="49"/>
        <v>9686</v>
      </c>
      <c r="K147" s="964">
        <f t="shared" si="49"/>
        <v>8013</v>
      </c>
      <c r="L147" s="964">
        <f t="shared" si="49"/>
        <v>7355</v>
      </c>
      <c r="M147" s="964">
        <f t="shared" si="49"/>
        <v>6496</v>
      </c>
      <c r="N147" s="964">
        <f t="shared" si="49"/>
        <v>5731</v>
      </c>
      <c r="O147" s="964">
        <f t="shared" si="49"/>
        <v>5115</v>
      </c>
      <c r="P147" s="964">
        <f t="shared" si="49"/>
        <v>4034</v>
      </c>
      <c r="Q147" s="964">
        <f t="shared" si="49"/>
        <v>3289</v>
      </c>
      <c r="R147" s="964">
        <f t="shared" si="49"/>
        <v>2419</v>
      </c>
      <c r="S147" s="964">
        <f t="shared" si="49"/>
        <v>1514</v>
      </c>
      <c r="T147" s="964">
        <f t="shared" si="49"/>
        <v>1068</v>
      </c>
      <c r="U147" s="964">
        <f t="shared" si="49"/>
        <v>710</v>
      </c>
      <c r="V147" s="968">
        <f t="shared" si="49"/>
        <v>629</v>
      </c>
      <c r="W147" s="80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</row>
    <row r="148" spans="1:42">
      <c r="A148" s="969"/>
      <c r="B148" s="967"/>
      <c r="C148" s="970" t="s">
        <v>57</v>
      </c>
      <c r="D148" s="964">
        <f t="shared" ref="D148:D180" si="50">SUM(E148:V148)</f>
        <v>54296</v>
      </c>
      <c r="E148" s="964">
        <f>+E151+E154+E157+E160+E163+E166+E169+E172+E175+E178+E181+E184+E187</f>
        <v>1432</v>
      </c>
      <c r="F148" s="964">
        <f>+F151+F154+F157+F160+F163+F166+F169+F172+F175+F178+F181+F184+F187</f>
        <v>5697</v>
      </c>
      <c r="G148" s="964">
        <f>+G151+G154+G157+G160+G163+G166+G169+G172+G175+G178+G181+G184+G187</f>
        <v>6827</v>
      </c>
      <c r="H148" s="964">
        <f>+H151+H154+H157+H160+H163+H166+H169+H172+H175+H178+H181+H184+H187</f>
        <v>6179</v>
      </c>
      <c r="I148" s="964">
        <f t="shared" ref="I148:V148" si="51">+I151+I154+I157+I160+I163+I166+I169+I172+I175+I178+I181+I184+I187</f>
        <v>5674</v>
      </c>
      <c r="J148" s="964">
        <f t="shared" si="51"/>
        <v>4870</v>
      </c>
      <c r="K148" s="964">
        <f t="shared" si="51"/>
        <v>3953</v>
      </c>
      <c r="L148" s="964">
        <f t="shared" si="51"/>
        <v>3652</v>
      </c>
      <c r="M148" s="964">
        <f t="shared" si="51"/>
        <v>3255</v>
      </c>
      <c r="N148" s="964">
        <f t="shared" si="51"/>
        <v>2810</v>
      </c>
      <c r="O148" s="964">
        <f t="shared" si="51"/>
        <v>2535</v>
      </c>
      <c r="P148" s="964">
        <f t="shared" si="51"/>
        <v>2053</v>
      </c>
      <c r="Q148" s="964">
        <f t="shared" si="51"/>
        <v>1760</v>
      </c>
      <c r="R148" s="964">
        <f t="shared" si="51"/>
        <v>1320</v>
      </c>
      <c r="S148" s="964">
        <f t="shared" si="51"/>
        <v>880</v>
      </c>
      <c r="T148" s="964">
        <f t="shared" si="51"/>
        <v>639</v>
      </c>
      <c r="U148" s="964">
        <f t="shared" si="51"/>
        <v>419</v>
      </c>
      <c r="V148" s="968">
        <f t="shared" si="51"/>
        <v>341</v>
      </c>
      <c r="W148" s="80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</row>
    <row r="149" spans="1:42">
      <c r="A149" s="969"/>
      <c r="B149" s="967"/>
      <c r="C149" s="970" t="s">
        <v>58</v>
      </c>
      <c r="D149" s="964">
        <f t="shared" si="50"/>
        <v>52532</v>
      </c>
      <c r="E149" s="964">
        <f>+E152+E155+E158+E161+E164+E167+E170+E173+E176+E179+E182+E185+E188</f>
        <v>1376</v>
      </c>
      <c r="F149" s="964">
        <f t="shared" ref="F149:V149" si="52">+F152+F155+F158+F161+F164+F167+F170+F173+F176+F179+F182+F185+F188</f>
        <v>5538</v>
      </c>
      <c r="G149" s="964">
        <f t="shared" si="52"/>
        <v>6593</v>
      </c>
      <c r="H149" s="964">
        <f t="shared" si="52"/>
        <v>6011</v>
      </c>
      <c r="I149" s="964">
        <f t="shared" si="52"/>
        <v>5442</v>
      </c>
      <c r="J149" s="964">
        <f t="shared" si="52"/>
        <v>4816</v>
      </c>
      <c r="K149" s="964">
        <f t="shared" si="52"/>
        <v>4060</v>
      </c>
      <c r="L149" s="964">
        <f t="shared" si="52"/>
        <v>3703</v>
      </c>
      <c r="M149" s="964">
        <f t="shared" si="52"/>
        <v>3241</v>
      </c>
      <c r="N149" s="964">
        <f t="shared" si="52"/>
        <v>2921</v>
      </c>
      <c r="O149" s="964">
        <f t="shared" si="52"/>
        <v>2580</v>
      </c>
      <c r="P149" s="964">
        <f t="shared" si="52"/>
        <v>1981</v>
      </c>
      <c r="Q149" s="964">
        <f t="shared" si="52"/>
        <v>1529</v>
      </c>
      <c r="R149" s="964">
        <f t="shared" si="52"/>
        <v>1099</v>
      </c>
      <c r="S149" s="964">
        <f t="shared" si="52"/>
        <v>634</v>
      </c>
      <c r="T149" s="964">
        <f t="shared" si="52"/>
        <v>429</v>
      </c>
      <c r="U149" s="964">
        <f t="shared" si="52"/>
        <v>291</v>
      </c>
      <c r="V149" s="968">
        <f t="shared" si="52"/>
        <v>288</v>
      </c>
      <c r="W149" s="80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</row>
    <row r="150" spans="1:42" ht="19.5" customHeight="1">
      <c r="A150" s="31" t="s">
        <v>25</v>
      </c>
      <c r="B150" s="87" t="s">
        <v>66</v>
      </c>
      <c r="C150" s="14"/>
      <c r="D150" s="84">
        <f t="shared" si="50"/>
        <v>16216</v>
      </c>
      <c r="E150" s="84">
        <f t="shared" ref="E150:V150" si="53">SUM(E151:E152)</f>
        <v>449</v>
      </c>
      <c r="F150" s="84">
        <f t="shared" si="53"/>
        <v>1829</v>
      </c>
      <c r="G150" s="84">
        <f t="shared" si="53"/>
        <v>2141</v>
      </c>
      <c r="H150" s="84">
        <f t="shared" si="53"/>
        <v>1917</v>
      </c>
      <c r="I150" s="84">
        <f t="shared" si="53"/>
        <v>1722</v>
      </c>
      <c r="J150" s="84">
        <f t="shared" si="53"/>
        <v>1477</v>
      </c>
      <c r="K150" s="84">
        <f t="shared" si="53"/>
        <v>1206</v>
      </c>
      <c r="L150" s="84">
        <f t="shared" si="53"/>
        <v>1091</v>
      </c>
      <c r="M150" s="84">
        <f t="shared" si="53"/>
        <v>951</v>
      </c>
      <c r="N150" s="84">
        <f t="shared" si="53"/>
        <v>828</v>
      </c>
      <c r="O150" s="84">
        <f t="shared" si="53"/>
        <v>729</v>
      </c>
      <c r="P150" s="84">
        <f t="shared" si="53"/>
        <v>568</v>
      </c>
      <c r="Q150" s="84">
        <f t="shared" si="53"/>
        <v>457</v>
      </c>
      <c r="R150" s="84">
        <f t="shared" si="53"/>
        <v>333</v>
      </c>
      <c r="S150" s="84">
        <f t="shared" si="53"/>
        <v>205</v>
      </c>
      <c r="T150" s="84">
        <f t="shared" si="53"/>
        <v>141</v>
      </c>
      <c r="U150" s="84">
        <f t="shared" si="53"/>
        <v>94</v>
      </c>
      <c r="V150" s="85">
        <f t="shared" si="53"/>
        <v>78</v>
      </c>
      <c r="W150" s="80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</row>
    <row r="151" spans="1:42" ht="19.5" customHeight="1">
      <c r="A151" s="88"/>
      <c r="B151" s="89"/>
      <c r="C151" s="86" t="s">
        <v>59</v>
      </c>
      <c r="D151" s="82">
        <f t="shared" si="50"/>
        <v>8168</v>
      </c>
      <c r="E151" s="82">
        <v>223</v>
      </c>
      <c r="F151" s="82">
        <v>924</v>
      </c>
      <c r="G151" s="82">
        <v>1081</v>
      </c>
      <c r="H151" s="82">
        <v>964</v>
      </c>
      <c r="I151" s="82">
        <v>872</v>
      </c>
      <c r="J151" s="82">
        <v>736</v>
      </c>
      <c r="K151" s="82">
        <v>590</v>
      </c>
      <c r="L151" s="82">
        <v>537</v>
      </c>
      <c r="M151" s="82">
        <v>473</v>
      </c>
      <c r="N151" s="82">
        <v>403</v>
      </c>
      <c r="O151" s="82">
        <v>358</v>
      </c>
      <c r="P151" s="82">
        <v>286</v>
      </c>
      <c r="Q151" s="82">
        <v>243</v>
      </c>
      <c r="R151" s="82">
        <v>180</v>
      </c>
      <c r="S151" s="82">
        <v>118</v>
      </c>
      <c r="T151" s="82">
        <v>84</v>
      </c>
      <c r="U151" s="82">
        <v>55</v>
      </c>
      <c r="V151" s="83">
        <v>41</v>
      </c>
      <c r="W151" s="80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</row>
    <row r="152" spans="1:42" ht="19.5" customHeight="1">
      <c r="A152" s="88"/>
      <c r="B152" s="89"/>
      <c r="C152" s="86" t="s">
        <v>60</v>
      </c>
      <c r="D152" s="82">
        <f t="shared" si="50"/>
        <v>8048</v>
      </c>
      <c r="E152" s="82">
        <v>226</v>
      </c>
      <c r="F152" s="82">
        <v>905</v>
      </c>
      <c r="G152" s="82">
        <v>1060</v>
      </c>
      <c r="H152" s="82">
        <v>953</v>
      </c>
      <c r="I152" s="82">
        <v>850</v>
      </c>
      <c r="J152" s="82">
        <v>741</v>
      </c>
      <c r="K152" s="82">
        <v>616</v>
      </c>
      <c r="L152" s="82">
        <v>554</v>
      </c>
      <c r="M152" s="82">
        <v>478</v>
      </c>
      <c r="N152" s="82">
        <v>425</v>
      </c>
      <c r="O152" s="82">
        <v>371</v>
      </c>
      <c r="P152" s="82">
        <v>282</v>
      </c>
      <c r="Q152" s="82">
        <v>214</v>
      </c>
      <c r="R152" s="82">
        <v>153</v>
      </c>
      <c r="S152" s="82">
        <v>87</v>
      </c>
      <c r="T152" s="82">
        <v>57</v>
      </c>
      <c r="U152" s="82">
        <v>39</v>
      </c>
      <c r="V152" s="83">
        <v>37</v>
      </c>
      <c r="W152" s="80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</row>
    <row r="153" spans="1:42" ht="19.5" customHeight="1">
      <c r="A153" s="31" t="s">
        <v>29</v>
      </c>
      <c r="B153" s="87" t="s">
        <v>67</v>
      </c>
      <c r="C153" s="14"/>
      <c r="D153" s="84">
        <f t="shared" si="50"/>
        <v>11880</v>
      </c>
      <c r="E153" s="84">
        <f t="shared" ref="E153:V153" si="54">SUM(E154:E155)</f>
        <v>298</v>
      </c>
      <c r="F153" s="84">
        <f t="shared" si="54"/>
        <v>1240</v>
      </c>
      <c r="G153" s="84">
        <f t="shared" si="54"/>
        <v>1478</v>
      </c>
      <c r="H153" s="84">
        <f t="shared" si="54"/>
        <v>1347</v>
      </c>
      <c r="I153" s="84">
        <f t="shared" si="54"/>
        <v>1233</v>
      </c>
      <c r="J153" s="84">
        <f t="shared" si="54"/>
        <v>1078</v>
      </c>
      <c r="K153" s="84">
        <f t="shared" si="54"/>
        <v>896</v>
      </c>
      <c r="L153" s="84">
        <f t="shared" si="54"/>
        <v>825</v>
      </c>
      <c r="M153" s="84">
        <f t="shared" si="54"/>
        <v>731</v>
      </c>
      <c r="N153" s="84">
        <f t="shared" si="54"/>
        <v>649</v>
      </c>
      <c r="O153" s="84">
        <f t="shared" si="54"/>
        <v>581</v>
      </c>
      <c r="P153" s="84">
        <f t="shared" si="54"/>
        <v>460</v>
      </c>
      <c r="Q153" s="84">
        <f t="shared" si="54"/>
        <v>370</v>
      </c>
      <c r="R153" s="84">
        <f t="shared" si="54"/>
        <v>269</v>
      </c>
      <c r="S153" s="84">
        <f t="shared" si="54"/>
        <v>166</v>
      </c>
      <c r="T153" s="84">
        <f t="shared" si="54"/>
        <v>116</v>
      </c>
      <c r="U153" s="84">
        <f t="shared" si="54"/>
        <v>76</v>
      </c>
      <c r="V153" s="85">
        <f t="shared" si="54"/>
        <v>67</v>
      </c>
      <c r="W153" s="80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</row>
    <row r="154" spans="1:42" ht="19.5" customHeight="1">
      <c r="A154" s="88"/>
      <c r="B154" s="89"/>
      <c r="C154" s="86" t="s">
        <v>59</v>
      </c>
      <c r="D154" s="82">
        <f t="shared" si="50"/>
        <v>5997</v>
      </c>
      <c r="E154" s="96">
        <v>148</v>
      </c>
      <c r="F154" s="96">
        <v>628</v>
      </c>
      <c r="G154" s="96">
        <v>747</v>
      </c>
      <c r="H154" s="96">
        <v>679</v>
      </c>
      <c r="I154" s="96">
        <v>625</v>
      </c>
      <c r="J154" s="96">
        <v>538</v>
      </c>
      <c r="K154" s="96">
        <v>439</v>
      </c>
      <c r="L154" s="96">
        <v>407</v>
      </c>
      <c r="M154" s="96">
        <v>364</v>
      </c>
      <c r="N154" s="96">
        <v>316</v>
      </c>
      <c r="O154" s="96">
        <v>286</v>
      </c>
      <c r="P154" s="96">
        <v>233</v>
      </c>
      <c r="Q154" s="96">
        <v>197</v>
      </c>
      <c r="R154" s="96">
        <v>146</v>
      </c>
      <c r="S154" s="96">
        <v>96</v>
      </c>
      <c r="T154" s="96">
        <v>69</v>
      </c>
      <c r="U154" s="96">
        <v>45</v>
      </c>
      <c r="V154" s="97">
        <v>34</v>
      </c>
      <c r="W154" s="80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</row>
    <row r="155" spans="1:42" ht="19.5" customHeight="1">
      <c r="A155" s="88"/>
      <c r="B155" s="89"/>
      <c r="C155" s="86" t="s">
        <v>60</v>
      </c>
      <c r="D155" s="82">
        <f t="shared" si="50"/>
        <v>5883</v>
      </c>
      <c r="E155" s="96">
        <v>150</v>
      </c>
      <c r="F155" s="96">
        <v>612</v>
      </c>
      <c r="G155" s="96">
        <v>731</v>
      </c>
      <c r="H155" s="96">
        <v>668</v>
      </c>
      <c r="I155" s="96">
        <v>608</v>
      </c>
      <c r="J155" s="96">
        <v>540</v>
      </c>
      <c r="K155" s="96">
        <v>457</v>
      </c>
      <c r="L155" s="96">
        <v>418</v>
      </c>
      <c r="M155" s="96">
        <v>367</v>
      </c>
      <c r="N155" s="96">
        <v>333</v>
      </c>
      <c r="O155" s="96">
        <v>295</v>
      </c>
      <c r="P155" s="96">
        <v>227</v>
      </c>
      <c r="Q155" s="96">
        <v>173</v>
      </c>
      <c r="R155" s="96">
        <v>123</v>
      </c>
      <c r="S155" s="96">
        <v>70</v>
      </c>
      <c r="T155" s="96">
        <v>47</v>
      </c>
      <c r="U155" s="96">
        <v>31</v>
      </c>
      <c r="V155" s="97">
        <v>33</v>
      </c>
      <c r="W155" s="80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</row>
    <row r="156" spans="1:42" ht="19.5" customHeight="1">
      <c r="A156" s="31" t="s">
        <v>31</v>
      </c>
      <c r="B156" s="87" t="s">
        <v>68</v>
      </c>
      <c r="C156" s="14"/>
      <c r="D156" s="84">
        <f t="shared" si="50"/>
        <v>3658</v>
      </c>
      <c r="E156" s="84">
        <f t="shared" ref="E156:V156" si="55">SUM(E157:E158)</f>
        <v>90</v>
      </c>
      <c r="F156" s="84">
        <f t="shared" si="55"/>
        <v>370</v>
      </c>
      <c r="G156" s="84">
        <f t="shared" si="55"/>
        <v>444</v>
      </c>
      <c r="H156" s="84">
        <f t="shared" si="55"/>
        <v>406</v>
      </c>
      <c r="I156" s="84">
        <f t="shared" si="55"/>
        <v>374</v>
      </c>
      <c r="J156" s="84">
        <f t="shared" si="55"/>
        <v>329</v>
      </c>
      <c r="K156" s="84">
        <f t="shared" si="55"/>
        <v>274</v>
      </c>
      <c r="L156" s="84">
        <f t="shared" si="55"/>
        <v>256</v>
      </c>
      <c r="M156" s="84">
        <f t="shared" si="55"/>
        <v>229</v>
      </c>
      <c r="N156" s="84">
        <f t="shared" si="55"/>
        <v>204</v>
      </c>
      <c r="O156" s="84">
        <f t="shared" si="55"/>
        <v>184</v>
      </c>
      <c r="P156" s="84">
        <f t="shared" si="55"/>
        <v>147</v>
      </c>
      <c r="Q156" s="84">
        <f t="shared" si="55"/>
        <v>119</v>
      </c>
      <c r="R156" s="84">
        <f t="shared" si="55"/>
        <v>87</v>
      </c>
      <c r="S156" s="84">
        <f t="shared" si="55"/>
        <v>54</v>
      </c>
      <c r="T156" s="84">
        <f t="shared" si="55"/>
        <v>39</v>
      </c>
      <c r="U156" s="84">
        <f t="shared" si="55"/>
        <v>26</v>
      </c>
      <c r="V156" s="85">
        <f t="shared" si="55"/>
        <v>26</v>
      </c>
      <c r="W156" s="80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</row>
    <row r="157" spans="1:42" ht="19.5" customHeight="1">
      <c r="A157" s="88"/>
      <c r="B157" s="89"/>
      <c r="C157" s="86" t="s">
        <v>59</v>
      </c>
      <c r="D157" s="82">
        <f t="shared" si="50"/>
        <v>1832</v>
      </c>
      <c r="E157" s="82">
        <v>45</v>
      </c>
      <c r="F157" s="82">
        <v>185</v>
      </c>
      <c r="G157" s="82">
        <v>222</v>
      </c>
      <c r="H157" s="82">
        <v>203</v>
      </c>
      <c r="I157" s="82">
        <v>188</v>
      </c>
      <c r="J157" s="82">
        <v>163</v>
      </c>
      <c r="K157" s="82">
        <v>133</v>
      </c>
      <c r="L157" s="82">
        <v>125</v>
      </c>
      <c r="M157" s="82">
        <v>113</v>
      </c>
      <c r="N157" s="82">
        <v>98</v>
      </c>
      <c r="O157" s="82">
        <v>90</v>
      </c>
      <c r="P157" s="82">
        <v>74</v>
      </c>
      <c r="Q157" s="82">
        <v>63</v>
      </c>
      <c r="R157" s="82">
        <v>47</v>
      </c>
      <c r="S157" s="82">
        <v>31</v>
      </c>
      <c r="T157" s="82">
        <v>23</v>
      </c>
      <c r="U157" s="82">
        <v>15</v>
      </c>
      <c r="V157" s="83">
        <v>14</v>
      </c>
      <c r="W157" s="80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</row>
    <row r="158" spans="1:42" ht="19.5" customHeight="1">
      <c r="A158" s="88"/>
      <c r="B158" s="89"/>
      <c r="C158" s="86" t="s">
        <v>60</v>
      </c>
      <c r="D158" s="82">
        <f t="shared" si="50"/>
        <v>1826</v>
      </c>
      <c r="E158" s="82">
        <v>45</v>
      </c>
      <c r="F158" s="82">
        <v>185</v>
      </c>
      <c r="G158" s="82">
        <v>222</v>
      </c>
      <c r="H158" s="82">
        <v>203</v>
      </c>
      <c r="I158" s="82">
        <v>186</v>
      </c>
      <c r="J158" s="82">
        <v>166</v>
      </c>
      <c r="K158" s="82">
        <v>141</v>
      </c>
      <c r="L158" s="82">
        <v>131</v>
      </c>
      <c r="M158" s="82">
        <v>116</v>
      </c>
      <c r="N158" s="82">
        <v>106</v>
      </c>
      <c r="O158" s="82">
        <v>94</v>
      </c>
      <c r="P158" s="82">
        <v>73</v>
      </c>
      <c r="Q158" s="82">
        <v>56</v>
      </c>
      <c r="R158" s="82">
        <v>40</v>
      </c>
      <c r="S158" s="82">
        <v>23</v>
      </c>
      <c r="T158" s="82">
        <v>16</v>
      </c>
      <c r="U158" s="82">
        <v>11</v>
      </c>
      <c r="V158" s="83">
        <v>12</v>
      </c>
      <c r="W158" s="80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</row>
    <row r="159" spans="1:42" ht="19.5" customHeight="1">
      <c r="A159" s="99" t="s">
        <v>35</v>
      </c>
      <c r="B159" s="91" t="s">
        <v>70</v>
      </c>
      <c r="C159" s="14"/>
      <c r="D159" s="85">
        <f t="shared" si="50"/>
        <v>23806</v>
      </c>
      <c r="E159" s="85">
        <f t="shared" ref="E159:V159" si="56">SUM(E160:E161)</f>
        <v>566</v>
      </c>
      <c r="F159" s="85">
        <f t="shared" si="56"/>
        <v>2350</v>
      </c>
      <c r="G159" s="85">
        <f t="shared" si="56"/>
        <v>2839</v>
      </c>
      <c r="H159" s="85">
        <f t="shared" si="56"/>
        <v>2621</v>
      </c>
      <c r="I159" s="85">
        <f t="shared" si="56"/>
        <v>2427</v>
      </c>
      <c r="J159" s="85">
        <f t="shared" si="56"/>
        <v>2149</v>
      </c>
      <c r="K159" s="85">
        <f t="shared" si="56"/>
        <v>1799</v>
      </c>
      <c r="L159" s="85">
        <f t="shared" si="56"/>
        <v>1670</v>
      </c>
      <c r="M159" s="85">
        <f t="shared" si="56"/>
        <v>1492</v>
      </c>
      <c r="N159" s="85">
        <f t="shared" si="56"/>
        <v>1330</v>
      </c>
      <c r="O159" s="85">
        <f t="shared" si="56"/>
        <v>1202</v>
      </c>
      <c r="P159" s="85">
        <f t="shared" si="56"/>
        <v>956</v>
      </c>
      <c r="Q159" s="85">
        <f t="shared" si="56"/>
        <v>797</v>
      </c>
      <c r="R159" s="85">
        <f t="shared" si="56"/>
        <v>598</v>
      </c>
      <c r="S159" s="85">
        <f t="shared" si="56"/>
        <v>382</v>
      </c>
      <c r="T159" s="85">
        <f t="shared" si="56"/>
        <v>275</v>
      </c>
      <c r="U159" s="85">
        <f t="shared" si="56"/>
        <v>186</v>
      </c>
      <c r="V159" s="85">
        <f t="shared" si="56"/>
        <v>167</v>
      </c>
      <c r="W159" s="80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</row>
    <row r="160" spans="1:42" ht="19.5" customHeight="1">
      <c r="A160" s="41"/>
      <c r="B160" s="98"/>
      <c r="C160" s="93" t="s">
        <v>59</v>
      </c>
      <c r="D160" s="83">
        <f t="shared" si="50"/>
        <v>12050</v>
      </c>
      <c r="E160" s="83">
        <v>279</v>
      </c>
      <c r="F160" s="83">
        <v>1194</v>
      </c>
      <c r="G160" s="83">
        <v>1437</v>
      </c>
      <c r="H160" s="83">
        <v>1322</v>
      </c>
      <c r="I160" s="83">
        <v>1232</v>
      </c>
      <c r="J160" s="83">
        <v>1075</v>
      </c>
      <c r="K160" s="83">
        <v>883</v>
      </c>
      <c r="L160" s="83">
        <v>825</v>
      </c>
      <c r="M160" s="83">
        <v>743</v>
      </c>
      <c r="N160" s="83">
        <v>649</v>
      </c>
      <c r="O160" s="83">
        <v>593</v>
      </c>
      <c r="P160" s="83">
        <v>484</v>
      </c>
      <c r="Q160" s="83">
        <v>424</v>
      </c>
      <c r="R160" s="83">
        <v>325</v>
      </c>
      <c r="S160" s="83">
        <v>221</v>
      </c>
      <c r="T160" s="83">
        <v>164</v>
      </c>
      <c r="U160" s="83">
        <v>109</v>
      </c>
      <c r="V160" s="83">
        <v>91</v>
      </c>
      <c r="W160" s="80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</row>
    <row r="161" spans="1:42" ht="19.5" customHeight="1">
      <c r="A161" s="41"/>
      <c r="B161" s="98"/>
      <c r="C161" s="93" t="s">
        <v>60</v>
      </c>
      <c r="D161" s="83">
        <f t="shared" si="50"/>
        <v>11756</v>
      </c>
      <c r="E161" s="83">
        <v>287</v>
      </c>
      <c r="F161" s="83">
        <v>1156</v>
      </c>
      <c r="G161" s="83">
        <v>1402</v>
      </c>
      <c r="H161" s="83">
        <v>1299</v>
      </c>
      <c r="I161" s="83">
        <v>1195</v>
      </c>
      <c r="J161" s="83">
        <v>1074</v>
      </c>
      <c r="K161" s="83">
        <v>916</v>
      </c>
      <c r="L161" s="83">
        <v>845</v>
      </c>
      <c r="M161" s="83">
        <v>749</v>
      </c>
      <c r="N161" s="83">
        <v>681</v>
      </c>
      <c r="O161" s="83">
        <v>609</v>
      </c>
      <c r="P161" s="83">
        <v>472</v>
      </c>
      <c r="Q161" s="83">
        <v>373</v>
      </c>
      <c r="R161" s="83">
        <v>273</v>
      </c>
      <c r="S161" s="83">
        <v>161</v>
      </c>
      <c r="T161" s="83">
        <v>111</v>
      </c>
      <c r="U161" s="83">
        <v>77</v>
      </c>
      <c r="V161" s="83">
        <v>76</v>
      </c>
      <c r="W161" s="80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</row>
    <row r="162" spans="1:42" ht="19.5" customHeight="1">
      <c r="A162" s="99" t="s">
        <v>37</v>
      </c>
      <c r="B162" s="91" t="s">
        <v>71</v>
      </c>
      <c r="C162" s="14"/>
      <c r="D162" s="84">
        <f t="shared" si="50"/>
        <v>13207</v>
      </c>
      <c r="E162" s="85">
        <f t="shared" ref="E162:V162" si="57">SUM(E163:E164)</f>
        <v>312</v>
      </c>
      <c r="F162" s="85">
        <f t="shared" si="57"/>
        <v>1293</v>
      </c>
      <c r="G162" s="85">
        <f t="shared" si="57"/>
        <v>1564</v>
      </c>
      <c r="H162" s="84">
        <f t="shared" si="57"/>
        <v>1447</v>
      </c>
      <c r="I162" s="84">
        <f t="shared" si="57"/>
        <v>1342</v>
      </c>
      <c r="J162" s="85">
        <f t="shared" si="57"/>
        <v>1188</v>
      </c>
      <c r="K162" s="85">
        <f t="shared" si="57"/>
        <v>999</v>
      </c>
      <c r="L162" s="85">
        <f t="shared" si="57"/>
        <v>931</v>
      </c>
      <c r="M162" s="84">
        <f t="shared" si="57"/>
        <v>836</v>
      </c>
      <c r="N162" s="85">
        <f t="shared" si="57"/>
        <v>749</v>
      </c>
      <c r="O162" s="85">
        <f t="shared" si="57"/>
        <v>676</v>
      </c>
      <c r="P162" s="85">
        <f t="shared" si="57"/>
        <v>539</v>
      </c>
      <c r="Q162" s="85">
        <f t="shared" si="57"/>
        <v>445</v>
      </c>
      <c r="R162" s="85">
        <f t="shared" si="57"/>
        <v>332</v>
      </c>
      <c r="S162" s="85">
        <f t="shared" si="57"/>
        <v>211</v>
      </c>
      <c r="T162" s="85">
        <f t="shared" si="57"/>
        <v>150</v>
      </c>
      <c r="U162" s="85">
        <f t="shared" si="57"/>
        <v>101</v>
      </c>
      <c r="V162" s="85">
        <f t="shared" si="57"/>
        <v>92</v>
      </c>
      <c r="W162" s="80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</row>
    <row r="163" spans="1:42" ht="19.5" customHeight="1">
      <c r="A163" s="41"/>
      <c r="B163" s="98"/>
      <c r="C163" s="86" t="s">
        <v>59</v>
      </c>
      <c r="D163" s="82">
        <f t="shared" si="50"/>
        <v>6630</v>
      </c>
      <c r="E163" s="82">
        <v>152</v>
      </c>
      <c r="F163" s="82">
        <v>652</v>
      </c>
      <c r="G163" s="82">
        <v>785</v>
      </c>
      <c r="H163" s="82">
        <v>724</v>
      </c>
      <c r="I163" s="82">
        <v>676</v>
      </c>
      <c r="J163" s="82">
        <v>589</v>
      </c>
      <c r="K163" s="82">
        <v>486</v>
      </c>
      <c r="L163" s="82">
        <v>456</v>
      </c>
      <c r="M163" s="82">
        <v>413</v>
      </c>
      <c r="N163" s="82">
        <v>362</v>
      </c>
      <c r="O163" s="82">
        <v>331</v>
      </c>
      <c r="P163" s="82">
        <v>271</v>
      </c>
      <c r="Q163" s="82">
        <v>235</v>
      </c>
      <c r="R163" s="82">
        <v>179</v>
      </c>
      <c r="S163" s="82">
        <v>121</v>
      </c>
      <c r="T163" s="82">
        <v>89</v>
      </c>
      <c r="U163" s="82">
        <v>59</v>
      </c>
      <c r="V163" s="83">
        <v>50</v>
      </c>
      <c r="W163" s="80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</row>
    <row r="164" spans="1:42" ht="19.5" customHeight="1">
      <c r="A164" s="41"/>
      <c r="B164" s="98"/>
      <c r="C164" s="93" t="s">
        <v>60</v>
      </c>
      <c r="D164" s="82">
        <f t="shared" si="50"/>
        <v>6577</v>
      </c>
      <c r="E164" s="83">
        <v>160</v>
      </c>
      <c r="F164" s="83">
        <v>641</v>
      </c>
      <c r="G164" s="83">
        <v>779</v>
      </c>
      <c r="H164" s="83">
        <v>723</v>
      </c>
      <c r="I164" s="83">
        <v>666</v>
      </c>
      <c r="J164" s="83">
        <v>599</v>
      </c>
      <c r="K164" s="83">
        <v>513</v>
      </c>
      <c r="L164" s="83">
        <v>475</v>
      </c>
      <c r="M164" s="83">
        <v>423</v>
      </c>
      <c r="N164" s="83">
        <v>387</v>
      </c>
      <c r="O164" s="83">
        <v>345</v>
      </c>
      <c r="P164" s="83">
        <v>268</v>
      </c>
      <c r="Q164" s="83">
        <v>210</v>
      </c>
      <c r="R164" s="83">
        <v>153</v>
      </c>
      <c r="S164" s="83">
        <v>90</v>
      </c>
      <c r="T164" s="83">
        <v>61</v>
      </c>
      <c r="U164" s="83">
        <v>42</v>
      </c>
      <c r="V164" s="83">
        <v>42</v>
      </c>
      <c r="W164" s="80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</row>
    <row r="165" spans="1:42" ht="19.5" customHeight="1">
      <c r="A165" s="99" t="s">
        <v>39</v>
      </c>
      <c r="B165" s="91" t="s">
        <v>72</v>
      </c>
      <c r="C165" s="14"/>
      <c r="D165" s="84">
        <f t="shared" si="50"/>
        <v>2571</v>
      </c>
      <c r="E165" s="85">
        <f t="shared" ref="E165:V165" si="58">SUM(E166:E167)</f>
        <v>64</v>
      </c>
      <c r="F165" s="85">
        <f t="shared" si="58"/>
        <v>266</v>
      </c>
      <c r="G165" s="85">
        <f t="shared" si="58"/>
        <v>317</v>
      </c>
      <c r="H165" s="84">
        <f t="shared" si="58"/>
        <v>289</v>
      </c>
      <c r="I165" s="84">
        <f t="shared" si="58"/>
        <v>263</v>
      </c>
      <c r="J165" s="85">
        <f t="shared" si="58"/>
        <v>232</v>
      </c>
      <c r="K165" s="85">
        <f t="shared" si="58"/>
        <v>193</v>
      </c>
      <c r="L165" s="85">
        <f t="shared" si="58"/>
        <v>180</v>
      </c>
      <c r="M165" s="84">
        <f t="shared" si="58"/>
        <v>159</v>
      </c>
      <c r="N165" s="85">
        <f t="shared" si="58"/>
        <v>141</v>
      </c>
      <c r="O165" s="85">
        <f t="shared" si="58"/>
        <v>127</v>
      </c>
      <c r="P165" s="85">
        <f t="shared" si="58"/>
        <v>102</v>
      </c>
      <c r="Q165" s="85">
        <f t="shared" si="58"/>
        <v>82</v>
      </c>
      <c r="R165" s="85">
        <f t="shared" si="58"/>
        <v>60</v>
      </c>
      <c r="S165" s="85">
        <f t="shared" si="58"/>
        <v>37</v>
      </c>
      <c r="T165" s="85">
        <f t="shared" si="58"/>
        <v>26</v>
      </c>
      <c r="U165" s="85">
        <f t="shared" si="58"/>
        <v>17</v>
      </c>
      <c r="V165" s="85">
        <f t="shared" si="58"/>
        <v>16</v>
      </c>
      <c r="W165" s="80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</row>
    <row r="166" spans="1:42" ht="19.5" customHeight="1">
      <c r="A166" s="41"/>
      <c r="B166" s="98"/>
      <c r="C166" s="93" t="s">
        <v>59</v>
      </c>
      <c r="D166" s="82">
        <f t="shared" si="50"/>
        <v>1344</v>
      </c>
      <c r="E166" s="82">
        <v>33</v>
      </c>
      <c r="F166" s="82">
        <v>139</v>
      </c>
      <c r="G166" s="82">
        <v>166</v>
      </c>
      <c r="H166" s="82">
        <v>151</v>
      </c>
      <c r="I166" s="82">
        <v>138</v>
      </c>
      <c r="J166" s="82">
        <v>120</v>
      </c>
      <c r="K166" s="82">
        <v>98</v>
      </c>
      <c r="L166" s="82">
        <v>92</v>
      </c>
      <c r="M166" s="82">
        <v>82</v>
      </c>
      <c r="N166" s="82">
        <v>71</v>
      </c>
      <c r="O166" s="82">
        <v>65</v>
      </c>
      <c r="P166" s="82">
        <v>53</v>
      </c>
      <c r="Q166" s="82">
        <v>45</v>
      </c>
      <c r="R166" s="82">
        <v>34</v>
      </c>
      <c r="S166" s="82">
        <v>22</v>
      </c>
      <c r="T166" s="82">
        <v>16</v>
      </c>
      <c r="U166" s="82">
        <v>10</v>
      </c>
      <c r="V166" s="83">
        <v>9</v>
      </c>
      <c r="W166" s="80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</row>
    <row r="167" spans="1:42" ht="19.5" customHeight="1">
      <c r="A167" s="41"/>
      <c r="B167" s="98"/>
      <c r="C167" s="93" t="s">
        <v>60</v>
      </c>
      <c r="D167" s="82">
        <f t="shared" si="50"/>
        <v>1227</v>
      </c>
      <c r="E167" s="83">
        <v>31</v>
      </c>
      <c r="F167" s="83">
        <v>127</v>
      </c>
      <c r="G167" s="83">
        <v>151</v>
      </c>
      <c r="H167" s="83">
        <v>138</v>
      </c>
      <c r="I167" s="83">
        <v>125</v>
      </c>
      <c r="J167" s="83">
        <v>112</v>
      </c>
      <c r="K167" s="83">
        <v>95</v>
      </c>
      <c r="L167" s="83">
        <v>88</v>
      </c>
      <c r="M167" s="83">
        <v>77</v>
      </c>
      <c r="N167" s="83">
        <v>70</v>
      </c>
      <c r="O167" s="83">
        <v>62</v>
      </c>
      <c r="P167" s="83">
        <v>49</v>
      </c>
      <c r="Q167" s="83">
        <v>37</v>
      </c>
      <c r="R167" s="83">
        <v>26</v>
      </c>
      <c r="S167" s="83">
        <v>15</v>
      </c>
      <c r="T167" s="83">
        <v>10</v>
      </c>
      <c r="U167" s="83">
        <v>7</v>
      </c>
      <c r="V167" s="83">
        <v>7</v>
      </c>
      <c r="W167" s="80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</row>
    <row r="168" spans="1:42" ht="19.5" customHeight="1">
      <c r="A168" s="99" t="s">
        <v>46</v>
      </c>
      <c r="B168" s="91" t="s">
        <v>73</v>
      </c>
      <c r="C168" s="14"/>
      <c r="D168" s="84">
        <f t="shared" si="50"/>
        <v>4348</v>
      </c>
      <c r="E168" s="85">
        <f t="shared" ref="E168:V168" si="59">SUM(E169:E170)</f>
        <v>109</v>
      </c>
      <c r="F168" s="85">
        <f t="shared" si="59"/>
        <v>447</v>
      </c>
      <c r="G168" s="85">
        <f t="shared" si="59"/>
        <v>537</v>
      </c>
      <c r="H168" s="84">
        <f t="shared" si="59"/>
        <v>491</v>
      </c>
      <c r="I168" s="84">
        <f t="shared" si="59"/>
        <v>452</v>
      </c>
      <c r="J168" s="85">
        <f t="shared" si="59"/>
        <v>396</v>
      </c>
      <c r="K168" s="85">
        <f t="shared" si="59"/>
        <v>329</v>
      </c>
      <c r="L168" s="85">
        <f t="shared" si="59"/>
        <v>304</v>
      </c>
      <c r="M168" s="84">
        <f t="shared" si="59"/>
        <v>270</v>
      </c>
      <c r="N168" s="85">
        <f t="shared" si="59"/>
        <v>238</v>
      </c>
      <c r="O168" s="85">
        <f t="shared" si="59"/>
        <v>213</v>
      </c>
      <c r="P168" s="85">
        <f t="shared" si="59"/>
        <v>167</v>
      </c>
      <c r="Q168" s="85">
        <f t="shared" si="59"/>
        <v>137</v>
      </c>
      <c r="R168" s="85">
        <f t="shared" si="59"/>
        <v>99</v>
      </c>
      <c r="S168" s="85">
        <f t="shared" si="59"/>
        <v>62</v>
      </c>
      <c r="T168" s="85">
        <f t="shared" si="59"/>
        <v>43</v>
      </c>
      <c r="U168" s="85">
        <f t="shared" si="59"/>
        <v>29</v>
      </c>
      <c r="V168" s="85">
        <f t="shared" si="59"/>
        <v>25</v>
      </c>
      <c r="W168" s="80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</row>
    <row r="169" spans="1:42" ht="19.5" customHeight="1">
      <c r="A169" s="41"/>
      <c r="B169" s="98"/>
      <c r="C169" s="93" t="s">
        <v>59</v>
      </c>
      <c r="D169" s="82">
        <f t="shared" si="50"/>
        <v>2428</v>
      </c>
      <c r="E169" s="82">
        <v>60</v>
      </c>
      <c r="F169" s="82">
        <v>250</v>
      </c>
      <c r="G169" s="82">
        <v>300</v>
      </c>
      <c r="H169" s="82">
        <v>274</v>
      </c>
      <c r="I169" s="82">
        <v>253</v>
      </c>
      <c r="J169" s="82">
        <v>219</v>
      </c>
      <c r="K169" s="82">
        <v>179</v>
      </c>
      <c r="L169" s="82">
        <v>166</v>
      </c>
      <c r="M169" s="82">
        <v>149</v>
      </c>
      <c r="N169" s="82">
        <v>128</v>
      </c>
      <c r="O169" s="82">
        <v>116</v>
      </c>
      <c r="P169" s="82">
        <v>93</v>
      </c>
      <c r="Q169" s="82">
        <v>80</v>
      </c>
      <c r="R169" s="82">
        <v>59</v>
      </c>
      <c r="S169" s="82">
        <v>39</v>
      </c>
      <c r="T169" s="82">
        <v>28</v>
      </c>
      <c r="U169" s="82">
        <v>19</v>
      </c>
      <c r="V169" s="83">
        <v>16</v>
      </c>
      <c r="W169" s="80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</row>
    <row r="170" spans="1:42" ht="19.5" customHeight="1">
      <c r="A170" s="41"/>
      <c r="B170" s="98"/>
      <c r="C170" s="93" t="s">
        <v>60</v>
      </c>
      <c r="D170" s="82">
        <f t="shared" si="50"/>
        <v>1920</v>
      </c>
      <c r="E170" s="83">
        <v>49</v>
      </c>
      <c r="F170" s="83">
        <v>197</v>
      </c>
      <c r="G170" s="83">
        <v>237</v>
      </c>
      <c r="H170" s="83">
        <v>217</v>
      </c>
      <c r="I170" s="83">
        <v>199</v>
      </c>
      <c r="J170" s="83">
        <v>177</v>
      </c>
      <c r="K170" s="83">
        <v>150</v>
      </c>
      <c r="L170" s="83">
        <v>138</v>
      </c>
      <c r="M170" s="83">
        <v>121</v>
      </c>
      <c r="N170" s="83">
        <v>110</v>
      </c>
      <c r="O170" s="83">
        <v>97</v>
      </c>
      <c r="P170" s="83">
        <v>74</v>
      </c>
      <c r="Q170" s="83">
        <v>57</v>
      </c>
      <c r="R170" s="83">
        <v>40</v>
      </c>
      <c r="S170" s="83">
        <v>23</v>
      </c>
      <c r="T170" s="83">
        <v>15</v>
      </c>
      <c r="U170" s="83">
        <v>10</v>
      </c>
      <c r="V170" s="83">
        <v>9</v>
      </c>
      <c r="W170" s="80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</row>
    <row r="171" spans="1:42" ht="19.5" customHeight="1">
      <c r="A171" s="99" t="s">
        <v>48</v>
      </c>
      <c r="B171" s="91" t="s">
        <v>74</v>
      </c>
      <c r="C171" s="14"/>
      <c r="D171" s="84">
        <f t="shared" si="50"/>
        <v>2094</v>
      </c>
      <c r="E171" s="85">
        <f t="shared" ref="E171:V171" si="60">SUM(E172:E173)</f>
        <v>62</v>
      </c>
      <c r="F171" s="85">
        <f t="shared" si="60"/>
        <v>251</v>
      </c>
      <c r="G171" s="85">
        <f t="shared" si="60"/>
        <v>290</v>
      </c>
      <c r="H171" s="84">
        <f t="shared" si="60"/>
        <v>257</v>
      </c>
      <c r="I171" s="84">
        <f t="shared" si="60"/>
        <v>228</v>
      </c>
      <c r="J171" s="85">
        <f t="shared" si="60"/>
        <v>192</v>
      </c>
      <c r="K171" s="85">
        <f t="shared" si="60"/>
        <v>154</v>
      </c>
      <c r="L171" s="85">
        <f t="shared" si="60"/>
        <v>137</v>
      </c>
      <c r="M171" s="84">
        <f t="shared" si="60"/>
        <v>117</v>
      </c>
      <c r="N171" s="85">
        <f t="shared" si="60"/>
        <v>99</v>
      </c>
      <c r="O171" s="85">
        <f t="shared" si="60"/>
        <v>87</v>
      </c>
      <c r="P171" s="85">
        <f t="shared" si="60"/>
        <v>67</v>
      </c>
      <c r="Q171" s="85">
        <f t="shared" si="60"/>
        <v>54</v>
      </c>
      <c r="R171" s="85">
        <f t="shared" si="60"/>
        <v>39</v>
      </c>
      <c r="S171" s="85">
        <f t="shared" si="60"/>
        <v>24</v>
      </c>
      <c r="T171" s="85">
        <f t="shared" si="60"/>
        <v>16</v>
      </c>
      <c r="U171" s="85">
        <f t="shared" si="60"/>
        <v>11</v>
      </c>
      <c r="V171" s="85">
        <f t="shared" si="60"/>
        <v>9</v>
      </c>
      <c r="W171" s="80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</row>
    <row r="172" spans="1:42" ht="19.5" customHeight="1">
      <c r="A172" s="41"/>
      <c r="B172" s="98"/>
      <c r="C172" s="93" t="s">
        <v>59</v>
      </c>
      <c r="D172" s="82">
        <f t="shared" si="50"/>
        <v>1154</v>
      </c>
      <c r="E172" s="82">
        <v>34</v>
      </c>
      <c r="F172" s="82">
        <v>139</v>
      </c>
      <c r="G172" s="82">
        <v>160</v>
      </c>
      <c r="H172" s="82">
        <v>141</v>
      </c>
      <c r="I172" s="82">
        <v>126</v>
      </c>
      <c r="J172" s="82">
        <v>105</v>
      </c>
      <c r="K172" s="82">
        <v>83</v>
      </c>
      <c r="L172" s="82">
        <v>74</v>
      </c>
      <c r="M172" s="82">
        <v>64</v>
      </c>
      <c r="N172" s="82">
        <v>53</v>
      </c>
      <c r="O172" s="82">
        <v>47</v>
      </c>
      <c r="P172" s="82">
        <v>37</v>
      </c>
      <c r="Q172" s="82">
        <v>31</v>
      </c>
      <c r="R172" s="82">
        <v>23</v>
      </c>
      <c r="S172" s="82">
        <v>15</v>
      </c>
      <c r="T172" s="82">
        <v>10</v>
      </c>
      <c r="U172" s="82">
        <v>7</v>
      </c>
      <c r="V172" s="83">
        <v>5</v>
      </c>
      <c r="W172" s="80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</row>
    <row r="173" spans="1:42" ht="19.5" customHeight="1">
      <c r="A173" s="41"/>
      <c r="B173" s="98"/>
      <c r="C173" s="93" t="s">
        <v>60</v>
      </c>
      <c r="D173" s="82">
        <f t="shared" si="50"/>
        <v>940</v>
      </c>
      <c r="E173" s="83">
        <v>28</v>
      </c>
      <c r="F173" s="83">
        <v>112</v>
      </c>
      <c r="G173" s="83">
        <v>130</v>
      </c>
      <c r="H173" s="83">
        <v>116</v>
      </c>
      <c r="I173" s="83">
        <v>102</v>
      </c>
      <c r="J173" s="83">
        <v>87</v>
      </c>
      <c r="K173" s="83">
        <v>71</v>
      </c>
      <c r="L173" s="83">
        <v>63</v>
      </c>
      <c r="M173" s="83">
        <v>53</v>
      </c>
      <c r="N173" s="83">
        <v>46</v>
      </c>
      <c r="O173" s="83">
        <v>40</v>
      </c>
      <c r="P173" s="83">
        <v>30</v>
      </c>
      <c r="Q173" s="83">
        <v>23</v>
      </c>
      <c r="R173" s="83">
        <v>16</v>
      </c>
      <c r="S173" s="83">
        <v>9</v>
      </c>
      <c r="T173" s="83">
        <v>6</v>
      </c>
      <c r="U173" s="83">
        <v>4</v>
      </c>
      <c r="V173" s="83">
        <v>4</v>
      </c>
      <c r="W173" s="80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</row>
    <row r="174" spans="1:42" ht="19.5" customHeight="1">
      <c r="A174" s="99" t="s">
        <v>50</v>
      </c>
      <c r="B174" s="91" t="s">
        <v>781</v>
      </c>
      <c r="C174" s="14"/>
      <c r="D174" s="84">
        <f t="shared" si="50"/>
        <v>1049</v>
      </c>
      <c r="E174" s="85">
        <f t="shared" ref="E174:V174" si="61">SUM(E175:E176)</f>
        <v>28</v>
      </c>
      <c r="F174" s="85">
        <f t="shared" si="61"/>
        <v>116</v>
      </c>
      <c r="G174" s="85">
        <f t="shared" si="61"/>
        <v>138</v>
      </c>
      <c r="H174" s="84">
        <f t="shared" si="61"/>
        <v>123</v>
      </c>
      <c r="I174" s="84">
        <f t="shared" si="61"/>
        <v>111</v>
      </c>
      <c r="J174" s="85">
        <f t="shared" si="61"/>
        <v>96</v>
      </c>
      <c r="K174" s="85">
        <f t="shared" si="61"/>
        <v>78</v>
      </c>
      <c r="L174" s="85">
        <f t="shared" si="61"/>
        <v>71</v>
      </c>
      <c r="M174" s="84">
        <f t="shared" si="61"/>
        <v>62</v>
      </c>
      <c r="N174" s="85">
        <f t="shared" si="61"/>
        <v>54</v>
      </c>
      <c r="O174" s="85">
        <f t="shared" si="61"/>
        <v>47</v>
      </c>
      <c r="P174" s="85">
        <f t="shared" si="61"/>
        <v>37</v>
      </c>
      <c r="Q174" s="85">
        <f t="shared" si="61"/>
        <v>30</v>
      </c>
      <c r="R174" s="85">
        <f t="shared" si="61"/>
        <v>22</v>
      </c>
      <c r="S174" s="85">
        <f t="shared" si="61"/>
        <v>14</v>
      </c>
      <c r="T174" s="85">
        <f t="shared" si="61"/>
        <v>10</v>
      </c>
      <c r="U174" s="85">
        <f t="shared" si="61"/>
        <v>7</v>
      </c>
      <c r="V174" s="85">
        <f t="shared" si="61"/>
        <v>5</v>
      </c>
      <c r="W174" s="80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</row>
    <row r="175" spans="1:42" ht="19.5" customHeight="1">
      <c r="A175" s="41"/>
      <c r="B175" s="98"/>
      <c r="C175" s="93" t="s">
        <v>59</v>
      </c>
      <c r="D175" s="82">
        <f t="shared" si="50"/>
        <v>531</v>
      </c>
      <c r="E175" s="82">
        <v>14</v>
      </c>
      <c r="F175" s="82">
        <v>60</v>
      </c>
      <c r="G175" s="82">
        <v>70</v>
      </c>
      <c r="H175" s="82">
        <v>62</v>
      </c>
      <c r="I175" s="82">
        <v>56</v>
      </c>
      <c r="J175" s="82">
        <v>48</v>
      </c>
      <c r="K175" s="82">
        <v>38</v>
      </c>
      <c r="L175" s="82">
        <v>35</v>
      </c>
      <c r="M175" s="82">
        <v>31</v>
      </c>
      <c r="N175" s="82">
        <v>26</v>
      </c>
      <c r="O175" s="82">
        <v>23</v>
      </c>
      <c r="P175" s="82">
        <v>19</v>
      </c>
      <c r="Q175" s="82">
        <v>16</v>
      </c>
      <c r="R175" s="82">
        <v>12</v>
      </c>
      <c r="S175" s="82">
        <v>8</v>
      </c>
      <c r="T175" s="82">
        <v>6</v>
      </c>
      <c r="U175" s="82">
        <v>4</v>
      </c>
      <c r="V175" s="83">
        <v>3</v>
      </c>
      <c r="W175" s="80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</row>
    <row r="176" spans="1:42" ht="19.5" customHeight="1">
      <c r="A176" s="41"/>
      <c r="B176" s="98"/>
      <c r="C176" s="93" t="s">
        <v>60</v>
      </c>
      <c r="D176" s="82">
        <f t="shared" si="50"/>
        <v>518</v>
      </c>
      <c r="E176" s="83">
        <v>14</v>
      </c>
      <c r="F176" s="83">
        <v>56</v>
      </c>
      <c r="G176" s="83">
        <v>68</v>
      </c>
      <c r="H176" s="83">
        <v>61</v>
      </c>
      <c r="I176" s="83">
        <v>55</v>
      </c>
      <c r="J176" s="83">
        <v>48</v>
      </c>
      <c r="K176" s="83">
        <v>40</v>
      </c>
      <c r="L176" s="83">
        <v>36</v>
      </c>
      <c r="M176" s="83">
        <v>31</v>
      </c>
      <c r="N176" s="83">
        <v>28</v>
      </c>
      <c r="O176" s="83">
        <v>24</v>
      </c>
      <c r="P176" s="83">
        <v>18</v>
      </c>
      <c r="Q176" s="83">
        <v>14</v>
      </c>
      <c r="R176" s="83">
        <v>10</v>
      </c>
      <c r="S176" s="83">
        <v>6</v>
      </c>
      <c r="T176" s="83">
        <v>4</v>
      </c>
      <c r="U176" s="83">
        <v>3</v>
      </c>
      <c r="V176" s="83">
        <v>2</v>
      </c>
      <c r="W176" s="80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</row>
    <row r="177" spans="1:42" ht="19.5" customHeight="1">
      <c r="A177" s="88">
        <v>14</v>
      </c>
      <c r="B177" s="87" t="s">
        <v>782</v>
      </c>
      <c r="C177" s="14"/>
      <c r="D177" s="84">
        <f t="shared" si="50"/>
        <v>1850</v>
      </c>
      <c r="E177" s="85">
        <f t="shared" ref="E177:V177" si="62">SUM(E178:E179)</f>
        <v>50</v>
      </c>
      <c r="F177" s="85">
        <f t="shared" si="62"/>
        <v>207</v>
      </c>
      <c r="G177" s="85">
        <f t="shared" si="62"/>
        <v>243</v>
      </c>
      <c r="H177" s="84">
        <f t="shared" si="62"/>
        <v>218</v>
      </c>
      <c r="I177" s="84">
        <f t="shared" si="62"/>
        <v>196</v>
      </c>
      <c r="J177" s="85">
        <f t="shared" si="62"/>
        <v>168</v>
      </c>
      <c r="K177" s="85">
        <f t="shared" si="62"/>
        <v>138</v>
      </c>
      <c r="L177" s="85">
        <f t="shared" si="62"/>
        <v>125</v>
      </c>
      <c r="M177" s="84">
        <f t="shared" si="62"/>
        <v>109</v>
      </c>
      <c r="N177" s="85">
        <f t="shared" si="62"/>
        <v>95</v>
      </c>
      <c r="O177" s="85">
        <f t="shared" si="62"/>
        <v>83</v>
      </c>
      <c r="P177" s="85">
        <f t="shared" si="62"/>
        <v>65</v>
      </c>
      <c r="Q177" s="85">
        <f t="shared" si="62"/>
        <v>53</v>
      </c>
      <c r="R177" s="85">
        <f t="shared" si="62"/>
        <v>39</v>
      </c>
      <c r="S177" s="85">
        <f t="shared" si="62"/>
        <v>24</v>
      </c>
      <c r="T177" s="85">
        <f t="shared" si="62"/>
        <v>17</v>
      </c>
      <c r="U177" s="85">
        <f t="shared" si="62"/>
        <v>10</v>
      </c>
      <c r="V177" s="85">
        <f t="shared" si="62"/>
        <v>10</v>
      </c>
      <c r="W177" s="80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</row>
    <row r="178" spans="1:42" ht="19.5" customHeight="1">
      <c r="A178" s="88"/>
      <c r="B178" s="89"/>
      <c r="C178" s="86" t="s">
        <v>59</v>
      </c>
      <c r="D178" s="82">
        <f t="shared" si="50"/>
        <v>936</v>
      </c>
      <c r="E178" s="82">
        <v>25</v>
      </c>
      <c r="F178" s="82">
        <v>105</v>
      </c>
      <c r="G178" s="82">
        <v>123</v>
      </c>
      <c r="H178" s="82">
        <v>110</v>
      </c>
      <c r="I178" s="82">
        <v>100</v>
      </c>
      <c r="J178" s="82">
        <v>84</v>
      </c>
      <c r="K178" s="82">
        <v>68</v>
      </c>
      <c r="L178" s="82">
        <v>62</v>
      </c>
      <c r="M178" s="82">
        <v>54</v>
      </c>
      <c r="N178" s="82">
        <v>46</v>
      </c>
      <c r="O178" s="82">
        <v>41</v>
      </c>
      <c r="P178" s="82">
        <v>33</v>
      </c>
      <c r="Q178" s="82">
        <v>28</v>
      </c>
      <c r="R178" s="82">
        <v>21</v>
      </c>
      <c r="S178" s="82">
        <v>14</v>
      </c>
      <c r="T178" s="82">
        <v>10</v>
      </c>
      <c r="U178" s="82">
        <v>6</v>
      </c>
      <c r="V178" s="83">
        <v>6</v>
      </c>
      <c r="W178" s="80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3"/>
      <c r="AP178" s="63"/>
    </row>
    <row r="179" spans="1:42" ht="19.5" customHeight="1">
      <c r="A179" s="88"/>
      <c r="B179" s="89"/>
      <c r="C179" s="86" t="s">
        <v>60</v>
      </c>
      <c r="D179" s="82">
        <f t="shared" si="50"/>
        <v>914</v>
      </c>
      <c r="E179" s="83">
        <v>25</v>
      </c>
      <c r="F179" s="83">
        <v>102</v>
      </c>
      <c r="G179" s="83">
        <v>120</v>
      </c>
      <c r="H179" s="83">
        <v>108</v>
      </c>
      <c r="I179" s="83">
        <v>96</v>
      </c>
      <c r="J179" s="83">
        <v>84</v>
      </c>
      <c r="K179" s="83">
        <v>70</v>
      </c>
      <c r="L179" s="83">
        <v>63</v>
      </c>
      <c r="M179" s="83">
        <v>55</v>
      </c>
      <c r="N179" s="83">
        <v>49</v>
      </c>
      <c r="O179" s="83">
        <v>42</v>
      </c>
      <c r="P179" s="83">
        <v>32</v>
      </c>
      <c r="Q179" s="83">
        <v>25</v>
      </c>
      <c r="R179" s="83">
        <v>18</v>
      </c>
      <c r="S179" s="83">
        <v>10</v>
      </c>
      <c r="T179" s="83">
        <v>7</v>
      </c>
      <c r="U179" s="83">
        <v>4</v>
      </c>
      <c r="V179" s="83">
        <v>4</v>
      </c>
      <c r="W179" s="80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</row>
    <row r="180" spans="1:42" ht="19.5" customHeight="1">
      <c r="A180" s="88">
        <v>15</v>
      </c>
      <c r="B180" s="87" t="s">
        <v>783</v>
      </c>
      <c r="C180" s="14"/>
      <c r="D180" s="84">
        <f t="shared" si="50"/>
        <v>10640</v>
      </c>
      <c r="E180" s="85">
        <f t="shared" ref="E180:V180" si="63">SUM(E181:E182)</f>
        <v>318</v>
      </c>
      <c r="F180" s="85">
        <f t="shared" si="63"/>
        <v>1165</v>
      </c>
      <c r="G180" s="85">
        <f t="shared" si="63"/>
        <v>1396</v>
      </c>
      <c r="H180" s="85">
        <f t="shared" si="63"/>
        <v>1251</v>
      </c>
      <c r="I180" s="85">
        <f t="shared" si="63"/>
        <v>1127</v>
      </c>
      <c r="J180" s="85">
        <f t="shared" si="63"/>
        <v>969</v>
      </c>
      <c r="K180" s="85">
        <f t="shared" si="63"/>
        <v>792</v>
      </c>
      <c r="L180" s="85">
        <f t="shared" si="63"/>
        <v>718</v>
      </c>
      <c r="M180" s="85">
        <f t="shared" si="63"/>
        <v>627</v>
      </c>
      <c r="N180" s="85">
        <f t="shared" si="63"/>
        <v>546</v>
      </c>
      <c r="O180" s="85">
        <f t="shared" si="63"/>
        <v>482</v>
      </c>
      <c r="P180" s="85">
        <f t="shared" si="63"/>
        <v>377</v>
      </c>
      <c r="Q180" s="85">
        <f t="shared" si="63"/>
        <v>304</v>
      </c>
      <c r="R180" s="85">
        <f t="shared" si="63"/>
        <v>221</v>
      </c>
      <c r="S180" s="85">
        <f t="shared" si="63"/>
        <v>136</v>
      </c>
      <c r="T180" s="85">
        <f t="shared" si="63"/>
        <v>95</v>
      </c>
      <c r="U180" s="85">
        <f t="shared" si="63"/>
        <v>62</v>
      </c>
      <c r="V180" s="85">
        <f t="shared" si="63"/>
        <v>54</v>
      </c>
      <c r="W180" s="80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</row>
    <row r="181" spans="1:42" ht="19.5" customHeight="1">
      <c r="A181" s="88"/>
      <c r="B181" s="89"/>
      <c r="C181" s="86" t="s">
        <v>59</v>
      </c>
      <c r="D181" s="82">
        <f>SUM(E181:V181)</f>
        <v>5383</v>
      </c>
      <c r="E181" s="83">
        <v>171</v>
      </c>
      <c r="F181" s="83">
        <v>579</v>
      </c>
      <c r="G181" s="83">
        <v>707</v>
      </c>
      <c r="H181" s="83">
        <v>631</v>
      </c>
      <c r="I181" s="83">
        <v>573</v>
      </c>
      <c r="J181" s="83">
        <v>485</v>
      </c>
      <c r="K181" s="83">
        <v>389</v>
      </c>
      <c r="L181" s="83">
        <v>355</v>
      </c>
      <c r="M181" s="83">
        <v>313</v>
      </c>
      <c r="N181" s="83">
        <v>267</v>
      </c>
      <c r="O181" s="83">
        <v>238</v>
      </c>
      <c r="P181" s="83">
        <v>191</v>
      </c>
      <c r="Q181" s="83">
        <v>162</v>
      </c>
      <c r="R181" s="83">
        <v>120</v>
      </c>
      <c r="S181" s="83">
        <v>79</v>
      </c>
      <c r="T181" s="83">
        <v>57</v>
      </c>
      <c r="U181" s="83">
        <v>37</v>
      </c>
      <c r="V181" s="83">
        <v>29</v>
      </c>
      <c r="W181" s="80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</row>
    <row r="182" spans="1:42" ht="19.5" customHeight="1">
      <c r="A182" s="88"/>
      <c r="B182" s="89"/>
      <c r="C182" s="86" t="s">
        <v>60</v>
      </c>
      <c r="D182" s="82">
        <f t="shared" ref="D182:D188" si="64">SUM(E182:V182)</f>
        <v>5257</v>
      </c>
      <c r="E182" s="83">
        <v>147</v>
      </c>
      <c r="F182" s="83">
        <v>586</v>
      </c>
      <c r="G182" s="83">
        <v>689</v>
      </c>
      <c r="H182" s="83">
        <v>620</v>
      </c>
      <c r="I182" s="83">
        <v>554</v>
      </c>
      <c r="J182" s="83">
        <v>484</v>
      </c>
      <c r="K182" s="83">
        <v>403</v>
      </c>
      <c r="L182" s="83">
        <v>363</v>
      </c>
      <c r="M182" s="83">
        <v>314</v>
      </c>
      <c r="N182" s="83">
        <v>279</v>
      </c>
      <c r="O182" s="83">
        <v>244</v>
      </c>
      <c r="P182" s="83">
        <v>186</v>
      </c>
      <c r="Q182" s="83">
        <v>142</v>
      </c>
      <c r="R182" s="83">
        <v>101</v>
      </c>
      <c r="S182" s="83">
        <v>57</v>
      </c>
      <c r="T182" s="83">
        <v>38</v>
      </c>
      <c r="U182" s="83">
        <v>25</v>
      </c>
      <c r="V182" s="83">
        <v>25</v>
      </c>
      <c r="W182" s="80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</row>
    <row r="183" spans="1:42" ht="19.5" customHeight="1">
      <c r="A183" s="88">
        <v>16</v>
      </c>
      <c r="B183" s="87" t="s">
        <v>784</v>
      </c>
      <c r="C183" s="14"/>
      <c r="D183" s="84">
        <f t="shared" si="64"/>
        <v>8732</v>
      </c>
      <c r="E183" s="85">
        <f t="shared" ref="E183:V183" si="65">SUM(E184:E185)</f>
        <v>261</v>
      </c>
      <c r="F183" s="85">
        <f t="shared" si="65"/>
        <v>956</v>
      </c>
      <c r="G183" s="85">
        <f t="shared" si="65"/>
        <v>1145</v>
      </c>
      <c r="H183" s="85">
        <f t="shared" si="65"/>
        <v>1027</v>
      </c>
      <c r="I183" s="85">
        <f t="shared" si="65"/>
        <v>924</v>
      </c>
      <c r="J183" s="85">
        <f t="shared" si="65"/>
        <v>795</v>
      </c>
      <c r="K183" s="85">
        <f t="shared" si="65"/>
        <v>650</v>
      </c>
      <c r="L183" s="85">
        <f t="shared" si="65"/>
        <v>590</v>
      </c>
      <c r="M183" s="85">
        <f t="shared" si="65"/>
        <v>515</v>
      </c>
      <c r="N183" s="85">
        <f t="shared" si="65"/>
        <v>448</v>
      </c>
      <c r="O183" s="85">
        <f t="shared" si="65"/>
        <v>395</v>
      </c>
      <c r="P183" s="85">
        <f t="shared" si="65"/>
        <v>309</v>
      </c>
      <c r="Q183" s="85">
        <f t="shared" si="65"/>
        <v>249</v>
      </c>
      <c r="R183" s="85">
        <f t="shared" si="65"/>
        <v>182</v>
      </c>
      <c r="S183" s="85">
        <f t="shared" si="65"/>
        <v>112</v>
      </c>
      <c r="T183" s="85">
        <f t="shared" si="65"/>
        <v>78</v>
      </c>
      <c r="U183" s="85">
        <f t="shared" si="65"/>
        <v>51</v>
      </c>
      <c r="V183" s="85">
        <f t="shared" si="65"/>
        <v>45</v>
      </c>
      <c r="W183" s="80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</row>
    <row r="184" spans="1:42" ht="19.5" customHeight="1">
      <c r="A184" s="88"/>
      <c r="B184" s="89"/>
      <c r="C184" s="86" t="s">
        <v>59</v>
      </c>
      <c r="D184" s="82">
        <f t="shared" si="64"/>
        <v>4417</v>
      </c>
      <c r="E184" s="83">
        <v>140</v>
      </c>
      <c r="F184" s="83">
        <v>475</v>
      </c>
      <c r="G184" s="83">
        <v>580</v>
      </c>
      <c r="H184" s="83">
        <v>518</v>
      </c>
      <c r="I184" s="83">
        <v>470</v>
      </c>
      <c r="J184" s="83">
        <v>398</v>
      </c>
      <c r="K184" s="83">
        <v>319</v>
      </c>
      <c r="L184" s="83">
        <v>292</v>
      </c>
      <c r="M184" s="83">
        <v>257</v>
      </c>
      <c r="N184" s="83">
        <v>219</v>
      </c>
      <c r="O184" s="83">
        <v>195</v>
      </c>
      <c r="P184" s="83">
        <v>157</v>
      </c>
      <c r="Q184" s="83">
        <v>133</v>
      </c>
      <c r="R184" s="83">
        <v>99</v>
      </c>
      <c r="S184" s="83">
        <v>65</v>
      </c>
      <c r="T184" s="83">
        <v>47</v>
      </c>
      <c r="U184" s="83">
        <v>30</v>
      </c>
      <c r="V184" s="83">
        <v>23</v>
      </c>
      <c r="W184" s="80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</row>
    <row r="185" spans="1:42" ht="19.5" customHeight="1">
      <c r="A185" s="88"/>
      <c r="B185" s="89"/>
      <c r="C185" s="86" t="s">
        <v>60</v>
      </c>
      <c r="D185" s="82">
        <f t="shared" si="64"/>
        <v>4315</v>
      </c>
      <c r="E185" s="83">
        <v>121</v>
      </c>
      <c r="F185" s="83">
        <v>481</v>
      </c>
      <c r="G185" s="83">
        <v>565</v>
      </c>
      <c r="H185" s="83">
        <v>509</v>
      </c>
      <c r="I185" s="83">
        <v>454</v>
      </c>
      <c r="J185" s="83">
        <v>397</v>
      </c>
      <c r="K185" s="83">
        <v>331</v>
      </c>
      <c r="L185" s="83">
        <v>298</v>
      </c>
      <c r="M185" s="83">
        <v>258</v>
      </c>
      <c r="N185" s="83">
        <v>229</v>
      </c>
      <c r="O185" s="83">
        <v>200</v>
      </c>
      <c r="P185" s="83">
        <v>152</v>
      </c>
      <c r="Q185" s="83">
        <v>116</v>
      </c>
      <c r="R185" s="83">
        <v>83</v>
      </c>
      <c r="S185" s="83">
        <v>47</v>
      </c>
      <c r="T185" s="83">
        <v>31</v>
      </c>
      <c r="U185" s="83">
        <v>21</v>
      </c>
      <c r="V185" s="83">
        <v>22</v>
      </c>
      <c r="W185" s="80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</row>
    <row r="186" spans="1:42" ht="19.5" customHeight="1">
      <c r="A186" s="88">
        <v>17</v>
      </c>
      <c r="B186" s="87" t="s">
        <v>785</v>
      </c>
      <c r="C186" s="14"/>
      <c r="D186" s="84">
        <f t="shared" si="64"/>
        <v>6777</v>
      </c>
      <c r="E186" s="85">
        <f t="shared" ref="E186:V186" si="66">SUM(E187:E188)</f>
        <v>201</v>
      </c>
      <c r="F186" s="85">
        <f t="shared" si="66"/>
        <v>745</v>
      </c>
      <c r="G186" s="85">
        <f t="shared" si="66"/>
        <v>888</v>
      </c>
      <c r="H186" s="85">
        <f t="shared" si="66"/>
        <v>796</v>
      </c>
      <c r="I186" s="85">
        <f t="shared" si="66"/>
        <v>717</v>
      </c>
      <c r="J186" s="85">
        <f t="shared" si="66"/>
        <v>617</v>
      </c>
      <c r="K186" s="85">
        <f t="shared" si="66"/>
        <v>505</v>
      </c>
      <c r="L186" s="85">
        <f t="shared" si="66"/>
        <v>457</v>
      </c>
      <c r="M186" s="85">
        <f t="shared" si="66"/>
        <v>398</v>
      </c>
      <c r="N186" s="85">
        <f t="shared" si="66"/>
        <v>350</v>
      </c>
      <c r="O186" s="85">
        <f t="shared" si="66"/>
        <v>309</v>
      </c>
      <c r="P186" s="85">
        <f t="shared" si="66"/>
        <v>240</v>
      </c>
      <c r="Q186" s="85">
        <f t="shared" si="66"/>
        <v>192</v>
      </c>
      <c r="R186" s="85">
        <f t="shared" si="66"/>
        <v>138</v>
      </c>
      <c r="S186" s="85">
        <f t="shared" si="66"/>
        <v>87</v>
      </c>
      <c r="T186" s="85">
        <f t="shared" si="66"/>
        <v>62</v>
      </c>
      <c r="U186" s="85">
        <f t="shared" si="66"/>
        <v>40</v>
      </c>
      <c r="V186" s="85">
        <f t="shared" si="66"/>
        <v>35</v>
      </c>
      <c r="W186" s="80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</row>
    <row r="187" spans="1:42" ht="19.5" customHeight="1">
      <c r="A187" s="88"/>
      <c r="B187" s="89"/>
      <c r="C187" s="86" t="s">
        <v>59</v>
      </c>
      <c r="D187" s="82">
        <f t="shared" si="64"/>
        <v>3426</v>
      </c>
      <c r="E187" s="83">
        <v>108</v>
      </c>
      <c r="F187" s="83">
        <v>367</v>
      </c>
      <c r="G187" s="83">
        <v>449</v>
      </c>
      <c r="H187" s="83">
        <v>400</v>
      </c>
      <c r="I187" s="83">
        <v>365</v>
      </c>
      <c r="J187" s="83">
        <v>310</v>
      </c>
      <c r="K187" s="83">
        <v>248</v>
      </c>
      <c r="L187" s="83">
        <v>226</v>
      </c>
      <c r="M187" s="83">
        <v>199</v>
      </c>
      <c r="N187" s="83">
        <v>172</v>
      </c>
      <c r="O187" s="83">
        <v>152</v>
      </c>
      <c r="P187" s="83">
        <v>122</v>
      </c>
      <c r="Q187" s="83">
        <v>103</v>
      </c>
      <c r="R187" s="83">
        <v>75</v>
      </c>
      <c r="S187" s="83">
        <v>51</v>
      </c>
      <c r="T187" s="83">
        <v>36</v>
      </c>
      <c r="U187" s="83">
        <v>23</v>
      </c>
      <c r="V187" s="83">
        <v>20</v>
      </c>
      <c r="W187" s="80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</row>
    <row r="188" spans="1:42" ht="19.5" customHeight="1">
      <c r="A188" s="88"/>
      <c r="B188" s="89"/>
      <c r="C188" s="86" t="s">
        <v>60</v>
      </c>
      <c r="D188" s="82">
        <f t="shared" si="64"/>
        <v>3351</v>
      </c>
      <c r="E188" s="941">
        <v>93</v>
      </c>
      <c r="F188" s="83">
        <v>378</v>
      </c>
      <c r="G188" s="83">
        <v>439</v>
      </c>
      <c r="H188" s="83">
        <v>396</v>
      </c>
      <c r="I188" s="83">
        <v>352</v>
      </c>
      <c r="J188" s="83">
        <v>307</v>
      </c>
      <c r="K188" s="83">
        <v>257</v>
      </c>
      <c r="L188" s="83">
        <v>231</v>
      </c>
      <c r="M188" s="83">
        <v>199</v>
      </c>
      <c r="N188" s="83">
        <v>178</v>
      </c>
      <c r="O188" s="83">
        <v>157</v>
      </c>
      <c r="P188" s="83">
        <v>118</v>
      </c>
      <c r="Q188" s="83">
        <v>89</v>
      </c>
      <c r="R188" s="83">
        <v>63</v>
      </c>
      <c r="S188" s="83">
        <v>36</v>
      </c>
      <c r="T188" s="83">
        <v>26</v>
      </c>
      <c r="U188" s="83">
        <v>17</v>
      </c>
      <c r="V188" s="83">
        <v>15</v>
      </c>
      <c r="W188" s="80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</row>
    <row r="189" spans="1:42">
      <c r="A189" s="94" t="s">
        <v>31</v>
      </c>
      <c r="B189" s="955" t="s">
        <v>786</v>
      </c>
      <c r="C189" s="956"/>
      <c r="D189" s="957">
        <f>SUM(E189:V189)</f>
        <v>32363</v>
      </c>
      <c r="E189" s="958">
        <f t="shared" ref="E189:V189" si="67">+E192+E195+E198+E201+E204+E207</f>
        <v>971</v>
      </c>
      <c r="F189" s="958">
        <f t="shared" si="67"/>
        <v>3330</v>
      </c>
      <c r="G189" s="958">
        <f t="shared" si="67"/>
        <v>4122</v>
      </c>
      <c r="H189" s="957">
        <f t="shared" si="67"/>
        <v>3747</v>
      </c>
      <c r="I189" s="958">
        <f t="shared" si="67"/>
        <v>3420</v>
      </c>
      <c r="J189" s="958">
        <f t="shared" si="67"/>
        <v>2978</v>
      </c>
      <c r="K189" s="958">
        <f t="shared" si="67"/>
        <v>2455</v>
      </c>
      <c r="L189" s="957">
        <f t="shared" si="67"/>
        <v>2241</v>
      </c>
      <c r="M189" s="958">
        <f t="shared" si="67"/>
        <v>1963</v>
      </c>
      <c r="N189" s="958">
        <f t="shared" si="67"/>
        <v>1717</v>
      </c>
      <c r="O189" s="958">
        <f t="shared" si="67"/>
        <v>1517</v>
      </c>
      <c r="P189" s="957">
        <f t="shared" si="67"/>
        <v>1177</v>
      </c>
      <c r="Q189" s="957">
        <f t="shared" si="67"/>
        <v>948</v>
      </c>
      <c r="R189" s="957">
        <f t="shared" si="67"/>
        <v>688</v>
      </c>
      <c r="S189" s="957">
        <f t="shared" si="67"/>
        <v>425</v>
      </c>
      <c r="T189" s="957">
        <f t="shared" si="67"/>
        <v>297</v>
      </c>
      <c r="U189" s="959">
        <f t="shared" si="67"/>
        <v>196</v>
      </c>
      <c r="V189" s="959">
        <f t="shared" si="67"/>
        <v>171</v>
      </c>
      <c r="W189" s="960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</row>
    <row r="190" spans="1:42">
      <c r="A190" s="95"/>
      <c r="B190" s="961"/>
      <c r="C190" s="962" t="s">
        <v>57</v>
      </c>
      <c r="D190" s="963">
        <f>SUM(E190:V190)</f>
        <v>16247</v>
      </c>
      <c r="E190" s="963">
        <f t="shared" ref="E190:V190" si="68">+E193+E196+E199+E202+E205+E208</f>
        <v>476</v>
      </c>
      <c r="F190" s="963">
        <f t="shared" si="68"/>
        <v>1686</v>
      </c>
      <c r="G190" s="963">
        <f t="shared" si="68"/>
        <v>2075</v>
      </c>
      <c r="H190" s="963">
        <f t="shared" si="68"/>
        <v>1879</v>
      </c>
      <c r="I190" s="964">
        <f t="shared" si="68"/>
        <v>1725</v>
      </c>
      <c r="J190" s="964">
        <f t="shared" si="68"/>
        <v>1480</v>
      </c>
      <c r="K190" s="964">
        <f t="shared" si="68"/>
        <v>1196</v>
      </c>
      <c r="L190" s="963">
        <f t="shared" si="68"/>
        <v>1099</v>
      </c>
      <c r="M190" s="964">
        <f t="shared" si="68"/>
        <v>970</v>
      </c>
      <c r="N190" s="964">
        <f t="shared" si="68"/>
        <v>831</v>
      </c>
      <c r="O190" s="964">
        <f t="shared" si="68"/>
        <v>742</v>
      </c>
      <c r="P190" s="963">
        <f t="shared" si="68"/>
        <v>592</v>
      </c>
      <c r="Q190" s="963">
        <f t="shared" si="68"/>
        <v>501</v>
      </c>
      <c r="R190" s="963">
        <f t="shared" si="68"/>
        <v>371</v>
      </c>
      <c r="S190" s="963">
        <f t="shared" si="68"/>
        <v>243</v>
      </c>
      <c r="T190" s="963">
        <f t="shared" si="68"/>
        <v>176</v>
      </c>
      <c r="U190" s="965">
        <f t="shared" si="68"/>
        <v>114</v>
      </c>
      <c r="V190" s="965">
        <f t="shared" si="68"/>
        <v>91</v>
      </c>
      <c r="W190" s="80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</row>
    <row r="191" spans="1:42">
      <c r="A191" s="95"/>
      <c r="B191" s="961"/>
      <c r="C191" s="962" t="s">
        <v>58</v>
      </c>
      <c r="D191" s="963">
        <f t="shared" ref="D191:D209" si="69">SUM(E191:V191)</f>
        <v>16116</v>
      </c>
      <c r="E191" s="963">
        <f>+E194+E197+E200+E203+E206+E209</f>
        <v>495</v>
      </c>
      <c r="F191" s="963">
        <f t="shared" ref="F191:V191" si="70">+F194+F197+F200+F203+F206+F209</f>
        <v>1644</v>
      </c>
      <c r="G191" s="963">
        <f t="shared" si="70"/>
        <v>2047</v>
      </c>
      <c r="H191" s="963">
        <f t="shared" si="70"/>
        <v>1868</v>
      </c>
      <c r="I191" s="964">
        <f t="shared" si="70"/>
        <v>1695</v>
      </c>
      <c r="J191" s="964">
        <f t="shared" si="70"/>
        <v>1498</v>
      </c>
      <c r="K191" s="964">
        <f t="shared" si="70"/>
        <v>1259</v>
      </c>
      <c r="L191" s="964">
        <f t="shared" si="70"/>
        <v>1142</v>
      </c>
      <c r="M191" s="964">
        <f t="shared" si="70"/>
        <v>993</v>
      </c>
      <c r="N191" s="964">
        <f t="shared" si="70"/>
        <v>886</v>
      </c>
      <c r="O191" s="964">
        <f t="shared" si="70"/>
        <v>775</v>
      </c>
      <c r="P191" s="963">
        <f t="shared" si="70"/>
        <v>585</v>
      </c>
      <c r="Q191" s="963">
        <f t="shared" si="70"/>
        <v>447</v>
      </c>
      <c r="R191" s="963">
        <f t="shared" si="70"/>
        <v>317</v>
      </c>
      <c r="S191" s="963">
        <f t="shared" si="70"/>
        <v>182</v>
      </c>
      <c r="T191" s="963">
        <f t="shared" si="70"/>
        <v>121</v>
      </c>
      <c r="U191" s="965">
        <f t="shared" si="70"/>
        <v>82</v>
      </c>
      <c r="V191" s="965">
        <f t="shared" si="70"/>
        <v>80</v>
      </c>
      <c r="W191" s="80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</row>
    <row r="192" spans="1:42" ht="18.75" customHeight="1">
      <c r="A192" s="31" t="s">
        <v>25</v>
      </c>
      <c r="B192" s="939" t="s">
        <v>779</v>
      </c>
      <c r="C192" s="42"/>
      <c r="D192" s="84">
        <f t="shared" si="69"/>
        <v>5337</v>
      </c>
      <c r="E192" s="84">
        <f t="shared" ref="E192:V192" si="71">SUM(E193:E194)</f>
        <v>158</v>
      </c>
      <c r="F192" s="84">
        <f t="shared" si="71"/>
        <v>525</v>
      </c>
      <c r="G192" s="84">
        <f t="shared" si="71"/>
        <v>661</v>
      </c>
      <c r="H192" s="84">
        <f t="shared" si="71"/>
        <v>607</v>
      </c>
      <c r="I192" s="84">
        <f t="shared" si="71"/>
        <v>558</v>
      </c>
      <c r="J192" s="84">
        <f t="shared" si="71"/>
        <v>490</v>
      </c>
      <c r="K192" s="84">
        <f t="shared" si="71"/>
        <v>407</v>
      </c>
      <c r="L192" s="84">
        <f t="shared" si="71"/>
        <v>374</v>
      </c>
      <c r="M192" s="84">
        <f t="shared" si="71"/>
        <v>330</v>
      </c>
      <c r="N192" s="84">
        <f t="shared" si="71"/>
        <v>291</v>
      </c>
      <c r="O192" s="84">
        <f t="shared" si="71"/>
        <v>258</v>
      </c>
      <c r="P192" s="84">
        <f t="shared" si="71"/>
        <v>202</v>
      </c>
      <c r="Q192" s="84">
        <f t="shared" si="71"/>
        <v>164</v>
      </c>
      <c r="R192" s="84">
        <f t="shared" si="71"/>
        <v>120</v>
      </c>
      <c r="S192" s="84">
        <f t="shared" si="71"/>
        <v>75</v>
      </c>
      <c r="T192" s="84">
        <f t="shared" si="71"/>
        <v>52</v>
      </c>
      <c r="U192" s="85">
        <f t="shared" si="71"/>
        <v>35</v>
      </c>
      <c r="V192" s="949">
        <f t="shared" si="71"/>
        <v>30</v>
      </c>
      <c r="W192" s="80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</row>
    <row r="193" spans="1:42" ht="18.75" customHeight="1">
      <c r="A193" s="88"/>
      <c r="B193" s="945"/>
      <c r="C193" s="93" t="s">
        <v>59</v>
      </c>
      <c r="D193" s="82">
        <f t="shared" si="69"/>
        <v>2610</v>
      </c>
      <c r="E193" s="82">
        <v>76</v>
      </c>
      <c r="F193" s="82">
        <v>258</v>
      </c>
      <c r="G193" s="82">
        <v>324</v>
      </c>
      <c r="H193" s="82">
        <v>296</v>
      </c>
      <c r="I193" s="82">
        <v>274</v>
      </c>
      <c r="J193" s="82">
        <v>237</v>
      </c>
      <c r="K193" s="82">
        <v>193</v>
      </c>
      <c r="L193" s="82">
        <v>178</v>
      </c>
      <c r="M193" s="82">
        <v>159</v>
      </c>
      <c r="N193" s="82">
        <v>137</v>
      </c>
      <c r="O193" s="82">
        <v>123</v>
      </c>
      <c r="P193" s="82">
        <v>99</v>
      </c>
      <c r="Q193" s="82">
        <v>85</v>
      </c>
      <c r="R193" s="82">
        <v>63</v>
      </c>
      <c r="S193" s="82">
        <v>42</v>
      </c>
      <c r="T193" s="82">
        <v>30</v>
      </c>
      <c r="U193" s="83">
        <v>20</v>
      </c>
      <c r="V193" s="105">
        <v>16</v>
      </c>
      <c r="W193" s="80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</row>
    <row r="194" spans="1:42" ht="18.75" customHeight="1">
      <c r="A194" s="88"/>
      <c r="B194" s="945"/>
      <c r="C194" s="93" t="s">
        <v>60</v>
      </c>
      <c r="D194" s="82">
        <f t="shared" si="69"/>
        <v>2727</v>
      </c>
      <c r="E194" s="82">
        <v>82</v>
      </c>
      <c r="F194" s="82">
        <v>267</v>
      </c>
      <c r="G194" s="82">
        <v>337</v>
      </c>
      <c r="H194" s="82">
        <v>311</v>
      </c>
      <c r="I194" s="82">
        <v>284</v>
      </c>
      <c r="J194" s="82">
        <v>253</v>
      </c>
      <c r="K194" s="82">
        <v>214</v>
      </c>
      <c r="L194" s="82">
        <v>196</v>
      </c>
      <c r="M194" s="82">
        <v>171</v>
      </c>
      <c r="N194" s="82">
        <v>154</v>
      </c>
      <c r="O194" s="82">
        <v>135</v>
      </c>
      <c r="P194" s="82">
        <v>103</v>
      </c>
      <c r="Q194" s="82">
        <v>79</v>
      </c>
      <c r="R194" s="82">
        <v>57</v>
      </c>
      <c r="S194" s="82">
        <v>33</v>
      </c>
      <c r="T194" s="82">
        <v>22</v>
      </c>
      <c r="U194" s="83">
        <v>15</v>
      </c>
      <c r="V194" s="105">
        <v>14</v>
      </c>
      <c r="W194" s="80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</row>
    <row r="195" spans="1:42" ht="18.75" customHeight="1">
      <c r="A195" s="31" t="s">
        <v>27</v>
      </c>
      <c r="B195" s="939" t="s">
        <v>787</v>
      </c>
      <c r="C195" s="42"/>
      <c r="D195" s="84">
        <f t="shared" si="69"/>
        <v>5242</v>
      </c>
      <c r="E195" s="84">
        <f t="shared" ref="E195:V195" si="72">SUM(E196:E197)</f>
        <v>151</v>
      </c>
      <c r="F195" s="84">
        <f t="shared" si="72"/>
        <v>520</v>
      </c>
      <c r="G195" s="84">
        <f t="shared" si="72"/>
        <v>649</v>
      </c>
      <c r="H195" s="84">
        <f t="shared" si="72"/>
        <v>596</v>
      </c>
      <c r="I195" s="84">
        <f t="shared" si="72"/>
        <v>548</v>
      </c>
      <c r="J195" s="84">
        <f t="shared" si="72"/>
        <v>482</v>
      </c>
      <c r="K195" s="84">
        <f t="shared" si="72"/>
        <v>400</v>
      </c>
      <c r="L195" s="84">
        <f t="shared" si="72"/>
        <v>367</v>
      </c>
      <c r="M195" s="84">
        <f t="shared" si="72"/>
        <v>324</v>
      </c>
      <c r="N195" s="84">
        <f t="shared" si="72"/>
        <v>286</v>
      </c>
      <c r="O195" s="84">
        <f t="shared" si="72"/>
        <v>254</v>
      </c>
      <c r="P195" s="84">
        <f t="shared" si="72"/>
        <v>198</v>
      </c>
      <c r="Q195" s="84">
        <f t="shared" si="72"/>
        <v>161</v>
      </c>
      <c r="R195" s="84">
        <f t="shared" si="72"/>
        <v>118</v>
      </c>
      <c r="S195" s="84">
        <f t="shared" si="72"/>
        <v>73</v>
      </c>
      <c r="T195" s="84">
        <f t="shared" si="72"/>
        <v>51</v>
      </c>
      <c r="U195" s="85">
        <f t="shared" si="72"/>
        <v>35</v>
      </c>
      <c r="V195" s="949">
        <f t="shared" si="72"/>
        <v>29</v>
      </c>
      <c r="W195" s="80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</row>
    <row r="196" spans="1:42" ht="18.75" customHeight="1">
      <c r="A196" s="88"/>
      <c r="B196" s="945"/>
      <c r="C196" s="93" t="s">
        <v>59</v>
      </c>
      <c r="D196" s="82">
        <f t="shared" si="69"/>
        <v>2563</v>
      </c>
      <c r="E196" s="82">
        <v>72</v>
      </c>
      <c r="F196" s="82">
        <v>256</v>
      </c>
      <c r="G196" s="82">
        <v>318</v>
      </c>
      <c r="H196" s="82">
        <v>291</v>
      </c>
      <c r="I196" s="82">
        <v>269</v>
      </c>
      <c r="J196" s="82">
        <v>233</v>
      </c>
      <c r="K196" s="82">
        <v>190</v>
      </c>
      <c r="L196" s="82">
        <v>175</v>
      </c>
      <c r="M196" s="82">
        <v>156</v>
      </c>
      <c r="N196" s="82">
        <v>135</v>
      </c>
      <c r="O196" s="82">
        <v>121</v>
      </c>
      <c r="P196" s="82">
        <v>97</v>
      </c>
      <c r="Q196" s="82">
        <v>83</v>
      </c>
      <c r="R196" s="82">
        <v>62</v>
      </c>
      <c r="S196" s="82">
        <v>41</v>
      </c>
      <c r="T196" s="82">
        <v>30</v>
      </c>
      <c r="U196" s="83">
        <v>20</v>
      </c>
      <c r="V196" s="105">
        <v>14</v>
      </c>
      <c r="W196" s="80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</row>
    <row r="197" spans="1:42" ht="18.75" customHeight="1">
      <c r="A197" s="101" t="s">
        <v>82</v>
      </c>
      <c r="B197" s="945"/>
      <c r="C197" s="93" t="s">
        <v>60</v>
      </c>
      <c r="D197" s="82">
        <f t="shared" si="69"/>
        <v>2679</v>
      </c>
      <c r="E197" s="82">
        <v>79</v>
      </c>
      <c r="F197" s="82">
        <v>264</v>
      </c>
      <c r="G197" s="82">
        <v>331</v>
      </c>
      <c r="H197" s="82">
        <v>305</v>
      </c>
      <c r="I197" s="82">
        <v>279</v>
      </c>
      <c r="J197" s="82">
        <v>249</v>
      </c>
      <c r="K197" s="82">
        <v>210</v>
      </c>
      <c r="L197" s="82">
        <v>192</v>
      </c>
      <c r="M197" s="82">
        <v>168</v>
      </c>
      <c r="N197" s="82">
        <v>151</v>
      </c>
      <c r="O197" s="82">
        <v>133</v>
      </c>
      <c r="P197" s="82">
        <v>101</v>
      </c>
      <c r="Q197" s="82">
        <v>78</v>
      </c>
      <c r="R197" s="82">
        <v>56</v>
      </c>
      <c r="S197" s="82">
        <v>32</v>
      </c>
      <c r="T197" s="82">
        <v>21</v>
      </c>
      <c r="U197" s="83">
        <v>15</v>
      </c>
      <c r="V197" s="105">
        <v>15</v>
      </c>
      <c r="W197" s="80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</row>
    <row r="198" spans="1:42" ht="18.75" customHeight="1">
      <c r="A198" s="31" t="s">
        <v>29</v>
      </c>
      <c r="B198" s="939" t="s">
        <v>788</v>
      </c>
      <c r="C198" s="42"/>
      <c r="D198" s="84">
        <f t="shared" si="69"/>
        <v>8468</v>
      </c>
      <c r="E198" s="84">
        <f t="shared" ref="E198:V198" si="73">SUM(E199:E200)</f>
        <v>245</v>
      </c>
      <c r="F198" s="84">
        <f t="shared" si="73"/>
        <v>839</v>
      </c>
      <c r="G198" s="84">
        <f t="shared" si="73"/>
        <v>1049</v>
      </c>
      <c r="H198" s="84">
        <f t="shared" si="73"/>
        <v>963</v>
      </c>
      <c r="I198" s="84">
        <f t="shared" si="73"/>
        <v>886</v>
      </c>
      <c r="J198" s="84">
        <f t="shared" si="73"/>
        <v>777</v>
      </c>
      <c r="K198" s="84">
        <f t="shared" si="73"/>
        <v>646</v>
      </c>
      <c r="L198" s="84">
        <f t="shared" si="73"/>
        <v>593</v>
      </c>
      <c r="M198" s="84">
        <f t="shared" si="73"/>
        <v>523</v>
      </c>
      <c r="N198" s="84">
        <f t="shared" si="73"/>
        <v>461</v>
      </c>
      <c r="O198" s="84">
        <f t="shared" si="73"/>
        <v>411</v>
      </c>
      <c r="P198" s="84">
        <f t="shared" si="73"/>
        <v>321</v>
      </c>
      <c r="Q198" s="84">
        <f t="shared" si="73"/>
        <v>260</v>
      </c>
      <c r="R198" s="84">
        <f t="shared" si="73"/>
        <v>190</v>
      </c>
      <c r="S198" s="84">
        <f t="shared" si="73"/>
        <v>118</v>
      </c>
      <c r="T198" s="84">
        <f t="shared" si="73"/>
        <v>83</v>
      </c>
      <c r="U198" s="85">
        <f t="shared" si="73"/>
        <v>56</v>
      </c>
      <c r="V198" s="949">
        <f t="shared" si="73"/>
        <v>47</v>
      </c>
      <c r="W198" s="80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</row>
    <row r="199" spans="1:42" ht="18.75" customHeight="1">
      <c r="A199" s="88"/>
      <c r="B199" s="41"/>
      <c r="C199" s="93" t="s">
        <v>59</v>
      </c>
      <c r="D199" s="82">
        <f t="shared" si="69"/>
        <v>4141</v>
      </c>
      <c r="E199" s="82">
        <v>116</v>
      </c>
      <c r="F199" s="82">
        <v>414</v>
      </c>
      <c r="G199" s="82">
        <v>514</v>
      </c>
      <c r="H199" s="82">
        <v>470</v>
      </c>
      <c r="I199" s="82">
        <v>435</v>
      </c>
      <c r="J199" s="82">
        <v>376</v>
      </c>
      <c r="K199" s="82">
        <v>306</v>
      </c>
      <c r="L199" s="82">
        <v>283</v>
      </c>
      <c r="M199" s="82">
        <v>252</v>
      </c>
      <c r="N199" s="82">
        <v>217</v>
      </c>
      <c r="O199" s="82">
        <v>196</v>
      </c>
      <c r="P199" s="82">
        <v>157</v>
      </c>
      <c r="Q199" s="82">
        <v>134</v>
      </c>
      <c r="R199" s="82">
        <v>100</v>
      </c>
      <c r="S199" s="82">
        <v>66</v>
      </c>
      <c r="T199" s="82">
        <v>48</v>
      </c>
      <c r="U199" s="83">
        <v>32</v>
      </c>
      <c r="V199" s="105">
        <v>25</v>
      </c>
      <c r="W199" s="80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</row>
    <row r="200" spans="1:42" ht="18.75" customHeight="1">
      <c r="A200" s="81"/>
      <c r="B200" s="41"/>
      <c r="C200" s="93" t="s">
        <v>60</v>
      </c>
      <c r="D200" s="82">
        <f t="shared" si="69"/>
        <v>4327</v>
      </c>
      <c r="E200" s="82">
        <v>129</v>
      </c>
      <c r="F200" s="82">
        <v>425</v>
      </c>
      <c r="G200" s="82">
        <v>535</v>
      </c>
      <c r="H200" s="82">
        <v>493</v>
      </c>
      <c r="I200" s="82">
        <v>451</v>
      </c>
      <c r="J200" s="82">
        <v>401</v>
      </c>
      <c r="K200" s="82">
        <v>340</v>
      </c>
      <c r="L200" s="82">
        <v>310</v>
      </c>
      <c r="M200" s="82">
        <v>271</v>
      </c>
      <c r="N200" s="82">
        <v>244</v>
      </c>
      <c r="O200" s="82">
        <v>215</v>
      </c>
      <c r="P200" s="82">
        <v>164</v>
      </c>
      <c r="Q200" s="82">
        <v>126</v>
      </c>
      <c r="R200" s="82">
        <v>90</v>
      </c>
      <c r="S200" s="82">
        <v>52</v>
      </c>
      <c r="T200" s="82">
        <v>35</v>
      </c>
      <c r="U200" s="83">
        <v>24</v>
      </c>
      <c r="V200" s="105">
        <v>22</v>
      </c>
      <c r="W200" s="80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</row>
    <row r="201" spans="1:42" ht="18.75" customHeight="1">
      <c r="A201" s="31" t="s">
        <v>31</v>
      </c>
      <c r="B201" s="939" t="s">
        <v>76</v>
      </c>
      <c r="C201" s="42"/>
      <c r="D201" s="84">
        <f t="shared" si="69"/>
        <v>2414</v>
      </c>
      <c r="E201" s="84">
        <f t="shared" ref="E201:V201" si="74">SUM(E202:E203)</f>
        <v>77</v>
      </c>
      <c r="F201" s="84">
        <f t="shared" si="74"/>
        <v>265</v>
      </c>
      <c r="G201" s="84">
        <f t="shared" si="74"/>
        <v>322</v>
      </c>
      <c r="H201" s="84">
        <f t="shared" si="74"/>
        <v>287</v>
      </c>
      <c r="I201" s="84">
        <f t="shared" si="74"/>
        <v>258</v>
      </c>
      <c r="J201" s="84">
        <f t="shared" si="74"/>
        <v>222</v>
      </c>
      <c r="K201" s="84">
        <f t="shared" si="74"/>
        <v>181</v>
      </c>
      <c r="L201" s="84">
        <f t="shared" si="74"/>
        <v>164</v>
      </c>
      <c r="M201" s="84">
        <f t="shared" si="74"/>
        <v>142</v>
      </c>
      <c r="N201" s="84">
        <f t="shared" si="74"/>
        <v>124</v>
      </c>
      <c r="O201" s="84">
        <f t="shared" si="74"/>
        <v>108</v>
      </c>
      <c r="P201" s="84">
        <f t="shared" si="74"/>
        <v>83</v>
      </c>
      <c r="Q201" s="84">
        <f t="shared" si="74"/>
        <v>65</v>
      </c>
      <c r="R201" s="84">
        <f t="shared" si="74"/>
        <v>46</v>
      </c>
      <c r="S201" s="84">
        <f t="shared" si="74"/>
        <v>28</v>
      </c>
      <c r="T201" s="84">
        <f t="shared" si="74"/>
        <v>19</v>
      </c>
      <c r="U201" s="85">
        <f t="shared" si="74"/>
        <v>13</v>
      </c>
      <c r="V201" s="949">
        <f t="shared" si="74"/>
        <v>10</v>
      </c>
      <c r="W201" s="80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</row>
    <row r="202" spans="1:42" ht="18.75" customHeight="1">
      <c r="A202" s="88"/>
      <c r="B202" s="41"/>
      <c r="C202" s="93" t="s">
        <v>59</v>
      </c>
      <c r="D202" s="82">
        <f t="shared" si="69"/>
        <v>1128</v>
      </c>
      <c r="E202" s="82">
        <v>35</v>
      </c>
      <c r="F202" s="82">
        <v>125</v>
      </c>
      <c r="G202" s="82">
        <v>151</v>
      </c>
      <c r="H202" s="82">
        <v>134</v>
      </c>
      <c r="I202" s="82">
        <v>121</v>
      </c>
      <c r="J202" s="82">
        <v>103</v>
      </c>
      <c r="K202" s="82">
        <v>82</v>
      </c>
      <c r="L202" s="82">
        <v>75</v>
      </c>
      <c r="M202" s="82">
        <v>65</v>
      </c>
      <c r="N202" s="82">
        <v>56</v>
      </c>
      <c r="O202" s="82">
        <v>49</v>
      </c>
      <c r="P202" s="82">
        <v>39</v>
      </c>
      <c r="Q202" s="82">
        <v>32</v>
      </c>
      <c r="R202" s="82">
        <v>23</v>
      </c>
      <c r="S202" s="82">
        <v>15</v>
      </c>
      <c r="T202" s="82">
        <v>11</v>
      </c>
      <c r="U202" s="83">
        <v>7</v>
      </c>
      <c r="V202" s="105">
        <v>5</v>
      </c>
      <c r="W202" s="80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</row>
    <row r="203" spans="1:42" ht="18.75" customHeight="1">
      <c r="A203" s="41"/>
      <c r="B203" s="98"/>
      <c r="C203" s="93" t="s">
        <v>60</v>
      </c>
      <c r="D203" s="82">
        <f t="shared" si="69"/>
        <v>1286</v>
      </c>
      <c r="E203" s="82">
        <v>42</v>
      </c>
      <c r="F203" s="82">
        <v>140</v>
      </c>
      <c r="G203" s="82">
        <v>171</v>
      </c>
      <c r="H203" s="82">
        <v>153</v>
      </c>
      <c r="I203" s="82">
        <v>137</v>
      </c>
      <c r="J203" s="82">
        <v>119</v>
      </c>
      <c r="K203" s="82">
        <v>99</v>
      </c>
      <c r="L203" s="82">
        <v>89</v>
      </c>
      <c r="M203" s="82">
        <v>77</v>
      </c>
      <c r="N203" s="82">
        <v>68</v>
      </c>
      <c r="O203" s="82">
        <v>59</v>
      </c>
      <c r="P203" s="82">
        <v>44</v>
      </c>
      <c r="Q203" s="82">
        <v>33</v>
      </c>
      <c r="R203" s="82">
        <v>23</v>
      </c>
      <c r="S203" s="82">
        <v>13</v>
      </c>
      <c r="T203" s="82">
        <v>8</v>
      </c>
      <c r="U203" s="83">
        <v>6</v>
      </c>
      <c r="V203" s="105">
        <v>5</v>
      </c>
      <c r="W203" s="80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</row>
    <row r="204" spans="1:42" ht="18.75" customHeight="1">
      <c r="A204" s="31" t="s">
        <v>33</v>
      </c>
      <c r="B204" s="939" t="s">
        <v>780</v>
      </c>
      <c r="C204" s="42"/>
      <c r="D204" s="84">
        <f t="shared" si="69"/>
        <v>5251</v>
      </c>
      <c r="E204" s="84">
        <f t="shared" ref="E204:V204" si="75">SUM(E205:E206)</f>
        <v>169</v>
      </c>
      <c r="F204" s="84">
        <f t="shared" si="75"/>
        <v>584</v>
      </c>
      <c r="G204" s="84">
        <f t="shared" si="75"/>
        <v>706</v>
      </c>
      <c r="H204" s="84">
        <f t="shared" si="75"/>
        <v>631</v>
      </c>
      <c r="I204" s="84">
        <f t="shared" si="75"/>
        <v>567</v>
      </c>
      <c r="J204" s="84">
        <f t="shared" si="75"/>
        <v>485</v>
      </c>
      <c r="K204" s="84">
        <f t="shared" si="75"/>
        <v>393</v>
      </c>
      <c r="L204" s="84">
        <f t="shared" si="75"/>
        <v>354</v>
      </c>
      <c r="M204" s="84">
        <f t="shared" si="75"/>
        <v>307</v>
      </c>
      <c r="N204" s="84">
        <f t="shared" si="75"/>
        <v>264</v>
      </c>
      <c r="O204" s="84">
        <f t="shared" si="75"/>
        <v>231</v>
      </c>
      <c r="P204" s="84">
        <f t="shared" si="75"/>
        <v>177</v>
      </c>
      <c r="Q204" s="84">
        <f t="shared" si="75"/>
        <v>139</v>
      </c>
      <c r="R204" s="84">
        <f t="shared" si="75"/>
        <v>98</v>
      </c>
      <c r="S204" s="84">
        <f t="shared" si="75"/>
        <v>59</v>
      </c>
      <c r="T204" s="84">
        <f t="shared" si="75"/>
        <v>40</v>
      </c>
      <c r="U204" s="85">
        <f t="shared" si="75"/>
        <v>25</v>
      </c>
      <c r="V204" s="949">
        <f t="shared" si="75"/>
        <v>22</v>
      </c>
      <c r="W204" s="80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</row>
    <row r="205" spans="1:42" ht="18.75" customHeight="1">
      <c r="A205" s="88"/>
      <c r="B205" s="945"/>
      <c r="C205" s="93" t="s">
        <v>59</v>
      </c>
      <c r="D205" s="82">
        <f t="shared" si="69"/>
        <v>2948</v>
      </c>
      <c r="E205" s="82">
        <v>93</v>
      </c>
      <c r="F205" s="82">
        <v>330</v>
      </c>
      <c r="G205" s="82">
        <v>397</v>
      </c>
      <c r="H205" s="82">
        <v>354</v>
      </c>
      <c r="I205" s="82">
        <v>320</v>
      </c>
      <c r="J205" s="82">
        <v>270</v>
      </c>
      <c r="K205" s="82">
        <v>215</v>
      </c>
      <c r="L205" s="82">
        <v>195</v>
      </c>
      <c r="M205" s="82">
        <v>170</v>
      </c>
      <c r="N205" s="82">
        <v>144</v>
      </c>
      <c r="O205" s="82">
        <v>127</v>
      </c>
      <c r="P205" s="82">
        <v>100</v>
      </c>
      <c r="Q205" s="82">
        <v>82</v>
      </c>
      <c r="R205" s="82">
        <v>59</v>
      </c>
      <c r="S205" s="82">
        <v>37</v>
      </c>
      <c r="T205" s="82">
        <v>26</v>
      </c>
      <c r="U205" s="83">
        <v>16</v>
      </c>
      <c r="V205" s="105">
        <v>13</v>
      </c>
      <c r="W205" s="80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</row>
    <row r="206" spans="1:42" ht="18.75" customHeight="1">
      <c r="A206" s="101" t="s">
        <v>82</v>
      </c>
      <c r="B206" s="945"/>
      <c r="C206" s="93" t="s">
        <v>60</v>
      </c>
      <c r="D206" s="82">
        <f t="shared" si="69"/>
        <v>2303</v>
      </c>
      <c r="E206" s="82">
        <v>76</v>
      </c>
      <c r="F206" s="82">
        <v>254</v>
      </c>
      <c r="G206" s="82">
        <v>309</v>
      </c>
      <c r="H206" s="82">
        <v>277</v>
      </c>
      <c r="I206" s="82">
        <v>247</v>
      </c>
      <c r="J206" s="82">
        <v>215</v>
      </c>
      <c r="K206" s="82">
        <v>178</v>
      </c>
      <c r="L206" s="82">
        <v>159</v>
      </c>
      <c r="M206" s="82">
        <v>137</v>
      </c>
      <c r="N206" s="82">
        <v>120</v>
      </c>
      <c r="O206" s="82">
        <v>104</v>
      </c>
      <c r="P206" s="82">
        <v>77</v>
      </c>
      <c r="Q206" s="82">
        <v>57</v>
      </c>
      <c r="R206" s="82">
        <v>39</v>
      </c>
      <c r="S206" s="82">
        <v>22</v>
      </c>
      <c r="T206" s="82">
        <v>14</v>
      </c>
      <c r="U206" s="83">
        <v>9</v>
      </c>
      <c r="V206" s="105">
        <v>9</v>
      </c>
      <c r="W206" s="80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</row>
    <row r="207" spans="1:42" ht="18.75" customHeight="1">
      <c r="A207" s="31" t="s">
        <v>35</v>
      </c>
      <c r="B207" s="939" t="s">
        <v>69</v>
      </c>
      <c r="C207" s="42"/>
      <c r="D207" s="84">
        <f t="shared" si="69"/>
        <v>5651</v>
      </c>
      <c r="E207" s="84">
        <f t="shared" ref="E207:V207" si="76">SUM(E208:E209)</f>
        <v>171</v>
      </c>
      <c r="F207" s="84">
        <f t="shared" si="76"/>
        <v>597</v>
      </c>
      <c r="G207" s="84">
        <f t="shared" si="76"/>
        <v>735</v>
      </c>
      <c r="H207" s="84">
        <f t="shared" si="76"/>
        <v>663</v>
      </c>
      <c r="I207" s="84">
        <f t="shared" si="76"/>
        <v>603</v>
      </c>
      <c r="J207" s="84">
        <f t="shared" si="76"/>
        <v>522</v>
      </c>
      <c r="K207" s="84">
        <f t="shared" si="76"/>
        <v>428</v>
      </c>
      <c r="L207" s="84">
        <f t="shared" si="76"/>
        <v>389</v>
      </c>
      <c r="M207" s="84">
        <f t="shared" si="76"/>
        <v>337</v>
      </c>
      <c r="N207" s="84">
        <f t="shared" si="76"/>
        <v>291</v>
      </c>
      <c r="O207" s="84">
        <f t="shared" si="76"/>
        <v>255</v>
      </c>
      <c r="P207" s="84">
        <f t="shared" si="76"/>
        <v>196</v>
      </c>
      <c r="Q207" s="84">
        <f t="shared" si="76"/>
        <v>159</v>
      </c>
      <c r="R207" s="84">
        <f t="shared" si="76"/>
        <v>116</v>
      </c>
      <c r="S207" s="84">
        <f t="shared" si="76"/>
        <v>72</v>
      </c>
      <c r="T207" s="84">
        <f t="shared" si="76"/>
        <v>52</v>
      </c>
      <c r="U207" s="85">
        <f t="shared" si="76"/>
        <v>32</v>
      </c>
      <c r="V207" s="949">
        <f t="shared" si="76"/>
        <v>33</v>
      </c>
      <c r="W207" s="80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</row>
    <row r="208" spans="1:42" ht="18.75" customHeight="1">
      <c r="A208" s="88"/>
      <c r="B208" s="41"/>
      <c r="C208" s="93" t="s">
        <v>59</v>
      </c>
      <c r="D208" s="82">
        <f t="shared" si="69"/>
        <v>2857</v>
      </c>
      <c r="E208" s="82">
        <v>84</v>
      </c>
      <c r="F208" s="82">
        <v>303</v>
      </c>
      <c r="G208" s="82">
        <v>371</v>
      </c>
      <c r="H208" s="82">
        <v>334</v>
      </c>
      <c r="I208" s="82">
        <v>306</v>
      </c>
      <c r="J208" s="82">
        <v>261</v>
      </c>
      <c r="K208" s="82">
        <v>210</v>
      </c>
      <c r="L208" s="82">
        <v>193</v>
      </c>
      <c r="M208" s="82">
        <v>168</v>
      </c>
      <c r="N208" s="82">
        <v>142</v>
      </c>
      <c r="O208" s="82">
        <v>126</v>
      </c>
      <c r="P208" s="82">
        <v>100</v>
      </c>
      <c r="Q208" s="82">
        <v>85</v>
      </c>
      <c r="R208" s="82">
        <v>64</v>
      </c>
      <c r="S208" s="82">
        <v>42</v>
      </c>
      <c r="T208" s="82">
        <v>31</v>
      </c>
      <c r="U208" s="83">
        <v>19</v>
      </c>
      <c r="V208" s="105">
        <v>18</v>
      </c>
      <c r="W208" s="80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</row>
    <row r="209" spans="1:42" ht="18.75" customHeight="1" thickBot="1">
      <c r="A209" s="942"/>
      <c r="B209" s="946"/>
      <c r="C209" s="948" t="s">
        <v>60</v>
      </c>
      <c r="D209" s="103">
        <f t="shared" si="69"/>
        <v>2794</v>
      </c>
      <c r="E209" s="103">
        <v>87</v>
      </c>
      <c r="F209" s="103">
        <v>294</v>
      </c>
      <c r="G209" s="103">
        <v>364</v>
      </c>
      <c r="H209" s="103">
        <v>329</v>
      </c>
      <c r="I209" s="103">
        <v>297</v>
      </c>
      <c r="J209" s="103">
        <v>261</v>
      </c>
      <c r="K209" s="103">
        <v>218</v>
      </c>
      <c r="L209" s="103">
        <v>196</v>
      </c>
      <c r="M209" s="103">
        <v>169</v>
      </c>
      <c r="N209" s="103">
        <v>149</v>
      </c>
      <c r="O209" s="103">
        <v>129</v>
      </c>
      <c r="P209" s="103">
        <v>96</v>
      </c>
      <c r="Q209" s="103">
        <v>74</v>
      </c>
      <c r="R209" s="103">
        <v>52</v>
      </c>
      <c r="S209" s="103">
        <v>30</v>
      </c>
      <c r="T209" s="103">
        <v>21</v>
      </c>
      <c r="U209" s="104">
        <v>13</v>
      </c>
      <c r="V209" s="943">
        <v>15</v>
      </c>
      <c r="W209" s="80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</row>
    <row r="210" spans="1:42">
      <c r="B210" s="18"/>
      <c r="C210" s="18"/>
      <c r="D210" s="63">
        <f>D147+D189</f>
        <v>139191</v>
      </c>
      <c r="E210" s="63">
        <f t="shared" ref="E210:V210" si="77">E147+E189</f>
        <v>3779</v>
      </c>
      <c r="F210" s="63">
        <f t="shared" si="77"/>
        <v>14565</v>
      </c>
      <c r="G210" s="63">
        <f t="shared" si="77"/>
        <v>17542</v>
      </c>
      <c r="H210" s="63">
        <f t="shared" si="77"/>
        <v>15937</v>
      </c>
      <c r="I210" s="63">
        <f t="shared" si="77"/>
        <v>14536</v>
      </c>
      <c r="J210" s="63">
        <f t="shared" si="77"/>
        <v>12664</v>
      </c>
      <c r="K210" s="63">
        <f t="shared" si="77"/>
        <v>10468</v>
      </c>
      <c r="L210" s="63">
        <f t="shared" si="77"/>
        <v>9596</v>
      </c>
      <c r="M210" s="63">
        <f t="shared" si="77"/>
        <v>8459</v>
      </c>
      <c r="N210" s="63">
        <f t="shared" si="77"/>
        <v>7448</v>
      </c>
      <c r="O210" s="63">
        <f t="shared" si="77"/>
        <v>6632</v>
      </c>
      <c r="P210" s="63">
        <f t="shared" si="77"/>
        <v>5211</v>
      </c>
      <c r="Q210" s="63">
        <f t="shared" si="77"/>
        <v>4237</v>
      </c>
      <c r="R210" s="63">
        <f t="shared" si="77"/>
        <v>3107</v>
      </c>
      <c r="S210" s="63">
        <f t="shared" si="77"/>
        <v>1939</v>
      </c>
      <c r="T210" s="63">
        <f t="shared" si="77"/>
        <v>1365</v>
      </c>
      <c r="U210" s="63">
        <f t="shared" si="77"/>
        <v>906</v>
      </c>
      <c r="V210" s="63">
        <f t="shared" si="77"/>
        <v>800</v>
      </c>
      <c r="W210" s="80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63"/>
      <c r="AP210" s="63"/>
    </row>
    <row r="211" spans="1:42">
      <c r="B211" s="18"/>
      <c r="C211" s="18"/>
      <c r="D211" s="63">
        <f>D148+D190</f>
        <v>70543</v>
      </c>
      <c r="E211" s="63">
        <f>E148+E190</f>
        <v>1908</v>
      </c>
      <c r="F211" s="63">
        <f t="shared" ref="F211:V211" si="78">F148+F190</f>
        <v>7383</v>
      </c>
      <c r="G211" s="63">
        <f t="shared" si="78"/>
        <v>8902</v>
      </c>
      <c r="H211" s="63">
        <f t="shared" si="78"/>
        <v>8058</v>
      </c>
      <c r="I211" s="63">
        <f t="shared" si="78"/>
        <v>7399</v>
      </c>
      <c r="J211" s="63">
        <f t="shared" si="78"/>
        <v>6350</v>
      </c>
      <c r="K211" s="63">
        <f t="shared" si="78"/>
        <v>5149</v>
      </c>
      <c r="L211" s="63">
        <f t="shared" si="78"/>
        <v>4751</v>
      </c>
      <c r="M211" s="63">
        <f t="shared" si="78"/>
        <v>4225</v>
      </c>
      <c r="N211" s="63">
        <f t="shared" si="78"/>
        <v>3641</v>
      </c>
      <c r="O211" s="63">
        <f t="shared" si="78"/>
        <v>3277</v>
      </c>
      <c r="P211" s="63">
        <f t="shared" si="78"/>
        <v>2645</v>
      </c>
      <c r="Q211" s="63">
        <f t="shared" si="78"/>
        <v>2261</v>
      </c>
      <c r="R211" s="63">
        <f t="shared" si="78"/>
        <v>1691</v>
      </c>
      <c r="S211" s="63">
        <f t="shared" si="78"/>
        <v>1123</v>
      </c>
      <c r="T211" s="63">
        <f t="shared" si="78"/>
        <v>815</v>
      </c>
      <c r="U211" s="63">
        <f t="shared" si="78"/>
        <v>533</v>
      </c>
      <c r="V211" s="63">
        <f t="shared" si="78"/>
        <v>432</v>
      </c>
      <c r="W211" s="80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</row>
    <row r="212" spans="1:42">
      <c r="B212" s="18"/>
      <c r="C212" s="18"/>
      <c r="D212" s="63">
        <f>D149+D191</f>
        <v>68648</v>
      </c>
      <c r="E212" s="63">
        <f t="shared" ref="E212:V212" si="79">E149+E191</f>
        <v>1871</v>
      </c>
      <c r="F212" s="63">
        <f t="shared" si="79"/>
        <v>7182</v>
      </c>
      <c r="G212" s="63">
        <f t="shared" si="79"/>
        <v>8640</v>
      </c>
      <c r="H212" s="63">
        <f t="shared" si="79"/>
        <v>7879</v>
      </c>
      <c r="I212" s="63">
        <f t="shared" si="79"/>
        <v>7137</v>
      </c>
      <c r="J212" s="63">
        <f t="shared" si="79"/>
        <v>6314</v>
      </c>
      <c r="K212" s="63">
        <f t="shared" si="79"/>
        <v>5319</v>
      </c>
      <c r="L212" s="63">
        <f t="shared" si="79"/>
        <v>4845</v>
      </c>
      <c r="M212" s="63">
        <f t="shared" si="79"/>
        <v>4234</v>
      </c>
      <c r="N212" s="63">
        <f t="shared" si="79"/>
        <v>3807</v>
      </c>
      <c r="O212" s="63">
        <f t="shared" si="79"/>
        <v>3355</v>
      </c>
      <c r="P212" s="63">
        <f t="shared" si="79"/>
        <v>2566</v>
      </c>
      <c r="Q212" s="63">
        <f t="shared" si="79"/>
        <v>1976</v>
      </c>
      <c r="R212" s="63">
        <f t="shared" si="79"/>
        <v>1416</v>
      </c>
      <c r="S212" s="63">
        <f t="shared" si="79"/>
        <v>816</v>
      </c>
      <c r="T212" s="63">
        <f t="shared" si="79"/>
        <v>550</v>
      </c>
      <c r="U212" s="63">
        <f t="shared" si="79"/>
        <v>373</v>
      </c>
      <c r="V212" s="63">
        <f t="shared" si="79"/>
        <v>368</v>
      </c>
      <c r="W212" s="80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63"/>
      <c r="AP212" s="63"/>
    </row>
    <row r="213" spans="1:42">
      <c r="B213" s="18"/>
      <c r="C213" s="18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80"/>
      <c r="W213" s="80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</row>
    <row r="214" spans="1:42">
      <c r="B214" s="18"/>
      <c r="C214" s="18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80"/>
      <c r="W214" s="80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</row>
    <row r="215" spans="1:42">
      <c r="B215" s="18"/>
      <c r="C215" s="18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80"/>
      <c r="W215" s="80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</row>
    <row r="216" spans="1:42">
      <c r="B216" s="18"/>
      <c r="C216" s="18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80"/>
      <c r="W216" s="80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</row>
    <row r="217" spans="1:42">
      <c r="B217" s="18"/>
      <c r="C217" s="18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80"/>
      <c r="W217" s="80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</row>
    <row r="218" spans="1:42">
      <c r="B218" s="18"/>
      <c r="C218" s="18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80"/>
      <c r="W218" s="80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</row>
    <row r="219" spans="1:42">
      <c r="B219" s="18"/>
      <c r="C219" s="18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80"/>
      <c r="W219" s="80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</row>
    <row r="220" spans="1:42">
      <c r="B220" s="18"/>
      <c r="C220" s="18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80"/>
      <c r="W220" s="80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</row>
    <row r="221" spans="1:42">
      <c r="B221" s="18"/>
      <c r="C221" s="18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80"/>
      <c r="W221" s="80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</row>
    <row r="222" spans="1:42">
      <c r="B222" s="18"/>
      <c r="C222" s="18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80"/>
      <c r="W222" s="80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</row>
    <row r="223" spans="1:42">
      <c r="B223" s="18"/>
      <c r="C223" s="18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80"/>
      <c r="W223" s="80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</row>
    <row r="224" spans="1:42">
      <c r="B224" s="18"/>
      <c r="C224" s="18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80"/>
      <c r="W224" s="80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</row>
    <row r="225" spans="2:42">
      <c r="B225" s="18"/>
      <c r="C225" s="18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80"/>
      <c r="W225" s="80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</row>
    <row r="226" spans="2:42">
      <c r="B226" s="18"/>
      <c r="C226" s="18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80"/>
      <c r="W226" s="80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</row>
    <row r="227" spans="2:42">
      <c r="B227" s="18"/>
      <c r="C227" s="18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80"/>
      <c r="W227" s="80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</row>
    <row r="228" spans="2:42">
      <c r="B228" s="18"/>
      <c r="C228" s="18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80"/>
      <c r="W228" s="80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</row>
    <row r="229" spans="2:42">
      <c r="B229" s="18"/>
      <c r="C229" s="18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80"/>
      <c r="W229" s="80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</row>
    <row r="230" spans="2:42">
      <c r="B230" s="18"/>
      <c r="C230" s="18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80"/>
      <c r="W230" s="80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</row>
    <row r="231" spans="2:42">
      <c r="B231" s="18"/>
      <c r="C231" s="18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80"/>
      <c r="W231" s="80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</row>
    <row r="232" spans="2:42">
      <c r="B232" s="18"/>
      <c r="C232" s="18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80"/>
      <c r="W232" s="80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/>
      <c r="AP232" s="63"/>
    </row>
    <row r="233" spans="2:42">
      <c r="B233" s="18"/>
      <c r="C233" s="18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80"/>
      <c r="W233" s="80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</row>
    <row r="234" spans="2:42">
      <c r="B234" s="18"/>
      <c r="C234" s="18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80"/>
      <c r="W234" s="80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</row>
    <row r="235" spans="2:42">
      <c r="B235" s="18"/>
      <c r="C235" s="18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80"/>
      <c r="W235" s="80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</row>
    <row r="236" spans="2:42">
      <c r="B236" s="18"/>
      <c r="C236" s="18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80"/>
      <c r="W236" s="80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63"/>
      <c r="AP236" s="63"/>
    </row>
    <row r="237" spans="2:42">
      <c r="B237" s="18"/>
      <c r="C237" s="18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80"/>
      <c r="W237" s="80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</row>
    <row r="238" spans="2:42">
      <c r="B238" s="18"/>
      <c r="C238" s="18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80"/>
      <c r="W238" s="80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/>
      <c r="AP238" s="63"/>
    </row>
    <row r="239" spans="2:42">
      <c r="B239" s="18"/>
      <c r="C239" s="18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80"/>
      <c r="W239" s="80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</row>
    <row r="240" spans="2:42">
      <c r="B240" s="18"/>
      <c r="C240" s="18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80"/>
      <c r="W240" s="80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63"/>
      <c r="AP240" s="63"/>
    </row>
    <row r="241" spans="2:42">
      <c r="B241" s="18"/>
      <c r="C241" s="18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80"/>
      <c r="W241" s="80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</row>
    <row r="242" spans="2:42">
      <c r="B242" s="18"/>
      <c r="C242" s="18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80"/>
      <c r="W242" s="80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3"/>
      <c r="AM242" s="63"/>
      <c r="AN242" s="63"/>
      <c r="AO242" s="63"/>
      <c r="AP242" s="63"/>
    </row>
    <row r="243" spans="2:42">
      <c r="B243" s="18"/>
      <c r="C243" s="18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80"/>
      <c r="W243" s="80"/>
      <c r="X243" s="63"/>
      <c r="Y243" s="63"/>
      <c r="Z243" s="63"/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</row>
    <row r="244" spans="2:42">
      <c r="B244" s="18"/>
      <c r="C244" s="18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80"/>
      <c r="W244" s="80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</row>
    <row r="245" spans="2:42">
      <c r="B245" s="18"/>
      <c r="C245" s="18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80"/>
      <c r="W245" s="80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</row>
    <row r="246" spans="2:42">
      <c r="B246" s="18"/>
      <c r="C246" s="18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80"/>
      <c r="W246" s="80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</row>
    <row r="247" spans="2:42">
      <c r="B247" s="18"/>
      <c r="C247" s="18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80"/>
      <c r="W247" s="80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</row>
    <row r="248" spans="2:42">
      <c r="B248" s="18"/>
      <c r="C248" s="18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80"/>
      <c r="W248" s="80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</row>
    <row r="249" spans="2:42">
      <c r="B249" s="18"/>
      <c r="C249" s="18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80"/>
      <c r="W249" s="80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</row>
    <row r="250" spans="2:42">
      <c r="B250" s="18"/>
      <c r="C250" s="18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80"/>
      <c r="W250" s="80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</row>
    <row r="251" spans="2:42">
      <c r="B251" s="18"/>
      <c r="C251" s="18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80"/>
      <c r="W251" s="80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</row>
    <row r="252" spans="2:42">
      <c r="B252" s="18"/>
      <c r="C252" s="18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80"/>
      <c r="W252" s="80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</row>
    <row r="253" spans="2:42">
      <c r="B253" s="18"/>
      <c r="C253" s="18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80"/>
      <c r="W253" s="80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</row>
    <row r="254" spans="2:42">
      <c r="B254" s="18"/>
      <c r="C254" s="18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80"/>
      <c r="W254" s="80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</row>
    <row r="255" spans="2:42">
      <c r="B255" s="18"/>
      <c r="C255" s="18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80"/>
      <c r="W255" s="80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</row>
    <row r="256" spans="2:42">
      <c r="B256" s="18"/>
      <c r="C256" s="18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80"/>
      <c r="W256" s="80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</row>
    <row r="257" spans="2:42">
      <c r="B257" s="18"/>
      <c r="C257" s="18"/>
      <c r="D257" s="106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2"/>
      <c r="W257" s="80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</row>
    <row r="258" spans="2:42">
      <c r="B258" s="18"/>
      <c r="C258" s="18"/>
      <c r="D258" s="106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2"/>
      <c r="W258" s="80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</row>
    <row r="259" spans="2:42">
      <c r="B259" s="18"/>
      <c r="C259" s="18"/>
      <c r="D259" s="106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2"/>
      <c r="W259" s="80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</row>
    <row r="260" spans="2:42">
      <c r="B260" s="18"/>
      <c r="C260" s="18"/>
      <c r="D260" s="106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2"/>
      <c r="W260" s="80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</row>
    <row r="261" spans="2:42">
      <c r="B261" s="18"/>
      <c r="C261" s="18"/>
      <c r="D261" s="106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2"/>
      <c r="W261" s="80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</row>
    <row r="262" spans="2:42">
      <c r="B262" s="18"/>
      <c r="C262" s="18"/>
      <c r="D262" s="106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2"/>
      <c r="W262" s="80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</row>
    <row r="263" spans="2:42">
      <c r="B263" s="18"/>
      <c r="C263" s="18"/>
      <c r="D263" s="106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2"/>
      <c r="W263" s="80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</row>
    <row r="264" spans="2:42">
      <c r="B264" s="18"/>
      <c r="C264" s="18"/>
      <c r="D264" s="106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2"/>
      <c r="W264" s="80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</row>
    <row r="265" spans="2:42">
      <c r="B265" s="18"/>
      <c r="C265" s="18"/>
      <c r="D265" s="106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2"/>
      <c r="W265" s="80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</row>
    <row r="266" spans="2:42">
      <c r="B266" s="18"/>
      <c r="C266" s="18"/>
      <c r="D266" s="106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2"/>
      <c r="W266" s="80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</row>
    <row r="267" spans="2:42">
      <c r="B267" s="18"/>
      <c r="C267" s="18"/>
      <c r="D267" s="106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2"/>
      <c r="W267" s="80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</row>
    <row r="268" spans="2:42">
      <c r="B268" s="18"/>
      <c r="C268" s="18"/>
      <c r="D268" s="106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2"/>
      <c r="W268" s="80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63"/>
      <c r="AP268" s="63"/>
    </row>
    <row r="269" spans="2:42">
      <c r="B269" s="18"/>
      <c r="C269" s="18"/>
      <c r="D269" s="106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2"/>
      <c r="W269" s="80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</row>
    <row r="270" spans="2:42">
      <c r="B270" s="18"/>
      <c r="C270" s="18"/>
      <c r="D270" s="106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2"/>
      <c r="W270" s="80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</row>
    <row r="271" spans="2:42">
      <c r="B271" s="18"/>
      <c r="C271" s="18"/>
      <c r="D271" s="106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2"/>
      <c r="W271" s="80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</row>
    <row r="272" spans="2:42">
      <c r="B272" s="18"/>
      <c r="C272" s="18"/>
      <c r="D272" s="106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2"/>
      <c r="W272" s="80"/>
      <c r="X272" s="63"/>
      <c r="Y272" s="63"/>
      <c r="Z272" s="63"/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3"/>
      <c r="AM272" s="63"/>
      <c r="AN272" s="63"/>
      <c r="AO272" s="63"/>
      <c r="AP272" s="63"/>
    </row>
    <row r="273" spans="2:42">
      <c r="B273" s="18"/>
      <c r="C273" s="18"/>
      <c r="D273" s="106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2"/>
      <c r="W273" s="80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</row>
    <row r="274" spans="2:42">
      <c r="B274" s="18"/>
      <c r="C274" s="18"/>
      <c r="D274" s="106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2"/>
      <c r="W274" s="80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3"/>
      <c r="AM274" s="63"/>
      <c r="AN274" s="63"/>
      <c r="AO274" s="63"/>
      <c r="AP274" s="63"/>
    </row>
    <row r="275" spans="2:42">
      <c r="B275" s="18"/>
      <c r="C275" s="18"/>
      <c r="D275" s="106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2"/>
      <c r="W275" s="80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</row>
    <row r="276" spans="2:42">
      <c r="B276" s="18"/>
      <c r="C276" s="18"/>
      <c r="D276" s="106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2"/>
      <c r="W276" s="80"/>
      <c r="X276" s="63"/>
      <c r="Y276" s="63"/>
      <c r="Z276" s="63"/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3"/>
      <c r="AM276" s="63"/>
      <c r="AN276" s="63"/>
      <c r="AO276" s="63"/>
      <c r="AP276" s="63"/>
    </row>
    <row r="277" spans="2:42">
      <c r="B277" s="18"/>
      <c r="C277" s="18"/>
      <c r="D277" s="106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2"/>
      <c r="W277" s="80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</row>
    <row r="278" spans="2:42">
      <c r="B278" s="18"/>
      <c r="C278" s="18"/>
      <c r="D278" s="106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2"/>
      <c r="W278" s="80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3"/>
      <c r="AM278" s="63"/>
      <c r="AN278" s="63"/>
      <c r="AO278" s="63"/>
      <c r="AP278" s="63"/>
    </row>
    <row r="279" spans="2:42">
      <c r="B279" s="18"/>
      <c r="C279" s="18"/>
      <c r="D279" s="106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2"/>
      <c r="W279" s="80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</row>
    <row r="280" spans="2:42">
      <c r="B280" s="18"/>
      <c r="C280" s="18"/>
      <c r="D280" s="106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2"/>
      <c r="W280" s="80"/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3"/>
      <c r="AM280" s="63"/>
      <c r="AN280" s="63"/>
      <c r="AO280" s="63"/>
      <c r="AP280" s="63"/>
    </row>
    <row r="281" spans="2:42">
      <c r="B281" s="18"/>
      <c r="C281" s="18"/>
      <c r="D281" s="106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2"/>
      <c r="W281" s="80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</row>
    <row r="282" spans="2:42">
      <c r="B282" s="18"/>
      <c r="C282" s="18"/>
      <c r="D282" s="106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2"/>
      <c r="W282" s="80"/>
      <c r="X282" s="63"/>
      <c r="Y282" s="63"/>
      <c r="Z282" s="63"/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3"/>
      <c r="AM282" s="63"/>
      <c r="AN282" s="63"/>
      <c r="AO282" s="63"/>
      <c r="AP282" s="63"/>
    </row>
    <row r="283" spans="2:42">
      <c r="B283" s="18"/>
      <c r="C283" s="18"/>
      <c r="D283" s="106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2"/>
      <c r="W283" s="80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</row>
    <row r="284" spans="2:42">
      <c r="B284" s="18"/>
      <c r="C284" s="18"/>
      <c r="D284" s="106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2"/>
      <c r="W284" s="80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3"/>
      <c r="AM284" s="63"/>
      <c r="AN284" s="63"/>
      <c r="AO284" s="63"/>
      <c r="AP284" s="63"/>
    </row>
    <row r="285" spans="2:42">
      <c r="B285" s="18"/>
      <c r="C285" s="18"/>
      <c r="D285" s="106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2"/>
      <c r="W285" s="80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</row>
    <row r="286" spans="2:42">
      <c r="B286" s="18"/>
      <c r="C286" s="18"/>
      <c r="D286" s="106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2"/>
      <c r="W286" s="80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3"/>
      <c r="AM286" s="63"/>
      <c r="AN286" s="63"/>
      <c r="AO286" s="63"/>
      <c r="AP286" s="63"/>
    </row>
    <row r="287" spans="2:42">
      <c r="B287" s="18"/>
      <c r="C287" s="18"/>
      <c r="D287" s="106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2"/>
      <c r="W287" s="80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</row>
    <row r="288" spans="2:42">
      <c r="B288" s="18"/>
      <c r="C288" s="18"/>
      <c r="D288" s="106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2"/>
      <c r="W288" s="80"/>
      <c r="X288" s="63"/>
      <c r="Y288" s="63"/>
      <c r="Z288" s="63"/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3"/>
      <c r="AM288" s="63"/>
      <c r="AN288" s="63"/>
      <c r="AO288" s="63"/>
      <c r="AP288" s="63"/>
    </row>
    <row r="289" spans="2:42">
      <c r="B289" s="18"/>
      <c r="C289" s="18"/>
      <c r="D289" s="106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2"/>
      <c r="W289" s="80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</row>
    <row r="290" spans="2:42">
      <c r="B290" s="18"/>
      <c r="C290" s="18"/>
      <c r="D290" s="106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2"/>
      <c r="W290" s="80"/>
      <c r="X290" s="63"/>
      <c r="Y290" s="63"/>
      <c r="Z290" s="63"/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3"/>
      <c r="AM290" s="63"/>
      <c r="AN290" s="63"/>
      <c r="AO290" s="63"/>
      <c r="AP290" s="63"/>
    </row>
    <row r="291" spans="2:42">
      <c r="B291" s="18"/>
      <c r="C291" s="18"/>
      <c r="D291" s="106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2"/>
      <c r="W291" s="80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</row>
    <row r="292" spans="2:42">
      <c r="B292" s="18"/>
      <c r="C292" s="18"/>
      <c r="D292" s="106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2"/>
      <c r="W292" s="80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3"/>
      <c r="AM292" s="63"/>
      <c r="AN292" s="63"/>
      <c r="AO292" s="63"/>
      <c r="AP292" s="63"/>
    </row>
    <row r="293" spans="2:42">
      <c r="B293" s="18"/>
      <c r="C293" s="18"/>
      <c r="D293" s="106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2"/>
      <c r="W293" s="80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</row>
    <row r="294" spans="2:42">
      <c r="B294" s="18"/>
      <c r="C294" s="18"/>
      <c r="D294" s="106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2"/>
      <c r="W294" s="80"/>
      <c r="X294" s="63"/>
      <c r="Y294" s="63"/>
      <c r="Z294" s="63"/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3"/>
      <c r="AM294" s="63"/>
      <c r="AN294" s="63"/>
      <c r="AO294" s="63"/>
      <c r="AP294" s="63"/>
    </row>
    <row r="295" spans="2:42">
      <c r="B295" s="18"/>
      <c r="C295" s="18"/>
      <c r="D295" s="106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2"/>
      <c r="W295" s="80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</row>
    <row r="296" spans="2:42">
      <c r="B296" s="18"/>
      <c r="C296" s="18"/>
      <c r="D296" s="106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2"/>
      <c r="W296" s="80"/>
      <c r="X296" s="63"/>
      <c r="Y296" s="63"/>
      <c r="Z296" s="63"/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3"/>
      <c r="AM296" s="63"/>
      <c r="AN296" s="63"/>
      <c r="AO296" s="63"/>
      <c r="AP296" s="63"/>
    </row>
    <row r="297" spans="2:42">
      <c r="B297" s="18"/>
      <c r="C297" s="18"/>
      <c r="D297" s="106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2"/>
      <c r="W297" s="80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</row>
    <row r="298" spans="2:42">
      <c r="B298" s="18"/>
      <c r="C298" s="18"/>
      <c r="D298" s="106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2"/>
      <c r="W298" s="80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</row>
    <row r="299" spans="2:42">
      <c r="B299" s="18"/>
      <c r="C299" s="18"/>
      <c r="D299" s="106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2"/>
      <c r="W299" s="80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</row>
    <row r="300" spans="2:42">
      <c r="B300" s="18"/>
      <c r="C300" s="18"/>
      <c r="D300" s="106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2"/>
      <c r="W300" s="80"/>
      <c r="X300" s="63"/>
      <c r="Y300" s="63"/>
      <c r="Z300" s="63"/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3"/>
      <c r="AM300" s="63"/>
      <c r="AN300" s="63"/>
      <c r="AO300" s="63"/>
      <c r="AP300" s="63"/>
    </row>
    <row r="301" spans="2:42">
      <c r="B301" s="18"/>
      <c r="C301" s="18"/>
      <c r="D301" s="106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2"/>
      <c r="W301" s="80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</row>
    <row r="302" spans="2:42">
      <c r="B302" s="18"/>
      <c r="C302" s="18"/>
      <c r="D302" s="106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2"/>
      <c r="W302" s="80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3"/>
      <c r="AM302" s="63"/>
      <c r="AN302" s="63"/>
      <c r="AO302" s="63"/>
      <c r="AP302" s="63"/>
    </row>
    <row r="303" spans="2:42">
      <c r="B303" s="18"/>
      <c r="C303" s="18"/>
      <c r="D303" s="106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2"/>
      <c r="W303" s="80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</row>
    <row r="304" spans="2:42">
      <c r="B304" s="18"/>
      <c r="C304" s="18"/>
      <c r="D304" s="106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2"/>
      <c r="W304" s="80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3"/>
      <c r="AM304" s="63"/>
      <c r="AN304" s="63"/>
      <c r="AO304" s="63"/>
      <c r="AP304" s="63"/>
    </row>
    <row r="305" spans="2:42">
      <c r="B305" s="18"/>
      <c r="C305" s="18"/>
      <c r="D305" s="106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2"/>
      <c r="W305" s="80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</row>
    <row r="306" spans="2:42">
      <c r="B306" s="18"/>
      <c r="C306" s="18"/>
      <c r="D306" s="106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2"/>
      <c r="W306" s="80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3"/>
      <c r="AM306" s="63"/>
      <c r="AN306" s="63"/>
      <c r="AO306" s="63"/>
      <c r="AP306" s="63"/>
    </row>
    <row r="307" spans="2:42">
      <c r="B307" s="18"/>
      <c r="C307" s="18"/>
      <c r="D307" s="106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2"/>
      <c r="W307" s="80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</row>
    <row r="308" spans="2:42">
      <c r="B308" s="18"/>
      <c r="C308" s="18"/>
      <c r="D308" s="106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2"/>
      <c r="W308" s="80"/>
      <c r="X308" s="63"/>
      <c r="Y308" s="63"/>
      <c r="Z308" s="63"/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3"/>
      <c r="AM308" s="63"/>
      <c r="AN308" s="63"/>
      <c r="AO308" s="63"/>
      <c r="AP308" s="63"/>
    </row>
    <row r="309" spans="2:42">
      <c r="B309" s="18"/>
      <c r="C309" s="18"/>
      <c r="D309" s="106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2"/>
      <c r="W309" s="80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3"/>
      <c r="AM309" s="63"/>
      <c r="AN309" s="63"/>
      <c r="AO309" s="63"/>
      <c r="AP309" s="63"/>
    </row>
    <row r="310" spans="2:42">
      <c r="B310" s="18"/>
      <c r="C310" s="18"/>
      <c r="D310" s="106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2"/>
      <c r="W310" s="80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3"/>
      <c r="AM310" s="63"/>
      <c r="AN310" s="63"/>
      <c r="AO310" s="63"/>
      <c r="AP310" s="63"/>
    </row>
    <row r="311" spans="2:42">
      <c r="B311" s="18"/>
      <c r="C311" s="18"/>
      <c r="D311" s="106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2"/>
      <c r="W311" s="80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</row>
    <row r="312" spans="2:42">
      <c r="B312" s="18"/>
      <c r="C312" s="18"/>
      <c r="D312" s="106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2"/>
      <c r="W312" s="80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3"/>
      <c r="AM312" s="63"/>
      <c r="AN312" s="63"/>
      <c r="AO312" s="63"/>
      <c r="AP312" s="63"/>
    </row>
    <row r="313" spans="2:42">
      <c r="B313" s="18"/>
      <c r="C313" s="18"/>
      <c r="D313" s="106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2"/>
      <c r="W313" s="80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3"/>
      <c r="AM313" s="63"/>
      <c r="AN313" s="63"/>
      <c r="AO313" s="63"/>
      <c r="AP313" s="63"/>
    </row>
    <row r="314" spans="2:42">
      <c r="B314" s="18"/>
      <c r="C314" s="18"/>
      <c r="D314" s="106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2"/>
      <c r="W314" s="80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3"/>
      <c r="AM314" s="63"/>
      <c r="AN314" s="63"/>
      <c r="AO314" s="63"/>
      <c r="AP314" s="63"/>
    </row>
    <row r="315" spans="2:42">
      <c r="B315" s="18"/>
      <c r="C315" s="18"/>
      <c r="D315" s="106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2"/>
      <c r="W315" s="80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3"/>
      <c r="AM315" s="63"/>
      <c r="AN315" s="63"/>
      <c r="AO315" s="63"/>
      <c r="AP315" s="63"/>
    </row>
    <row r="316" spans="2:42">
      <c r="B316" s="18"/>
      <c r="C316" s="18"/>
      <c r="D316" s="106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2"/>
      <c r="W316" s="80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3"/>
      <c r="AM316" s="63"/>
      <c r="AN316" s="63"/>
      <c r="AO316" s="63"/>
      <c r="AP316" s="63"/>
    </row>
    <row r="317" spans="2:42">
      <c r="B317" s="18"/>
      <c r="C317" s="18"/>
      <c r="D317" s="106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2"/>
      <c r="W317" s="80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</row>
    <row r="318" spans="2:42">
      <c r="B318" s="18"/>
      <c r="C318" s="18"/>
      <c r="D318" s="106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2"/>
      <c r="W318" s="80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3"/>
      <c r="AM318" s="63"/>
      <c r="AN318" s="63"/>
      <c r="AO318" s="63"/>
      <c r="AP318" s="63"/>
    </row>
    <row r="319" spans="2:42">
      <c r="B319" s="18"/>
      <c r="C319" s="18"/>
      <c r="D319" s="106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2"/>
      <c r="W319" s="80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3"/>
      <c r="AM319" s="63"/>
      <c r="AN319" s="63"/>
      <c r="AO319" s="63"/>
      <c r="AP319" s="63"/>
    </row>
    <row r="320" spans="2:42">
      <c r="B320" s="18"/>
      <c r="C320" s="18"/>
      <c r="D320" s="106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2"/>
      <c r="W320" s="80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3"/>
      <c r="AM320" s="63"/>
      <c r="AN320" s="63"/>
      <c r="AO320" s="63"/>
      <c r="AP320" s="63"/>
    </row>
    <row r="321" spans="2:42">
      <c r="B321" s="18"/>
      <c r="C321" s="18"/>
      <c r="D321" s="106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2"/>
      <c r="W321" s="80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3"/>
      <c r="AM321" s="63"/>
      <c r="AN321" s="63"/>
      <c r="AO321" s="63"/>
      <c r="AP321" s="63"/>
    </row>
    <row r="322" spans="2:42">
      <c r="B322" s="18"/>
      <c r="C322" s="18"/>
      <c r="D322" s="106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2"/>
      <c r="W322" s="80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3"/>
      <c r="AM322" s="63"/>
      <c r="AN322" s="63"/>
      <c r="AO322" s="63"/>
      <c r="AP322" s="63"/>
    </row>
    <row r="323" spans="2:42">
      <c r="B323" s="18"/>
      <c r="C323" s="18"/>
      <c r="D323" s="106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2"/>
      <c r="W323" s="80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</row>
    <row r="324" spans="2:42">
      <c r="B324" s="18"/>
      <c r="C324" s="18"/>
      <c r="D324" s="106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2"/>
      <c r="W324" s="80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3"/>
      <c r="AM324" s="63"/>
      <c r="AN324" s="63"/>
      <c r="AO324" s="63"/>
      <c r="AP324" s="63"/>
    </row>
    <row r="325" spans="2:42">
      <c r="B325" s="18"/>
      <c r="C325" s="18"/>
      <c r="D325" s="106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2"/>
      <c r="W325" s="80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3"/>
      <c r="AM325" s="63"/>
      <c r="AN325" s="63"/>
      <c r="AO325" s="63"/>
      <c r="AP325" s="63"/>
    </row>
    <row r="326" spans="2:42">
      <c r="B326" s="18"/>
      <c r="C326" s="18"/>
      <c r="D326" s="106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2"/>
      <c r="W326" s="80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3"/>
      <c r="AM326" s="63"/>
      <c r="AN326" s="63"/>
      <c r="AO326" s="63"/>
      <c r="AP326" s="63"/>
    </row>
    <row r="327" spans="2:42">
      <c r="B327" s="18"/>
      <c r="C327" s="18"/>
      <c r="D327" s="106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2"/>
      <c r="W327" s="80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3"/>
      <c r="AM327" s="63"/>
      <c r="AN327" s="63"/>
      <c r="AO327" s="63"/>
      <c r="AP327" s="63"/>
    </row>
    <row r="328" spans="2:42">
      <c r="B328" s="18"/>
      <c r="C328" s="18"/>
      <c r="D328" s="106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2"/>
      <c r="W328" s="80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3"/>
      <c r="AM328" s="63"/>
      <c r="AN328" s="63"/>
      <c r="AO328" s="63"/>
      <c r="AP328" s="63"/>
    </row>
    <row r="329" spans="2:42">
      <c r="B329" s="18"/>
      <c r="C329" s="18"/>
      <c r="D329" s="106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2"/>
      <c r="W329" s="80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</row>
    <row r="330" spans="2:42">
      <c r="B330" s="18"/>
      <c r="C330" s="18"/>
      <c r="D330" s="106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2"/>
      <c r="W330" s="80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3"/>
      <c r="AM330" s="63"/>
      <c r="AN330" s="63"/>
      <c r="AO330" s="63"/>
      <c r="AP330" s="63"/>
    </row>
    <row r="331" spans="2:42">
      <c r="B331" s="18"/>
      <c r="C331" s="18"/>
      <c r="D331" s="106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2"/>
      <c r="W331" s="80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3"/>
      <c r="AM331" s="63"/>
      <c r="AN331" s="63"/>
      <c r="AO331" s="63"/>
      <c r="AP331" s="63"/>
    </row>
    <row r="332" spans="2:42">
      <c r="B332" s="18"/>
      <c r="C332" s="18"/>
      <c r="D332" s="106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2"/>
      <c r="W332" s="80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3"/>
      <c r="AM332" s="63"/>
      <c r="AN332" s="63"/>
      <c r="AO332" s="63"/>
      <c r="AP332" s="63"/>
    </row>
    <row r="333" spans="2:42">
      <c r="B333" s="18"/>
      <c r="C333" s="18"/>
      <c r="D333" s="106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2"/>
      <c r="W333" s="80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3"/>
      <c r="AM333" s="63"/>
      <c r="AN333" s="63"/>
      <c r="AO333" s="63"/>
      <c r="AP333" s="63"/>
    </row>
    <row r="334" spans="2:42">
      <c r="B334" s="18"/>
      <c r="C334" s="18"/>
      <c r="D334" s="106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2"/>
      <c r="W334" s="80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3"/>
      <c r="AM334" s="63"/>
      <c r="AN334" s="63"/>
      <c r="AO334" s="63"/>
      <c r="AP334" s="63"/>
    </row>
    <row r="335" spans="2:42">
      <c r="B335" s="18"/>
      <c r="C335" s="18"/>
      <c r="D335" s="106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2"/>
      <c r="W335" s="80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</row>
    <row r="336" spans="2:42">
      <c r="B336" s="18"/>
      <c r="C336" s="18"/>
      <c r="D336" s="106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2"/>
      <c r="W336" s="80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3"/>
      <c r="AM336" s="63"/>
      <c r="AN336" s="63"/>
      <c r="AO336" s="63"/>
      <c r="AP336" s="63"/>
    </row>
    <row r="337" spans="2:42">
      <c r="B337" s="18"/>
      <c r="C337" s="18"/>
      <c r="D337" s="106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2"/>
      <c r="W337" s="80"/>
      <c r="X337" s="63"/>
      <c r="Y337" s="63"/>
      <c r="Z337" s="63"/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3"/>
      <c r="AM337" s="63"/>
      <c r="AN337" s="63"/>
      <c r="AO337" s="63"/>
      <c r="AP337" s="63"/>
    </row>
    <row r="338" spans="2:42">
      <c r="B338" s="18"/>
      <c r="C338" s="18"/>
      <c r="D338" s="106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2"/>
      <c r="W338" s="80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3"/>
      <c r="AM338" s="63"/>
      <c r="AN338" s="63"/>
      <c r="AO338" s="63"/>
      <c r="AP338" s="63"/>
    </row>
    <row r="339" spans="2:42">
      <c r="B339" s="18"/>
      <c r="C339" s="18"/>
      <c r="D339" s="106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2"/>
      <c r="W339" s="80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3"/>
      <c r="AM339" s="63"/>
      <c r="AN339" s="63"/>
      <c r="AO339" s="63"/>
      <c r="AP339" s="63"/>
    </row>
    <row r="340" spans="2:42">
      <c r="B340" s="18"/>
      <c r="C340" s="18"/>
      <c r="D340" s="106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2"/>
      <c r="W340" s="80"/>
      <c r="X340" s="63"/>
      <c r="Y340" s="63"/>
      <c r="Z340" s="63"/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3"/>
      <c r="AM340" s="63"/>
      <c r="AN340" s="63"/>
      <c r="AO340" s="63"/>
      <c r="AP340" s="63"/>
    </row>
    <row r="341" spans="2:42">
      <c r="B341" s="18"/>
      <c r="C341" s="18"/>
      <c r="D341" s="106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2"/>
      <c r="W341" s="80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</row>
    <row r="342" spans="2:42">
      <c r="B342" s="18"/>
      <c r="C342" s="18"/>
      <c r="D342" s="106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2"/>
      <c r="W342" s="80"/>
      <c r="X342" s="63"/>
      <c r="Y342" s="63"/>
      <c r="Z342" s="63"/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3"/>
      <c r="AM342" s="63"/>
      <c r="AN342" s="63"/>
      <c r="AO342" s="63"/>
      <c r="AP342" s="63"/>
    </row>
    <row r="343" spans="2:42">
      <c r="B343" s="18"/>
      <c r="C343" s="18"/>
      <c r="D343" s="106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2"/>
      <c r="W343" s="80"/>
      <c r="X343" s="63"/>
      <c r="Y343" s="63"/>
      <c r="Z343" s="63"/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3"/>
      <c r="AM343" s="63"/>
      <c r="AN343" s="63"/>
      <c r="AO343" s="63"/>
      <c r="AP343" s="63"/>
    </row>
    <row r="344" spans="2:42">
      <c r="B344" s="18"/>
      <c r="C344" s="18"/>
      <c r="D344" s="106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2"/>
      <c r="W344" s="80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3"/>
      <c r="AM344" s="63"/>
      <c r="AN344" s="63"/>
      <c r="AO344" s="63"/>
      <c r="AP344" s="63"/>
    </row>
    <row r="345" spans="2:42">
      <c r="B345" s="18"/>
      <c r="C345" s="18"/>
      <c r="D345" s="106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2"/>
      <c r="W345" s="80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3"/>
      <c r="AM345" s="63"/>
      <c r="AN345" s="63"/>
      <c r="AO345" s="63"/>
      <c r="AP345" s="63"/>
    </row>
    <row r="346" spans="2:42">
      <c r="B346" s="18"/>
      <c r="C346" s="18"/>
      <c r="D346" s="106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2"/>
      <c r="W346" s="80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3"/>
      <c r="AM346" s="63"/>
      <c r="AN346" s="63"/>
      <c r="AO346" s="63"/>
      <c r="AP346" s="63"/>
    </row>
    <row r="347" spans="2:42">
      <c r="B347" s="18"/>
      <c r="C347" s="18"/>
      <c r="D347" s="106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2"/>
      <c r="W347" s="80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</row>
    <row r="348" spans="2:42">
      <c r="B348" s="18"/>
      <c r="C348" s="18"/>
      <c r="D348" s="106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2"/>
      <c r="W348" s="80"/>
      <c r="X348" s="63"/>
      <c r="Y348" s="63"/>
      <c r="Z348" s="63"/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3"/>
      <c r="AM348" s="63"/>
      <c r="AN348" s="63"/>
      <c r="AO348" s="63"/>
      <c r="AP348" s="63"/>
    </row>
    <row r="349" spans="2:42">
      <c r="B349" s="18"/>
      <c r="C349" s="18"/>
      <c r="D349" s="106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2"/>
      <c r="W349" s="80"/>
      <c r="X349" s="63"/>
      <c r="Y349" s="63"/>
      <c r="Z349" s="63"/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3"/>
      <c r="AM349" s="63"/>
      <c r="AN349" s="63"/>
      <c r="AO349" s="63"/>
      <c r="AP349" s="63"/>
    </row>
    <row r="350" spans="2:42">
      <c r="B350" s="18"/>
      <c r="C350" s="18"/>
      <c r="D350" s="106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2"/>
      <c r="W350" s="80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3"/>
      <c r="AM350" s="63"/>
      <c r="AN350" s="63"/>
      <c r="AO350" s="63"/>
      <c r="AP350" s="63"/>
    </row>
    <row r="351" spans="2:42">
      <c r="B351" s="18"/>
      <c r="C351" s="18"/>
      <c r="D351" s="106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2"/>
      <c r="W351" s="80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3"/>
      <c r="AM351" s="63"/>
      <c r="AN351" s="63"/>
      <c r="AO351" s="63"/>
      <c r="AP351" s="63"/>
    </row>
    <row r="352" spans="2:42">
      <c r="B352" s="18"/>
      <c r="C352" s="18"/>
      <c r="D352" s="106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2"/>
      <c r="W352" s="80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3"/>
      <c r="AM352" s="63"/>
      <c r="AN352" s="63"/>
      <c r="AO352" s="63"/>
      <c r="AP352" s="63"/>
    </row>
    <row r="353" spans="2:42">
      <c r="B353" s="18"/>
      <c r="C353" s="18"/>
      <c r="D353" s="106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2"/>
      <c r="W353" s="80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</row>
    <row r="354" spans="2:42">
      <c r="B354" s="18"/>
      <c r="C354" s="18"/>
      <c r="D354" s="106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2"/>
      <c r="W354" s="80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3"/>
      <c r="AM354" s="63"/>
      <c r="AN354" s="63"/>
      <c r="AO354" s="63"/>
      <c r="AP354" s="63"/>
    </row>
    <row r="355" spans="2:42">
      <c r="B355" s="18"/>
      <c r="C355" s="18"/>
      <c r="D355" s="106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2"/>
      <c r="W355" s="80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3"/>
      <c r="AM355" s="63"/>
      <c r="AN355" s="63"/>
      <c r="AO355" s="63"/>
      <c r="AP355" s="63"/>
    </row>
    <row r="356" spans="2:42">
      <c r="B356" s="18"/>
      <c r="C356" s="18"/>
      <c r="D356" s="106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2"/>
      <c r="W356" s="80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3"/>
      <c r="AM356" s="63"/>
      <c r="AN356" s="63"/>
      <c r="AO356" s="63"/>
      <c r="AP356" s="63"/>
    </row>
    <row r="357" spans="2:42">
      <c r="B357" s="18"/>
      <c r="C357" s="18"/>
      <c r="D357" s="106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2"/>
      <c r="W357" s="80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3"/>
      <c r="AM357" s="63"/>
      <c r="AN357" s="63"/>
      <c r="AO357" s="63"/>
      <c r="AP357" s="63"/>
    </row>
    <row r="358" spans="2:42">
      <c r="B358" s="18"/>
      <c r="C358" s="18"/>
      <c r="D358" s="106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2"/>
      <c r="W358" s="80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3"/>
      <c r="AM358" s="63"/>
      <c r="AN358" s="63"/>
      <c r="AO358" s="63"/>
      <c r="AP358" s="63"/>
    </row>
    <row r="359" spans="2:42">
      <c r="B359" s="18"/>
      <c r="C359" s="18"/>
      <c r="D359" s="106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2"/>
      <c r="W359" s="80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3"/>
      <c r="AM359" s="63"/>
      <c r="AN359" s="63"/>
      <c r="AO359" s="63"/>
      <c r="AP359" s="63"/>
    </row>
    <row r="360" spans="2:42">
      <c r="B360" s="18"/>
      <c r="C360" s="18"/>
      <c r="D360" s="106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2"/>
      <c r="W360" s="80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3"/>
      <c r="AM360" s="63"/>
      <c r="AN360" s="63"/>
      <c r="AO360" s="63"/>
      <c r="AP360" s="63"/>
    </row>
    <row r="361" spans="2:42">
      <c r="B361" s="18"/>
      <c r="C361" s="18"/>
      <c r="D361" s="106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2"/>
      <c r="W361" s="80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3"/>
      <c r="AM361" s="63"/>
      <c r="AN361" s="63"/>
      <c r="AO361" s="63"/>
      <c r="AP361" s="63"/>
    </row>
    <row r="362" spans="2:42">
      <c r="B362" s="18"/>
      <c r="C362" s="18"/>
      <c r="D362" s="106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2"/>
      <c r="W362" s="80"/>
      <c r="X362" s="63"/>
      <c r="Y362" s="63"/>
      <c r="Z362" s="63"/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3"/>
      <c r="AM362" s="63"/>
      <c r="AN362" s="63"/>
      <c r="AO362" s="63"/>
      <c r="AP362" s="63"/>
    </row>
    <row r="363" spans="2:42">
      <c r="B363" s="18"/>
      <c r="C363" s="18"/>
      <c r="D363" s="106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2"/>
      <c r="W363" s="80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3"/>
      <c r="AM363" s="63"/>
      <c r="AN363" s="63"/>
      <c r="AO363" s="63"/>
      <c r="AP363" s="63"/>
    </row>
    <row r="364" spans="2:42">
      <c r="B364" s="18"/>
      <c r="C364" s="18"/>
      <c r="D364" s="106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2"/>
      <c r="W364" s="80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3"/>
      <c r="AM364" s="63"/>
      <c r="AN364" s="63"/>
      <c r="AO364" s="63"/>
      <c r="AP364" s="63"/>
    </row>
    <row r="365" spans="2:42">
      <c r="B365" s="18"/>
      <c r="C365" s="18"/>
      <c r="D365" s="106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2"/>
      <c r="W365" s="80"/>
      <c r="X365" s="63"/>
      <c r="Y365" s="63"/>
      <c r="Z365" s="63"/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3"/>
      <c r="AM365" s="63"/>
      <c r="AN365" s="63"/>
      <c r="AO365" s="63"/>
      <c r="AP365" s="63"/>
    </row>
    <row r="366" spans="2:42">
      <c r="B366" s="18"/>
      <c r="C366" s="18"/>
      <c r="D366" s="106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2"/>
      <c r="W366" s="80"/>
      <c r="X366" s="63"/>
      <c r="Y366" s="63"/>
      <c r="Z366" s="63"/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3"/>
      <c r="AM366" s="63"/>
      <c r="AN366" s="63"/>
      <c r="AO366" s="63"/>
      <c r="AP366" s="63"/>
    </row>
    <row r="367" spans="2:42">
      <c r="B367" s="18"/>
      <c r="C367" s="18"/>
      <c r="D367" s="106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2"/>
      <c r="W367" s="80"/>
      <c r="X367" s="63"/>
      <c r="Y367" s="63"/>
      <c r="Z367" s="63"/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3"/>
      <c r="AM367" s="63"/>
      <c r="AN367" s="63"/>
      <c r="AO367" s="63"/>
      <c r="AP367" s="63"/>
    </row>
    <row r="368" spans="2:42">
      <c r="B368" s="18"/>
      <c r="C368" s="18"/>
      <c r="D368" s="106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2"/>
      <c r="W368" s="80"/>
      <c r="X368" s="63"/>
      <c r="Y368" s="63"/>
      <c r="Z368" s="63"/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3"/>
      <c r="AM368" s="63"/>
      <c r="AN368" s="63"/>
      <c r="AO368" s="63"/>
      <c r="AP368" s="63"/>
    </row>
    <row r="369" spans="2:42">
      <c r="B369" s="18"/>
      <c r="C369" s="18"/>
      <c r="D369" s="106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2"/>
      <c r="W369" s="80"/>
      <c r="X369" s="63"/>
      <c r="Y369" s="63"/>
      <c r="Z369" s="63"/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3"/>
      <c r="AM369" s="63"/>
      <c r="AN369" s="63"/>
      <c r="AO369" s="63"/>
      <c r="AP369" s="63"/>
    </row>
    <row r="370" spans="2:42">
      <c r="B370" s="18"/>
      <c r="C370" s="18"/>
      <c r="D370" s="106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2"/>
      <c r="W370" s="80"/>
      <c r="X370" s="63"/>
      <c r="Y370" s="63"/>
      <c r="Z370" s="63"/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3"/>
      <c r="AM370" s="63"/>
      <c r="AN370" s="63"/>
      <c r="AO370" s="63"/>
      <c r="AP370" s="63"/>
    </row>
    <row r="371" spans="2:42">
      <c r="B371" s="18"/>
      <c r="C371" s="18"/>
      <c r="D371" s="106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2"/>
      <c r="W371" s="80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3"/>
      <c r="AM371" s="63"/>
      <c r="AN371" s="63"/>
      <c r="AO371" s="63"/>
      <c r="AP371" s="63"/>
    </row>
    <row r="372" spans="2:42">
      <c r="B372" s="18"/>
      <c r="C372" s="18"/>
      <c r="D372" s="106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2"/>
      <c r="W372" s="80"/>
      <c r="X372" s="63"/>
      <c r="Y372" s="63"/>
      <c r="Z372" s="63"/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3"/>
      <c r="AM372" s="63"/>
      <c r="AN372" s="63"/>
      <c r="AO372" s="63"/>
      <c r="AP372" s="63"/>
    </row>
    <row r="373" spans="2:42">
      <c r="B373" s="18"/>
      <c r="C373" s="18"/>
      <c r="D373" s="106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2"/>
      <c r="W373" s="80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3"/>
      <c r="AM373" s="63"/>
      <c r="AN373" s="63"/>
      <c r="AO373" s="63"/>
      <c r="AP373" s="63"/>
    </row>
    <row r="374" spans="2:42">
      <c r="B374" s="18"/>
      <c r="C374" s="18"/>
      <c r="D374" s="106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2"/>
      <c r="W374" s="80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3"/>
      <c r="AM374" s="63"/>
      <c r="AN374" s="63"/>
      <c r="AO374" s="63"/>
      <c r="AP374" s="63"/>
    </row>
    <row r="375" spans="2:42">
      <c r="B375" s="18"/>
      <c r="C375" s="18"/>
      <c r="D375" s="106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2"/>
      <c r="W375" s="80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3"/>
      <c r="AM375" s="63"/>
      <c r="AN375" s="63"/>
      <c r="AO375" s="63"/>
      <c r="AP375" s="63"/>
    </row>
    <row r="376" spans="2:42">
      <c r="B376" s="18"/>
      <c r="C376" s="18"/>
      <c r="D376" s="106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2"/>
      <c r="W376" s="80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3"/>
      <c r="AM376" s="63"/>
      <c r="AN376" s="63"/>
      <c r="AO376" s="63"/>
      <c r="AP376" s="63"/>
    </row>
    <row r="377" spans="2:42">
      <c r="B377" s="18"/>
      <c r="C377" s="18"/>
      <c r="D377" s="106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2"/>
      <c r="W377" s="80"/>
      <c r="X377" s="63"/>
      <c r="Y377" s="63"/>
      <c r="Z377" s="63"/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3"/>
      <c r="AM377" s="63"/>
      <c r="AN377" s="63"/>
      <c r="AO377" s="63"/>
      <c r="AP377" s="63"/>
    </row>
    <row r="378" spans="2:42">
      <c r="B378" s="18"/>
      <c r="C378" s="18"/>
      <c r="D378" s="106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2"/>
      <c r="W378" s="80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3"/>
      <c r="AM378" s="63"/>
      <c r="AN378" s="63"/>
      <c r="AO378" s="63"/>
      <c r="AP378" s="63"/>
    </row>
    <row r="379" spans="2:42">
      <c r="B379" s="18"/>
      <c r="C379" s="18"/>
      <c r="D379" s="106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2"/>
      <c r="W379" s="80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3"/>
      <c r="AM379" s="63"/>
      <c r="AN379" s="63"/>
      <c r="AO379" s="63"/>
      <c r="AP379" s="63"/>
    </row>
    <row r="380" spans="2:42">
      <c r="B380" s="18"/>
      <c r="C380" s="18"/>
      <c r="D380" s="106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2"/>
      <c r="W380" s="80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3"/>
      <c r="AM380" s="63"/>
      <c r="AN380" s="63"/>
      <c r="AO380" s="63"/>
      <c r="AP380" s="63"/>
    </row>
    <row r="381" spans="2:42">
      <c r="B381" s="18"/>
      <c r="C381" s="18"/>
      <c r="D381" s="106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2"/>
      <c r="W381" s="80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3"/>
      <c r="AM381" s="63"/>
      <c r="AN381" s="63"/>
      <c r="AO381" s="63"/>
      <c r="AP381" s="63"/>
    </row>
    <row r="382" spans="2:42">
      <c r="B382" s="18"/>
      <c r="C382" s="18"/>
      <c r="D382" s="106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2"/>
      <c r="W382" s="80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3"/>
      <c r="AM382" s="63"/>
      <c r="AN382" s="63"/>
      <c r="AO382" s="63"/>
      <c r="AP382" s="63"/>
    </row>
    <row r="383" spans="2:42">
      <c r="B383" s="18"/>
      <c r="C383" s="18"/>
      <c r="D383" s="106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2"/>
      <c r="W383" s="80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3"/>
      <c r="AM383" s="63"/>
      <c r="AN383" s="63"/>
      <c r="AO383" s="63"/>
      <c r="AP383" s="63"/>
    </row>
    <row r="384" spans="2:42">
      <c r="B384" s="18"/>
      <c r="C384" s="18"/>
      <c r="D384" s="106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2"/>
      <c r="W384" s="80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</row>
    <row r="385" spans="2:42">
      <c r="B385" s="18"/>
      <c r="C385" s="18"/>
      <c r="D385" s="106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2"/>
      <c r="W385" s="80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3"/>
      <c r="AM385" s="63"/>
      <c r="AN385" s="63"/>
      <c r="AO385" s="63"/>
      <c r="AP385" s="63"/>
    </row>
    <row r="386" spans="2:42">
      <c r="B386" s="18"/>
      <c r="C386" s="18"/>
      <c r="D386" s="106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2"/>
      <c r="W386" s="80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3"/>
      <c r="AM386" s="63"/>
      <c r="AN386" s="63"/>
      <c r="AO386" s="63"/>
      <c r="AP386" s="63"/>
    </row>
    <row r="387" spans="2:42">
      <c r="B387" s="18"/>
      <c r="C387" s="18"/>
      <c r="D387" s="106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2"/>
      <c r="W387" s="80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3"/>
      <c r="AM387" s="63"/>
      <c r="AN387" s="63"/>
      <c r="AO387" s="63"/>
      <c r="AP387" s="63"/>
    </row>
    <row r="388" spans="2:42">
      <c r="B388" s="18"/>
      <c r="C388" s="18"/>
      <c r="D388" s="106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2"/>
      <c r="W388" s="80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3"/>
      <c r="AM388" s="63"/>
      <c r="AN388" s="63"/>
      <c r="AO388" s="63"/>
      <c r="AP388" s="63"/>
    </row>
    <row r="389" spans="2:42">
      <c r="B389" s="18"/>
      <c r="C389" s="18"/>
      <c r="D389" s="106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2"/>
      <c r="W389" s="80"/>
      <c r="X389" s="63"/>
      <c r="Y389" s="63"/>
      <c r="Z389" s="63"/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3"/>
      <c r="AM389" s="63"/>
      <c r="AN389" s="63"/>
      <c r="AO389" s="63"/>
      <c r="AP389" s="63"/>
    </row>
    <row r="390" spans="2:42">
      <c r="B390" s="18"/>
      <c r="C390" s="18"/>
      <c r="D390" s="106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2"/>
      <c r="W390" s="80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3"/>
      <c r="AM390" s="63"/>
      <c r="AN390" s="63"/>
      <c r="AO390" s="63"/>
      <c r="AP390" s="63"/>
    </row>
    <row r="391" spans="2:42">
      <c r="B391" s="18"/>
      <c r="C391" s="18"/>
      <c r="D391" s="106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2"/>
      <c r="W391" s="80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3"/>
      <c r="AM391" s="63"/>
      <c r="AN391" s="63"/>
      <c r="AO391" s="63"/>
      <c r="AP391" s="63"/>
    </row>
    <row r="392" spans="2:42">
      <c r="B392" s="18"/>
      <c r="C392" s="18"/>
      <c r="D392" s="106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2"/>
      <c r="W392" s="80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</row>
    <row r="393" spans="2:42">
      <c r="B393" s="18"/>
      <c r="C393" s="18"/>
      <c r="D393" s="106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2"/>
      <c r="W393" s="80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3"/>
      <c r="AM393" s="63"/>
      <c r="AN393" s="63"/>
      <c r="AO393" s="63"/>
      <c r="AP393" s="63"/>
    </row>
    <row r="394" spans="2:42">
      <c r="B394" s="18"/>
      <c r="C394" s="18"/>
      <c r="D394" s="106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2"/>
      <c r="W394" s="80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3"/>
      <c r="AM394" s="63"/>
      <c r="AN394" s="63"/>
      <c r="AO394" s="63"/>
      <c r="AP394" s="63"/>
    </row>
    <row r="395" spans="2:42">
      <c r="B395" s="18"/>
      <c r="C395" s="18"/>
      <c r="D395" s="106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2"/>
      <c r="W395" s="80"/>
      <c r="X395" s="63"/>
      <c r="Y395" s="63"/>
      <c r="Z395" s="63"/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3"/>
      <c r="AM395" s="63"/>
      <c r="AN395" s="63"/>
      <c r="AO395" s="63"/>
      <c r="AP395" s="63"/>
    </row>
    <row r="396" spans="2:42">
      <c r="B396" s="18"/>
      <c r="C396" s="18"/>
      <c r="D396" s="106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2"/>
      <c r="W396" s="80"/>
      <c r="X396" s="63"/>
      <c r="Y396" s="63"/>
      <c r="Z396" s="63"/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3"/>
      <c r="AM396" s="63"/>
      <c r="AN396" s="63"/>
      <c r="AO396" s="63"/>
      <c r="AP396" s="63"/>
    </row>
    <row r="397" spans="2:42">
      <c r="B397" s="18"/>
      <c r="C397" s="18"/>
      <c r="D397" s="106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2"/>
      <c r="W397" s="80"/>
      <c r="X397" s="63"/>
      <c r="Y397" s="63"/>
      <c r="Z397" s="63"/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3"/>
      <c r="AM397" s="63"/>
      <c r="AN397" s="63"/>
      <c r="AO397" s="63"/>
      <c r="AP397" s="63"/>
    </row>
    <row r="398" spans="2:42">
      <c r="B398" s="18"/>
      <c r="C398" s="18"/>
      <c r="D398" s="106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2"/>
      <c r="W398" s="80"/>
      <c r="X398" s="63"/>
      <c r="Y398" s="63"/>
      <c r="Z398" s="63"/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3"/>
      <c r="AM398" s="63"/>
      <c r="AN398" s="63"/>
      <c r="AO398" s="63"/>
      <c r="AP398" s="63"/>
    </row>
    <row r="399" spans="2:42">
      <c r="B399" s="18"/>
      <c r="C399" s="18"/>
      <c r="D399" s="106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2"/>
      <c r="W399" s="80"/>
      <c r="X399" s="63"/>
      <c r="Y399" s="63"/>
      <c r="Z399" s="63"/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3"/>
      <c r="AM399" s="63"/>
      <c r="AN399" s="63"/>
      <c r="AO399" s="63"/>
      <c r="AP399" s="63"/>
    </row>
    <row r="400" spans="2:42">
      <c r="B400" s="18"/>
      <c r="C400" s="18"/>
      <c r="D400" s="106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2"/>
      <c r="W400" s="80"/>
      <c r="X400" s="63"/>
      <c r="Y400" s="63"/>
      <c r="Z400" s="63"/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3"/>
      <c r="AM400" s="63"/>
      <c r="AN400" s="63"/>
      <c r="AO400" s="63"/>
      <c r="AP400" s="63"/>
    </row>
    <row r="401" spans="2:42">
      <c r="B401" s="18"/>
      <c r="C401" s="18"/>
      <c r="D401" s="106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2"/>
      <c r="W401" s="80"/>
      <c r="X401" s="63"/>
      <c r="Y401" s="63"/>
      <c r="Z401" s="63"/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3"/>
      <c r="AM401" s="63"/>
      <c r="AN401" s="63"/>
      <c r="AO401" s="63"/>
      <c r="AP401" s="63"/>
    </row>
    <row r="402" spans="2:42">
      <c r="B402" s="18"/>
      <c r="C402" s="18"/>
      <c r="D402" s="106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2"/>
      <c r="W402" s="80"/>
      <c r="X402" s="63"/>
      <c r="Y402" s="63"/>
      <c r="Z402" s="63"/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3"/>
      <c r="AM402" s="63"/>
      <c r="AN402" s="63"/>
      <c r="AO402" s="63"/>
      <c r="AP402" s="63"/>
    </row>
    <row r="403" spans="2:42">
      <c r="B403" s="18"/>
      <c r="C403" s="18"/>
      <c r="D403" s="106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2"/>
      <c r="W403" s="80"/>
      <c r="X403" s="63"/>
      <c r="Y403" s="63"/>
      <c r="Z403" s="63"/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3"/>
      <c r="AM403" s="63"/>
      <c r="AN403" s="63"/>
      <c r="AO403" s="63"/>
      <c r="AP403" s="63"/>
    </row>
    <row r="404" spans="2:42">
      <c r="B404" s="18"/>
      <c r="C404" s="18"/>
      <c r="D404" s="106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2"/>
      <c r="W404" s="80"/>
      <c r="X404" s="63"/>
      <c r="Y404" s="63"/>
      <c r="Z404" s="63"/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</row>
    <row r="405" spans="2:42">
      <c r="B405" s="18"/>
      <c r="C405" s="18"/>
      <c r="D405" s="106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2"/>
      <c r="W405" s="80"/>
      <c r="X405" s="63"/>
      <c r="Y405" s="63"/>
      <c r="Z405" s="63"/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3"/>
      <c r="AM405" s="63"/>
      <c r="AN405" s="63"/>
      <c r="AO405" s="63"/>
      <c r="AP405" s="63"/>
    </row>
    <row r="406" spans="2:42">
      <c r="B406" s="18"/>
      <c r="C406" s="18"/>
      <c r="D406" s="106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2"/>
      <c r="W406" s="80"/>
      <c r="X406" s="63"/>
      <c r="Y406" s="63"/>
      <c r="Z406" s="63"/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3"/>
      <c r="AM406" s="63"/>
      <c r="AN406" s="63"/>
      <c r="AO406" s="63"/>
      <c r="AP406" s="63"/>
    </row>
    <row r="407" spans="2:42">
      <c r="B407" s="18"/>
      <c r="C407" s="18"/>
      <c r="D407" s="106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2"/>
      <c r="W407" s="80"/>
      <c r="X407" s="63"/>
      <c r="Y407" s="63"/>
      <c r="Z407" s="63"/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</row>
    <row r="408" spans="2:42">
      <c r="B408" s="18"/>
      <c r="C408" s="18"/>
      <c r="D408" s="106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2"/>
      <c r="W408" s="80"/>
      <c r="X408" s="63"/>
      <c r="Y408" s="63"/>
      <c r="Z408" s="63"/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3"/>
      <c r="AM408" s="63"/>
      <c r="AN408" s="63"/>
      <c r="AO408" s="63"/>
      <c r="AP408" s="63"/>
    </row>
    <row r="409" spans="2:42">
      <c r="B409" s="18"/>
      <c r="C409" s="18"/>
      <c r="D409" s="106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2"/>
      <c r="W409" s="80"/>
      <c r="X409" s="63"/>
      <c r="Y409" s="63"/>
      <c r="Z409" s="63"/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3"/>
      <c r="AM409" s="63"/>
      <c r="AN409" s="63"/>
      <c r="AO409" s="63"/>
      <c r="AP409" s="63"/>
    </row>
    <row r="410" spans="2:42">
      <c r="B410" s="18"/>
      <c r="C410" s="18"/>
      <c r="D410" s="106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2"/>
      <c r="W410" s="80"/>
      <c r="X410" s="63"/>
      <c r="Y410" s="63"/>
      <c r="Z410" s="63"/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</row>
    <row r="411" spans="2:42">
      <c r="B411" s="18"/>
      <c r="C411" s="18"/>
      <c r="D411" s="106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2"/>
      <c r="W411" s="80"/>
      <c r="X411" s="63"/>
      <c r="Y411" s="63"/>
      <c r="Z411" s="63"/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3"/>
      <c r="AM411" s="63"/>
      <c r="AN411" s="63"/>
      <c r="AO411" s="63"/>
      <c r="AP411" s="63"/>
    </row>
    <row r="412" spans="2:42">
      <c r="B412" s="18"/>
      <c r="C412" s="18"/>
      <c r="D412" s="106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2"/>
      <c r="W412" s="80"/>
      <c r="X412" s="63"/>
      <c r="Y412" s="63"/>
      <c r="Z412" s="63"/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3"/>
      <c r="AM412" s="63"/>
      <c r="AN412" s="63"/>
      <c r="AO412" s="63"/>
      <c r="AP412" s="63"/>
    </row>
    <row r="413" spans="2:42">
      <c r="B413" s="18"/>
      <c r="C413" s="18"/>
      <c r="D413" s="106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2"/>
      <c r="W413" s="80"/>
      <c r="X413" s="63"/>
      <c r="Y413" s="63"/>
      <c r="Z413" s="63"/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</row>
    <row r="414" spans="2:42">
      <c r="B414" s="18"/>
      <c r="C414" s="18"/>
      <c r="D414" s="106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2"/>
      <c r="W414" s="80"/>
      <c r="X414" s="63"/>
      <c r="Y414" s="63"/>
      <c r="Z414" s="63"/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3"/>
      <c r="AM414" s="63"/>
      <c r="AN414" s="63"/>
      <c r="AO414" s="63"/>
      <c r="AP414" s="63"/>
    </row>
    <row r="415" spans="2:42">
      <c r="B415" s="18"/>
      <c r="C415" s="18"/>
      <c r="D415" s="106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2"/>
      <c r="W415" s="80"/>
      <c r="X415" s="63"/>
      <c r="Y415" s="63"/>
      <c r="Z415" s="63"/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3"/>
      <c r="AM415" s="63"/>
      <c r="AN415" s="63"/>
      <c r="AO415" s="63"/>
      <c r="AP415" s="63"/>
    </row>
    <row r="416" spans="2:42">
      <c r="B416" s="18"/>
      <c r="C416" s="18"/>
      <c r="D416" s="106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2"/>
      <c r="W416" s="80"/>
      <c r="X416" s="63"/>
      <c r="Y416" s="63"/>
      <c r="Z416" s="63"/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3"/>
      <c r="AM416" s="63"/>
      <c r="AN416" s="63"/>
      <c r="AO416" s="63"/>
      <c r="AP416" s="63"/>
    </row>
    <row r="417" spans="2:42">
      <c r="B417" s="18"/>
      <c r="C417" s="18"/>
      <c r="D417" s="106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2"/>
      <c r="W417" s="80"/>
      <c r="X417" s="63"/>
      <c r="Y417" s="63"/>
      <c r="Z417" s="63"/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3"/>
      <c r="AM417" s="63"/>
      <c r="AN417" s="63"/>
      <c r="AO417" s="63"/>
      <c r="AP417" s="63"/>
    </row>
    <row r="418" spans="2:42">
      <c r="B418" s="18"/>
      <c r="C418" s="18"/>
      <c r="D418" s="106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2"/>
      <c r="W418" s="80"/>
      <c r="X418" s="63"/>
      <c r="Y418" s="63"/>
      <c r="Z418" s="63"/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3"/>
      <c r="AM418" s="63"/>
      <c r="AN418" s="63"/>
      <c r="AO418" s="63"/>
      <c r="AP418" s="63"/>
    </row>
    <row r="419" spans="2:42">
      <c r="B419" s="18"/>
      <c r="C419" s="18"/>
      <c r="D419" s="106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2"/>
      <c r="W419" s="80"/>
      <c r="X419" s="63"/>
      <c r="Y419" s="63"/>
      <c r="Z419" s="63"/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</row>
    <row r="420" spans="2:42">
      <c r="B420" s="18"/>
      <c r="C420" s="18"/>
      <c r="D420" s="106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2"/>
      <c r="W420" s="80"/>
      <c r="X420" s="63"/>
      <c r="Y420" s="63"/>
      <c r="Z420" s="63"/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3"/>
      <c r="AM420" s="63"/>
      <c r="AN420" s="63"/>
      <c r="AO420" s="63"/>
      <c r="AP420" s="63"/>
    </row>
    <row r="421" spans="2:42">
      <c r="B421" s="18"/>
      <c r="C421" s="18"/>
      <c r="D421" s="106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2"/>
      <c r="W421" s="80"/>
      <c r="X421" s="63"/>
      <c r="Y421" s="63"/>
      <c r="Z421" s="63"/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3"/>
      <c r="AM421" s="63"/>
      <c r="AN421" s="63"/>
      <c r="AO421" s="63"/>
      <c r="AP421" s="63"/>
    </row>
    <row r="422" spans="2:42">
      <c r="B422" s="18"/>
      <c r="C422" s="18"/>
      <c r="D422" s="106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2"/>
      <c r="W422" s="80"/>
      <c r="X422" s="63"/>
      <c r="Y422" s="63"/>
      <c r="Z422" s="63"/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3"/>
      <c r="AM422" s="63"/>
      <c r="AN422" s="63"/>
      <c r="AO422" s="63"/>
      <c r="AP422" s="63"/>
    </row>
    <row r="423" spans="2:42">
      <c r="B423" s="18"/>
      <c r="C423" s="18"/>
      <c r="D423" s="106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2"/>
      <c r="W423" s="80"/>
      <c r="X423" s="63"/>
      <c r="Y423" s="63"/>
      <c r="Z423" s="63"/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3"/>
      <c r="AM423" s="63"/>
      <c r="AN423" s="63"/>
      <c r="AO423" s="63"/>
      <c r="AP423" s="63"/>
    </row>
    <row r="424" spans="2:42">
      <c r="B424" s="18"/>
      <c r="C424" s="18"/>
      <c r="D424" s="106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2"/>
      <c r="W424" s="80"/>
      <c r="X424" s="63"/>
      <c r="Y424" s="63"/>
      <c r="Z424" s="63"/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3"/>
      <c r="AM424" s="63"/>
      <c r="AN424" s="63"/>
      <c r="AO424" s="63"/>
      <c r="AP424" s="63"/>
    </row>
    <row r="425" spans="2:42">
      <c r="B425" s="18"/>
      <c r="C425" s="18"/>
      <c r="D425" s="106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2"/>
      <c r="W425" s="80"/>
      <c r="X425" s="63"/>
      <c r="Y425" s="63"/>
      <c r="Z425" s="63"/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</row>
    <row r="426" spans="2:42">
      <c r="B426" s="18"/>
      <c r="C426" s="18"/>
      <c r="D426" s="106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2"/>
      <c r="W426" s="80"/>
      <c r="X426" s="63"/>
      <c r="Y426" s="63"/>
      <c r="Z426" s="63"/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3"/>
      <c r="AM426" s="63"/>
      <c r="AN426" s="63"/>
      <c r="AO426" s="63"/>
      <c r="AP426" s="63"/>
    </row>
    <row r="427" spans="2:42">
      <c r="B427" s="18"/>
      <c r="C427" s="18"/>
      <c r="D427" s="106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2"/>
      <c r="W427" s="80"/>
      <c r="X427" s="63"/>
      <c r="Y427" s="63"/>
      <c r="Z427" s="63"/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3"/>
      <c r="AM427" s="63"/>
      <c r="AN427" s="63"/>
      <c r="AO427" s="63"/>
      <c r="AP427" s="63"/>
    </row>
    <row r="428" spans="2:42">
      <c r="B428" s="18"/>
      <c r="C428" s="18"/>
      <c r="D428" s="106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2"/>
      <c r="W428" s="80"/>
      <c r="X428" s="63"/>
      <c r="Y428" s="63"/>
      <c r="Z428" s="63"/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</row>
    <row r="429" spans="2:42">
      <c r="B429" s="18"/>
      <c r="C429" s="18"/>
      <c r="D429" s="106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2"/>
      <c r="W429" s="80"/>
      <c r="X429" s="63"/>
      <c r="Y429" s="63"/>
      <c r="Z429" s="63"/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3"/>
      <c r="AM429" s="63"/>
      <c r="AN429" s="63"/>
      <c r="AO429" s="63"/>
      <c r="AP429" s="63"/>
    </row>
    <row r="430" spans="2:42">
      <c r="B430" s="18"/>
      <c r="C430" s="18"/>
      <c r="D430" s="106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2"/>
      <c r="W430" s="80"/>
      <c r="X430" s="63"/>
      <c r="Y430" s="63"/>
      <c r="Z430" s="63"/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3"/>
      <c r="AM430" s="63"/>
      <c r="AN430" s="63"/>
      <c r="AO430" s="63"/>
      <c r="AP430" s="63"/>
    </row>
    <row r="431" spans="2:42">
      <c r="B431" s="18"/>
      <c r="C431" s="18"/>
      <c r="D431" s="106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2"/>
      <c r="W431" s="80"/>
      <c r="X431" s="63"/>
      <c r="Y431" s="63"/>
      <c r="Z431" s="63"/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</row>
    <row r="432" spans="2:42">
      <c r="B432" s="18"/>
      <c r="C432" s="18"/>
      <c r="D432" s="106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2"/>
      <c r="W432" s="80"/>
      <c r="X432" s="63"/>
      <c r="Y432" s="63"/>
      <c r="Z432" s="63"/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3"/>
      <c r="AM432" s="63"/>
      <c r="AN432" s="63"/>
      <c r="AO432" s="63"/>
      <c r="AP432" s="63"/>
    </row>
    <row r="433" spans="2:42">
      <c r="B433" s="18"/>
      <c r="C433" s="18"/>
      <c r="D433" s="106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2"/>
      <c r="W433" s="80"/>
      <c r="X433" s="63"/>
      <c r="Y433" s="63"/>
      <c r="Z433" s="63"/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3"/>
      <c r="AM433" s="63"/>
      <c r="AN433" s="63"/>
      <c r="AO433" s="63"/>
      <c r="AP433" s="63"/>
    </row>
    <row r="434" spans="2:42">
      <c r="B434" s="18"/>
      <c r="C434" s="18"/>
      <c r="D434" s="106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2"/>
      <c r="W434" s="80"/>
      <c r="X434" s="63"/>
      <c r="Y434" s="63"/>
      <c r="Z434" s="63"/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</row>
    <row r="435" spans="2:42">
      <c r="B435" s="18"/>
      <c r="C435" s="18"/>
      <c r="D435" s="106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2"/>
      <c r="W435" s="80"/>
      <c r="X435" s="63"/>
      <c r="Y435" s="63"/>
      <c r="Z435" s="63"/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3"/>
      <c r="AM435" s="63"/>
      <c r="AN435" s="63"/>
      <c r="AO435" s="63"/>
      <c r="AP435" s="63"/>
    </row>
    <row r="436" spans="2:42">
      <c r="B436" s="18"/>
      <c r="C436" s="18"/>
      <c r="D436" s="106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2"/>
      <c r="W436" s="80"/>
      <c r="X436" s="63"/>
      <c r="Y436" s="63"/>
      <c r="Z436" s="63"/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3"/>
      <c r="AM436" s="63"/>
      <c r="AN436" s="63"/>
      <c r="AO436" s="63"/>
      <c r="AP436" s="63"/>
    </row>
    <row r="437" spans="2:42">
      <c r="B437" s="18"/>
      <c r="C437" s="18"/>
      <c r="D437" s="106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2"/>
      <c r="W437" s="80"/>
      <c r="X437" s="63"/>
      <c r="Y437" s="63"/>
      <c r="Z437" s="63"/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</row>
    <row r="438" spans="2:42">
      <c r="B438" s="18"/>
      <c r="C438" s="18"/>
      <c r="D438" s="106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2"/>
      <c r="W438" s="80"/>
      <c r="X438" s="63"/>
      <c r="Y438" s="63"/>
      <c r="Z438" s="63"/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3"/>
      <c r="AM438" s="63"/>
      <c r="AN438" s="63"/>
      <c r="AO438" s="63"/>
      <c r="AP438" s="63"/>
    </row>
    <row r="439" spans="2:42">
      <c r="B439" s="18"/>
      <c r="C439" s="18"/>
      <c r="D439" s="106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2"/>
      <c r="W439" s="80"/>
      <c r="X439" s="63"/>
      <c r="Y439" s="63"/>
      <c r="Z439" s="63"/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3"/>
      <c r="AM439" s="63"/>
      <c r="AN439" s="63"/>
      <c r="AO439" s="63"/>
      <c r="AP439" s="63"/>
    </row>
    <row r="440" spans="2:42">
      <c r="B440" s="18"/>
      <c r="C440" s="18"/>
      <c r="D440" s="106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2"/>
      <c r="W440" s="80"/>
      <c r="X440" s="63"/>
      <c r="Y440" s="63"/>
      <c r="Z440" s="63"/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</row>
    <row r="441" spans="2:42">
      <c r="B441" s="18"/>
      <c r="C441" s="18"/>
      <c r="D441" s="106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2"/>
      <c r="W441" s="80"/>
      <c r="X441" s="63"/>
      <c r="Y441" s="63"/>
      <c r="Z441" s="63"/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3"/>
      <c r="AM441" s="63"/>
      <c r="AN441" s="63"/>
      <c r="AO441" s="63"/>
      <c r="AP441" s="63"/>
    </row>
    <row r="442" spans="2:42">
      <c r="B442" s="18"/>
      <c r="C442" s="18"/>
      <c r="D442" s="106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2"/>
      <c r="W442" s="80"/>
      <c r="X442" s="63"/>
      <c r="Y442" s="63"/>
      <c r="Z442" s="63"/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3"/>
      <c r="AM442" s="63"/>
      <c r="AN442" s="63"/>
      <c r="AO442" s="63"/>
      <c r="AP442" s="63"/>
    </row>
    <row r="443" spans="2:42">
      <c r="B443" s="18"/>
      <c r="C443" s="18"/>
      <c r="D443" s="106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2"/>
      <c r="W443" s="80"/>
      <c r="X443" s="63"/>
      <c r="Y443" s="63"/>
      <c r="Z443" s="63"/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</row>
    <row r="444" spans="2:42">
      <c r="B444" s="18"/>
      <c r="C444" s="18"/>
      <c r="D444" s="106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2"/>
      <c r="W444" s="80"/>
      <c r="X444" s="63"/>
      <c r="Y444" s="63"/>
      <c r="Z444" s="63"/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3"/>
      <c r="AM444" s="63"/>
      <c r="AN444" s="63"/>
      <c r="AO444" s="63"/>
      <c r="AP444" s="63"/>
    </row>
    <row r="445" spans="2:42">
      <c r="B445" s="18"/>
      <c r="C445" s="18"/>
      <c r="D445" s="106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2"/>
      <c r="W445" s="80"/>
      <c r="X445" s="63"/>
      <c r="Y445" s="63"/>
      <c r="Z445" s="63"/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3"/>
      <c r="AM445" s="63"/>
      <c r="AN445" s="63"/>
      <c r="AO445" s="63"/>
      <c r="AP445" s="63"/>
    </row>
    <row r="446" spans="2:42">
      <c r="B446" s="18"/>
      <c r="C446" s="18"/>
      <c r="D446" s="106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2"/>
      <c r="W446" s="80"/>
      <c r="X446" s="63"/>
      <c r="Y446" s="63"/>
      <c r="Z446" s="63"/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</row>
    <row r="447" spans="2:42">
      <c r="B447" s="18"/>
      <c r="C447" s="18"/>
      <c r="D447" s="106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2"/>
      <c r="W447" s="80"/>
      <c r="X447" s="63"/>
      <c r="Y447" s="63"/>
      <c r="Z447" s="63"/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3"/>
      <c r="AM447" s="63"/>
      <c r="AN447" s="63"/>
      <c r="AO447" s="63"/>
      <c r="AP447" s="63"/>
    </row>
    <row r="448" spans="2:42">
      <c r="B448" s="18"/>
      <c r="C448" s="18"/>
      <c r="D448" s="106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2"/>
      <c r="W448" s="80"/>
      <c r="X448" s="63"/>
      <c r="Y448" s="63"/>
      <c r="Z448" s="63"/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3"/>
      <c r="AM448" s="63"/>
      <c r="AN448" s="63"/>
      <c r="AO448" s="63"/>
      <c r="AP448" s="63"/>
    </row>
    <row r="449" spans="2:42">
      <c r="B449" s="18"/>
      <c r="C449" s="18"/>
      <c r="D449" s="106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2"/>
      <c r="W449" s="80"/>
      <c r="X449" s="63"/>
      <c r="Y449" s="63"/>
      <c r="Z449" s="63"/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</row>
    <row r="450" spans="2:42">
      <c r="B450" s="18"/>
      <c r="C450" s="18"/>
      <c r="D450" s="106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2"/>
      <c r="W450" s="80"/>
      <c r="X450" s="63"/>
      <c r="Y450" s="63"/>
      <c r="Z450" s="63"/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3"/>
      <c r="AM450" s="63"/>
      <c r="AN450" s="63"/>
      <c r="AO450" s="63"/>
      <c r="AP450" s="63"/>
    </row>
    <row r="451" spans="2:42">
      <c r="B451" s="18"/>
      <c r="C451" s="18"/>
      <c r="D451" s="106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2"/>
      <c r="W451" s="80"/>
      <c r="X451" s="63"/>
      <c r="Y451" s="63"/>
      <c r="Z451" s="63"/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3"/>
      <c r="AM451" s="63"/>
      <c r="AN451" s="63"/>
      <c r="AO451" s="63"/>
      <c r="AP451" s="63"/>
    </row>
    <row r="452" spans="2:42">
      <c r="B452" s="18"/>
      <c r="C452" s="18"/>
      <c r="D452" s="106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2"/>
      <c r="W452" s="80"/>
      <c r="X452" s="63"/>
      <c r="Y452" s="63"/>
      <c r="Z452" s="63"/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</row>
    <row r="453" spans="2:42">
      <c r="B453" s="18"/>
      <c r="C453" s="18"/>
      <c r="D453" s="106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2"/>
      <c r="W453" s="80"/>
      <c r="X453" s="63"/>
      <c r="Y453" s="63"/>
      <c r="Z453" s="63"/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3"/>
      <c r="AM453" s="63"/>
      <c r="AN453" s="63"/>
      <c r="AO453" s="63"/>
      <c r="AP453" s="63"/>
    </row>
    <row r="454" spans="2:42">
      <c r="B454" s="18"/>
      <c r="C454" s="18"/>
      <c r="D454" s="106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2"/>
      <c r="W454" s="80"/>
      <c r="X454" s="63"/>
      <c r="Y454" s="63"/>
      <c r="Z454" s="63"/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3"/>
      <c r="AM454" s="63"/>
      <c r="AN454" s="63"/>
      <c r="AO454" s="63"/>
      <c r="AP454" s="63"/>
    </row>
    <row r="455" spans="2:42">
      <c r="B455" s="18"/>
      <c r="C455" s="18"/>
      <c r="D455" s="106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2"/>
      <c r="W455" s="80"/>
      <c r="X455" s="63"/>
      <c r="Y455" s="63"/>
      <c r="Z455" s="63"/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3"/>
      <c r="AM455" s="63"/>
      <c r="AN455" s="63"/>
      <c r="AO455" s="63"/>
      <c r="AP455" s="63"/>
    </row>
    <row r="456" spans="2:42">
      <c r="B456" s="18"/>
      <c r="C456" s="18"/>
      <c r="D456" s="106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2"/>
      <c r="W456" s="80"/>
      <c r="X456" s="63"/>
      <c r="Y456" s="63"/>
      <c r="Z456" s="63"/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3"/>
      <c r="AM456" s="63"/>
      <c r="AN456" s="63"/>
      <c r="AO456" s="63"/>
      <c r="AP456" s="63"/>
    </row>
    <row r="457" spans="2:42">
      <c r="B457" s="18"/>
      <c r="C457" s="18"/>
      <c r="D457" s="106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2"/>
      <c r="W457" s="80"/>
      <c r="X457" s="63"/>
      <c r="Y457" s="63"/>
      <c r="Z457" s="63"/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3"/>
      <c r="AM457" s="63"/>
      <c r="AN457" s="63"/>
      <c r="AO457" s="63"/>
      <c r="AP457" s="63"/>
    </row>
    <row r="458" spans="2:42">
      <c r="B458" s="18"/>
      <c r="C458" s="18"/>
      <c r="D458" s="106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2"/>
      <c r="W458" s="80"/>
      <c r="X458" s="63"/>
      <c r="Y458" s="63"/>
      <c r="Z458" s="63"/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3"/>
      <c r="AM458" s="63"/>
      <c r="AN458" s="63"/>
      <c r="AO458" s="63"/>
      <c r="AP458" s="63"/>
    </row>
    <row r="459" spans="2:42">
      <c r="B459" s="18"/>
      <c r="C459" s="18"/>
      <c r="D459" s="106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2"/>
      <c r="W459" s="80"/>
      <c r="X459" s="63"/>
      <c r="Y459" s="63"/>
      <c r="Z459" s="63"/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3"/>
      <c r="AM459" s="63"/>
      <c r="AN459" s="63"/>
      <c r="AO459" s="63"/>
      <c r="AP459" s="63"/>
    </row>
    <row r="460" spans="2:42">
      <c r="B460" s="18"/>
      <c r="C460" s="18"/>
      <c r="D460" s="106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2"/>
      <c r="W460" s="80"/>
      <c r="X460" s="63"/>
      <c r="Y460" s="63"/>
      <c r="Z460" s="63"/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3"/>
      <c r="AM460" s="63"/>
      <c r="AN460" s="63"/>
      <c r="AO460" s="63"/>
      <c r="AP460" s="63"/>
    </row>
    <row r="461" spans="2:42">
      <c r="B461" s="18"/>
      <c r="C461" s="18"/>
      <c r="D461" s="106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2"/>
      <c r="W461" s="80"/>
      <c r="X461" s="63"/>
      <c r="Y461" s="63"/>
      <c r="Z461" s="63"/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3"/>
      <c r="AM461" s="63"/>
      <c r="AN461" s="63"/>
      <c r="AO461" s="63"/>
      <c r="AP461" s="63"/>
    </row>
    <row r="462" spans="2:42">
      <c r="B462" s="18"/>
      <c r="C462" s="18"/>
      <c r="D462" s="106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2"/>
      <c r="W462" s="80"/>
      <c r="X462" s="63"/>
      <c r="Y462" s="63"/>
      <c r="Z462" s="63"/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3"/>
      <c r="AM462" s="63"/>
      <c r="AN462" s="63"/>
      <c r="AO462" s="63"/>
      <c r="AP462" s="63"/>
    </row>
    <row r="463" spans="2:42">
      <c r="B463" s="18"/>
      <c r="C463" s="18"/>
      <c r="D463" s="106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2"/>
      <c r="W463" s="80"/>
      <c r="X463" s="63"/>
      <c r="Y463" s="63"/>
      <c r="Z463" s="63"/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3"/>
      <c r="AM463" s="63"/>
      <c r="AN463" s="63"/>
      <c r="AO463" s="63"/>
      <c r="AP463" s="63"/>
    </row>
    <row r="464" spans="2:42">
      <c r="B464" s="18"/>
      <c r="C464" s="18"/>
      <c r="D464" s="106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2"/>
      <c r="W464" s="80"/>
      <c r="X464" s="63"/>
      <c r="Y464" s="63"/>
      <c r="Z464" s="63"/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3"/>
      <c r="AM464" s="63"/>
      <c r="AN464" s="63"/>
      <c r="AO464" s="63"/>
      <c r="AP464" s="63"/>
    </row>
    <row r="465" spans="2:42">
      <c r="B465" s="18"/>
      <c r="C465" s="18"/>
      <c r="D465" s="106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2"/>
      <c r="W465" s="80"/>
      <c r="X465" s="63"/>
      <c r="Y465" s="63"/>
      <c r="Z465" s="63"/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3"/>
      <c r="AM465" s="63"/>
      <c r="AN465" s="63"/>
      <c r="AO465" s="63"/>
      <c r="AP465" s="63"/>
    </row>
    <row r="466" spans="2:42">
      <c r="B466" s="18"/>
      <c r="C466" s="18"/>
      <c r="D466" s="106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2"/>
      <c r="W466" s="80"/>
      <c r="X466" s="63"/>
      <c r="Y466" s="63"/>
      <c r="Z466" s="63"/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3"/>
      <c r="AM466" s="63"/>
      <c r="AN466" s="63"/>
      <c r="AO466" s="63"/>
      <c r="AP466" s="63"/>
    </row>
    <row r="467" spans="2:42">
      <c r="B467" s="18"/>
      <c r="C467" s="18"/>
      <c r="D467" s="106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2"/>
      <c r="W467" s="80"/>
      <c r="X467" s="63"/>
      <c r="Y467" s="63"/>
      <c r="Z467" s="63"/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3"/>
      <c r="AM467" s="63"/>
      <c r="AN467" s="63"/>
      <c r="AO467" s="63"/>
      <c r="AP467" s="63"/>
    </row>
    <row r="468" spans="2:42">
      <c r="B468" s="18"/>
      <c r="C468" s="18"/>
      <c r="D468" s="106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2"/>
      <c r="W468" s="80"/>
      <c r="X468" s="63"/>
      <c r="Y468" s="63"/>
      <c r="Z468" s="63"/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3"/>
      <c r="AM468" s="63"/>
      <c r="AN468" s="63"/>
      <c r="AO468" s="63"/>
      <c r="AP468" s="63"/>
    </row>
    <row r="469" spans="2:42">
      <c r="B469" s="18"/>
      <c r="C469" s="18"/>
      <c r="D469" s="106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2"/>
      <c r="W469" s="80"/>
      <c r="X469" s="63"/>
      <c r="Y469" s="63"/>
      <c r="Z469" s="63"/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3"/>
      <c r="AM469" s="63"/>
      <c r="AN469" s="63"/>
      <c r="AO469" s="63"/>
      <c r="AP469" s="63"/>
    </row>
    <row r="470" spans="2:42">
      <c r="B470" s="18"/>
      <c r="C470" s="18"/>
      <c r="D470" s="106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2"/>
      <c r="W470" s="80"/>
      <c r="X470" s="63"/>
      <c r="Y470" s="63"/>
      <c r="Z470" s="63"/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3"/>
      <c r="AM470" s="63"/>
      <c r="AN470" s="63"/>
      <c r="AO470" s="63"/>
      <c r="AP470" s="63"/>
    </row>
    <row r="471" spans="2:42">
      <c r="B471" s="18"/>
      <c r="C471" s="18"/>
      <c r="D471" s="106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2"/>
      <c r="W471" s="80"/>
      <c r="X471" s="63"/>
      <c r="Y471" s="63"/>
      <c r="Z471" s="63"/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3"/>
      <c r="AM471" s="63"/>
      <c r="AN471" s="63"/>
      <c r="AO471" s="63"/>
      <c r="AP471" s="63"/>
    </row>
    <row r="472" spans="2:42">
      <c r="B472" s="18"/>
      <c r="C472" s="18"/>
      <c r="D472" s="106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2"/>
      <c r="W472" s="80"/>
      <c r="X472" s="63"/>
      <c r="Y472" s="63"/>
      <c r="Z472" s="63"/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3"/>
      <c r="AM472" s="63"/>
      <c r="AN472" s="63"/>
      <c r="AO472" s="63"/>
      <c r="AP472" s="63"/>
    </row>
    <row r="473" spans="2:42">
      <c r="B473" s="18"/>
      <c r="C473" s="18"/>
      <c r="D473" s="106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2"/>
      <c r="W473" s="80"/>
      <c r="X473" s="63"/>
      <c r="Y473" s="63"/>
      <c r="Z473" s="63"/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3"/>
      <c r="AM473" s="63"/>
      <c r="AN473" s="63"/>
      <c r="AO473" s="63"/>
      <c r="AP473" s="63"/>
    </row>
    <row r="474" spans="2:42">
      <c r="B474" s="18"/>
      <c r="C474" s="18"/>
      <c r="D474" s="106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2"/>
      <c r="W474" s="80"/>
      <c r="X474" s="63"/>
      <c r="Y474" s="63"/>
      <c r="Z474" s="63"/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3"/>
      <c r="AM474" s="63"/>
      <c r="AN474" s="63"/>
      <c r="AO474" s="63"/>
      <c r="AP474" s="63"/>
    </row>
    <row r="475" spans="2:42">
      <c r="B475" s="18"/>
      <c r="C475" s="18"/>
      <c r="D475" s="106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2"/>
      <c r="W475" s="80"/>
      <c r="X475" s="63"/>
      <c r="Y475" s="63"/>
      <c r="Z475" s="63"/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3"/>
      <c r="AM475" s="63"/>
      <c r="AN475" s="63"/>
      <c r="AO475" s="63"/>
      <c r="AP475" s="63"/>
    </row>
    <row r="476" spans="2:42">
      <c r="B476" s="18"/>
      <c r="C476" s="18"/>
      <c r="D476" s="106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2"/>
      <c r="W476" s="80"/>
      <c r="X476" s="63"/>
      <c r="Y476" s="63"/>
      <c r="Z476" s="63"/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3"/>
      <c r="AM476" s="63"/>
      <c r="AN476" s="63"/>
      <c r="AO476" s="63"/>
      <c r="AP476" s="63"/>
    </row>
    <row r="477" spans="2:42">
      <c r="B477" s="18"/>
      <c r="C477" s="18"/>
      <c r="D477" s="106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2"/>
      <c r="W477" s="80"/>
      <c r="X477" s="63"/>
      <c r="Y477" s="63"/>
      <c r="Z477" s="63"/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3"/>
      <c r="AM477" s="63"/>
      <c r="AN477" s="63"/>
      <c r="AO477" s="63"/>
      <c r="AP477" s="63"/>
    </row>
    <row r="478" spans="2:42">
      <c r="B478" s="18"/>
      <c r="C478" s="18"/>
      <c r="D478" s="106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2"/>
      <c r="W478" s="80"/>
      <c r="X478" s="63"/>
      <c r="Y478" s="63"/>
      <c r="Z478" s="63"/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3"/>
      <c r="AM478" s="63"/>
      <c r="AN478" s="63"/>
      <c r="AO478" s="63"/>
      <c r="AP478" s="63"/>
    </row>
    <row r="479" spans="2:42">
      <c r="B479" s="18"/>
      <c r="C479" s="18"/>
      <c r="D479" s="106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2"/>
      <c r="W479" s="80"/>
      <c r="X479" s="63"/>
      <c r="Y479" s="63"/>
      <c r="Z479" s="63"/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3"/>
      <c r="AM479" s="63"/>
      <c r="AN479" s="63"/>
      <c r="AO479" s="63"/>
      <c r="AP479" s="63"/>
    </row>
    <row r="480" spans="2:42">
      <c r="B480" s="18"/>
      <c r="C480" s="18"/>
      <c r="D480" s="106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2"/>
      <c r="W480" s="80"/>
      <c r="X480" s="63"/>
      <c r="Y480" s="63"/>
      <c r="Z480" s="63"/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3"/>
      <c r="AM480" s="63"/>
      <c r="AN480" s="63"/>
      <c r="AO480" s="63"/>
      <c r="AP480" s="63"/>
    </row>
    <row r="481" spans="2:42">
      <c r="B481" s="18"/>
      <c r="C481" s="18"/>
      <c r="D481" s="106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2"/>
      <c r="W481" s="80"/>
      <c r="X481" s="63"/>
      <c r="Y481" s="63"/>
      <c r="Z481" s="63"/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3"/>
      <c r="AM481" s="63"/>
      <c r="AN481" s="63"/>
      <c r="AO481" s="63"/>
      <c r="AP481" s="63"/>
    </row>
    <row r="482" spans="2:42">
      <c r="B482" s="18"/>
      <c r="C482" s="18"/>
      <c r="D482" s="106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2"/>
      <c r="W482" s="80"/>
      <c r="X482" s="63"/>
      <c r="Y482" s="63"/>
      <c r="Z482" s="63"/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3"/>
      <c r="AM482" s="63"/>
      <c r="AN482" s="63"/>
      <c r="AO482" s="63"/>
      <c r="AP482" s="63"/>
    </row>
    <row r="483" spans="2:42">
      <c r="B483" s="18"/>
      <c r="C483" s="18"/>
      <c r="D483" s="106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2"/>
      <c r="W483" s="80"/>
      <c r="X483" s="63"/>
      <c r="Y483" s="63"/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3"/>
      <c r="AM483" s="63"/>
      <c r="AN483" s="63"/>
      <c r="AO483" s="63"/>
      <c r="AP483" s="63"/>
    </row>
    <row r="484" spans="2:42">
      <c r="B484" s="18"/>
      <c r="C484" s="18"/>
      <c r="D484" s="106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2"/>
      <c r="W484" s="80"/>
      <c r="X484" s="63"/>
      <c r="Y484" s="63"/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3"/>
      <c r="AM484" s="63"/>
      <c r="AN484" s="63"/>
      <c r="AO484" s="63"/>
      <c r="AP484" s="63"/>
    </row>
    <row r="485" spans="2:42">
      <c r="B485" s="18"/>
      <c r="C485" s="18"/>
      <c r="D485" s="106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2"/>
      <c r="W485" s="80"/>
      <c r="X485" s="63"/>
      <c r="Y485" s="63"/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3"/>
      <c r="AM485" s="63"/>
      <c r="AN485" s="63"/>
      <c r="AO485" s="63"/>
      <c r="AP485" s="63"/>
    </row>
    <row r="486" spans="2:42">
      <c r="B486" s="18"/>
      <c r="C486" s="18"/>
      <c r="D486" s="106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2"/>
      <c r="W486" s="80"/>
      <c r="X486" s="63"/>
      <c r="Y486" s="63"/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3"/>
      <c r="AM486" s="63"/>
      <c r="AN486" s="63"/>
      <c r="AO486" s="63"/>
      <c r="AP486" s="63"/>
    </row>
    <row r="487" spans="2:42">
      <c r="B487" s="18"/>
      <c r="C487" s="18"/>
      <c r="D487" s="106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2"/>
      <c r="W487" s="80"/>
      <c r="X487" s="63"/>
      <c r="Y487" s="63"/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3"/>
      <c r="AM487" s="63"/>
      <c r="AN487" s="63"/>
      <c r="AO487" s="63"/>
      <c r="AP487" s="63"/>
    </row>
    <row r="488" spans="2:42">
      <c r="B488" s="18"/>
      <c r="C488" s="18"/>
      <c r="D488" s="106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2"/>
      <c r="W488" s="80"/>
      <c r="X488" s="63"/>
      <c r="Y488" s="63"/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3"/>
      <c r="AM488" s="63"/>
      <c r="AN488" s="63"/>
      <c r="AO488" s="63"/>
      <c r="AP488" s="63"/>
    </row>
    <row r="489" spans="2:42">
      <c r="B489" s="18"/>
      <c r="C489" s="18"/>
      <c r="D489" s="106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2"/>
      <c r="W489" s="80"/>
      <c r="X489" s="63"/>
      <c r="Y489" s="63"/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3"/>
      <c r="AM489" s="63"/>
      <c r="AN489" s="63"/>
      <c r="AO489" s="63"/>
      <c r="AP489" s="63"/>
    </row>
    <row r="490" spans="2:42">
      <c r="B490" s="18"/>
      <c r="C490" s="18"/>
      <c r="D490" s="106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2"/>
      <c r="W490" s="80"/>
      <c r="X490" s="63"/>
      <c r="Y490" s="63"/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3"/>
      <c r="AM490" s="63"/>
      <c r="AN490" s="63"/>
      <c r="AO490" s="63"/>
      <c r="AP490" s="63"/>
    </row>
    <row r="491" spans="2:42">
      <c r="B491" s="18"/>
      <c r="C491" s="18"/>
      <c r="D491" s="106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2"/>
      <c r="W491" s="80"/>
      <c r="X491" s="63"/>
      <c r="Y491" s="63"/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3"/>
      <c r="AM491" s="63"/>
      <c r="AN491" s="63"/>
      <c r="AO491" s="63"/>
      <c r="AP491" s="63"/>
    </row>
    <row r="492" spans="2:42">
      <c r="B492" s="18"/>
      <c r="C492" s="18"/>
      <c r="D492" s="106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2"/>
      <c r="W492" s="80"/>
      <c r="X492" s="63"/>
      <c r="Y492" s="63"/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3"/>
      <c r="AM492" s="63"/>
      <c r="AN492" s="63"/>
      <c r="AO492" s="63"/>
      <c r="AP492" s="63"/>
    </row>
    <row r="493" spans="2:42">
      <c r="B493" s="18"/>
      <c r="C493" s="18"/>
      <c r="D493" s="106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2"/>
      <c r="W493" s="80"/>
      <c r="X493" s="63"/>
      <c r="Y493" s="63"/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3"/>
      <c r="AM493" s="63"/>
      <c r="AN493" s="63"/>
      <c r="AO493" s="63"/>
      <c r="AP493" s="63"/>
    </row>
    <row r="494" spans="2:42">
      <c r="B494" s="18"/>
      <c r="C494" s="18"/>
      <c r="D494" s="106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2"/>
      <c r="W494" s="80"/>
      <c r="X494" s="63"/>
      <c r="Y494" s="63"/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3"/>
      <c r="AM494" s="63"/>
      <c r="AN494" s="63"/>
      <c r="AO494" s="63"/>
      <c r="AP494" s="63"/>
    </row>
    <row r="495" spans="2:42">
      <c r="B495" s="18"/>
      <c r="C495" s="18"/>
      <c r="D495" s="106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2"/>
      <c r="W495" s="80"/>
      <c r="X495" s="63"/>
      <c r="Y495" s="63"/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3"/>
      <c r="AM495" s="63"/>
      <c r="AN495" s="63"/>
      <c r="AO495" s="63"/>
      <c r="AP495" s="63"/>
    </row>
    <row r="496" spans="2:42">
      <c r="B496" s="18"/>
      <c r="C496" s="18"/>
      <c r="D496" s="106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2"/>
      <c r="W496" s="80"/>
      <c r="X496" s="63"/>
      <c r="Y496" s="63"/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3"/>
      <c r="AM496" s="63"/>
      <c r="AN496" s="63"/>
      <c r="AO496" s="63"/>
      <c r="AP496" s="63"/>
    </row>
    <row r="497" spans="2:42">
      <c r="B497" s="18"/>
      <c r="C497" s="18"/>
      <c r="D497" s="106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2"/>
      <c r="W497" s="80"/>
      <c r="X497" s="63"/>
      <c r="Y497" s="63"/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3"/>
      <c r="AM497" s="63"/>
      <c r="AN497" s="63"/>
      <c r="AO497" s="63"/>
      <c r="AP497" s="63"/>
    </row>
    <row r="498" spans="2:42">
      <c r="B498" s="18"/>
      <c r="C498" s="18"/>
      <c r="D498" s="106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2"/>
      <c r="W498" s="80"/>
      <c r="X498" s="63"/>
      <c r="Y498" s="63"/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3"/>
      <c r="AM498" s="63"/>
      <c r="AN498" s="63"/>
      <c r="AO498" s="63"/>
      <c r="AP498" s="63"/>
    </row>
    <row r="499" spans="2:42">
      <c r="B499" s="18"/>
      <c r="C499" s="18"/>
      <c r="D499" s="106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2"/>
      <c r="W499" s="80"/>
      <c r="X499" s="63"/>
      <c r="Y499" s="63"/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3"/>
      <c r="AM499" s="63"/>
      <c r="AN499" s="63"/>
      <c r="AO499" s="63"/>
      <c r="AP499" s="63"/>
    </row>
    <row r="500" spans="2:42">
      <c r="B500" s="18"/>
      <c r="C500" s="18"/>
      <c r="D500" s="106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2"/>
      <c r="W500" s="80"/>
      <c r="X500" s="63"/>
      <c r="Y500" s="63"/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3"/>
      <c r="AM500" s="63"/>
      <c r="AN500" s="63"/>
      <c r="AO500" s="63"/>
      <c r="AP500" s="63"/>
    </row>
    <row r="501" spans="2:42">
      <c r="B501" s="18"/>
      <c r="C501" s="18"/>
      <c r="D501" s="106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2"/>
      <c r="W501" s="80"/>
      <c r="X501" s="63"/>
      <c r="Y501" s="63"/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3"/>
      <c r="AM501" s="63"/>
      <c r="AN501" s="63"/>
      <c r="AO501" s="63"/>
      <c r="AP501" s="63"/>
    </row>
    <row r="502" spans="2:42">
      <c r="B502" s="18"/>
      <c r="C502" s="18"/>
      <c r="D502" s="106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2"/>
      <c r="W502" s="80"/>
      <c r="X502" s="63"/>
      <c r="Y502" s="63"/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3"/>
      <c r="AM502" s="63"/>
      <c r="AN502" s="63"/>
      <c r="AO502" s="63"/>
      <c r="AP502" s="63"/>
    </row>
    <row r="503" spans="2:42">
      <c r="B503" s="18"/>
      <c r="C503" s="18"/>
      <c r="D503" s="106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2"/>
      <c r="W503" s="80"/>
      <c r="X503" s="63"/>
      <c r="Y503" s="63"/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</row>
    <row r="504" spans="2:42">
      <c r="B504" s="18"/>
      <c r="C504" s="18"/>
      <c r="D504" s="106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2"/>
      <c r="W504" s="80"/>
      <c r="X504" s="63"/>
      <c r="Y504" s="63"/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</row>
    <row r="505" spans="2:42">
      <c r="B505" s="18"/>
      <c r="C505" s="18"/>
      <c r="D505" s="106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2"/>
      <c r="W505" s="80"/>
      <c r="X505" s="63"/>
      <c r="Y505" s="63"/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</row>
    <row r="506" spans="2:42">
      <c r="B506" s="18"/>
      <c r="C506" s="18"/>
      <c r="D506" s="106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2"/>
      <c r="W506" s="80"/>
      <c r="X506" s="63"/>
      <c r="Y506" s="63"/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</row>
    <row r="507" spans="2:42">
      <c r="B507" s="18"/>
      <c r="C507" s="18"/>
      <c r="D507" s="106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2"/>
      <c r="W507" s="80"/>
      <c r="X507" s="63"/>
      <c r="Y507" s="63"/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</row>
    <row r="508" spans="2:42">
      <c r="B508" s="18"/>
      <c r="C508" s="18"/>
      <c r="D508" s="106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2"/>
      <c r="W508" s="80"/>
      <c r="X508" s="63"/>
      <c r="Y508" s="63"/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</row>
    <row r="509" spans="2:42">
      <c r="B509" s="18"/>
      <c r="C509" s="18"/>
      <c r="D509" s="106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2"/>
      <c r="W509" s="80"/>
      <c r="X509" s="63"/>
      <c r="Y509" s="63"/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</row>
    <row r="510" spans="2:42">
      <c r="B510" s="18"/>
      <c r="C510" s="18"/>
      <c r="D510" s="106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2"/>
      <c r="W510" s="80"/>
      <c r="X510" s="63"/>
      <c r="Y510" s="63"/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</row>
    <row r="511" spans="2:42">
      <c r="B511" s="18"/>
      <c r="C511" s="18"/>
      <c r="D511" s="106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2"/>
      <c r="W511" s="80"/>
      <c r="X511" s="63"/>
      <c r="Y511" s="63"/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</row>
    <row r="512" spans="2:42">
      <c r="B512" s="18"/>
      <c r="C512" s="18"/>
      <c r="D512" s="106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2"/>
      <c r="W512" s="80"/>
      <c r="X512" s="63"/>
      <c r="Y512" s="63"/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</row>
    <row r="513" spans="2:42">
      <c r="B513" s="18"/>
      <c r="C513" s="18"/>
      <c r="D513" s="106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2"/>
      <c r="W513" s="80"/>
      <c r="X513" s="63"/>
      <c r="Y513" s="63"/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</row>
    <row r="514" spans="2:42">
      <c r="B514" s="18"/>
      <c r="C514" s="18"/>
      <c r="D514" s="106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2"/>
      <c r="W514" s="80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</row>
    <row r="515" spans="2:42">
      <c r="B515" s="18"/>
      <c r="C515" s="18"/>
      <c r="D515" s="106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2"/>
      <c r="W515" s="80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</row>
    <row r="516" spans="2:42">
      <c r="B516" s="18"/>
      <c r="C516" s="18"/>
      <c r="D516" s="106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2"/>
      <c r="W516" s="80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</row>
    <row r="517" spans="2:42">
      <c r="B517" s="18"/>
      <c r="C517" s="18"/>
      <c r="D517" s="106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2"/>
      <c r="W517" s="80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</row>
    <row r="518" spans="2:42">
      <c r="B518" s="18"/>
      <c r="C518" s="18"/>
      <c r="D518" s="106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2"/>
      <c r="W518" s="80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</row>
    <row r="519" spans="2:42">
      <c r="B519" s="18"/>
      <c r="C519" s="18"/>
      <c r="D519" s="106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2"/>
      <c r="W519" s="80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</row>
    <row r="520" spans="2:42">
      <c r="B520" s="18"/>
      <c r="C520" s="18"/>
      <c r="D520" s="106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2"/>
      <c r="W520" s="80"/>
      <c r="X520" s="63"/>
      <c r="Y520" s="63"/>
      <c r="Z520" s="63"/>
      <c r="AA520" s="63"/>
      <c r="AB520" s="63"/>
      <c r="AC520" s="63"/>
      <c r="AD520" s="63"/>
      <c r="AE520" s="63"/>
      <c r="AF520" s="63"/>
      <c r="AG520" s="63"/>
      <c r="AH520" s="63"/>
      <c r="AI520" s="63"/>
      <c r="AJ520" s="63"/>
      <c r="AK520" s="63"/>
      <c r="AL520" s="63"/>
      <c r="AM520" s="63"/>
      <c r="AN520" s="63"/>
      <c r="AO520" s="63"/>
      <c r="AP520" s="63"/>
    </row>
    <row r="521" spans="2:42">
      <c r="B521" s="18"/>
      <c r="C521" s="18"/>
      <c r="D521" s="106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2"/>
      <c r="W521" s="80"/>
      <c r="X521" s="63"/>
      <c r="Y521" s="63"/>
      <c r="Z521" s="63"/>
      <c r="AA521" s="63"/>
      <c r="AB521" s="63"/>
      <c r="AC521" s="63"/>
      <c r="AD521" s="63"/>
      <c r="AE521" s="63"/>
      <c r="AF521" s="63"/>
      <c r="AG521" s="63"/>
      <c r="AH521" s="63"/>
      <c r="AI521" s="63"/>
      <c r="AJ521" s="63"/>
      <c r="AK521" s="63"/>
      <c r="AL521" s="63"/>
      <c r="AM521" s="63"/>
      <c r="AN521" s="63"/>
      <c r="AO521" s="63"/>
      <c r="AP521" s="63"/>
    </row>
    <row r="522" spans="2:42">
      <c r="B522" s="18"/>
      <c r="C522" s="18"/>
      <c r="D522" s="106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2"/>
      <c r="W522" s="80"/>
      <c r="X522" s="63"/>
      <c r="Y522" s="63"/>
      <c r="Z522" s="63"/>
      <c r="AA522" s="63"/>
      <c r="AB522" s="63"/>
      <c r="AC522" s="63"/>
      <c r="AD522" s="63"/>
      <c r="AE522" s="63"/>
      <c r="AF522" s="63"/>
      <c r="AG522" s="63"/>
      <c r="AH522" s="63"/>
      <c r="AI522" s="63"/>
      <c r="AJ522" s="63"/>
      <c r="AK522" s="63"/>
      <c r="AL522" s="63"/>
      <c r="AM522" s="63"/>
      <c r="AN522" s="63"/>
      <c r="AO522" s="63"/>
      <c r="AP522" s="63"/>
    </row>
    <row r="523" spans="2:42">
      <c r="B523" s="18"/>
      <c r="C523" s="18"/>
      <c r="D523" s="106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2"/>
      <c r="W523" s="80"/>
      <c r="X523" s="63"/>
      <c r="Y523" s="63"/>
      <c r="Z523" s="63"/>
      <c r="AA523" s="63"/>
      <c r="AB523" s="63"/>
      <c r="AC523" s="63"/>
      <c r="AD523" s="63"/>
      <c r="AE523" s="63"/>
      <c r="AF523" s="63"/>
      <c r="AG523" s="63"/>
      <c r="AH523" s="63"/>
      <c r="AI523" s="63"/>
      <c r="AJ523" s="63"/>
      <c r="AK523" s="63"/>
      <c r="AL523" s="63"/>
      <c r="AM523" s="63"/>
      <c r="AN523" s="63"/>
      <c r="AO523" s="63"/>
      <c r="AP523" s="63"/>
    </row>
    <row r="524" spans="2:42">
      <c r="B524" s="18"/>
      <c r="C524" s="18"/>
      <c r="D524" s="106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2"/>
      <c r="W524" s="80"/>
      <c r="X524" s="63"/>
      <c r="Y524" s="63"/>
      <c r="Z524" s="63"/>
      <c r="AA524" s="63"/>
      <c r="AB524" s="63"/>
      <c r="AC524" s="63"/>
      <c r="AD524" s="63"/>
      <c r="AE524" s="63"/>
      <c r="AF524" s="63"/>
      <c r="AG524" s="63"/>
      <c r="AH524" s="63"/>
      <c r="AI524" s="63"/>
      <c r="AJ524" s="63"/>
      <c r="AK524" s="63"/>
      <c r="AL524" s="63"/>
      <c r="AM524" s="63"/>
      <c r="AN524" s="63"/>
      <c r="AO524" s="63"/>
      <c r="AP524" s="63"/>
    </row>
    <row r="525" spans="2:42">
      <c r="B525" s="18"/>
      <c r="C525" s="18"/>
      <c r="D525" s="106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2"/>
      <c r="W525" s="80"/>
      <c r="X525" s="63"/>
      <c r="Y525" s="63"/>
      <c r="Z525" s="63"/>
      <c r="AA525" s="63"/>
      <c r="AB525" s="63"/>
      <c r="AC525" s="63"/>
      <c r="AD525" s="63"/>
      <c r="AE525" s="63"/>
      <c r="AF525" s="63"/>
      <c r="AG525" s="63"/>
      <c r="AH525" s="63"/>
      <c r="AI525" s="63"/>
      <c r="AJ525" s="63"/>
      <c r="AK525" s="63"/>
      <c r="AL525" s="63"/>
      <c r="AM525" s="63"/>
      <c r="AN525" s="63"/>
      <c r="AO525" s="63"/>
      <c r="AP525" s="63"/>
    </row>
    <row r="526" spans="2:42">
      <c r="B526" s="18"/>
      <c r="C526" s="18"/>
      <c r="D526" s="106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2"/>
      <c r="W526" s="80"/>
      <c r="X526" s="63"/>
      <c r="Y526" s="63"/>
      <c r="Z526" s="63"/>
      <c r="AA526" s="63"/>
      <c r="AB526" s="63"/>
      <c r="AC526" s="63"/>
      <c r="AD526" s="63"/>
      <c r="AE526" s="63"/>
      <c r="AF526" s="63"/>
      <c r="AG526" s="63"/>
      <c r="AH526" s="63"/>
      <c r="AI526" s="63"/>
      <c r="AJ526" s="63"/>
      <c r="AK526" s="63"/>
      <c r="AL526" s="63"/>
      <c r="AM526" s="63"/>
      <c r="AN526" s="63"/>
      <c r="AO526" s="63"/>
      <c r="AP526" s="63"/>
    </row>
    <row r="527" spans="2:42">
      <c r="B527" s="18"/>
      <c r="C527" s="18"/>
      <c r="D527" s="106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2"/>
      <c r="W527" s="80"/>
      <c r="X527" s="63"/>
      <c r="Y527" s="63"/>
      <c r="Z527" s="63"/>
      <c r="AA527" s="63"/>
      <c r="AB527" s="63"/>
      <c r="AC527" s="63"/>
      <c r="AD527" s="63"/>
      <c r="AE527" s="63"/>
      <c r="AF527" s="63"/>
      <c r="AG527" s="63"/>
      <c r="AH527" s="63"/>
      <c r="AI527" s="63"/>
      <c r="AJ527" s="63"/>
      <c r="AK527" s="63"/>
      <c r="AL527" s="63"/>
      <c r="AM527" s="63"/>
      <c r="AN527" s="63"/>
      <c r="AO527" s="63"/>
      <c r="AP527" s="63"/>
    </row>
    <row r="528" spans="2:42">
      <c r="B528" s="18"/>
      <c r="C528" s="18"/>
      <c r="D528" s="106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2"/>
      <c r="W528" s="80"/>
      <c r="X528" s="63"/>
      <c r="Y528" s="63"/>
      <c r="Z528" s="63"/>
      <c r="AA528" s="63"/>
      <c r="AB528" s="63"/>
      <c r="AC528" s="63"/>
      <c r="AD528" s="63"/>
      <c r="AE528" s="63"/>
      <c r="AF528" s="63"/>
      <c r="AG528" s="63"/>
      <c r="AH528" s="63"/>
      <c r="AI528" s="63"/>
      <c r="AJ528" s="63"/>
      <c r="AK528" s="63"/>
      <c r="AL528" s="63"/>
      <c r="AM528" s="63"/>
      <c r="AN528" s="63"/>
      <c r="AO528" s="63"/>
      <c r="AP528" s="63"/>
    </row>
    <row r="529" spans="2:42">
      <c r="B529" s="18"/>
      <c r="C529" s="18"/>
      <c r="D529" s="106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2"/>
      <c r="W529" s="80"/>
      <c r="X529" s="63"/>
      <c r="Y529" s="63"/>
      <c r="Z529" s="63"/>
      <c r="AA529" s="63"/>
      <c r="AB529" s="63"/>
      <c r="AC529" s="63"/>
      <c r="AD529" s="63"/>
      <c r="AE529" s="63"/>
      <c r="AF529" s="63"/>
      <c r="AG529" s="63"/>
      <c r="AH529" s="63"/>
      <c r="AI529" s="63"/>
      <c r="AJ529" s="63"/>
      <c r="AK529" s="63"/>
      <c r="AL529" s="63"/>
      <c r="AM529" s="63"/>
      <c r="AN529" s="63"/>
      <c r="AO529" s="63"/>
      <c r="AP529" s="63"/>
    </row>
    <row r="530" spans="2:42">
      <c r="B530" s="18"/>
      <c r="C530" s="18"/>
      <c r="D530" s="106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2"/>
      <c r="W530" s="80"/>
      <c r="X530" s="63"/>
      <c r="Y530" s="63"/>
      <c r="Z530" s="63"/>
      <c r="AA530" s="63"/>
      <c r="AB530" s="63"/>
      <c r="AC530" s="63"/>
      <c r="AD530" s="63"/>
      <c r="AE530" s="63"/>
      <c r="AF530" s="63"/>
      <c r="AG530" s="63"/>
      <c r="AH530" s="63"/>
      <c r="AI530" s="63"/>
      <c r="AJ530" s="63"/>
      <c r="AK530" s="63"/>
      <c r="AL530" s="63"/>
      <c r="AM530" s="63"/>
      <c r="AN530" s="63"/>
      <c r="AO530" s="63"/>
      <c r="AP530" s="63"/>
    </row>
    <row r="531" spans="2:42">
      <c r="B531" s="18"/>
      <c r="C531" s="18"/>
      <c r="D531" s="106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2"/>
      <c r="W531" s="80"/>
      <c r="X531" s="63"/>
      <c r="Y531" s="63"/>
      <c r="Z531" s="63"/>
      <c r="AA531" s="63"/>
      <c r="AB531" s="63"/>
      <c r="AC531" s="63"/>
      <c r="AD531" s="63"/>
      <c r="AE531" s="63"/>
      <c r="AF531" s="63"/>
      <c r="AG531" s="63"/>
      <c r="AH531" s="63"/>
      <c r="AI531" s="63"/>
      <c r="AJ531" s="63"/>
      <c r="AK531" s="63"/>
      <c r="AL531" s="63"/>
      <c r="AM531" s="63"/>
      <c r="AN531" s="63"/>
      <c r="AO531" s="63"/>
      <c r="AP531" s="63"/>
    </row>
    <row r="532" spans="2:42">
      <c r="B532" s="18"/>
      <c r="C532" s="18"/>
      <c r="D532" s="106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2"/>
      <c r="W532" s="80"/>
      <c r="X532" s="63"/>
      <c r="Y532" s="63"/>
      <c r="Z532" s="63"/>
      <c r="AA532" s="63"/>
      <c r="AB532" s="63"/>
      <c r="AC532" s="63"/>
      <c r="AD532" s="63"/>
      <c r="AE532" s="63"/>
      <c r="AF532" s="63"/>
      <c r="AG532" s="63"/>
      <c r="AH532" s="63"/>
      <c r="AI532" s="63"/>
      <c r="AJ532" s="63"/>
      <c r="AK532" s="63"/>
      <c r="AL532" s="63"/>
      <c r="AM532" s="63"/>
      <c r="AN532" s="63"/>
      <c r="AO532" s="63"/>
      <c r="AP532" s="63"/>
    </row>
    <row r="533" spans="2:42">
      <c r="B533" s="18"/>
      <c r="C533" s="18"/>
      <c r="D533" s="106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2"/>
      <c r="W533" s="80"/>
      <c r="X533" s="63"/>
      <c r="Y533" s="63"/>
      <c r="Z533" s="63"/>
      <c r="AA533" s="63"/>
      <c r="AB533" s="63"/>
      <c r="AC533" s="63"/>
      <c r="AD533" s="63"/>
      <c r="AE533" s="63"/>
      <c r="AF533" s="63"/>
      <c r="AG533" s="63"/>
      <c r="AH533" s="63"/>
      <c r="AI533" s="63"/>
      <c r="AJ533" s="63"/>
      <c r="AK533" s="63"/>
      <c r="AL533" s="63"/>
      <c r="AM533" s="63"/>
      <c r="AN533" s="63"/>
      <c r="AO533" s="63"/>
      <c r="AP533" s="63"/>
    </row>
    <row r="534" spans="2:42">
      <c r="B534" s="18"/>
      <c r="C534" s="18"/>
      <c r="D534" s="106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2"/>
      <c r="W534" s="80"/>
      <c r="X534" s="63"/>
      <c r="Y534" s="63"/>
      <c r="Z534" s="63"/>
      <c r="AA534" s="63"/>
      <c r="AB534" s="63"/>
      <c r="AC534" s="63"/>
      <c r="AD534" s="63"/>
      <c r="AE534" s="63"/>
      <c r="AF534" s="63"/>
      <c r="AG534" s="63"/>
      <c r="AH534" s="63"/>
      <c r="AI534" s="63"/>
      <c r="AJ534" s="63"/>
      <c r="AK534" s="63"/>
      <c r="AL534" s="63"/>
      <c r="AM534" s="63"/>
      <c r="AN534" s="63"/>
      <c r="AO534" s="63"/>
      <c r="AP534" s="63"/>
    </row>
    <row r="535" spans="2:42">
      <c r="B535" s="18"/>
      <c r="C535" s="18"/>
      <c r="D535" s="106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2"/>
      <c r="W535" s="80"/>
      <c r="X535" s="63"/>
      <c r="Y535" s="63"/>
      <c r="Z535" s="63"/>
      <c r="AA535" s="63"/>
      <c r="AB535" s="63"/>
      <c r="AC535" s="63"/>
      <c r="AD535" s="63"/>
      <c r="AE535" s="63"/>
      <c r="AF535" s="63"/>
      <c r="AG535" s="63"/>
      <c r="AH535" s="63"/>
      <c r="AI535" s="63"/>
      <c r="AJ535" s="63"/>
      <c r="AK535" s="63"/>
      <c r="AL535" s="63"/>
      <c r="AM535" s="63"/>
      <c r="AN535" s="63"/>
      <c r="AO535" s="63"/>
      <c r="AP535" s="63"/>
    </row>
    <row r="536" spans="2:42">
      <c r="B536" s="18"/>
      <c r="C536" s="18"/>
      <c r="D536" s="106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2"/>
      <c r="W536" s="80"/>
      <c r="X536" s="63"/>
      <c r="Y536" s="63"/>
      <c r="Z536" s="63"/>
      <c r="AA536" s="63"/>
      <c r="AB536" s="63"/>
      <c r="AC536" s="63"/>
      <c r="AD536" s="63"/>
      <c r="AE536" s="63"/>
      <c r="AF536" s="63"/>
      <c r="AG536" s="63"/>
      <c r="AH536" s="63"/>
      <c r="AI536" s="63"/>
      <c r="AJ536" s="63"/>
      <c r="AK536" s="63"/>
      <c r="AL536" s="63"/>
      <c r="AM536" s="63"/>
      <c r="AN536" s="63"/>
      <c r="AO536" s="63"/>
      <c r="AP536" s="63"/>
    </row>
    <row r="537" spans="2:42">
      <c r="B537" s="18"/>
      <c r="C537" s="18"/>
      <c r="D537" s="106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2"/>
      <c r="W537" s="80"/>
      <c r="X537" s="63"/>
      <c r="Y537" s="63"/>
      <c r="Z537" s="63"/>
      <c r="AA537" s="63"/>
      <c r="AB537" s="63"/>
      <c r="AC537" s="63"/>
      <c r="AD537" s="63"/>
      <c r="AE537" s="63"/>
      <c r="AF537" s="63"/>
      <c r="AG537" s="63"/>
      <c r="AH537" s="63"/>
      <c r="AI537" s="63"/>
      <c r="AJ537" s="63"/>
      <c r="AK537" s="63"/>
      <c r="AL537" s="63"/>
      <c r="AM537" s="63"/>
      <c r="AN537" s="63"/>
      <c r="AO537" s="63"/>
      <c r="AP537" s="63"/>
    </row>
    <row r="538" spans="2:42">
      <c r="B538" s="18"/>
      <c r="C538" s="18"/>
      <c r="D538" s="106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2"/>
      <c r="W538" s="80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  <c r="AI538" s="63"/>
      <c r="AJ538" s="63"/>
      <c r="AK538" s="63"/>
      <c r="AL538" s="63"/>
      <c r="AM538" s="63"/>
      <c r="AN538" s="63"/>
      <c r="AO538" s="63"/>
      <c r="AP538" s="63"/>
    </row>
    <row r="539" spans="2:42">
      <c r="B539" s="18"/>
      <c r="C539" s="18"/>
      <c r="D539" s="106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2"/>
      <c r="W539" s="80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  <c r="AI539" s="63"/>
      <c r="AJ539" s="63"/>
      <c r="AK539" s="63"/>
      <c r="AL539" s="63"/>
      <c r="AM539" s="63"/>
      <c r="AN539" s="63"/>
      <c r="AO539" s="63"/>
      <c r="AP539" s="63"/>
    </row>
    <row r="540" spans="2:42">
      <c r="B540" s="18"/>
      <c r="C540" s="18"/>
      <c r="D540" s="106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2"/>
      <c r="W540" s="80"/>
      <c r="X540" s="63"/>
      <c r="Y540" s="63"/>
      <c r="Z540" s="63"/>
      <c r="AA540" s="63"/>
      <c r="AB540" s="63"/>
      <c r="AC540" s="63"/>
      <c r="AD540" s="63"/>
      <c r="AE540" s="63"/>
      <c r="AF540" s="63"/>
      <c r="AG540" s="63"/>
      <c r="AH540" s="63"/>
      <c r="AI540" s="63"/>
      <c r="AJ540" s="63"/>
      <c r="AK540" s="63"/>
      <c r="AL540" s="63"/>
      <c r="AM540" s="63"/>
      <c r="AN540" s="63"/>
      <c r="AO540" s="63"/>
      <c r="AP540" s="63"/>
    </row>
    <row r="541" spans="2:42">
      <c r="B541" s="18"/>
      <c r="C541" s="18"/>
      <c r="D541" s="106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2"/>
      <c r="W541" s="80"/>
      <c r="X541" s="63"/>
      <c r="Y541" s="63"/>
      <c r="Z541" s="63"/>
      <c r="AA541" s="63"/>
      <c r="AB541" s="63"/>
      <c r="AC541" s="63"/>
      <c r="AD541" s="63"/>
      <c r="AE541" s="63"/>
      <c r="AF541" s="63"/>
      <c r="AG541" s="63"/>
      <c r="AH541" s="63"/>
      <c r="AI541" s="63"/>
      <c r="AJ541" s="63"/>
      <c r="AK541" s="63"/>
      <c r="AL541" s="63"/>
      <c r="AM541" s="63"/>
      <c r="AN541" s="63"/>
      <c r="AO541" s="63"/>
      <c r="AP541" s="63"/>
    </row>
    <row r="542" spans="2:42">
      <c r="B542" s="18"/>
      <c r="C542" s="18"/>
      <c r="D542" s="106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2"/>
      <c r="W542" s="80"/>
      <c r="X542" s="63"/>
      <c r="Y542" s="63"/>
      <c r="Z542" s="63"/>
      <c r="AA542" s="63"/>
      <c r="AB542" s="63"/>
      <c r="AC542" s="63"/>
      <c r="AD542" s="63"/>
      <c r="AE542" s="63"/>
      <c r="AF542" s="63"/>
      <c r="AG542" s="63"/>
      <c r="AH542" s="63"/>
      <c r="AI542" s="63"/>
      <c r="AJ542" s="63"/>
      <c r="AK542" s="63"/>
      <c r="AL542" s="63"/>
      <c r="AM542" s="63"/>
      <c r="AN542" s="63"/>
      <c r="AO542" s="63"/>
      <c r="AP542" s="63"/>
    </row>
    <row r="543" spans="2:42">
      <c r="B543" s="18"/>
      <c r="C543" s="18"/>
      <c r="D543" s="106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2"/>
      <c r="W543" s="80"/>
      <c r="X543" s="63"/>
      <c r="Y543" s="63"/>
      <c r="Z543" s="63"/>
      <c r="AA543" s="63"/>
      <c r="AB543" s="63"/>
      <c r="AC543" s="63"/>
      <c r="AD543" s="63"/>
      <c r="AE543" s="63"/>
      <c r="AF543" s="63"/>
      <c r="AG543" s="63"/>
      <c r="AH543" s="63"/>
      <c r="AI543" s="63"/>
      <c r="AJ543" s="63"/>
      <c r="AK543" s="63"/>
      <c r="AL543" s="63"/>
      <c r="AM543" s="63"/>
      <c r="AN543" s="63"/>
      <c r="AO543" s="63"/>
      <c r="AP543" s="63"/>
    </row>
    <row r="544" spans="2:42">
      <c r="B544" s="18"/>
      <c r="C544" s="18"/>
      <c r="D544" s="106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2"/>
      <c r="W544" s="80"/>
      <c r="X544" s="63"/>
      <c r="Y544" s="63"/>
      <c r="Z544" s="63"/>
      <c r="AA544" s="63"/>
      <c r="AB544" s="63"/>
      <c r="AC544" s="63"/>
      <c r="AD544" s="63"/>
      <c r="AE544" s="63"/>
      <c r="AF544" s="63"/>
      <c r="AG544" s="63"/>
      <c r="AH544" s="63"/>
      <c r="AI544" s="63"/>
      <c r="AJ544" s="63"/>
      <c r="AK544" s="63"/>
      <c r="AL544" s="63"/>
      <c r="AM544" s="63"/>
      <c r="AN544" s="63"/>
      <c r="AO544" s="63"/>
      <c r="AP544" s="63"/>
    </row>
    <row r="545" spans="2:42">
      <c r="B545" s="18"/>
      <c r="C545" s="18"/>
      <c r="D545" s="106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2"/>
      <c r="W545" s="80"/>
      <c r="X545" s="63"/>
      <c r="Y545" s="63"/>
      <c r="Z545" s="63"/>
      <c r="AA545" s="63"/>
      <c r="AB545" s="63"/>
      <c r="AC545" s="63"/>
      <c r="AD545" s="63"/>
      <c r="AE545" s="63"/>
      <c r="AF545" s="63"/>
      <c r="AG545" s="63"/>
      <c r="AH545" s="63"/>
      <c r="AI545" s="63"/>
      <c r="AJ545" s="63"/>
      <c r="AK545" s="63"/>
      <c r="AL545" s="63"/>
      <c r="AM545" s="63"/>
      <c r="AN545" s="63"/>
      <c r="AO545" s="63"/>
      <c r="AP545" s="63"/>
    </row>
    <row r="546" spans="2:42">
      <c r="B546" s="18"/>
      <c r="C546" s="18"/>
      <c r="D546" s="106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2"/>
      <c r="W546" s="80"/>
      <c r="X546" s="63"/>
      <c r="Y546" s="63"/>
      <c r="Z546" s="63"/>
      <c r="AA546" s="63"/>
      <c r="AB546" s="63"/>
      <c r="AC546" s="63"/>
      <c r="AD546" s="63"/>
      <c r="AE546" s="63"/>
      <c r="AF546" s="63"/>
      <c r="AG546" s="63"/>
      <c r="AH546" s="63"/>
      <c r="AI546" s="63"/>
      <c r="AJ546" s="63"/>
      <c r="AK546" s="63"/>
      <c r="AL546" s="63"/>
      <c r="AM546" s="63"/>
      <c r="AN546" s="63"/>
      <c r="AO546" s="63"/>
      <c r="AP546" s="63"/>
    </row>
    <row r="547" spans="2:42">
      <c r="B547" s="18"/>
      <c r="C547" s="18"/>
      <c r="D547" s="106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2"/>
      <c r="W547" s="80"/>
      <c r="X547" s="63"/>
      <c r="Y547" s="63"/>
      <c r="Z547" s="63"/>
      <c r="AA547" s="63"/>
      <c r="AB547" s="63"/>
      <c r="AC547" s="63"/>
      <c r="AD547" s="63"/>
      <c r="AE547" s="63"/>
      <c r="AF547" s="63"/>
      <c r="AG547" s="63"/>
      <c r="AH547" s="63"/>
      <c r="AI547" s="63"/>
      <c r="AJ547" s="63"/>
      <c r="AK547" s="63"/>
      <c r="AL547" s="63"/>
      <c r="AM547" s="63"/>
      <c r="AN547" s="63"/>
      <c r="AO547" s="63"/>
      <c r="AP547" s="63"/>
    </row>
    <row r="548" spans="2:42">
      <c r="B548" s="18"/>
      <c r="C548" s="18"/>
      <c r="D548" s="106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2"/>
      <c r="W548" s="80"/>
      <c r="X548" s="63"/>
      <c r="Y548" s="63"/>
      <c r="Z548" s="63"/>
      <c r="AA548" s="63"/>
      <c r="AB548" s="63"/>
      <c r="AC548" s="63"/>
      <c r="AD548" s="63"/>
      <c r="AE548" s="63"/>
      <c r="AF548" s="63"/>
      <c r="AG548" s="63"/>
      <c r="AH548" s="63"/>
      <c r="AI548" s="63"/>
      <c r="AJ548" s="63"/>
      <c r="AK548" s="63"/>
      <c r="AL548" s="63"/>
      <c r="AM548" s="63"/>
      <c r="AN548" s="63"/>
      <c r="AO548" s="63"/>
      <c r="AP548" s="63"/>
    </row>
    <row r="549" spans="2:42">
      <c r="B549" s="18"/>
      <c r="C549" s="18"/>
      <c r="D549" s="106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2"/>
      <c r="W549" s="80"/>
      <c r="X549" s="63"/>
      <c r="Y549" s="63"/>
      <c r="Z549" s="63"/>
      <c r="AA549" s="63"/>
      <c r="AB549" s="63"/>
      <c r="AC549" s="63"/>
      <c r="AD549" s="63"/>
      <c r="AE549" s="63"/>
      <c r="AF549" s="63"/>
      <c r="AG549" s="63"/>
      <c r="AH549" s="63"/>
      <c r="AI549" s="63"/>
      <c r="AJ549" s="63"/>
      <c r="AK549" s="63"/>
      <c r="AL549" s="63"/>
      <c r="AM549" s="63"/>
      <c r="AN549" s="63"/>
      <c r="AO549" s="63"/>
      <c r="AP549" s="63"/>
    </row>
    <row r="550" spans="2:42">
      <c r="B550" s="18"/>
      <c r="C550" s="18"/>
      <c r="D550" s="106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2"/>
      <c r="W550" s="80"/>
      <c r="X550" s="63"/>
      <c r="Y550" s="63"/>
      <c r="Z550" s="63"/>
      <c r="AA550" s="63"/>
      <c r="AB550" s="63"/>
      <c r="AC550" s="63"/>
      <c r="AD550" s="63"/>
      <c r="AE550" s="63"/>
      <c r="AF550" s="63"/>
      <c r="AG550" s="63"/>
      <c r="AH550" s="63"/>
      <c r="AI550" s="63"/>
      <c r="AJ550" s="63"/>
      <c r="AK550" s="63"/>
      <c r="AL550" s="63"/>
      <c r="AM550" s="63"/>
      <c r="AN550" s="63"/>
      <c r="AO550" s="63"/>
      <c r="AP550" s="63"/>
    </row>
    <row r="551" spans="2:42">
      <c r="B551" s="18"/>
      <c r="C551" s="18"/>
      <c r="D551" s="106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2"/>
      <c r="W551" s="80"/>
      <c r="X551" s="63"/>
      <c r="Y551" s="63"/>
      <c r="Z551" s="63"/>
      <c r="AA551" s="63"/>
      <c r="AB551" s="63"/>
      <c r="AC551" s="63"/>
      <c r="AD551" s="63"/>
      <c r="AE551" s="63"/>
      <c r="AF551" s="63"/>
      <c r="AG551" s="63"/>
      <c r="AH551" s="63"/>
      <c r="AI551" s="63"/>
      <c r="AJ551" s="63"/>
      <c r="AK551" s="63"/>
      <c r="AL551" s="63"/>
      <c r="AM551" s="63"/>
      <c r="AN551" s="63"/>
      <c r="AO551" s="63"/>
      <c r="AP551" s="63"/>
    </row>
    <row r="552" spans="2:42">
      <c r="B552" s="18"/>
      <c r="C552" s="18"/>
      <c r="D552" s="106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2"/>
      <c r="W552" s="80"/>
      <c r="X552" s="63"/>
      <c r="Y552" s="63"/>
      <c r="Z552" s="63"/>
      <c r="AA552" s="63"/>
      <c r="AB552" s="63"/>
      <c r="AC552" s="63"/>
      <c r="AD552" s="63"/>
      <c r="AE552" s="63"/>
      <c r="AF552" s="63"/>
      <c r="AG552" s="63"/>
      <c r="AH552" s="63"/>
      <c r="AI552" s="63"/>
      <c r="AJ552" s="63"/>
      <c r="AK552" s="63"/>
      <c r="AL552" s="63"/>
      <c r="AM552" s="63"/>
      <c r="AN552" s="63"/>
      <c r="AO552" s="63"/>
      <c r="AP552" s="63"/>
    </row>
    <row r="553" spans="2:42">
      <c r="B553" s="18"/>
      <c r="C553" s="18"/>
      <c r="D553" s="106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2"/>
      <c r="W553" s="80"/>
      <c r="X553" s="63"/>
      <c r="Y553" s="63"/>
      <c r="Z553" s="63"/>
      <c r="AA553" s="63"/>
      <c r="AB553" s="63"/>
      <c r="AC553" s="63"/>
      <c r="AD553" s="63"/>
      <c r="AE553" s="63"/>
      <c r="AF553" s="63"/>
      <c r="AG553" s="63"/>
      <c r="AH553" s="63"/>
      <c r="AI553" s="63"/>
      <c r="AJ553" s="63"/>
      <c r="AK553" s="63"/>
      <c r="AL553" s="63"/>
      <c r="AM553" s="63"/>
      <c r="AN553" s="63"/>
      <c r="AO553" s="63"/>
      <c r="AP553" s="63"/>
    </row>
    <row r="554" spans="2:42">
      <c r="B554" s="18"/>
      <c r="C554" s="18"/>
      <c r="D554" s="106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2"/>
      <c r="W554" s="80"/>
      <c r="X554" s="63"/>
      <c r="Y554" s="63"/>
      <c r="Z554" s="63"/>
      <c r="AA554" s="63"/>
      <c r="AB554" s="63"/>
      <c r="AC554" s="63"/>
      <c r="AD554" s="63"/>
      <c r="AE554" s="63"/>
      <c r="AF554" s="63"/>
      <c r="AG554" s="63"/>
      <c r="AH554" s="63"/>
      <c r="AI554" s="63"/>
      <c r="AJ554" s="63"/>
      <c r="AK554" s="63"/>
      <c r="AL554" s="63"/>
      <c r="AM554" s="63"/>
      <c r="AN554" s="63"/>
      <c r="AO554" s="63"/>
      <c r="AP554" s="63"/>
    </row>
    <row r="555" spans="2:42">
      <c r="B555" s="18"/>
      <c r="C555" s="18"/>
      <c r="D555" s="106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2"/>
      <c r="W555" s="80"/>
      <c r="X555" s="63"/>
      <c r="Y555" s="63"/>
      <c r="Z555" s="63"/>
      <c r="AA555" s="63"/>
      <c r="AB555" s="63"/>
      <c r="AC555" s="63"/>
      <c r="AD555" s="63"/>
      <c r="AE555" s="63"/>
      <c r="AF555" s="63"/>
      <c r="AG555" s="63"/>
      <c r="AH555" s="63"/>
      <c r="AI555" s="63"/>
      <c r="AJ555" s="63"/>
      <c r="AK555" s="63"/>
      <c r="AL555" s="63"/>
      <c r="AM555" s="63"/>
      <c r="AN555" s="63"/>
      <c r="AO555" s="63"/>
      <c r="AP555" s="63"/>
    </row>
    <row r="556" spans="2:42">
      <c r="B556" s="18"/>
      <c r="C556" s="18"/>
      <c r="D556" s="106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2"/>
      <c r="W556" s="80"/>
      <c r="X556" s="63"/>
      <c r="Y556" s="63"/>
      <c r="Z556" s="63"/>
      <c r="AA556" s="63"/>
      <c r="AB556" s="63"/>
      <c r="AC556" s="63"/>
      <c r="AD556" s="63"/>
      <c r="AE556" s="63"/>
      <c r="AF556" s="63"/>
      <c r="AG556" s="63"/>
      <c r="AH556" s="63"/>
      <c r="AI556" s="63"/>
      <c r="AJ556" s="63"/>
      <c r="AK556" s="63"/>
      <c r="AL556" s="63"/>
      <c r="AM556" s="63"/>
      <c r="AN556" s="63"/>
      <c r="AO556" s="63"/>
      <c r="AP556" s="63"/>
    </row>
    <row r="557" spans="2:42">
      <c r="B557" s="18"/>
      <c r="C557" s="18"/>
      <c r="D557" s="106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2"/>
      <c r="W557" s="80"/>
      <c r="X557" s="63"/>
      <c r="Y557" s="63"/>
      <c r="Z557" s="63"/>
      <c r="AA557" s="63"/>
      <c r="AB557" s="63"/>
      <c r="AC557" s="63"/>
      <c r="AD557" s="63"/>
      <c r="AE557" s="63"/>
      <c r="AF557" s="63"/>
      <c r="AG557" s="63"/>
      <c r="AH557" s="63"/>
      <c r="AI557" s="63"/>
      <c r="AJ557" s="63"/>
      <c r="AK557" s="63"/>
      <c r="AL557" s="63"/>
      <c r="AM557" s="63"/>
      <c r="AN557" s="63"/>
      <c r="AO557" s="63"/>
      <c r="AP557" s="63"/>
    </row>
    <row r="558" spans="2:42">
      <c r="B558" s="18"/>
      <c r="C558" s="18"/>
      <c r="D558" s="106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2"/>
      <c r="W558" s="80"/>
      <c r="X558" s="63"/>
      <c r="Y558" s="63"/>
      <c r="Z558" s="63"/>
      <c r="AA558" s="63"/>
      <c r="AB558" s="63"/>
      <c r="AC558" s="63"/>
      <c r="AD558" s="63"/>
      <c r="AE558" s="63"/>
      <c r="AF558" s="63"/>
      <c r="AG558" s="63"/>
      <c r="AH558" s="63"/>
      <c r="AI558" s="63"/>
      <c r="AJ558" s="63"/>
      <c r="AK558" s="63"/>
      <c r="AL558" s="63"/>
      <c r="AM558" s="63"/>
      <c r="AN558" s="63"/>
      <c r="AO558" s="63"/>
      <c r="AP558" s="63"/>
    </row>
    <row r="559" spans="2:42">
      <c r="B559" s="18"/>
      <c r="C559" s="18"/>
      <c r="D559" s="106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2"/>
      <c r="W559" s="80"/>
      <c r="X559" s="63"/>
      <c r="Y559" s="63"/>
      <c r="Z559" s="63"/>
      <c r="AA559" s="63"/>
      <c r="AB559" s="63"/>
      <c r="AC559" s="63"/>
      <c r="AD559" s="63"/>
      <c r="AE559" s="63"/>
      <c r="AF559" s="63"/>
      <c r="AG559" s="63"/>
      <c r="AH559" s="63"/>
      <c r="AI559" s="63"/>
      <c r="AJ559" s="63"/>
      <c r="AK559" s="63"/>
      <c r="AL559" s="63"/>
      <c r="AM559" s="63"/>
      <c r="AN559" s="63"/>
      <c r="AO559" s="63"/>
      <c r="AP559" s="63"/>
    </row>
    <row r="560" spans="2:42">
      <c r="B560" s="18"/>
      <c r="C560" s="18"/>
      <c r="D560" s="106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2"/>
      <c r="W560" s="80"/>
      <c r="X560" s="63"/>
      <c r="Y560" s="63"/>
      <c r="Z560" s="63"/>
      <c r="AA560" s="63"/>
      <c r="AB560" s="63"/>
      <c r="AC560" s="63"/>
      <c r="AD560" s="63"/>
      <c r="AE560" s="63"/>
      <c r="AF560" s="63"/>
      <c r="AG560" s="63"/>
      <c r="AH560" s="63"/>
      <c r="AI560" s="63"/>
      <c r="AJ560" s="63"/>
      <c r="AK560" s="63"/>
      <c r="AL560" s="63"/>
      <c r="AM560" s="63"/>
      <c r="AN560" s="63"/>
      <c r="AO560" s="63"/>
      <c r="AP560" s="63"/>
    </row>
    <row r="561" spans="2:42">
      <c r="B561" s="18"/>
      <c r="C561" s="18"/>
      <c r="D561" s="106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2"/>
      <c r="W561" s="80"/>
      <c r="X561" s="63"/>
      <c r="Y561" s="63"/>
      <c r="Z561" s="63"/>
      <c r="AA561" s="63"/>
      <c r="AB561" s="63"/>
      <c r="AC561" s="63"/>
      <c r="AD561" s="63"/>
      <c r="AE561" s="63"/>
      <c r="AF561" s="63"/>
      <c r="AG561" s="63"/>
      <c r="AH561" s="63"/>
      <c r="AI561" s="63"/>
      <c r="AJ561" s="63"/>
      <c r="AK561" s="63"/>
      <c r="AL561" s="63"/>
      <c r="AM561" s="63"/>
      <c r="AN561" s="63"/>
      <c r="AO561" s="63"/>
      <c r="AP561" s="63"/>
    </row>
    <row r="562" spans="2:42">
      <c r="B562" s="18"/>
      <c r="C562" s="18"/>
      <c r="D562" s="106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2"/>
      <c r="W562" s="80"/>
      <c r="X562" s="63"/>
      <c r="Y562" s="63"/>
      <c r="Z562" s="63"/>
      <c r="AA562" s="63"/>
      <c r="AB562" s="63"/>
      <c r="AC562" s="63"/>
      <c r="AD562" s="63"/>
      <c r="AE562" s="63"/>
      <c r="AF562" s="63"/>
      <c r="AG562" s="63"/>
      <c r="AH562" s="63"/>
      <c r="AI562" s="63"/>
      <c r="AJ562" s="63"/>
      <c r="AK562" s="63"/>
      <c r="AL562" s="63"/>
      <c r="AM562" s="63"/>
      <c r="AN562" s="63"/>
      <c r="AO562" s="63"/>
      <c r="AP562" s="63"/>
    </row>
    <row r="563" spans="2:42">
      <c r="B563" s="18"/>
      <c r="C563" s="18"/>
      <c r="D563" s="106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2"/>
      <c r="W563" s="80"/>
      <c r="X563" s="63"/>
      <c r="Y563" s="63"/>
      <c r="Z563" s="63"/>
      <c r="AA563" s="63"/>
      <c r="AB563" s="63"/>
      <c r="AC563" s="63"/>
      <c r="AD563" s="63"/>
      <c r="AE563" s="63"/>
      <c r="AF563" s="63"/>
      <c r="AG563" s="63"/>
      <c r="AH563" s="63"/>
      <c r="AI563" s="63"/>
      <c r="AJ563" s="63"/>
      <c r="AK563" s="63"/>
      <c r="AL563" s="63"/>
      <c r="AM563" s="63"/>
      <c r="AN563" s="63"/>
      <c r="AO563" s="63"/>
      <c r="AP563" s="63"/>
    </row>
    <row r="564" spans="2:42">
      <c r="B564" s="18"/>
      <c r="C564" s="18"/>
      <c r="D564" s="106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2"/>
      <c r="W564" s="80"/>
      <c r="X564" s="63"/>
      <c r="Y564" s="63"/>
      <c r="Z564" s="63"/>
      <c r="AA564" s="63"/>
      <c r="AB564" s="63"/>
      <c r="AC564" s="63"/>
      <c r="AD564" s="63"/>
      <c r="AE564" s="63"/>
      <c r="AF564" s="63"/>
      <c r="AG564" s="63"/>
      <c r="AH564" s="63"/>
      <c r="AI564" s="63"/>
      <c r="AJ564" s="63"/>
      <c r="AK564" s="63"/>
      <c r="AL564" s="63"/>
      <c r="AM564" s="63"/>
      <c r="AN564" s="63"/>
      <c r="AO564" s="63"/>
      <c r="AP564" s="63"/>
    </row>
    <row r="565" spans="2:42">
      <c r="B565" s="18"/>
      <c r="C565" s="18"/>
      <c r="D565" s="106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2"/>
      <c r="W565" s="80"/>
      <c r="X565" s="63"/>
      <c r="Y565" s="63"/>
      <c r="Z565" s="63"/>
      <c r="AA565" s="63"/>
      <c r="AB565" s="63"/>
      <c r="AC565" s="63"/>
      <c r="AD565" s="63"/>
      <c r="AE565" s="63"/>
      <c r="AF565" s="63"/>
      <c r="AG565" s="63"/>
      <c r="AH565" s="63"/>
      <c r="AI565" s="63"/>
      <c r="AJ565" s="63"/>
      <c r="AK565" s="63"/>
      <c r="AL565" s="63"/>
      <c r="AM565" s="63"/>
      <c r="AN565" s="63"/>
      <c r="AO565" s="63"/>
      <c r="AP565" s="63"/>
    </row>
    <row r="566" spans="2:42">
      <c r="B566" s="18"/>
      <c r="C566" s="18"/>
      <c r="D566" s="106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2"/>
      <c r="W566" s="80"/>
      <c r="X566" s="63"/>
      <c r="Y566" s="63"/>
      <c r="Z566" s="63"/>
      <c r="AA566" s="63"/>
      <c r="AB566" s="63"/>
      <c r="AC566" s="63"/>
      <c r="AD566" s="63"/>
      <c r="AE566" s="63"/>
      <c r="AF566" s="63"/>
      <c r="AG566" s="63"/>
      <c r="AH566" s="63"/>
      <c r="AI566" s="63"/>
      <c r="AJ566" s="63"/>
      <c r="AK566" s="63"/>
      <c r="AL566" s="63"/>
      <c r="AM566" s="63"/>
      <c r="AN566" s="63"/>
      <c r="AO566" s="63"/>
      <c r="AP566" s="63"/>
    </row>
    <row r="567" spans="2:42">
      <c r="B567" s="18"/>
      <c r="C567" s="18"/>
      <c r="D567" s="106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2"/>
      <c r="W567" s="80"/>
      <c r="X567" s="63"/>
      <c r="Y567" s="63"/>
      <c r="Z567" s="63"/>
      <c r="AA567" s="63"/>
      <c r="AB567" s="63"/>
      <c r="AC567" s="63"/>
      <c r="AD567" s="63"/>
      <c r="AE567" s="63"/>
      <c r="AF567" s="63"/>
      <c r="AG567" s="63"/>
      <c r="AH567" s="63"/>
      <c r="AI567" s="63"/>
      <c r="AJ567" s="63"/>
      <c r="AK567" s="63"/>
      <c r="AL567" s="63"/>
      <c r="AM567" s="63"/>
      <c r="AN567" s="63"/>
      <c r="AO567" s="63"/>
      <c r="AP567" s="63"/>
    </row>
    <row r="568" spans="2:42">
      <c r="B568" s="18"/>
      <c r="C568" s="18"/>
      <c r="D568" s="106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2"/>
      <c r="W568" s="80"/>
      <c r="X568" s="63"/>
      <c r="Y568" s="63"/>
      <c r="Z568" s="63"/>
      <c r="AA568" s="63"/>
      <c r="AB568" s="63"/>
      <c r="AC568" s="63"/>
      <c r="AD568" s="63"/>
      <c r="AE568" s="63"/>
      <c r="AF568" s="63"/>
      <c r="AG568" s="63"/>
      <c r="AH568" s="63"/>
      <c r="AI568" s="63"/>
      <c r="AJ568" s="63"/>
      <c r="AK568" s="63"/>
      <c r="AL568" s="63"/>
      <c r="AM568" s="63"/>
      <c r="AN568" s="63"/>
      <c r="AO568" s="63"/>
      <c r="AP568" s="63"/>
    </row>
    <row r="569" spans="2:42">
      <c r="B569" s="18"/>
      <c r="C569" s="18"/>
      <c r="D569" s="106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2"/>
      <c r="W569" s="80"/>
      <c r="X569" s="63"/>
      <c r="Y569" s="63"/>
      <c r="Z569" s="63"/>
      <c r="AA569" s="63"/>
      <c r="AB569" s="63"/>
      <c r="AC569" s="63"/>
      <c r="AD569" s="63"/>
      <c r="AE569" s="63"/>
      <c r="AF569" s="63"/>
      <c r="AG569" s="63"/>
      <c r="AH569" s="63"/>
      <c r="AI569" s="63"/>
      <c r="AJ569" s="63"/>
      <c r="AK569" s="63"/>
      <c r="AL569" s="63"/>
      <c r="AM569" s="63"/>
      <c r="AN569" s="63"/>
      <c r="AO569" s="63"/>
      <c r="AP569" s="63"/>
    </row>
    <row r="570" spans="2:42">
      <c r="B570" s="18"/>
      <c r="C570" s="18"/>
      <c r="D570" s="106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2"/>
      <c r="W570" s="80"/>
      <c r="X570" s="63"/>
      <c r="Y570" s="63"/>
      <c r="Z570" s="63"/>
      <c r="AA570" s="63"/>
      <c r="AB570" s="63"/>
      <c r="AC570" s="63"/>
      <c r="AD570" s="63"/>
      <c r="AE570" s="63"/>
      <c r="AF570" s="63"/>
      <c r="AG570" s="63"/>
      <c r="AH570" s="63"/>
      <c r="AI570" s="63"/>
      <c r="AJ570" s="63"/>
      <c r="AK570" s="63"/>
      <c r="AL570" s="63"/>
      <c r="AM570" s="63"/>
      <c r="AN570" s="63"/>
      <c r="AO570" s="63"/>
      <c r="AP570" s="63"/>
    </row>
    <row r="571" spans="2:42">
      <c r="B571" s="18"/>
      <c r="C571" s="18"/>
      <c r="D571" s="106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2"/>
      <c r="W571" s="80"/>
      <c r="X571" s="63"/>
      <c r="Y571" s="63"/>
      <c r="Z571" s="63"/>
      <c r="AA571" s="63"/>
      <c r="AB571" s="63"/>
      <c r="AC571" s="63"/>
      <c r="AD571" s="63"/>
      <c r="AE571" s="63"/>
      <c r="AF571" s="63"/>
      <c r="AG571" s="63"/>
      <c r="AH571" s="63"/>
      <c r="AI571" s="63"/>
      <c r="AJ571" s="63"/>
      <c r="AK571" s="63"/>
      <c r="AL571" s="63"/>
      <c r="AM571" s="63"/>
      <c r="AN571" s="63"/>
      <c r="AO571" s="63"/>
      <c r="AP571" s="63"/>
    </row>
    <row r="572" spans="2:42">
      <c r="B572" s="18"/>
      <c r="C572" s="18"/>
      <c r="D572" s="106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2"/>
      <c r="W572" s="80"/>
      <c r="X572" s="63"/>
      <c r="Y572" s="63"/>
      <c r="Z572" s="63"/>
      <c r="AA572" s="63"/>
      <c r="AB572" s="63"/>
      <c r="AC572" s="63"/>
      <c r="AD572" s="63"/>
      <c r="AE572" s="63"/>
      <c r="AF572" s="63"/>
      <c r="AG572" s="63"/>
      <c r="AH572" s="63"/>
      <c r="AI572" s="63"/>
      <c r="AJ572" s="63"/>
      <c r="AK572" s="63"/>
      <c r="AL572" s="63"/>
      <c r="AM572" s="63"/>
      <c r="AN572" s="63"/>
      <c r="AO572" s="63"/>
      <c r="AP572" s="63"/>
    </row>
    <row r="573" spans="2:42">
      <c r="B573" s="18"/>
      <c r="C573" s="18"/>
      <c r="D573" s="106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2"/>
      <c r="W573" s="80"/>
      <c r="X573" s="63"/>
      <c r="Y573" s="63"/>
      <c r="Z573" s="63"/>
      <c r="AA573" s="63"/>
      <c r="AB573" s="63"/>
      <c r="AC573" s="63"/>
      <c r="AD573" s="63"/>
      <c r="AE573" s="63"/>
      <c r="AF573" s="63"/>
      <c r="AG573" s="63"/>
      <c r="AH573" s="63"/>
      <c r="AI573" s="63"/>
      <c r="AJ573" s="63"/>
      <c r="AK573" s="63"/>
      <c r="AL573" s="63"/>
      <c r="AM573" s="63"/>
      <c r="AN573" s="63"/>
      <c r="AO573" s="63"/>
      <c r="AP573" s="63"/>
    </row>
    <row r="574" spans="2:42">
      <c r="B574" s="18"/>
      <c r="C574" s="18"/>
      <c r="D574" s="106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2"/>
      <c r="W574" s="80"/>
      <c r="X574" s="63"/>
      <c r="Y574" s="63"/>
      <c r="Z574" s="63"/>
      <c r="AA574" s="63"/>
      <c r="AB574" s="63"/>
      <c r="AC574" s="63"/>
      <c r="AD574" s="63"/>
      <c r="AE574" s="63"/>
      <c r="AF574" s="63"/>
      <c r="AG574" s="63"/>
      <c r="AH574" s="63"/>
      <c r="AI574" s="63"/>
      <c r="AJ574" s="63"/>
      <c r="AK574" s="63"/>
      <c r="AL574" s="63"/>
      <c r="AM574" s="63"/>
      <c r="AN574" s="63"/>
      <c r="AO574" s="63"/>
      <c r="AP574" s="63"/>
    </row>
    <row r="575" spans="2:42">
      <c r="B575" s="18"/>
      <c r="C575" s="18"/>
      <c r="D575" s="106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2"/>
      <c r="W575" s="80"/>
      <c r="X575" s="63"/>
      <c r="Y575" s="63"/>
      <c r="Z575" s="63"/>
      <c r="AA575" s="63"/>
      <c r="AB575" s="63"/>
      <c r="AC575" s="63"/>
      <c r="AD575" s="63"/>
      <c r="AE575" s="63"/>
      <c r="AF575" s="63"/>
      <c r="AG575" s="63"/>
      <c r="AH575" s="63"/>
      <c r="AI575" s="63"/>
      <c r="AJ575" s="63"/>
      <c r="AK575" s="63"/>
      <c r="AL575" s="63"/>
      <c r="AM575" s="63"/>
      <c r="AN575" s="63"/>
      <c r="AO575" s="63"/>
      <c r="AP575" s="63"/>
    </row>
    <row r="576" spans="2:42">
      <c r="B576" s="18"/>
      <c r="C576" s="18"/>
      <c r="D576" s="106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2"/>
      <c r="W576" s="80"/>
      <c r="X576" s="63"/>
      <c r="Y576" s="63"/>
      <c r="Z576" s="63"/>
      <c r="AA576" s="63"/>
      <c r="AB576" s="63"/>
      <c r="AC576" s="63"/>
      <c r="AD576" s="63"/>
      <c r="AE576" s="63"/>
      <c r="AF576" s="63"/>
      <c r="AG576" s="63"/>
      <c r="AH576" s="63"/>
      <c r="AI576" s="63"/>
      <c r="AJ576" s="63"/>
      <c r="AK576" s="63"/>
      <c r="AL576" s="63"/>
      <c r="AM576" s="63"/>
      <c r="AN576" s="63"/>
      <c r="AO576" s="63"/>
      <c r="AP576" s="63"/>
    </row>
    <row r="577" spans="2:42">
      <c r="B577" s="18"/>
      <c r="C577" s="18"/>
      <c r="D577" s="106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2"/>
      <c r="W577" s="80"/>
      <c r="X577" s="63"/>
      <c r="Y577" s="63"/>
      <c r="Z577" s="63"/>
      <c r="AA577" s="63"/>
      <c r="AB577" s="63"/>
      <c r="AC577" s="63"/>
      <c r="AD577" s="63"/>
      <c r="AE577" s="63"/>
      <c r="AF577" s="63"/>
      <c r="AG577" s="63"/>
      <c r="AH577" s="63"/>
      <c r="AI577" s="63"/>
      <c r="AJ577" s="63"/>
      <c r="AK577" s="63"/>
      <c r="AL577" s="63"/>
      <c r="AM577" s="63"/>
      <c r="AN577" s="63"/>
      <c r="AO577" s="63"/>
      <c r="AP577" s="63"/>
    </row>
    <row r="578" spans="2:42">
      <c r="B578" s="18"/>
      <c r="C578" s="18"/>
      <c r="D578" s="106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2"/>
      <c r="W578" s="80"/>
      <c r="X578" s="63"/>
      <c r="Y578" s="63"/>
      <c r="Z578" s="63"/>
      <c r="AA578" s="63"/>
      <c r="AB578" s="63"/>
      <c r="AC578" s="63"/>
      <c r="AD578" s="63"/>
      <c r="AE578" s="63"/>
      <c r="AF578" s="63"/>
      <c r="AG578" s="63"/>
      <c r="AH578" s="63"/>
      <c r="AI578" s="63"/>
      <c r="AJ578" s="63"/>
      <c r="AK578" s="63"/>
      <c r="AL578" s="63"/>
      <c r="AM578" s="63"/>
      <c r="AN578" s="63"/>
      <c r="AO578" s="63"/>
      <c r="AP578" s="63"/>
    </row>
    <row r="579" spans="2:42">
      <c r="B579" s="18"/>
      <c r="C579" s="18"/>
      <c r="D579" s="106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2"/>
      <c r="W579" s="80"/>
      <c r="X579" s="63"/>
      <c r="Y579" s="63"/>
      <c r="Z579" s="63"/>
      <c r="AA579" s="63"/>
      <c r="AB579" s="63"/>
      <c r="AC579" s="63"/>
      <c r="AD579" s="63"/>
      <c r="AE579" s="63"/>
      <c r="AF579" s="63"/>
      <c r="AG579" s="63"/>
      <c r="AH579" s="63"/>
      <c r="AI579" s="63"/>
      <c r="AJ579" s="63"/>
      <c r="AK579" s="63"/>
      <c r="AL579" s="63"/>
      <c r="AM579" s="63"/>
      <c r="AN579" s="63"/>
      <c r="AO579" s="63"/>
      <c r="AP579" s="63"/>
    </row>
    <row r="580" spans="2:42">
      <c r="B580" s="18"/>
      <c r="C580" s="18"/>
      <c r="D580" s="106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2"/>
      <c r="W580" s="80"/>
      <c r="X580" s="63"/>
      <c r="Y580" s="63"/>
      <c r="Z580" s="63"/>
      <c r="AA580" s="63"/>
      <c r="AB580" s="63"/>
      <c r="AC580" s="63"/>
      <c r="AD580" s="63"/>
      <c r="AE580" s="63"/>
      <c r="AF580" s="63"/>
      <c r="AG580" s="63"/>
      <c r="AH580" s="63"/>
      <c r="AI580" s="63"/>
      <c r="AJ580" s="63"/>
      <c r="AK580" s="63"/>
      <c r="AL580" s="63"/>
      <c r="AM580" s="63"/>
      <c r="AN580" s="63"/>
      <c r="AO580" s="63"/>
      <c r="AP580" s="63"/>
    </row>
    <row r="581" spans="2:42">
      <c r="B581" s="18"/>
      <c r="C581" s="18"/>
      <c r="D581" s="106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2"/>
      <c r="W581" s="80"/>
      <c r="X581" s="63"/>
      <c r="Y581" s="63"/>
      <c r="Z581" s="63"/>
      <c r="AA581" s="63"/>
      <c r="AB581" s="63"/>
      <c r="AC581" s="63"/>
      <c r="AD581" s="63"/>
      <c r="AE581" s="63"/>
      <c r="AF581" s="63"/>
      <c r="AG581" s="63"/>
      <c r="AH581" s="63"/>
      <c r="AI581" s="63"/>
      <c r="AJ581" s="63"/>
      <c r="AK581" s="63"/>
      <c r="AL581" s="63"/>
      <c r="AM581" s="63"/>
      <c r="AN581" s="63"/>
      <c r="AO581" s="63"/>
      <c r="AP581" s="63"/>
    </row>
    <row r="582" spans="2:42">
      <c r="B582" s="18"/>
      <c r="C582" s="18"/>
      <c r="D582" s="106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2"/>
      <c r="W582" s="80"/>
      <c r="X582" s="63"/>
      <c r="Y582" s="63"/>
      <c r="Z582" s="63"/>
      <c r="AA582" s="63"/>
      <c r="AB582" s="63"/>
      <c r="AC582" s="63"/>
      <c r="AD582" s="63"/>
      <c r="AE582" s="63"/>
      <c r="AF582" s="63"/>
      <c r="AG582" s="63"/>
      <c r="AH582" s="63"/>
      <c r="AI582" s="63"/>
      <c r="AJ582" s="63"/>
      <c r="AK582" s="63"/>
      <c r="AL582" s="63"/>
      <c r="AM582" s="63"/>
      <c r="AN582" s="63"/>
      <c r="AO582" s="63"/>
      <c r="AP582" s="63"/>
    </row>
    <row r="583" spans="2:42">
      <c r="B583" s="18"/>
      <c r="C583" s="18"/>
      <c r="D583" s="106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2"/>
      <c r="W583" s="80"/>
      <c r="X583" s="63"/>
      <c r="Y583" s="63"/>
      <c r="Z583" s="63"/>
      <c r="AA583" s="63"/>
      <c r="AB583" s="63"/>
      <c r="AC583" s="63"/>
      <c r="AD583" s="63"/>
      <c r="AE583" s="63"/>
      <c r="AF583" s="63"/>
      <c r="AG583" s="63"/>
      <c r="AH583" s="63"/>
      <c r="AI583" s="63"/>
      <c r="AJ583" s="63"/>
      <c r="AK583" s="63"/>
      <c r="AL583" s="63"/>
      <c r="AM583" s="63"/>
      <c r="AN583" s="63"/>
      <c r="AO583" s="63"/>
      <c r="AP583" s="63"/>
    </row>
    <row r="584" spans="2:42">
      <c r="B584" s="18"/>
      <c r="C584" s="18"/>
      <c r="D584" s="106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2"/>
      <c r="W584" s="80"/>
      <c r="X584" s="63"/>
      <c r="Y584" s="63"/>
      <c r="Z584" s="63"/>
      <c r="AA584" s="63"/>
      <c r="AB584" s="63"/>
      <c r="AC584" s="63"/>
      <c r="AD584" s="63"/>
      <c r="AE584" s="63"/>
      <c r="AF584" s="63"/>
      <c r="AG584" s="63"/>
      <c r="AH584" s="63"/>
      <c r="AI584" s="63"/>
      <c r="AJ584" s="63"/>
      <c r="AK584" s="63"/>
      <c r="AL584" s="63"/>
      <c r="AM584" s="63"/>
      <c r="AN584" s="63"/>
      <c r="AO584" s="63"/>
      <c r="AP584" s="63"/>
    </row>
    <row r="585" spans="2:42">
      <c r="B585" s="18"/>
      <c r="C585" s="18"/>
      <c r="D585" s="106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2"/>
      <c r="W585" s="80"/>
      <c r="X585" s="63"/>
      <c r="Y585" s="63"/>
      <c r="Z585" s="63"/>
      <c r="AA585" s="63"/>
      <c r="AB585" s="63"/>
      <c r="AC585" s="63"/>
      <c r="AD585" s="63"/>
      <c r="AE585" s="63"/>
      <c r="AF585" s="63"/>
      <c r="AG585" s="63"/>
      <c r="AH585" s="63"/>
      <c r="AI585" s="63"/>
      <c r="AJ585" s="63"/>
      <c r="AK585" s="63"/>
      <c r="AL585" s="63"/>
      <c r="AM585" s="63"/>
      <c r="AN585" s="63"/>
      <c r="AO585" s="63"/>
      <c r="AP585" s="63"/>
    </row>
    <row r="586" spans="2:42">
      <c r="B586" s="18"/>
      <c r="C586" s="18"/>
      <c r="D586" s="106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2"/>
      <c r="W586" s="80"/>
      <c r="X586" s="63"/>
      <c r="Y586" s="63"/>
      <c r="Z586" s="63"/>
      <c r="AA586" s="63"/>
      <c r="AB586" s="63"/>
      <c r="AC586" s="63"/>
      <c r="AD586" s="63"/>
      <c r="AE586" s="63"/>
      <c r="AF586" s="63"/>
      <c r="AG586" s="63"/>
      <c r="AH586" s="63"/>
      <c r="AI586" s="63"/>
      <c r="AJ586" s="63"/>
      <c r="AK586" s="63"/>
      <c r="AL586" s="63"/>
      <c r="AM586" s="63"/>
      <c r="AN586" s="63"/>
      <c r="AO586" s="63"/>
      <c r="AP586" s="63"/>
    </row>
    <row r="587" spans="2:42">
      <c r="B587" s="18"/>
      <c r="C587" s="18"/>
      <c r="D587" s="106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2"/>
      <c r="W587" s="80"/>
      <c r="X587" s="63"/>
      <c r="Y587" s="63"/>
      <c r="Z587" s="63"/>
      <c r="AA587" s="63"/>
      <c r="AB587" s="63"/>
      <c r="AC587" s="63"/>
      <c r="AD587" s="63"/>
      <c r="AE587" s="63"/>
      <c r="AF587" s="63"/>
      <c r="AG587" s="63"/>
      <c r="AH587" s="63"/>
      <c r="AI587" s="63"/>
      <c r="AJ587" s="63"/>
      <c r="AK587" s="63"/>
      <c r="AL587" s="63"/>
      <c r="AM587" s="63"/>
      <c r="AN587" s="63"/>
      <c r="AO587" s="63"/>
      <c r="AP587" s="63"/>
    </row>
    <row r="588" spans="2:42">
      <c r="B588" s="18"/>
      <c r="C588" s="18"/>
      <c r="D588" s="106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2"/>
      <c r="W588" s="80"/>
      <c r="X588" s="63"/>
      <c r="Y588" s="63"/>
      <c r="Z588" s="63"/>
      <c r="AA588" s="63"/>
      <c r="AB588" s="63"/>
      <c r="AC588" s="63"/>
      <c r="AD588" s="63"/>
      <c r="AE588" s="63"/>
      <c r="AF588" s="63"/>
      <c r="AG588" s="63"/>
      <c r="AH588" s="63"/>
      <c r="AI588" s="63"/>
      <c r="AJ588" s="63"/>
      <c r="AK588" s="63"/>
      <c r="AL588" s="63"/>
      <c r="AM588" s="63"/>
      <c r="AN588" s="63"/>
      <c r="AO588" s="63"/>
      <c r="AP588" s="63"/>
    </row>
    <row r="589" spans="2:42">
      <c r="B589" s="18"/>
      <c r="C589" s="18"/>
      <c r="D589" s="106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2"/>
      <c r="W589" s="80"/>
      <c r="X589" s="63"/>
      <c r="Y589" s="63"/>
      <c r="Z589" s="63"/>
      <c r="AA589" s="63"/>
      <c r="AB589" s="63"/>
      <c r="AC589" s="63"/>
      <c r="AD589" s="63"/>
      <c r="AE589" s="63"/>
      <c r="AF589" s="63"/>
      <c r="AG589" s="63"/>
      <c r="AH589" s="63"/>
      <c r="AI589" s="63"/>
      <c r="AJ589" s="63"/>
      <c r="AK589" s="63"/>
      <c r="AL589" s="63"/>
      <c r="AM589" s="63"/>
      <c r="AN589" s="63"/>
      <c r="AO589" s="63"/>
      <c r="AP589" s="63"/>
    </row>
    <row r="590" spans="2:42">
      <c r="B590" s="18"/>
      <c r="C590" s="18"/>
      <c r="D590" s="106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2"/>
      <c r="W590" s="80"/>
      <c r="X590" s="63"/>
      <c r="Y590" s="63"/>
      <c r="Z590" s="63"/>
      <c r="AA590" s="63"/>
      <c r="AB590" s="63"/>
      <c r="AC590" s="63"/>
      <c r="AD590" s="63"/>
      <c r="AE590" s="63"/>
      <c r="AF590" s="63"/>
      <c r="AG590" s="63"/>
      <c r="AH590" s="63"/>
      <c r="AI590" s="63"/>
      <c r="AJ590" s="63"/>
      <c r="AK590" s="63"/>
      <c r="AL590" s="63"/>
      <c r="AM590" s="63"/>
      <c r="AN590" s="63"/>
      <c r="AO590" s="63"/>
      <c r="AP590" s="63"/>
    </row>
    <row r="591" spans="2:42">
      <c r="B591" s="18"/>
      <c r="C591" s="18"/>
      <c r="D591" s="106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2"/>
      <c r="W591" s="80"/>
      <c r="X591" s="63"/>
      <c r="Y591" s="63"/>
      <c r="Z591" s="63"/>
      <c r="AA591" s="63"/>
      <c r="AB591" s="63"/>
      <c r="AC591" s="63"/>
      <c r="AD591" s="63"/>
      <c r="AE591" s="63"/>
      <c r="AF591" s="63"/>
      <c r="AG591" s="63"/>
      <c r="AH591" s="63"/>
      <c r="AI591" s="63"/>
      <c r="AJ591" s="63"/>
      <c r="AK591" s="63"/>
      <c r="AL591" s="63"/>
      <c r="AM591" s="63"/>
      <c r="AN591" s="63"/>
      <c r="AO591" s="63"/>
      <c r="AP591" s="63"/>
    </row>
    <row r="592" spans="2:42">
      <c r="B592" s="18"/>
      <c r="C592" s="18"/>
      <c r="D592" s="106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2"/>
      <c r="W592" s="80"/>
      <c r="X592" s="63"/>
      <c r="Y592" s="63"/>
      <c r="Z592" s="63"/>
      <c r="AA592" s="63"/>
      <c r="AB592" s="63"/>
      <c r="AC592" s="63"/>
      <c r="AD592" s="63"/>
      <c r="AE592" s="63"/>
      <c r="AF592" s="63"/>
      <c r="AG592" s="63"/>
      <c r="AH592" s="63"/>
      <c r="AI592" s="63"/>
      <c r="AJ592" s="63"/>
      <c r="AK592" s="63"/>
      <c r="AL592" s="63"/>
      <c r="AM592" s="63"/>
      <c r="AN592" s="63"/>
      <c r="AO592" s="63"/>
      <c r="AP592" s="63"/>
    </row>
    <row r="593" spans="2:42">
      <c r="B593" s="18"/>
      <c r="C593" s="18"/>
      <c r="D593" s="106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2"/>
      <c r="W593" s="80"/>
      <c r="X593" s="63"/>
      <c r="Y593" s="63"/>
      <c r="Z593" s="63"/>
      <c r="AA593" s="63"/>
      <c r="AB593" s="63"/>
      <c r="AC593" s="63"/>
      <c r="AD593" s="63"/>
      <c r="AE593" s="63"/>
      <c r="AF593" s="63"/>
      <c r="AG593" s="63"/>
      <c r="AH593" s="63"/>
      <c r="AI593" s="63"/>
      <c r="AJ593" s="63"/>
      <c r="AK593" s="63"/>
      <c r="AL593" s="63"/>
      <c r="AM593" s="63"/>
      <c r="AN593" s="63"/>
      <c r="AO593" s="63"/>
      <c r="AP593" s="63"/>
    </row>
    <row r="594" spans="2:42">
      <c r="B594" s="18"/>
      <c r="C594" s="18"/>
      <c r="D594" s="106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2"/>
      <c r="W594" s="80"/>
      <c r="X594" s="63"/>
      <c r="Y594" s="63"/>
      <c r="Z594" s="63"/>
      <c r="AA594" s="63"/>
      <c r="AB594" s="63"/>
      <c r="AC594" s="63"/>
      <c r="AD594" s="63"/>
      <c r="AE594" s="63"/>
      <c r="AF594" s="63"/>
      <c r="AG594" s="63"/>
      <c r="AH594" s="63"/>
      <c r="AI594" s="63"/>
      <c r="AJ594" s="63"/>
      <c r="AK594" s="63"/>
      <c r="AL594" s="63"/>
      <c r="AM594" s="63"/>
      <c r="AN594" s="63"/>
      <c r="AO594" s="63"/>
      <c r="AP594" s="63"/>
    </row>
    <row r="595" spans="2:42">
      <c r="B595" s="18"/>
      <c r="C595" s="18"/>
      <c r="D595" s="106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2"/>
      <c r="W595" s="80"/>
      <c r="X595" s="63"/>
      <c r="Y595" s="63"/>
      <c r="Z595" s="63"/>
      <c r="AA595" s="63"/>
      <c r="AB595" s="63"/>
      <c r="AC595" s="63"/>
      <c r="AD595" s="63"/>
      <c r="AE595" s="63"/>
      <c r="AF595" s="63"/>
      <c r="AG595" s="63"/>
      <c r="AH595" s="63"/>
      <c r="AI595" s="63"/>
      <c r="AJ595" s="63"/>
      <c r="AK595" s="63"/>
      <c r="AL595" s="63"/>
      <c r="AM595" s="63"/>
      <c r="AN595" s="63"/>
      <c r="AO595" s="63"/>
      <c r="AP595" s="63"/>
    </row>
    <row r="596" spans="2:42">
      <c r="B596" s="18"/>
      <c r="C596" s="18"/>
      <c r="D596" s="106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2"/>
      <c r="W596" s="80"/>
      <c r="X596" s="63"/>
      <c r="Y596" s="63"/>
      <c r="Z596" s="63"/>
      <c r="AA596" s="63"/>
      <c r="AB596" s="63"/>
      <c r="AC596" s="63"/>
      <c r="AD596" s="63"/>
      <c r="AE596" s="63"/>
      <c r="AF596" s="63"/>
      <c r="AG596" s="63"/>
      <c r="AH596" s="63"/>
      <c r="AI596" s="63"/>
      <c r="AJ596" s="63"/>
      <c r="AK596" s="63"/>
      <c r="AL596" s="63"/>
      <c r="AM596" s="63"/>
      <c r="AN596" s="63"/>
      <c r="AO596" s="63"/>
      <c r="AP596" s="63"/>
    </row>
    <row r="597" spans="2:42">
      <c r="B597" s="18"/>
      <c r="C597" s="18"/>
      <c r="D597" s="106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2"/>
      <c r="W597" s="80"/>
      <c r="X597" s="63"/>
      <c r="Y597" s="63"/>
      <c r="Z597" s="63"/>
      <c r="AA597" s="63"/>
      <c r="AB597" s="63"/>
      <c r="AC597" s="63"/>
      <c r="AD597" s="63"/>
      <c r="AE597" s="63"/>
      <c r="AF597" s="63"/>
      <c r="AG597" s="63"/>
      <c r="AH597" s="63"/>
      <c r="AI597" s="63"/>
      <c r="AJ597" s="63"/>
      <c r="AK597" s="63"/>
      <c r="AL597" s="63"/>
      <c r="AM597" s="63"/>
      <c r="AN597" s="63"/>
      <c r="AO597" s="63"/>
      <c r="AP597" s="63"/>
    </row>
    <row r="598" spans="2:42">
      <c r="B598" s="18"/>
      <c r="C598" s="18"/>
      <c r="D598" s="106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2"/>
      <c r="W598" s="80"/>
      <c r="X598" s="63"/>
      <c r="Y598" s="63"/>
      <c r="Z598" s="63"/>
      <c r="AA598" s="63"/>
      <c r="AB598" s="63"/>
      <c r="AC598" s="63"/>
      <c r="AD598" s="63"/>
      <c r="AE598" s="63"/>
      <c r="AF598" s="63"/>
      <c r="AG598" s="63"/>
      <c r="AH598" s="63"/>
      <c r="AI598" s="63"/>
      <c r="AJ598" s="63"/>
      <c r="AK598" s="63"/>
      <c r="AL598" s="63"/>
      <c r="AM598" s="63"/>
      <c r="AN598" s="63"/>
      <c r="AO598" s="63"/>
      <c r="AP598" s="63"/>
    </row>
    <row r="599" spans="2:42">
      <c r="B599" s="18"/>
      <c r="C599" s="18"/>
      <c r="D599" s="106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2"/>
      <c r="W599" s="80"/>
      <c r="X599" s="63"/>
      <c r="Y599" s="63"/>
      <c r="Z599" s="63"/>
      <c r="AA599" s="63"/>
      <c r="AB599" s="63"/>
      <c r="AC599" s="63"/>
      <c r="AD599" s="63"/>
      <c r="AE599" s="63"/>
      <c r="AF599" s="63"/>
      <c r="AG599" s="63"/>
      <c r="AH599" s="63"/>
      <c r="AI599" s="63"/>
      <c r="AJ599" s="63"/>
      <c r="AK599" s="63"/>
      <c r="AL599" s="63"/>
      <c r="AM599" s="63"/>
      <c r="AN599" s="63"/>
      <c r="AO599" s="63"/>
      <c r="AP599" s="63"/>
    </row>
    <row r="600" spans="2:42">
      <c r="B600" s="18"/>
      <c r="C600" s="18"/>
      <c r="D600" s="106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2"/>
      <c r="W600" s="80"/>
      <c r="X600" s="63"/>
      <c r="Y600" s="63"/>
      <c r="Z600" s="63"/>
      <c r="AA600" s="63"/>
      <c r="AB600" s="63"/>
      <c r="AC600" s="63"/>
      <c r="AD600" s="63"/>
      <c r="AE600" s="63"/>
      <c r="AF600" s="63"/>
      <c r="AG600" s="63"/>
      <c r="AH600" s="63"/>
      <c r="AI600" s="63"/>
      <c r="AJ600" s="63"/>
      <c r="AK600" s="63"/>
      <c r="AL600" s="63"/>
      <c r="AM600" s="63"/>
      <c r="AN600" s="63"/>
      <c r="AO600" s="63"/>
      <c r="AP600" s="63"/>
    </row>
    <row r="601" spans="2:42">
      <c r="B601" s="18"/>
      <c r="C601" s="18"/>
      <c r="D601" s="106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2"/>
      <c r="W601" s="80"/>
      <c r="X601" s="63"/>
      <c r="Y601" s="63"/>
      <c r="Z601" s="63"/>
      <c r="AA601" s="63"/>
      <c r="AB601" s="63"/>
      <c r="AC601" s="63"/>
      <c r="AD601" s="63"/>
      <c r="AE601" s="63"/>
      <c r="AF601" s="63"/>
      <c r="AG601" s="63"/>
      <c r="AH601" s="63"/>
      <c r="AI601" s="63"/>
      <c r="AJ601" s="63"/>
      <c r="AK601" s="63"/>
      <c r="AL601" s="63"/>
      <c r="AM601" s="63"/>
      <c r="AN601" s="63"/>
      <c r="AO601" s="63"/>
      <c r="AP601" s="63"/>
    </row>
    <row r="602" spans="2:42">
      <c r="B602" s="18"/>
      <c r="C602" s="18"/>
      <c r="D602" s="106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2"/>
      <c r="W602" s="80"/>
      <c r="X602" s="63"/>
      <c r="Y602" s="63"/>
      <c r="Z602" s="63"/>
      <c r="AA602" s="63"/>
      <c r="AB602" s="63"/>
      <c r="AC602" s="63"/>
      <c r="AD602" s="63"/>
      <c r="AE602" s="63"/>
      <c r="AF602" s="63"/>
      <c r="AG602" s="63"/>
      <c r="AH602" s="63"/>
      <c r="AI602" s="63"/>
      <c r="AJ602" s="63"/>
      <c r="AK602" s="63"/>
      <c r="AL602" s="63"/>
      <c r="AM602" s="63"/>
      <c r="AN602" s="63"/>
      <c r="AO602" s="63"/>
      <c r="AP602" s="63"/>
    </row>
    <row r="603" spans="2:42">
      <c r="B603" s="18"/>
      <c r="C603" s="18"/>
      <c r="D603" s="106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2"/>
      <c r="W603" s="80"/>
      <c r="X603" s="63"/>
      <c r="Y603" s="63"/>
      <c r="Z603" s="63"/>
      <c r="AA603" s="63"/>
      <c r="AB603" s="63"/>
      <c r="AC603" s="63"/>
      <c r="AD603" s="63"/>
      <c r="AE603" s="63"/>
      <c r="AF603" s="63"/>
      <c r="AG603" s="63"/>
      <c r="AH603" s="63"/>
      <c r="AI603" s="63"/>
      <c r="AJ603" s="63"/>
      <c r="AK603" s="63"/>
      <c r="AL603" s="63"/>
      <c r="AM603" s="63"/>
      <c r="AN603" s="63"/>
      <c r="AO603" s="63"/>
      <c r="AP603" s="63"/>
    </row>
    <row r="604" spans="2:42">
      <c r="B604" s="18"/>
      <c r="C604" s="18"/>
      <c r="D604" s="106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2"/>
      <c r="W604" s="80"/>
      <c r="X604" s="63"/>
      <c r="Y604" s="63"/>
      <c r="Z604" s="63"/>
      <c r="AA604" s="63"/>
      <c r="AB604" s="63"/>
      <c r="AC604" s="63"/>
      <c r="AD604" s="63"/>
      <c r="AE604" s="63"/>
      <c r="AF604" s="63"/>
      <c r="AG604" s="63"/>
      <c r="AH604" s="63"/>
      <c r="AI604" s="63"/>
      <c r="AJ604" s="63"/>
      <c r="AK604" s="63"/>
      <c r="AL604" s="63"/>
      <c r="AM604" s="63"/>
      <c r="AN604" s="63"/>
      <c r="AO604" s="63"/>
      <c r="AP604" s="63"/>
    </row>
    <row r="605" spans="2:42">
      <c r="B605" s="18"/>
      <c r="C605" s="18"/>
      <c r="D605" s="106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2"/>
      <c r="W605" s="80"/>
      <c r="X605" s="63"/>
      <c r="Y605" s="63"/>
      <c r="Z605" s="63"/>
      <c r="AA605" s="63"/>
      <c r="AB605" s="63"/>
      <c r="AC605" s="63"/>
      <c r="AD605" s="63"/>
      <c r="AE605" s="63"/>
      <c r="AF605" s="63"/>
      <c r="AG605" s="63"/>
      <c r="AH605" s="63"/>
      <c r="AI605" s="63"/>
      <c r="AJ605" s="63"/>
      <c r="AK605" s="63"/>
      <c r="AL605" s="63"/>
      <c r="AM605" s="63"/>
      <c r="AN605" s="63"/>
      <c r="AO605" s="63"/>
      <c r="AP605" s="63"/>
    </row>
    <row r="606" spans="2:42">
      <c r="B606" s="18"/>
      <c r="C606" s="18"/>
      <c r="D606" s="106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2"/>
      <c r="W606" s="80"/>
      <c r="X606" s="63"/>
      <c r="Y606" s="63"/>
      <c r="Z606" s="63"/>
      <c r="AA606" s="63"/>
      <c r="AB606" s="63"/>
      <c r="AC606" s="63"/>
      <c r="AD606" s="63"/>
      <c r="AE606" s="63"/>
      <c r="AF606" s="63"/>
      <c r="AG606" s="63"/>
      <c r="AH606" s="63"/>
      <c r="AI606" s="63"/>
      <c r="AJ606" s="63"/>
      <c r="AK606" s="63"/>
      <c r="AL606" s="63"/>
      <c r="AM606" s="63"/>
      <c r="AN606" s="63"/>
      <c r="AO606" s="63"/>
      <c r="AP606" s="63"/>
    </row>
    <row r="607" spans="2:42">
      <c r="B607" s="18"/>
      <c r="C607" s="18"/>
      <c r="D607" s="106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2"/>
      <c r="W607" s="80"/>
      <c r="X607" s="63"/>
      <c r="Y607" s="63"/>
      <c r="Z607" s="63"/>
      <c r="AA607" s="63"/>
      <c r="AB607" s="63"/>
      <c r="AC607" s="63"/>
      <c r="AD607" s="63"/>
      <c r="AE607" s="63"/>
      <c r="AF607" s="63"/>
      <c r="AG607" s="63"/>
      <c r="AH607" s="63"/>
      <c r="AI607" s="63"/>
      <c r="AJ607" s="63"/>
      <c r="AK607" s="63"/>
      <c r="AL607" s="63"/>
      <c r="AM607" s="63"/>
      <c r="AN607" s="63"/>
      <c r="AO607" s="63"/>
      <c r="AP607" s="63"/>
    </row>
    <row r="608" spans="2:42">
      <c r="B608" s="18"/>
      <c r="C608" s="18"/>
      <c r="D608" s="106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2"/>
      <c r="W608" s="80"/>
      <c r="X608" s="63"/>
      <c r="Y608" s="63"/>
      <c r="Z608" s="63"/>
      <c r="AA608" s="63"/>
      <c r="AB608" s="63"/>
      <c r="AC608" s="63"/>
      <c r="AD608" s="63"/>
      <c r="AE608" s="63"/>
      <c r="AF608" s="63"/>
      <c r="AG608" s="63"/>
      <c r="AH608" s="63"/>
      <c r="AI608" s="63"/>
      <c r="AJ608" s="63"/>
      <c r="AK608" s="63"/>
      <c r="AL608" s="63"/>
      <c r="AM608" s="63"/>
      <c r="AN608" s="63"/>
      <c r="AO608" s="63"/>
      <c r="AP608" s="63"/>
    </row>
    <row r="609" spans="2:42">
      <c r="B609" s="18"/>
      <c r="C609" s="18"/>
      <c r="D609" s="106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2"/>
      <c r="W609" s="80"/>
      <c r="X609" s="63"/>
      <c r="Y609" s="63"/>
      <c r="Z609" s="63"/>
      <c r="AA609" s="63"/>
      <c r="AB609" s="63"/>
      <c r="AC609" s="63"/>
      <c r="AD609" s="63"/>
      <c r="AE609" s="63"/>
      <c r="AF609" s="63"/>
      <c r="AG609" s="63"/>
      <c r="AH609" s="63"/>
      <c r="AI609" s="63"/>
      <c r="AJ609" s="63"/>
      <c r="AK609" s="63"/>
      <c r="AL609" s="63"/>
      <c r="AM609" s="63"/>
      <c r="AN609" s="63"/>
      <c r="AO609" s="63"/>
      <c r="AP609" s="63"/>
    </row>
    <row r="610" spans="2:42">
      <c r="B610" s="18"/>
      <c r="C610" s="18"/>
      <c r="D610" s="106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2"/>
      <c r="W610" s="80"/>
      <c r="X610" s="63"/>
      <c r="Y610" s="63"/>
      <c r="Z610" s="63"/>
      <c r="AA610" s="63"/>
      <c r="AB610" s="63"/>
      <c r="AC610" s="63"/>
      <c r="AD610" s="63"/>
      <c r="AE610" s="63"/>
      <c r="AF610" s="63"/>
      <c r="AG610" s="63"/>
      <c r="AH610" s="63"/>
      <c r="AI610" s="63"/>
      <c r="AJ610" s="63"/>
      <c r="AK610" s="63"/>
      <c r="AL610" s="63"/>
      <c r="AM610" s="63"/>
      <c r="AN610" s="63"/>
      <c r="AO610" s="63"/>
      <c r="AP610" s="63"/>
    </row>
    <row r="611" spans="2:42">
      <c r="B611" s="18"/>
      <c r="C611" s="18"/>
      <c r="D611" s="106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2"/>
      <c r="W611" s="80"/>
      <c r="X611" s="63"/>
      <c r="Y611" s="63"/>
      <c r="Z611" s="63"/>
      <c r="AA611" s="63"/>
      <c r="AB611" s="63"/>
      <c r="AC611" s="63"/>
      <c r="AD611" s="63"/>
      <c r="AE611" s="63"/>
      <c r="AF611" s="63"/>
      <c r="AG611" s="63"/>
      <c r="AH611" s="63"/>
      <c r="AI611" s="63"/>
      <c r="AJ611" s="63"/>
      <c r="AK611" s="63"/>
      <c r="AL611" s="63"/>
      <c r="AM611" s="63"/>
      <c r="AN611" s="63"/>
      <c r="AO611" s="63"/>
      <c r="AP611" s="63"/>
    </row>
    <row r="612" spans="2:42">
      <c r="B612" s="18"/>
      <c r="C612" s="18"/>
      <c r="D612" s="106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2"/>
      <c r="W612" s="80"/>
      <c r="X612" s="63"/>
      <c r="Y612" s="63"/>
      <c r="Z612" s="63"/>
      <c r="AA612" s="63"/>
      <c r="AB612" s="63"/>
      <c r="AC612" s="63"/>
      <c r="AD612" s="63"/>
      <c r="AE612" s="63"/>
      <c r="AF612" s="63"/>
      <c r="AG612" s="63"/>
      <c r="AH612" s="63"/>
      <c r="AI612" s="63"/>
      <c r="AJ612" s="63"/>
      <c r="AK612" s="63"/>
      <c r="AL612" s="63"/>
      <c r="AM612" s="63"/>
      <c r="AN612" s="63"/>
      <c r="AO612" s="63"/>
      <c r="AP612" s="63"/>
    </row>
    <row r="613" spans="2:42">
      <c r="B613" s="18"/>
      <c r="C613" s="18"/>
      <c r="D613" s="106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2"/>
      <c r="W613" s="80"/>
      <c r="X613" s="63"/>
      <c r="Y613" s="63"/>
      <c r="Z613" s="63"/>
      <c r="AA613" s="63"/>
      <c r="AB613" s="63"/>
      <c r="AC613" s="63"/>
      <c r="AD613" s="63"/>
      <c r="AE613" s="63"/>
      <c r="AF613" s="63"/>
      <c r="AG613" s="63"/>
      <c r="AH613" s="63"/>
      <c r="AI613" s="63"/>
      <c r="AJ613" s="63"/>
      <c r="AK613" s="63"/>
      <c r="AL613" s="63"/>
      <c r="AM613" s="63"/>
      <c r="AN613" s="63"/>
      <c r="AO613" s="63"/>
      <c r="AP613" s="63"/>
    </row>
    <row r="614" spans="2:42">
      <c r="B614" s="18"/>
      <c r="C614" s="18"/>
      <c r="D614" s="106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2"/>
      <c r="W614" s="80"/>
      <c r="X614" s="63"/>
      <c r="Y614" s="63"/>
      <c r="Z614" s="63"/>
      <c r="AA614" s="63"/>
      <c r="AB614" s="63"/>
      <c r="AC614" s="63"/>
      <c r="AD614" s="63"/>
      <c r="AE614" s="63"/>
      <c r="AF614" s="63"/>
      <c r="AG614" s="63"/>
      <c r="AH614" s="63"/>
      <c r="AI614" s="63"/>
      <c r="AJ614" s="63"/>
      <c r="AK614" s="63"/>
      <c r="AL614" s="63"/>
      <c r="AM614" s="63"/>
      <c r="AN614" s="63"/>
      <c r="AO614" s="63"/>
      <c r="AP614" s="63"/>
    </row>
    <row r="615" spans="2:42">
      <c r="B615" s="18"/>
      <c r="C615" s="18"/>
      <c r="D615" s="106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2"/>
      <c r="W615" s="80"/>
      <c r="X615" s="63"/>
      <c r="Y615" s="63"/>
      <c r="Z615" s="63"/>
      <c r="AA615" s="63"/>
      <c r="AB615" s="63"/>
      <c r="AC615" s="63"/>
      <c r="AD615" s="63"/>
      <c r="AE615" s="63"/>
      <c r="AF615" s="63"/>
      <c r="AG615" s="63"/>
      <c r="AH615" s="63"/>
      <c r="AI615" s="63"/>
      <c r="AJ615" s="63"/>
      <c r="AK615" s="63"/>
      <c r="AL615" s="63"/>
      <c r="AM615" s="63"/>
      <c r="AN615" s="63"/>
      <c r="AO615" s="63"/>
      <c r="AP615" s="63"/>
    </row>
    <row r="616" spans="2:42">
      <c r="B616" s="18"/>
      <c r="C616" s="18"/>
      <c r="D616" s="106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2"/>
      <c r="W616" s="80"/>
      <c r="X616" s="63"/>
      <c r="Y616" s="63"/>
      <c r="Z616" s="63"/>
      <c r="AA616" s="63"/>
      <c r="AB616" s="63"/>
      <c r="AC616" s="63"/>
      <c r="AD616" s="63"/>
      <c r="AE616" s="63"/>
      <c r="AF616" s="63"/>
      <c r="AG616" s="63"/>
      <c r="AH616" s="63"/>
      <c r="AI616" s="63"/>
      <c r="AJ616" s="63"/>
      <c r="AK616" s="63"/>
      <c r="AL616" s="63"/>
      <c r="AM616" s="63"/>
      <c r="AN616" s="63"/>
      <c r="AO616" s="63"/>
      <c r="AP616" s="63"/>
    </row>
    <row r="617" spans="2:42">
      <c r="B617" s="18"/>
      <c r="C617" s="18"/>
      <c r="D617" s="106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2"/>
      <c r="W617" s="80"/>
      <c r="X617" s="63"/>
      <c r="Y617" s="63"/>
      <c r="Z617" s="63"/>
      <c r="AA617" s="63"/>
      <c r="AB617" s="63"/>
      <c r="AC617" s="63"/>
      <c r="AD617" s="63"/>
      <c r="AE617" s="63"/>
      <c r="AF617" s="63"/>
      <c r="AG617" s="63"/>
      <c r="AH617" s="63"/>
      <c r="AI617" s="63"/>
      <c r="AJ617" s="63"/>
      <c r="AK617" s="63"/>
      <c r="AL617" s="63"/>
      <c r="AM617" s="63"/>
      <c r="AN617" s="63"/>
      <c r="AO617" s="63"/>
      <c r="AP617" s="63"/>
    </row>
    <row r="618" spans="2:42">
      <c r="B618" s="18"/>
      <c r="C618" s="18"/>
      <c r="D618" s="106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2"/>
      <c r="W618" s="80"/>
      <c r="X618" s="63"/>
      <c r="Y618" s="63"/>
      <c r="Z618" s="63"/>
      <c r="AA618" s="63"/>
      <c r="AB618" s="63"/>
      <c r="AC618" s="63"/>
      <c r="AD618" s="63"/>
      <c r="AE618" s="63"/>
      <c r="AF618" s="63"/>
      <c r="AG618" s="63"/>
      <c r="AH618" s="63"/>
      <c r="AI618" s="63"/>
      <c r="AJ618" s="63"/>
      <c r="AK618" s="63"/>
      <c r="AL618" s="63"/>
      <c r="AM618" s="63"/>
      <c r="AN618" s="63"/>
      <c r="AO618" s="63"/>
      <c r="AP618" s="63"/>
    </row>
    <row r="619" spans="2:42">
      <c r="B619" s="18"/>
      <c r="C619" s="18"/>
      <c r="D619" s="106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2"/>
      <c r="W619" s="80"/>
      <c r="X619" s="63"/>
      <c r="Y619" s="63"/>
      <c r="Z619" s="63"/>
      <c r="AA619" s="63"/>
      <c r="AB619" s="63"/>
      <c r="AC619" s="63"/>
      <c r="AD619" s="63"/>
      <c r="AE619" s="63"/>
      <c r="AF619" s="63"/>
      <c r="AG619" s="63"/>
      <c r="AH619" s="63"/>
      <c r="AI619" s="63"/>
      <c r="AJ619" s="63"/>
      <c r="AK619" s="63"/>
      <c r="AL619" s="63"/>
      <c r="AM619" s="63"/>
      <c r="AN619" s="63"/>
      <c r="AO619" s="63"/>
      <c r="AP619" s="63"/>
    </row>
    <row r="620" spans="2:42">
      <c r="B620" s="18"/>
      <c r="C620" s="18"/>
      <c r="D620" s="106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2"/>
      <c r="W620" s="80"/>
      <c r="X620" s="63"/>
      <c r="Y620" s="63"/>
      <c r="Z620" s="63"/>
      <c r="AA620" s="63"/>
      <c r="AB620" s="63"/>
      <c r="AC620" s="63"/>
      <c r="AD620" s="63"/>
      <c r="AE620" s="63"/>
      <c r="AF620" s="63"/>
      <c r="AG620" s="63"/>
      <c r="AH620" s="63"/>
      <c r="AI620" s="63"/>
      <c r="AJ620" s="63"/>
      <c r="AK620" s="63"/>
      <c r="AL620" s="63"/>
      <c r="AM620" s="63"/>
      <c r="AN620" s="63"/>
      <c r="AO620" s="63"/>
      <c r="AP620" s="63"/>
    </row>
    <row r="621" spans="2:42">
      <c r="B621" s="18"/>
      <c r="C621" s="18"/>
      <c r="D621" s="106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2"/>
      <c r="W621" s="80"/>
      <c r="X621" s="63"/>
      <c r="Y621" s="63"/>
      <c r="Z621" s="63"/>
      <c r="AA621" s="63"/>
      <c r="AB621" s="63"/>
      <c r="AC621" s="63"/>
      <c r="AD621" s="63"/>
      <c r="AE621" s="63"/>
      <c r="AF621" s="63"/>
      <c r="AG621" s="63"/>
      <c r="AH621" s="63"/>
      <c r="AI621" s="63"/>
      <c r="AJ621" s="63"/>
      <c r="AK621" s="63"/>
      <c r="AL621" s="63"/>
      <c r="AM621" s="63"/>
      <c r="AN621" s="63"/>
      <c r="AO621" s="63"/>
      <c r="AP621" s="63"/>
    </row>
    <row r="622" spans="2:42">
      <c r="B622" s="18"/>
      <c r="C622" s="18"/>
      <c r="D622" s="106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2"/>
      <c r="W622" s="80"/>
      <c r="X622" s="63"/>
      <c r="Y622" s="63"/>
      <c r="Z622" s="63"/>
      <c r="AA622" s="63"/>
      <c r="AB622" s="63"/>
      <c r="AC622" s="63"/>
      <c r="AD622" s="63"/>
      <c r="AE622" s="63"/>
      <c r="AF622" s="63"/>
      <c r="AG622" s="63"/>
      <c r="AH622" s="63"/>
      <c r="AI622" s="63"/>
      <c r="AJ622" s="63"/>
      <c r="AK622" s="63"/>
      <c r="AL622" s="63"/>
      <c r="AM622" s="63"/>
      <c r="AN622" s="63"/>
      <c r="AO622" s="63"/>
      <c r="AP622" s="63"/>
    </row>
    <row r="623" spans="2:42">
      <c r="B623" s="18"/>
      <c r="C623" s="18"/>
      <c r="D623" s="106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2"/>
      <c r="W623" s="80"/>
      <c r="X623" s="63"/>
      <c r="Y623" s="63"/>
      <c r="Z623" s="63"/>
      <c r="AA623" s="63"/>
      <c r="AB623" s="63"/>
      <c r="AC623" s="63"/>
      <c r="AD623" s="63"/>
      <c r="AE623" s="63"/>
      <c r="AF623" s="63"/>
      <c r="AG623" s="63"/>
      <c r="AH623" s="63"/>
      <c r="AI623" s="63"/>
      <c r="AJ623" s="63"/>
      <c r="AK623" s="63"/>
      <c r="AL623" s="63"/>
      <c r="AM623" s="63"/>
      <c r="AN623" s="63"/>
      <c r="AO623" s="63"/>
      <c r="AP623" s="63"/>
    </row>
    <row r="624" spans="2:42">
      <c r="B624" s="18"/>
      <c r="C624" s="18"/>
      <c r="D624" s="106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2"/>
      <c r="W624" s="80"/>
      <c r="X624" s="63"/>
      <c r="Y624" s="63"/>
      <c r="Z624" s="63"/>
      <c r="AA624" s="63"/>
      <c r="AB624" s="63"/>
      <c r="AC624" s="63"/>
      <c r="AD624" s="63"/>
      <c r="AE624" s="63"/>
      <c r="AF624" s="63"/>
      <c r="AG624" s="63"/>
      <c r="AH624" s="63"/>
      <c r="AI624" s="63"/>
      <c r="AJ624" s="63"/>
      <c r="AK624" s="63"/>
      <c r="AL624" s="63"/>
      <c r="AM624" s="63"/>
      <c r="AN624" s="63"/>
      <c r="AO624" s="63"/>
      <c r="AP624" s="63"/>
    </row>
    <row r="625" spans="2:42">
      <c r="B625" s="18"/>
      <c r="C625" s="18"/>
      <c r="D625" s="106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2"/>
      <c r="W625" s="80"/>
      <c r="X625" s="63"/>
      <c r="Y625" s="63"/>
      <c r="Z625" s="63"/>
      <c r="AA625" s="63"/>
      <c r="AB625" s="63"/>
      <c r="AC625" s="63"/>
      <c r="AD625" s="63"/>
      <c r="AE625" s="63"/>
      <c r="AF625" s="63"/>
      <c r="AG625" s="63"/>
      <c r="AH625" s="63"/>
      <c r="AI625" s="63"/>
      <c r="AJ625" s="63"/>
      <c r="AK625" s="63"/>
      <c r="AL625" s="63"/>
      <c r="AM625" s="63"/>
      <c r="AN625" s="63"/>
      <c r="AO625" s="63"/>
      <c r="AP625" s="63"/>
    </row>
    <row r="626" spans="2:42">
      <c r="B626" s="18"/>
      <c r="C626" s="18"/>
      <c r="D626" s="106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2"/>
      <c r="W626" s="80"/>
      <c r="X626" s="63"/>
      <c r="Y626" s="63"/>
      <c r="Z626" s="63"/>
      <c r="AA626" s="63"/>
      <c r="AB626" s="63"/>
      <c r="AC626" s="63"/>
      <c r="AD626" s="63"/>
      <c r="AE626" s="63"/>
      <c r="AF626" s="63"/>
      <c r="AG626" s="63"/>
      <c r="AH626" s="63"/>
      <c r="AI626" s="63"/>
      <c r="AJ626" s="63"/>
      <c r="AK626" s="63"/>
      <c r="AL626" s="63"/>
      <c r="AM626" s="63"/>
      <c r="AN626" s="63"/>
      <c r="AO626" s="63"/>
      <c r="AP626" s="63"/>
    </row>
    <row r="627" spans="2:42">
      <c r="B627" s="18"/>
      <c r="C627" s="18"/>
      <c r="D627" s="106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2"/>
      <c r="W627" s="80"/>
      <c r="X627" s="63"/>
      <c r="Y627" s="63"/>
      <c r="Z627" s="63"/>
      <c r="AA627" s="63"/>
      <c r="AB627" s="63"/>
      <c r="AC627" s="63"/>
      <c r="AD627" s="63"/>
      <c r="AE627" s="63"/>
      <c r="AF627" s="63"/>
      <c r="AG627" s="63"/>
      <c r="AH627" s="63"/>
      <c r="AI627" s="63"/>
      <c r="AJ627" s="63"/>
      <c r="AK627" s="63"/>
      <c r="AL627" s="63"/>
      <c r="AM627" s="63"/>
      <c r="AN627" s="63"/>
      <c r="AO627" s="63"/>
      <c r="AP627" s="63"/>
    </row>
    <row r="628" spans="2:42">
      <c r="B628" s="18"/>
      <c r="C628" s="18"/>
      <c r="D628" s="106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2"/>
      <c r="W628" s="80"/>
      <c r="X628" s="63"/>
      <c r="Y628" s="63"/>
      <c r="Z628" s="63"/>
      <c r="AA628" s="63"/>
      <c r="AB628" s="63"/>
      <c r="AC628" s="63"/>
      <c r="AD628" s="63"/>
      <c r="AE628" s="63"/>
      <c r="AF628" s="63"/>
      <c r="AG628" s="63"/>
      <c r="AH628" s="63"/>
      <c r="AI628" s="63"/>
      <c r="AJ628" s="63"/>
      <c r="AK628" s="63"/>
      <c r="AL628" s="63"/>
      <c r="AM628" s="63"/>
      <c r="AN628" s="63"/>
      <c r="AO628" s="63"/>
      <c r="AP628" s="63"/>
    </row>
    <row r="629" spans="2:42">
      <c r="B629" s="18"/>
      <c r="C629" s="18"/>
      <c r="D629" s="106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2"/>
      <c r="W629" s="80"/>
      <c r="X629" s="63"/>
      <c r="Y629" s="63"/>
      <c r="Z629" s="63"/>
      <c r="AA629" s="63"/>
      <c r="AB629" s="63"/>
      <c r="AC629" s="63"/>
      <c r="AD629" s="63"/>
      <c r="AE629" s="63"/>
      <c r="AF629" s="63"/>
      <c r="AG629" s="63"/>
      <c r="AH629" s="63"/>
      <c r="AI629" s="63"/>
      <c r="AJ629" s="63"/>
      <c r="AK629" s="63"/>
      <c r="AL629" s="63"/>
      <c r="AM629" s="63"/>
      <c r="AN629" s="63"/>
      <c r="AO629" s="63"/>
      <c r="AP629" s="63"/>
    </row>
    <row r="630" spans="2:42">
      <c r="B630" s="18"/>
      <c r="C630" s="18"/>
      <c r="D630" s="106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2"/>
      <c r="W630" s="80"/>
      <c r="X630" s="63"/>
      <c r="Y630" s="63"/>
      <c r="Z630" s="63"/>
      <c r="AA630" s="63"/>
      <c r="AB630" s="63"/>
      <c r="AC630" s="63"/>
      <c r="AD630" s="63"/>
      <c r="AE630" s="63"/>
      <c r="AF630" s="63"/>
      <c r="AG630" s="63"/>
      <c r="AH630" s="63"/>
      <c r="AI630" s="63"/>
      <c r="AJ630" s="63"/>
      <c r="AK630" s="63"/>
      <c r="AL630" s="63"/>
      <c r="AM630" s="63"/>
      <c r="AN630" s="63"/>
      <c r="AO630" s="63"/>
      <c r="AP630" s="63"/>
    </row>
    <row r="631" spans="2:42">
      <c r="B631" s="18"/>
      <c r="C631" s="18"/>
      <c r="D631" s="106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2"/>
      <c r="W631" s="80"/>
      <c r="X631" s="63"/>
      <c r="Y631" s="63"/>
      <c r="Z631" s="63"/>
      <c r="AA631" s="63"/>
      <c r="AB631" s="63"/>
      <c r="AC631" s="63"/>
      <c r="AD631" s="63"/>
      <c r="AE631" s="63"/>
      <c r="AF631" s="63"/>
      <c r="AG631" s="63"/>
      <c r="AH631" s="63"/>
      <c r="AI631" s="63"/>
      <c r="AJ631" s="63"/>
      <c r="AK631" s="63"/>
      <c r="AL631" s="63"/>
      <c r="AM631" s="63"/>
      <c r="AN631" s="63"/>
      <c r="AO631" s="63"/>
      <c r="AP631" s="63"/>
    </row>
    <row r="632" spans="2:42">
      <c r="B632" s="18"/>
      <c r="C632" s="18"/>
      <c r="D632" s="106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2"/>
      <c r="W632" s="80"/>
      <c r="X632" s="63"/>
      <c r="Y632" s="63"/>
      <c r="Z632" s="63"/>
      <c r="AA632" s="63"/>
      <c r="AB632" s="63"/>
      <c r="AC632" s="63"/>
      <c r="AD632" s="63"/>
      <c r="AE632" s="63"/>
      <c r="AF632" s="63"/>
      <c r="AG632" s="63"/>
      <c r="AH632" s="63"/>
      <c r="AI632" s="63"/>
      <c r="AJ632" s="63"/>
      <c r="AK632" s="63"/>
      <c r="AL632" s="63"/>
      <c r="AM632" s="63"/>
      <c r="AN632" s="63"/>
      <c r="AO632" s="63"/>
      <c r="AP632" s="63"/>
    </row>
    <row r="633" spans="2:42">
      <c r="B633" s="18"/>
      <c r="C633" s="18"/>
      <c r="D633" s="106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2"/>
      <c r="W633" s="80"/>
      <c r="X633" s="63"/>
      <c r="Y633" s="63"/>
      <c r="Z633" s="63"/>
      <c r="AA633" s="63"/>
      <c r="AB633" s="63"/>
      <c r="AC633" s="63"/>
      <c r="AD633" s="63"/>
      <c r="AE633" s="63"/>
      <c r="AF633" s="63"/>
      <c r="AG633" s="63"/>
      <c r="AH633" s="63"/>
      <c r="AI633" s="63"/>
      <c r="AJ633" s="63"/>
      <c r="AK633" s="63"/>
      <c r="AL633" s="63"/>
      <c r="AM633" s="63"/>
      <c r="AN633" s="63"/>
      <c r="AO633" s="63"/>
      <c r="AP633" s="63"/>
    </row>
    <row r="634" spans="2:42">
      <c r="B634" s="18"/>
      <c r="C634" s="18"/>
      <c r="D634" s="106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2"/>
      <c r="W634" s="80"/>
      <c r="X634" s="63"/>
      <c r="Y634" s="63"/>
      <c r="Z634" s="63"/>
      <c r="AA634" s="63"/>
      <c r="AB634" s="63"/>
      <c r="AC634" s="63"/>
      <c r="AD634" s="63"/>
      <c r="AE634" s="63"/>
      <c r="AF634" s="63"/>
      <c r="AG634" s="63"/>
      <c r="AH634" s="63"/>
      <c r="AI634" s="63"/>
      <c r="AJ634" s="63"/>
      <c r="AK634" s="63"/>
      <c r="AL634" s="63"/>
      <c r="AM634" s="63"/>
      <c r="AN634" s="63"/>
      <c r="AO634" s="63"/>
      <c r="AP634" s="63"/>
    </row>
    <row r="635" spans="2:42">
      <c r="B635" s="18"/>
      <c r="C635" s="18"/>
      <c r="D635" s="106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2"/>
      <c r="W635" s="80"/>
      <c r="X635" s="63"/>
      <c r="Y635" s="63"/>
      <c r="Z635" s="63"/>
      <c r="AA635" s="63"/>
      <c r="AB635" s="63"/>
      <c r="AC635" s="63"/>
      <c r="AD635" s="63"/>
      <c r="AE635" s="63"/>
      <c r="AF635" s="63"/>
      <c r="AG635" s="63"/>
      <c r="AH635" s="63"/>
      <c r="AI635" s="63"/>
      <c r="AJ635" s="63"/>
      <c r="AK635" s="63"/>
      <c r="AL635" s="63"/>
      <c r="AM635" s="63"/>
      <c r="AN635" s="63"/>
      <c r="AO635" s="63"/>
      <c r="AP635" s="63"/>
    </row>
    <row r="636" spans="2:42">
      <c r="B636" s="18"/>
      <c r="C636" s="18"/>
      <c r="D636" s="106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2"/>
      <c r="W636" s="80"/>
      <c r="X636" s="63"/>
      <c r="Y636" s="63"/>
      <c r="Z636" s="63"/>
      <c r="AA636" s="63"/>
      <c r="AB636" s="63"/>
      <c r="AC636" s="63"/>
      <c r="AD636" s="63"/>
      <c r="AE636" s="63"/>
      <c r="AF636" s="63"/>
      <c r="AG636" s="63"/>
      <c r="AH636" s="63"/>
      <c r="AI636" s="63"/>
      <c r="AJ636" s="63"/>
      <c r="AK636" s="63"/>
      <c r="AL636" s="63"/>
      <c r="AM636" s="63"/>
      <c r="AN636" s="63"/>
      <c r="AO636" s="63"/>
      <c r="AP636" s="63"/>
    </row>
    <row r="637" spans="2:42">
      <c r="B637" s="18"/>
      <c r="C637" s="18"/>
      <c r="D637" s="106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2"/>
      <c r="W637" s="80"/>
      <c r="X637" s="63"/>
      <c r="Y637" s="63"/>
      <c r="Z637" s="63"/>
      <c r="AA637" s="63"/>
      <c r="AB637" s="63"/>
      <c r="AC637" s="63"/>
      <c r="AD637" s="63"/>
      <c r="AE637" s="63"/>
      <c r="AF637" s="63"/>
      <c r="AG637" s="63"/>
      <c r="AH637" s="63"/>
      <c r="AI637" s="63"/>
      <c r="AJ637" s="63"/>
      <c r="AK637" s="63"/>
      <c r="AL637" s="63"/>
      <c r="AM637" s="63"/>
      <c r="AN637" s="63"/>
      <c r="AO637" s="63"/>
      <c r="AP637" s="63"/>
    </row>
    <row r="638" spans="2:42">
      <c r="B638" s="18"/>
      <c r="C638" s="18"/>
      <c r="D638" s="106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2"/>
      <c r="W638" s="80"/>
      <c r="X638" s="63"/>
      <c r="Y638" s="63"/>
      <c r="Z638" s="63"/>
      <c r="AA638" s="63"/>
      <c r="AB638" s="63"/>
      <c r="AC638" s="63"/>
      <c r="AD638" s="63"/>
      <c r="AE638" s="63"/>
      <c r="AF638" s="63"/>
      <c r="AG638" s="63"/>
      <c r="AH638" s="63"/>
      <c r="AI638" s="63"/>
      <c r="AJ638" s="63"/>
      <c r="AK638" s="63"/>
      <c r="AL638" s="63"/>
      <c r="AM638" s="63"/>
      <c r="AN638" s="63"/>
      <c r="AO638" s="63"/>
      <c r="AP638" s="63"/>
    </row>
    <row r="639" spans="2:42">
      <c r="B639" s="18"/>
      <c r="C639" s="18"/>
      <c r="D639" s="106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2"/>
      <c r="W639" s="80"/>
      <c r="X639" s="63"/>
      <c r="Y639" s="63"/>
      <c r="Z639" s="63"/>
      <c r="AA639" s="63"/>
      <c r="AB639" s="63"/>
      <c r="AC639" s="63"/>
      <c r="AD639" s="63"/>
      <c r="AE639" s="63"/>
      <c r="AF639" s="63"/>
      <c r="AG639" s="63"/>
      <c r="AH639" s="63"/>
      <c r="AI639" s="63"/>
      <c r="AJ639" s="63"/>
      <c r="AK639" s="63"/>
      <c r="AL639" s="63"/>
      <c r="AM639" s="63"/>
      <c r="AN639" s="63"/>
      <c r="AO639" s="63"/>
      <c r="AP639" s="63"/>
    </row>
    <row r="640" spans="2:42">
      <c r="B640" s="18"/>
      <c r="C640" s="18"/>
      <c r="D640" s="106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2"/>
      <c r="W640" s="80"/>
      <c r="X640" s="63"/>
      <c r="Y640" s="63"/>
      <c r="Z640" s="63"/>
      <c r="AA640" s="63"/>
      <c r="AB640" s="63"/>
      <c r="AC640" s="63"/>
      <c r="AD640" s="63"/>
      <c r="AE640" s="63"/>
      <c r="AF640" s="63"/>
      <c r="AG640" s="63"/>
      <c r="AH640" s="63"/>
      <c r="AI640" s="63"/>
      <c r="AJ640" s="63"/>
      <c r="AK640" s="63"/>
      <c r="AL640" s="63"/>
      <c r="AM640" s="63"/>
      <c r="AN640" s="63"/>
      <c r="AO640" s="63"/>
      <c r="AP640" s="63"/>
    </row>
    <row r="641" spans="2:42">
      <c r="B641" s="18"/>
      <c r="C641" s="18"/>
      <c r="D641" s="106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2"/>
      <c r="W641" s="80"/>
      <c r="X641" s="63"/>
      <c r="Y641" s="63"/>
      <c r="Z641" s="63"/>
      <c r="AA641" s="63"/>
      <c r="AB641" s="63"/>
      <c r="AC641" s="63"/>
      <c r="AD641" s="63"/>
      <c r="AE641" s="63"/>
      <c r="AF641" s="63"/>
      <c r="AG641" s="63"/>
      <c r="AH641" s="63"/>
      <c r="AI641" s="63"/>
      <c r="AJ641" s="63"/>
      <c r="AK641" s="63"/>
      <c r="AL641" s="63"/>
      <c r="AM641" s="63"/>
      <c r="AN641" s="63"/>
      <c r="AO641" s="63"/>
      <c r="AP641" s="63"/>
    </row>
    <row r="642" spans="2:42">
      <c r="B642" s="18"/>
      <c r="C642" s="18"/>
      <c r="D642" s="106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2"/>
      <c r="W642" s="80"/>
      <c r="X642" s="63"/>
      <c r="Y642" s="63"/>
      <c r="Z642" s="63"/>
      <c r="AA642" s="63"/>
      <c r="AB642" s="63"/>
      <c r="AC642" s="63"/>
      <c r="AD642" s="63"/>
      <c r="AE642" s="63"/>
      <c r="AF642" s="63"/>
      <c r="AG642" s="63"/>
      <c r="AH642" s="63"/>
      <c r="AI642" s="63"/>
      <c r="AJ642" s="63"/>
      <c r="AK642" s="63"/>
      <c r="AL642" s="63"/>
      <c r="AM642" s="63"/>
      <c r="AN642" s="63"/>
      <c r="AO642" s="63"/>
      <c r="AP642" s="63"/>
    </row>
    <row r="643" spans="2:42">
      <c r="B643" s="18"/>
      <c r="C643" s="18"/>
      <c r="D643" s="106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2"/>
      <c r="W643" s="80"/>
      <c r="X643" s="63"/>
      <c r="Y643" s="63"/>
      <c r="Z643" s="63"/>
      <c r="AA643" s="63"/>
      <c r="AB643" s="63"/>
      <c r="AC643" s="63"/>
      <c r="AD643" s="63"/>
      <c r="AE643" s="63"/>
      <c r="AF643" s="63"/>
      <c r="AG643" s="63"/>
      <c r="AH643" s="63"/>
      <c r="AI643" s="63"/>
      <c r="AJ643" s="63"/>
      <c r="AK643" s="63"/>
      <c r="AL643" s="63"/>
      <c r="AM643" s="63"/>
      <c r="AN643" s="63"/>
      <c r="AO643" s="63"/>
      <c r="AP643" s="63"/>
    </row>
    <row r="644" spans="2:42">
      <c r="B644" s="18"/>
      <c r="C644" s="18"/>
      <c r="D644" s="106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2"/>
      <c r="W644" s="80"/>
      <c r="X644" s="63"/>
      <c r="Y644" s="63"/>
      <c r="Z644" s="63"/>
      <c r="AA644" s="63"/>
      <c r="AB644" s="63"/>
      <c r="AC644" s="63"/>
      <c r="AD644" s="63"/>
      <c r="AE644" s="63"/>
      <c r="AF644" s="63"/>
      <c r="AG644" s="63"/>
      <c r="AH644" s="63"/>
      <c r="AI644" s="63"/>
      <c r="AJ644" s="63"/>
      <c r="AK644" s="63"/>
      <c r="AL644" s="63"/>
      <c r="AM644" s="63"/>
      <c r="AN644" s="63"/>
      <c r="AO644" s="63"/>
      <c r="AP644" s="63"/>
    </row>
    <row r="645" spans="2:42">
      <c r="B645" s="18"/>
      <c r="C645" s="18"/>
      <c r="D645" s="106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2"/>
      <c r="W645" s="80"/>
      <c r="X645" s="63"/>
      <c r="Y645" s="63"/>
      <c r="Z645" s="63"/>
      <c r="AA645" s="63"/>
      <c r="AB645" s="63"/>
      <c r="AC645" s="63"/>
      <c r="AD645" s="63"/>
      <c r="AE645" s="63"/>
      <c r="AF645" s="63"/>
      <c r="AG645" s="63"/>
      <c r="AH645" s="63"/>
      <c r="AI645" s="63"/>
      <c r="AJ645" s="63"/>
      <c r="AK645" s="63"/>
      <c r="AL645" s="63"/>
      <c r="AM645" s="63"/>
      <c r="AN645" s="63"/>
      <c r="AO645" s="63"/>
      <c r="AP645" s="63"/>
    </row>
    <row r="646" spans="2:42">
      <c r="B646" s="18"/>
      <c r="C646" s="18"/>
      <c r="D646" s="106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2"/>
      <c r="W646" s="80"/>
      <c r="X646" s="63"/>
      <c r="Y646" s="63"/>
      <c r="Z646" s="63"/>
      <c r="AA646" s="63"/>
      <c r="AB646" s="63"/>
      <c r="AC646" s="63"/>
      <c r="AD646" s="63"/>
      <c r="AE646" s="63"/>
      <c r="AF646" s="63"/>
      <c r="AG646" s="63"/>
      <c r="AH646" s="63"/>
      <c r="AI646" s="63"/>
      <c r="AJ646" s="63"/>
      <c r="AK646" s="63"/>
      <c r="AL646" s="63"/>
      <c r="AM646" s="63"/>
      <c r="AN646" s="63"/>
      <c r="AO646" s="63"/>
      <c r="AP646" s="63"/>
    </row>
    <row r="647" spans="2:42">
      <c r="B647" s="18"/>
      <c r="C647" s="18"/>
      <c r="D647" s="106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2"/>
      <c r="W647" s="80"/>
      <c r="X647" s="63"/>
      <c r="Y647" s="63"/>
      <c r="Z647" s="63"/>
      <c r="AA647" s="63"/>
      <c r="AB647" s="63"/>
      <c r="AC647" s="63"/>
      <c r="AD647" s="63"/>
      <c r="AE647" s="63"/>
      <c r="AF647" s="63"/>
      <c r="AG647" s="63"/>
      <c r="AH647" s="63"/>
      <c r="AI647" s="63"/>
      <c r="AJ647" s="63"/>
      <c r="AK647" s="63"/>
      <c r="AL647" s="63"/>
      <c r="AM647" s="63"/>
      <c r="AN647" s="63"/>
      <c r="AO647" s="63"/>
      <c r="AP647" s="63"/>
    </row>
    <row r="648" spans="2:42">
      <c r="B648" s="18"/>
      <c r="C648" s="18"/>
      <c r="D648" s="106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2"/>
      <c r="W648" s="80"/>
      <c r="X648" s="63"/>
      <c r="Y648" s="63"/>
      <c r="Z648" s="63"/>
      <c r="AA648" s="63"/>
      <c r="AB648" s="63"/>
      <c r="AC648" s="63"/>
      <c r="AD648" s="63"/>
      <c r="AE648" s="63"/>
      <c r="AF648" s="63"/>
      <c r="AG648" s="63"/>
      <c r="AH648" s="63"/>
      <c r="AI648" s="63"/>
      <c r="AJ648" s="63"/>
      <c r="AK648" s="63"/>
      <c r="AL648" s="63"/>
      <c r="AM648" s="63"/>
      <c r="AN648" s="63"/>
      <c r="AO648" s="63"/>
      <c r="AP648" s="63"/>
    </row>
    <row r="649" spans="2:42">
      <c r="B649" s="18"/>
      <c r="C649" s="18"/>
      <c r="D649" s="106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2"/>
      <c r="W649" s="80"/>
      <c r="X649" s="63"/>
      <c r="Y649" s="63"/>
      <c r="Z649" s="63"/>
      <c r="AA649" s="63"/>
      <c r="AB649" s="63"/>
      <c r="AC649" s="63"/>
      <c r="AD649" s="63"/>
      <c r="AE649" s="63"/>
      <c r="AF649" s="63"/>
      <c r="AG649" s="63"/>
      <c r="AH649" s="63"/>
      <c r="AI649" s="63"/>
      <c r="AJ649" s="63"/>
      <c r="AK649" s="63"/>
      <c r="AL649" s="63"/>
      <c r="AM649" s="63"/>
      <c r="AN649" s="63"/>
      <c r="AO649" s="63"/>
      <c r="AP649" s="63"/>
    </row>
    <row r="650" spans="2:42">
      <c r="B650" s="18"/>
      <c r="C650" s="18"/>
      <c r="D650" s="106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2"/>
      <c r="W650" s="80"/>
      <c r="X650" s="63"/>
      <c r="Y650" s="63"/>
      <c r="Z650" s="63"/>
      <c r="AA650" s="63"/>
      <c r="AB650" s="63"/>
      <c r="AC650" s="63"/>
      <c r="AD650" s="63"/>
      <c r="AE650" s="63"/>
      <c r="AF650" s="63"/>
      <c r="AG650" s="63"/>
      <c r="AH650" s="63"/>
      <c r="AI650" s="63"/>
      <c r="AJ650" s="63"/>
      <c r="AK650" s="63"/>
      <c r="AL650" s="63"/>
      <c r="AM650" s="63"/>
      <c r="AN650" s="63"/>
      <c r="AO650" s="63"/>
      <c r="AP650" s="63"/>
    </row>
    <row r="651" spans="2:42">
      <c r="B651" s="18"/>
      <c r="C651" s="18"/>
      <c r="D651" s="106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2"/>
      <c r="W651" s="80"/>
      <c r="X651" s="63"/>
      <c r="Y651" s="63"/>
      <c r="Z651" s="63"/>
      <c r="AA651" s="63"/>
      <c r="AB651" s="63"/>
      <c r="AC651" s="63"/>
      <c r="AD651" s="63"/>
      <c r="AE651" s="63"/>
      <c r="AF651" s="63"/>
      <c r="AG651" s="63"/>
      <c r="AH651" s="63"/>
      <c r="AI651" s="63"/>
      <c r="AJ651" s="63"/>
      <c r="AK651" s="63"/>
      <c r="AL651" s="63"/>
      <c r="AM651" s="63"/>
      <c r="AN651" s="63"/>
      <c r="AO651" s="63"/>
      <c r="AP651" s="63"/>
    </row>
    <row r="652" spans="2:42">
      <c r="B652" s="18"/>
      <c r="C652" s="18"/>
      <c r="D652" s="106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2"/>
      <c r="W652" s="80"/>
      <c r="X652" s="63"/>
      <c r="Y652" s="63"/>
      <c r="Z652" s="63"/>
      <c r="AA652" s="63"/>
      <c r="AB652" s="63"/>
      <c r="AC652" s="63"/>
      <c r="AD652" s="63"/>
      <c r="AE652" s="63"/>
      <c r="AF652" s="63"/>
      <c r="AG652" s="63"/>
      <c r="AH652" s="63"/>
      <c r="AI652" s="63"/>
      <c r="AJ652" s="63"/>
      <c r="AK652" s="63"/>
      <c r="AL652" s="63"/>
      <c r="AM652" s="63"/>
      <c r="AN652" s="63"/>
      <c r="AO652" s="63"/>
      <c r="AP652" s="63"/>
    </row>
    <row r="653" spans="2:42">
      <c r="B653" s="18"/>
      <c r="C653" s="18"/>
      <c r="D653" s="106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2"/>
      <c r="W653" s="80"/>
      <c r="X653" s="63"/>
      <c r="Y653" s="63"/>
      <c r="Z653" s="63"/>
      <c r="AA653" s="63"/>
      <c r="AB653" s="63"/>
      <c r="AC653" s="63"/>
      <c r="AD653" s="63"/>
      <c r="AE653" s="63"/>
      <c r="AF653" s="63"/>
      <c r="AG653" s="63"/>
      <c r="AH653" s="63"/>
      <c r="AI653" s="63"/>
      <c r="AJ653" s="63"/>
      <c r="AK653" s="63"/>
      <c r="AL653" s="63"/>
      <c r="AM653" s="63"/>
      <c r="AN653" s="63"/>
      <c r="AO653" s="63"/>
      <c r="AP653" s="63"/>
    </row>
    <row r="654" spans="2:42">
      <c r="B654" s="18"/>
      <c r="C654" s="18"/>
      <c r="D654" s="106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2"/>
      <c r="W654" s="80"/>
      <c r="X654" s="63"/>
      <c r="Y654" s="63"/>
      <c r="Z654" s="63"/>
      <c r="AA654" s="63"/>
      <c r="AB654" s="63"/>
      <c r="AC654" s="63"/>
      <c r="AD654" s="63"/>
      <c r="AE654" s="63"/>
      <c r="AF654" s="63"/>
      <c r="AG654" s="63"/>
      <c r="AH654" s="63"/>
      <c r="AI654" s="63"/>
      <c r="AJ654" s="63"/>
      <c r="AK654" s="63"/>
      <c r="AL654" s="63"/>
      <c r="AM654" s="63"/>
      <c r="AN654" s="63"/>
      <c r="AO654" s="63"/>
      <c r="AP654" s="63"/>
    </row>
    <row r="655" spans="2:42">
      <c r="B655" s="18"/>
      <c r="C655" s="18"/>
      <c r="D655" s="106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2"/>
      <c r="W655" s="80"/>
      <c r="X655" s="63"/>
      <c r="Y655" s="63"/>
      <c r="Z655" s="63"/>
      <c r="AA655" s="63"/>
      <c r="AB655" s="63"/>
      <c r="AC655" s="63"/>
      <c r="AD655" s="63"/>
      <c r="AE655" s="63"/>
      <c r="AF655" s="63"/>
      <c r="AG655" s="63"/>
      <c r="AH655" s="63"/>
      <c r="AI655" s="63"/>
      <c r="AJ655" s="63"/>
      <c r="AK655" s="63"/>
      <c r="AL655" s="63"/>
      <c r="AM655" s="63"/>
      <c r="AN655" s="63"/>
      <c r="AO655" s="63"/>
      <c r="AP655" s="63"/>
    </row>
    <row r="656" spans="2:42">
      <c r="B656" s="18"/>
      <c r="C656" s="18"/>
      <c r="D656" s="106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2"/>
      <c r="W656" s="80"/>
      <c r="X656" s="63"/>
      <c r="Y656" s="63"/>
      <c r="Z656" s="63"/>
      <c r="AA656" s="63"/>
      <c r="AB656" s="63"/>
      <c r="AC656" s="63"/>
      <c r="AD656" s="63"/>
      <c r="AE656" s="63"/>
      <c r="AF656" s="63"/>
      <c r="AG656" s="63"/>
      <c r="AH656" s="63"/>
      <c r="AI656" s="63"/>
      <c r="AJ656" s="63"/>
      <c r="AK656" s="63"/>
      <c r="AL656" s="63"/>
      <c r="AM656" s="63"/>
      <c r="AN656" s="63"/>
      <c r="AO656" s="63"/>
      <c r="AP656" s="63"/>
    </row>
    <row r="657" spans="2:42">
      <c r="B657" s="18"/>
      <c r="C657" s="18"/>
      <c r="D657" s="106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2"/>
      <c r="W657" s="80"/>
      <c r="X657" s="63"/>
      <c r="Y657" s="63"/>
      <c r="Z657" s="63"/>
      <c r="AA657" s="63"/>
      <c r="AB657" s="63"/>
      <c r="AC657" s="63"/>
      <c r="AD657" s="63"/>
      <c r="AE657" s="63"/>
      <c r="AF657" s="63"/>
      <c r="AG657" s="63"/>
      <c r="AH657" s="63"/>
      <c r="AI657" s="63"/>
      <c r="AJ657" s="63"/>
      <c r="AK657" s="63"/>
      <c r="AL657" s="63"/>
      <c r="AM657" s="63"/>
      <c r="AN657" s="63"/>
      <c r="AO657" s="63"/>
      <c r="AP657" s="63"/>
    </row>
    <row r="658" spans="2:42">
      <c r="B658" s="18"/>
      <c r="C658" s="18"/>
      <c r="D658" s="106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2"/>
      <c r="W658" s="80"/>
      <c r="X658" s="63"/>
      <c r="Y658" s="63"/>
      <c r="Z658" s="63"/>
      <c r="AA658" s="63"/>
      <c r="AB658" s="63"/>
      <c r="AC658" s="63"/>
      <c r="AD658" s="63"/>
      <c r="AE658" s="63"/>
      <c r="AF658" s="63"/>
      <c r="AG658" s="63"/>
      <c r="AH658" s="63"/>
      <c r="AI658" s="63"/>
      <c r="AJ658" s="63"/>
      <c r="AK658" s="63"/>
      <c r="AL658" s="63"/>
      <c r="AM658" s="63"/>
      <c r="AN658" s="63"/>
      <c r="AO658" s="63"/>
      <c r="AP658" s="63"/>
    </row>
    <row r="659" spans="2:42">
      <c r="B659" s="18"/>
      <c r="C659" s="18"/>
      <c r="D659" s="106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2"/>
      <c r="W659" s="80"/>
      <c r="X659" s="63"/>
      <c r="Y659" s="63"/>
      <c r="Z659" s="63"/>
      <c r="AA659" s="63"/>
      <c r="AB659" s="63"/>
      <c r="AC659" s="63"/>
      <c r="AD659" s="63"/>
      <c r="AE659" s="63"/>
      <c r="AF659" s="63"/>
      <c r="AG659" s="63"/>
      <c r="AH659" s="63"/>
      <c r="AI659" s="63"/>
      <c r="AJ659" s="63"/>
      <c r="AK659" s="63"/>
      <c r="AL659" s="63"/>
      <c r="AM659" s="63"/>
      <c r="AN659" s="63"/>
      <c r="AO659" s="63"/>
      <c r="AP659" s="63"/>
    </row>
    <row r="660" spans="2:42">
      <c r="B660" s="18"/>
      <c r="C660" s="18"/>
      <c r="D660" s="106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2"/>
      <c r="W660" s="80"/>
      <c r="X660" s="63"/>
      <c r="Y660" s="63"/>
      <c r="Z660" s="63"/>
      <c r="AA660" s="63"/>
      <c r="AB660" s="63"/>
      <c r="AC660" s="63"/>
      <c r="AD660" s="63"/>
      <c r="AE660" s="63"/>
      <c r="AF660" s="63"/>
      <c r="AG660" s="63"/>
      <c r="AH660" s="63"/>
      <c r="AI660" s="63"/>
      <c r="AJ660" s="63"/>
      <c r="AK660" s="63"/>
      <c r="AL660" s="63"/>
      <c r="AM660" s="63"/>
      <c r="AN660" s="63"/>
      <c r="AO660" s="63"/>
      <c r="AP660" s="63"/>
    </row>
    <row r="661" spans="2:42">
      <c r="B661" s="18"/>
      <c r="C661" s="18"/>
      <c r="D661" s="106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2"/>
      <c r="W661" s="80"/>
      <c r="X661" s="63"/>
      <c r="Y661" s="63"/>
      <c r="Z661" s="63"/>
      <c r="AA661" s="63"/>
      <c r="AB661" s="63"/>
      <c r="AC661" s="63"/>
      <c r="AD661" s="63"/>
      <c r="AE661" s="63"/>
      <c r="AF661" s="63"/>
      <c r="AG661" s="63"/>
      <c r="AH661" s="63"/>
      <c r="AI661" s="63"/>
      <c r="AJ661" s="63"/>
      <c r="AK661" s="63"/>
      <c r="AL661" s="63"/>
      <c r="AM661" s="63"/>
      <c r="AN661" s="63"/>
      <c r="AO661" s="63"/>
      <c r="AP661" s="63"/>
    </row>
    <row r="662" spans="2:42">
      <c r="B662" s="18"/>
      <c r="C662" s="18"/>
      <c r="D662" s="106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2"/>
      <c r="W662" s="80"/>
      <c r="X662" s="63"/>
      <c r="Y662" s="63"/>
      <c r="Z662" s="63"/>
      <c r="AA662" s="63"/>
      <c r="AB662" s="63"/>
      <c r="AC662" s="63"/>
      <c r="AD662" s="63"/>
      <c r="AE662" s="63"/>
      <c r="AF662" s="63"/>
      <c r="AG662" s="63"/>
      <c r="AH662" s="63"/>
      <c r="AI662" s="63"/>
      <c r="AJ662" s="63"/>
      <c r="AK662" s="63"/>
      <c r="AL662" s="63"/>
      <c r="AM662" s="63"/>
      <c r="AN662" s="63"/>
      <c r="AO662" s="63"/>
      <c r="AP662" s="63"/>
    </row>
    <row r="663" spans="2:42">
      <c r="B663" s="18"/>
      <c r="C663" s="18"/>
      <c r="D663" s="106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2"/>
      <c r="W663" s="80"/>
      <c r="X663" s="63"/>
      <c r="Y663" s="63"/>
      <c r="Z663" s="63"/>
      <c r="AA663" s="63"/>
      <c r="AB663" s="63"/>
      <c r="AC663" s="63"/>
      <c r="AD663" s="63"/>
      <c r="AE663" s="63"/>
      <c r="AF663" s="63"/>
      <c r="AG663" s="63"/>
      <c r="AH663" s="63"/>
      <c r="AI663" s="63"/>
      <c r="AJ663" s="63"/>
      <c r="AK663" s="63"/>
      <c r="AL663" s="63"/>
      <c r="AM663" s="63"/>
      <c r="AN663" s="63"/>
      <c r="AO663" s="63"/>
      <c r="AP663" s="63"/>
    </row>
    <row r="664" spans="2:42">
      <c r="B664" s="18"/>
      <c r="C664" s="18"/>
      <c r="D664" s="106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2"/>
      <c r="W664" s="80"/>
      <c r="X664" s="63"/>
      <c r="Y664" s="63"/>
      <c r="Z664" s="63"/>
      <c r="AA664" s="63"/>
      <c r="AB664" s="63"/>
      <c r="AC664" s="63"/>
      <c r="AD664" s="63"/>
      <c r="AE664" s="63"/>
      <c r="AF664" s="63"/>
      <c r="AG664" s="63"/>
      <c r="AH664" s="63"/>
      <c r="AI664" s="63"/>
      <c r="AJ664" s="63"/>
      <c r="AK664" s="63"/>
      <c r="AL664" s="63"/>
      <c r="AM664" s="63"/>
      <c r="AN664" s="63"/>
      <c r="AO664" s="63"/>
      <c r="AP664" s="63"/>
    </row>
    <row r="665" spans="2:42">
      <c r="B665" s="18"/>
      <c r="C665" s="18"/>
      <c r="D665" s="106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2"/>
      <c r="W665" s="80"/>
      <c r="X665" s="63"/>
      <c r="Y665" s="63"/>
      <c r="Z665" s="63"/>
      <c r="AA665" s="63"/>
      <c r="AB665" s="63"/>
      <c r="AC665" s="63"/>
      <c r="AD665" s="63"/>
      <c r="AE665" s="63"/>
      <c r="AF665" s="63"/>
      <c r="AG665" s="63"/>
      <c r="AH665" s="63"/>
      <c r="AI665" s="63"/>
      <c r="AJ665" s="63"/>
      <c r="AK665" s="63"/>
      <c r="AL665" s="63"/>
      <c r="AM665" s="63"/>
      <c r="AN665" s="63"/>
      <c r="AO665" s="63"/>
      <c r="AP665" s="63"/>
    </row>
    <row r="666" spans="2:42">
      <c r="B666" s="18"/>
      <c r="C666" s="18"/>
      <c r="D666" s="106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2"/>
      <c r="W666" s="80"/>
      <c r="X666" s="63"/>
      <c r="Y666" s="63"/>
      <c r="Z666" s="63"/>
      <c r="AA666" s="63"/>
      <c r="AB666" s="63"/>
      <c r="AC666" s="63"/>
      <c r="AD666" s="63"/>
      <c r="AE666" s="63"/>
      <c r="AF666" s="63"/>
      <c r="AG666" s="63"/>
      <c r="AH666" s="63"/>
      <c r="AI666" s="63"/>
      <c r="AJ666" s="63"/>
      <c r="AK666" s="63"/>
      <c r="AL666" s="63"/>
      <c r="AM666" s="63"/>
      <c r="AN666" s="63"/>
      <c r="AO666" s="63"/>
      <c r="AP666" s="63"/>
    </row>
    <row r="667" spans="2:42">
      <c r="B667" s="18"/>
      <c r="C667" s="18"/>
      <c r="D667" s="106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2"/>
      <c r="W667" s="80"/>
      <c r="X667" s="63"/>
      <c r="Y667" s="63"/>
      <c r="Z667" s="63"/>
      <c r="AA667" s="63"/>
      <c r="AB667" s="63"/>
      <c r="AC667" s="63"/>
      <c r="AD667" s="63"/>
      <c r="AE667" s="63"/>
      <c r="AF667" s="63"/>
      <c r="AG667" s="63"/>
      <c r="AH667" s="63"/>
      <c r="AI667" s="63"/>
      <c r="AJ667" s="63"/>
      <c r="AK667" s="63"/>
      <c r="AL667" s="63"/>
      <c r="AM667" s="63"/>
      <c r="AN667" s="63"/>
      <c r="AO667" s="63"/>
      <c r="AP667" s="63"/>
    </row>
    <row r="668" spans="2:42">
      <c r="B668" s="18"/>
      <c r="C668" s="18"/>
      <c r="D668" s="106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2"/>
      <c r="W668" s="80"/>
      <c r="X668" s="63"/>
      <c r="Y668" s="63"/>
      <c r="Z668" s="63"/>
      <c r="AA668" s="63"/>
      <c r="AB668" s="63"/>
      <c r="AC668" s="63"/>
      <c r="AD668" s="63"/>
      <c r="AE668" s="63"/>
      <c r="AF668" s="63"/>
      <c r="AG668" s="63"/>
      <c r="AH668" s="63"/>
      <c r="AI668" s="63"/>
      <c r="AJ668" s="63"/>
      <c r="AK668" s="63"/>
      <c r="AL668" s="63"/>
      <c r="AM668" s="63"/>
      <c r="AN668" s="63"/>
      <c r="AO668" s="63"/>
      <c r="AP668" s="63"/>
    </row>
    <row r="669" spans="2:42">
      <c r="B669" s="18"/>
      <c r="C669" s="18"/>
      <c r="D669" s="106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2"/>
      <c r="W669" s="80"/>
      <c r="X669" s="63"/>
      <c r="Y669" s="63"/>
      <c r="Z669" s="63"/>
      <c r="AA669" s="63"/>
      <c r="AB669" s="63"/>
      <c r="AC669" s="63"/>
      <c r="AD669" s="63"/>
      <c r="AE669" s="63"/>
      <c r="AF669" s="63"/>
      <c r="AG669" s="63"/>
      <c r="AH669" s="63"/>
      <c r="AI669" s="63"/>
      <c r="AJ669" s="63"/>
      <c r="AK669" s="63"/>
      <c r="AL669" s="63"/>
      <c r="AM669" s="63"/>
      <c r="AN669" s="63"/>
      <c r="AO669" s="63"/>
      <c r="AP669" s="63"/>
    </row>
    <row r="670" spans="2:42">
      <c r="B670" s="18"/>
      <c r="C670" s="18"/>
      <c r="D670" s="106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2"/>
      <c r="W670" s="80"/>
      <c r="X670" s="63"/>
      <c r="Y670" s="63"/>
      <c r="Z670" s="63"/>
      <c r="AA670" s="63"/>
      <c r="AB670" s="63"/>
      <c r="AC670" s="63"/>
      <c r="AD670" s="63"/>
      <c r="AE670" s="63"/>
      <c r="AF670" s="63"/>
      <c r="AG670" s="63"/>
      <c r="AH670" s="63"/>
      <c r="AI670" s="63"/>
      <c r="AJ670" s="63"/>
      <c r="AK670" s="63"/>
      <c r="AL670" s="63"/>
      <c r="AM670" s="63"/>
      <c r="AN670" s="63"/>
      <c r="AO670" s="63"/>
      <c r="AP670" s="63"/>
    </row>
    <row r="671" spans="2:42">
      <c r="B671" s="18"/>
      <c r="C671" s="18"/>
      <c r="D671" s="106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2"/>
      <c r="W671" s="80"/>
      <c r="X671" s="63"/>
      <c r="Y671" s="63"/>
      <c r="Z671" s="63"/>
      <c r="AA671" s="63"/>
      <c r="AB671" s="63"/>
      <c r="AC671" s="63"/>
      <c r="AD671" s="63"/>
      <c r="AE671" s="63"/>
      <c r="AF671" s="63"/>
      <c r="AG671" s="63"/>
      <c r="AH671" s="63"/>
      <c r="AI671" s="63"/>
      <c r="AJ671" s="63"/>
      <c r="AK671" s="63"/>
      <c r="AL671" s="63"/>
      <c r="AM671" s="63"/>
      <c r="AN671" s="63"/>
      <c r="AO671" s="63"/>
      <c r="AP671" s="63"/>
    </row>
    <row r="672" spans="2:42">
      <c r="B672" s="18"/>
      <c r="C672" s="18"/>
      <c r="D672" s="106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2"/>
      <c r="W672" s="80"/>
      <c r="X672" s="63"/>
      <c r="Y672" s="63"/>
      <c r="Z672" s="63"/>
      <c r="AA672" s="63"/>
      <c r="AB672" s="63"/>
      <c r="AC672" s="63"/>
      <c r="AD672" s="63"/>
      <c r="AE672" s="63"/>
      <c r="AF672" s="63"/>
      <c r="AG672" s="63"/>
      <c r="AH672" s="63"/>
      <c r="AI672" s="63"/>
      <c r="AJ672" s="63"/>
      <c r="AK672" s="63"/>
      <c r="AL672" s="63"/>
      <c r="AM672" s="63"/>
      <c r="AN672" s="63"/>
      <c r="AO672" s="63"/>
      <c r="AP672" s="63"/>
    </row>
    <row r="673" spans="2:42">
      <c r="B673" s="18"/>
      <c r="C673" s="18"/>
      <c r="D673" s="106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2"/>
      <c r="W673" s="80"/>
      <c r="X673" s="63"/>
      <c r="Y673" s="63"/>
      <c r="Z673" s="63"/>
      <c r="AA673" s="63"/>
      <c r="AB673" s="63"/>
      <c r="AC673" s="63"/>
      <c r="AD673" s="63"/>
      <c r="AE673" s="63"/>
      <c r="AF673" s="63"/>
      <c r="AG673" s="63"/>
      <c r="AH673" s="63"/>
      <c r="AI673" s="63"/>
      <c r="AJ673" s="63"/>
      <c r="AK673" s="63"/>
      <c r="AL673" s="63"/>
      <c r="AM673" s="63"/>
      <c r="AN673" s="63"/>
      <c r="AO673" s="63"/>
      <c r="AP673" s="63"/>
    </row>
    <row r="674" spans="2:42">
      <c r="B674" s="18"/>
      <c r="C674" s="18"/>
      <c r="D674" s="106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2"/>
      <c r="W674" s="80"/>
      <c r="X674" s="63"/>
      <c r="Y674" s="63"/>
      <c r="Z674" s="63"/>
      <c r="AA674" s="63"/>
      <c r="AB674" s="63"/>
      <c r="AC674" s="63"/>
      <c r="AD674" s="63"/>
      <c r="AE674" s="63"/>
      <c r="AF674" s="63"/>
      <c r="AG674" s="63"/>
      <c r="AH674" s="63"/>
      <c r="AI674" s="63"/>
      <c r="AJ674" s="63"/>
      <c r="AK674" s="63"/>
      <c r="AL674" s="63"/>
      <c r="AM674" s="63"/>
      <c r="AN674" s="63"/>
      <c r="AO674" s="63"/>
      <c r="AP674" s="63"/>
    </row>
    <row r="675" spans="2:42">
      <c r="B675" s="18"/>
      <c r="C675" s="18"/>
      <c r="D675" s="106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2"/>
      <c r="W675" s="80"/>
      <c r="X675" s="63"/>
      <c r="Y675" s="63"/>
      <c r="Z675" s="63"/>
      <c r="AA675" s="63"/>
      <c r="AB675" s="63"/>
      <c r="AC675" s="63"/>
      <c r="AD675" s="63"/>
      <c r="AE675" s="63"/>
      <c r="AF675" s="63"/>
      <c r="AG675" s="63"/>
      <c r="AH675" s="63"/>
      <c r="AI675" s="63"/>
      <c r="AJ675" s="63"/>
      <c r="AK675" s="63"/>
      <c r="AL675" s="63"/>
      <c r="AM675" s="63"/>
      <c r="AN675" s="63"/>
      <c r="AO675" s="63"/>
      <c r="AP675" s="63"/>
    </row>
    <row r="676" spans="2:42">
      <c r="B676" s="18"/>
      <c r="C676" s="18"/>
      <c r="D676" s="106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2"/>
      <c r="W676" s="80"/>
      <c r="X676" s="63"/>
      <c r="Y676" s="63"/>
      <c r="Z676" s="63"/>
      <c r="AA676" s="63"/>
      <c r="AB676" s="63"/>
      <c r="AC676" s="63"/>
      <c r="AD676" s="63"/>
      <c r="AE676" s="63"/>
      <c r="AF676" s="63"/>
      <c r="AG676" s="63"/>
      <c r="AH676" s="63"/>
      <c r="AI676" s="63"/>
      <c r="AJ676" s="63"/>
      <c r="AK676" s="63"/>
      <c r="AL676" s="63"/>
      <c r="AM676" s="63"/>
      <c r="AN676" s="63"/>
      <c r="AO676" s="63"/>
      <c r="AP676" s="63"/>
    </row>
    <row r="677" spans="2:42">
      <c r="B677" s="18"/>
      <c r="C677" s="18"/>
      <c r="D677" s="106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2"/>
      <c r="W677" s="80"/>
      <c r="X677" s="63"/>
      <c r="Y677" s="63"/>
      <c r="Z677" s="63"/>
      <c r="AA677" s="63"/>
      <c r="AB677" s="63"/>
      <c r="AC677" s="63"/>
      <c r="AD677" s="63"/>
      <c r="AE677" s="63"/>
      <c r="AF677" s="63"/>
      <c r="AG677" s="63"/>
      <c r="AH677" s="63"/>
      <c r="AI677" s="63"/>
      <c r="AJ677" s="63"/>
      <c r="AK677" s="63"/>
      <c r="AL677" s="63"/>
      <c r="AM677" s="63"/>
      <c r="AN677" s="63"/>
      <c r="AO677" s="63"/>
      <c r="AP677" s="63"/>
    </row>
    <row r="678" spans="2:42">
      <c r="B678" s="18"/>
      <c r="C678" s="18"/>
      <c r="D678" s="106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2"/>
      <c r="W678" s="80"/>
      <c r="X678" s="63"/>
      <c r="Y678" s="63"/>
      <c r="Z678" s="63"/>
      <c r="AA678" s="63"/>
      <c r="AB678" s="63"/>
      <c r="AC678" s="63"/>
      <c r="AD678" s="63"/>
      <c r="AE678" s="63"/>
      <c r="AF678" s="63"/>
      <c r="AG678" s="63"/>
      <c r="AH678" s="63"/>
      <c r="AI678" s="63"/>
      <c r="AJ678" s="63"/>
      <c r="AK678" s="63"/>
      <c r="AL678" s="63"/>
      <c r="AM678" s="63"/>
      <c r="AN678" s="63"/>
      <c r="AO678" s="63"/>
      <c r="AP678" s="63"/>
    </row>
    <row r="679" spans="2:42">
      <c r="B679" s="18"/>
      <c r="C679" s="18"/>
      <c r="D679" s="106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2"/>
      <c r="W679" s="80"/>
      <c r="X679" s="63"/>
      <c r="Y679" s="63"/>
      <c r="Z679" s="63"/>
      <c r="AA679" s="63"/>
      <c r="AB679" s="63"/>
      <c r="AC679" s="63"/>
      <c r="AD679" s="63"/>
      <c r="AE679" s="63"/>
      <c r="AF679" s="63"/>
      <c r="AG679" s="63"/>
      <c r="AH679" s="63"/>
      <c r="AI679" s="63"/>
      <c r="AJ679" s="63"/>
      <c r="AK679" s="63"/>
      <c r="AL679" s="63"/>
      <c r="AM679" s="63"/>
      <c r="AN679" s="63"/>
      <c r="AO679" s="63"/>
      <c r="AP679" s="63"/>
    </row>
    <row r="680" spans="2:42">
      <c r="B680" s="18"/>
      <c r="C680" s="18"/>
      <c r="D680" s="106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2"/>
      <c r="W680" s="80"/>
      <c r="X680" s="63"/>
      <c r="Y680" s="63"/>
      <c r="Z680" s="63"/>
      <c r="AA680" s="63"/>
      <c r="AB680" s="63"/>
      <c r="AC680" s="63"/>
      <c r="AD680" s="63"/>
      <c r="AE680" s="63"/>
      <c r="AF680" s="63"/>
      <c r="AG680" s="63"/>
      <c r="AH680" s="63"/>
      <c r="AI680" s="63"/>
      <c r="AJ680" s="63"/>
      <c r="AK680" s="63"/>
      <c r="AL680" s="63"/>
      <c r="AM680" s="63"/>
      <c r="AN680" s="63"/>
      <c r="AO680" s="63"/>
      <c r="AP680" s="63"/>
    </row>
    <row r="681" spans="2:42">
      <c r="B681" s="18"/>
      <c r="C681" s="18"/>
      <c r="D681" s="106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2"/>
      <c r="W681" s="80"/>
      <c r="X681" s="63"/>
      <c r="Y681" s="63"/>
      <c r="Z681" s="63"/>
      <c r="AA681" s="63"/>
      <c r="AB681" s="63"/>
      <c r="AC681" s="63"/>
      <c r="AD681" s="63"/>
      <c r="AE681" s="63"/>
      <c r="AF681" s="63"/>
      <c r="AG681" s="63"/>
      <c r="AH681" s="63"/>
      <c r="AI681" s="63"/>
      <c r="AJ681" s="63"/>
      <c r="AK681" s="63"/>
      <c r="AL681" s="63"/>
      <c r="AM681" s="63"/>
      <c r="AN681" s="63"/>
      <c r="AO681" s="63"/>
      <c r="AP681" s="63"/>
    </row>
    <row r="682" spans="2:42">
      <c r="B682" s="18"/>
      <c r="C682" s="18"/>
      <c r="D682" s="106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2"/>
      <c r="W682" s="80"/>
      <c r="X682" s="63"/>
      <c r="Y682" s="63"/>
      <c r="Z682" s="63"/>
      <c r="AA682" s="63"/>
      <c r="AB682" s="63"/>
      <c r="AC682" s="63"/>
      <c r="AD682" s="63"/>
      <c r="AE682" s="63"/>
      <c r="AF682" s="63"/>
      <c r="AG682" s="63"/>
      <c r="AH682" s="63"/>
      <c r="AI682" s="63"/>
      <c r="AJ682" s="63"/>
      <c r="AK682" s="63"/>
      <c r="AL682" s="63"/>
      <c r="AM682" s="63"/>
      <c r="AN682" s="63"/>
      <c r="AO682" s="63"/>
      <c r="AP682" s="63"/>
    </row>
    <row r="683" spans="2:42">
      <c r="B683" s="18"/>
      <c r="C683" s="18"/>
      <c r="D683" s="106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2"/>
      <c r="W683" s="80"/>
      <c r="X683" s="63"/>
      <c r="Y683" s="63"/>
      <c r="Z683" s="63"/>
      <c r="AA683" s="63"/>
      <c r="AB683" s="63"/>
      <c r="AC683" s="63"/>
      <c r="AD683" s="63"/>
      <c r="AE683" s="63"/>
      <c r="AF683" s="63"/>
      <c r="AG683" s="63"/>
      <c r="AH683" s="63"/>
      <c r="AI683" s="63"/>
      <c r="AJ683" s="63"/>
      <c r="AK683" s="63"/>
      <c r="AL683" s="63"/>
      <c r="AM683" s="63"/>
      <c r="AN683" s="63"/>
      <c r="AO683" s="63"/>
      <c r="AP683" s="63"/>
    </row>
    <row r="684" spans="2:42">
      <c r="B684" s="18"/>
      <c r="C684" s="18"/>
      <c r="D684" s="106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2"/>
      <c r="W684" s="80"/>
      <c r="X684" s="63"/>
      <c r="Y684" s="63"/>
      <c r="Z684" s="63"/>
      <c r="AA684" s="63"/>
      <c r="AB684" s="63"/>
      <c r="AC684" s="63"/>
      <c r="AD684" s="63"/>
      <c r="AE684" s="63"/>
      <c r="AF684" s="63"/>
      <c r="AG684" s="63"/>
      <c r="AH684" s="63"/>
      <c r="AI684" s="63"/>
      <c r="AJ684" s="63"/>
      <c r="AK684" s="63"/>
      <c r="AL684" s="63"/>
      <c r="AM684" s="63"/>
      <c r="AN684" s="63"/>
      <c r="AO684" s="63"/>
      <c r="AP684" s="63"/>
    </row>
    <row r="685" spans="2:42">
      <c r="B685" s="18"/>
      <c r="C685" s="18"/>
      <c r="D685" s="106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2"/>
      <c r="W685" s="80"/>
      <c r="X685" s="63"/>
      <c r="Y685" s="63"/>
      <c r="Z685" s="63"/>
      <c r="AA685" s="63"/>
      <c r="AB685" s="63"/>
      <c r="AC685" s="63"/>
      <c r="AD685" s="63"/>
      <c r="AE685" s="63"/>
      <c r="AF685" s="63"/>
      <c r="AG685" s="63"/>
      <c r="AH685" s="63"/>
      <c r="AI685" s="63"/>
      <c r="AJ685" s="63"/>
      <c r="AK685" s="63"/>
      <c r="AL685" s="63"/>
      <c r="AM685" s="63"/>
      <c r="AN685" s="63"/>
      <c r="AO685" s="63"/>
      <c r="AP685" s="63"/>
    </row>
    <row r="686" spans="2:42">
      <c r="B686" s="18"/>
      <c r="C686" s="18"/>
      <c r="D686" s="106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2"/>
      <c r="W686" s="80"/>
      <c r="X686" s="63"/>
      <c r="Y686" s="63"/>
      <c r="Z686" s="63"/>
      <c r="AA686" s="63"/>
      <c r="AB686" s="63"/>
      <c r="AC686" s="63"/>
      <c r="AD686" s="63"/>
      <c r="AE686" s="63"/>
      <c r="AF686" s="63"/>
      <c r="AG686" s="63"/>
      <c r="AH686" s="63"/>
      <c r="AI686" s="63"/>
      <c r="AJ686" s="63"/>
      <c r="AK686" s="63"/>
      <c r="AL686" s="63"/>
      <c r="AM686" s="63"/>
      <c r="AN686" s="63"/>
      <c r="AO686" s="63"/>
      <c r="AP686" s="63"/>
    </row>
    <row r="687" spans="2:42">
      <c r="B687" s="18"/>
      <c r="C687" s="18"/>
      <c r="D687" s="106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2"/>
      <c r="W687" s="80"/>
      <c r="X687" s="63"/>
      <c r="Y687" s="63"/>
      <c r="Z687" s="63"/>
      <c r="AA687" s="63"/>
      <c r="AB687" s="63"/>
      <c r="AC687" s="63"/>
      <c r="AD687" s="63"/>
      <c r="AE687" s="63"/>
      <c r="AF687" s="63"/>
      <c r="AG687" s="63"/>
      <c r="AH687" s="63"/>
      <c r="AI687" s="63"/>
      <c r="AJ687" s="63"/>
      <c r="AK687" s="63"/>
      <c r="AL687" s="63"/>
      <c r="AM687" s="63"/>
      <c r="AN687" s="63"/>
      <c r="AO687" s="63"/>
      <c r="AP687" s="63"/>
    </row>
    <row r="688" spans="2:42">
      <c r="B688" s="18"/>
      <c r="C688" s="18"/>
      <c r="D688" s="106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2"/>
      <c r="W688" s="80"/>
      <c r="X688" s="63"/>
      <c r="Y688" s="63"/>
      <c r="Z688" s="63"/>
      <c r="AA688" s="63"/>
      <c r="AB688" s="63"/>
      <c r="AC688" s="63"/>
      <c r="AD688" s="63"/>
      <c r="AE688" s="63"/>
      <c r="AF688" s="63"/>
      <c r="AG688" s="63"/>
      <c r="AH688" s="63"/>
      <c r="AI688" s="63"/>
      <c r="AJ688" s="63"/>
      <c r="AK688" s="63"/>
      <c r="AL688" s="63"/>
      <c r="AM688" s="63"/>
      <c r="AN688" s="63"/>
      <c r="AO688" s="63"/>
      <c r="AP688" s="63"/>
    </row>
    <row r="689" spans="2:42">
      <c r="B689" s="18"/>
      <c r="C689" s="18"/>
      <c r="D689" s="106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2"/>
      <c r="W689" s="80"/>
      <c r="X689" s="63"/>
      <c r="Y689" s="63"/>
      <c r="Z689" s="63"/>
      <c r="AA689" s="63"/>
      <c r="AB689" s="63"/>
      <c r="AC689" s="63"/>
      <c r="AD689" s="63"/>
      <c r="AE689" s="63"/>
      <c r="AF689" s="63"/>
      <c r="AG689" s="63"/>
      <c r="AH689" s="63"/>
      <c r="AI689" s="63"/>
      <c r="AJ689" s="63"/>
      <c r="AK689" s="63"/>
      <c r="AL689" s="63"/>
      <c r="AM689" s="63"/>
      <c r="AN689" s="63"/>
      <c r="AO689" s="63"/>
      <c r="AP689" s="63"/>
    </row>
    <row r="690" spans="2:42">
      <c r="B690" s="18"/>
      <c r="C690" s="18"/>
      <c r="D690" s="106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2"/>
      <c r="W690" s="80"/>
      <c r="X690" s="63"/>
      <c r="Y690" s="63"/>
      <c r="Z690" s="63"/>
      <c r="AA690" s="63"/>
      <c r="AB690" s="63"/>
      <c r="AC690" s="63"/>
      <c r="AD690" s="63"/>
      <c r="AE690" s="63"/>
      <c r="AF690" s="63"/>
      <c r="AG690" s="63"/>
      <c r="AH690" s="63"/>
      <c r="AI690" s="63"/>
      <c r="AJ690" s="63"/>
      <c r="AK690" s="63"/>
      <c r="AL690" s="63"/>
      <c r="AM690" s="63"/>
      <c r="AN690" s="63"/>
      <c r="AO690" s="63"/>
      <c r="AP690" s="63"/>
    </row>
    <row r="691" spans="2:42">
      <c r="B691" s="18"/>
      <c r="C691" s="18"/>
      <c r="D691" s="106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2"/>
      <c r="W691" s="80"/>
      <c r="X691" s="63"/>
      <c r="Y691" s="63"/>
      <c r="Z691" s="63"/>
      <c r="AA691" s="63"/>
      <c r="AB691" s="63"/>
      <c r="AC691" s="63"/>
      <c r="AD691" s="63"/>
      <c r="AE691" s="63"/>
      <c r="AF691" s="63"/>
      <c r="AG691" s="63"/>
      <c r="AH691" s="63"/>
      <c r="AI691" s="63"/>
      <c r="AJ691" s="63"/>
      <c r="AK691" s="63"/>
      <c r="AL691" s="63"/>
      <c r="AM691" s="63"/>
      <c r="AN691" s="63"/>
      <c r="AO691" s="63"/>
      <c r="AP691" s="63"/>
    </row>
    <row r="692" spans="2:42">
      <c r="B692" s="18"/>
      <c r="C692" s="18"/>
      <c r="D692" s="106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2"/>
      <c r="W692" s="80"/>
      <c r="X692" s="63"/>
      <c r="Y692" s="63"/>
      <c r="Z692" s="63"/>
      <c r="AA692" s="63"/>
      <c r="AB692" s="63"/>
      <c r="AC692" s="63"/>
      <c r="AD692" s="63"/>
      <c r="AE692" s="63"/>
      <c r="AF692" s="63"/>
      <c r="AG692" s="63"/>
      <c r="AH692" s="63"/>
      <c r="AI692" s="63"/>
      <c r="AJ692" s="63"/>
      <c r="AK692" s="63"/>
      <c r="AL692" s="63"/>
      <c r="AM692" s="63"/>
      <c r="AN692" s="63"/>
      <c r="AO692" s="63"/>
      <c r="AP692" s="63"/>
    </row>
    <row r="693" spans="2:42">
      <c r="B693" s="18"/>
      <c r="C693" s="18"/>
      <c r="D693" s="106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2"/>
      <c r="W693" s="80"/>
      <c r="X693" s="63"/>
      <c r="Y693" s="63"/>
      <c r="Z693" s="63"/>
      <c r="AA693" s="63"/>
      <c r="AB693" s="63"/>
      <c r="AC693" s="63"/>
      <c r="AD693" s="63"/>
      <c r="AE693" s="63"/>
      <c r="AF693" s="63"/>
      <c r="AG693" s="63"/>
      <c r="AH693" s="63"/>
      <c r="AI693" s="63"/>
      <c r="AJ693" s="63"/>
      <c r="AK693" s="63"/>
      <c r="AL693" s="63"/>
      <c r="AM693" s="63"/>
      <c r="AN693" s="63"/>
      <c r="AO693" s="63"/>
      <c r="AP693" s="63"/>
    </row>
    <row r="694" spans="2:42">
      <c r="B694" s="18"/>
      <c r="C694" s="18"/>
      <c r="D694" s="106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2"/>
      <c r="W694" s="80"/>
      <c r="X694" s="63"/>
      <c r="Y694" s="63"/>
      <c r="Z694" s="63"/>
      <c r="AA694" s="63"/>
      <c r="AB694" s="63"/>
      <c r="AC694" s="63"/>
      <c r="AD694" s="63"/>
      <c r="AE694" s="63"/>
      <c r="AF694" s="63"/>
      <c r="AG694" s="63"/>
      <c r="AH694" s="63"/>
      <c r="AI694" s="63"/>
      <c r="AJ694" s="63"/>
      <c r="AK694" s="63"/>
      <c r="AL694" s="63"/>
      <c r="AM694" s="63"/>
      <c r="AN694" s="63"/>
      <c r="AO694" s="63"/>
      <c r="AP694" s="63"/>
    </row>
    <row r="695" spans="2:42">
      <c r="B695" s="18"/>
      <c r="C695" s="18"/>
      <c r="D695" s="106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2"/>
      <c r="W695" s="80"/>
      <c r="X695" s="63"/>
      <c r="Y695" s="63"/>
      <c r="Z695" s="63"/>
      <c r="AA695" s="63"/>
      <c r="AB695" s="63"/>
      <c r="AC695" s="63"/>
      <c r="AD695" s="63"/>
      <c r="AE695" s="63"/>
      <c r="AF695" s="63"/>
      <c r="AG695" s="63"/>
      <c r="AH695" s="63"/>
      <c r="AI695" s="63"/>
      <c r="AJ695" s="63"/>
      <c r="AK695" s="63"/>
      <c r="AL695" s="63"/>
      <c r="AM695" s="63"/>
      <c r="AN695" s="63"/>
      <c r="AO695" s="63"/>
      <c r="AP695" s="63"/>
    </row>
    <row r="696" spans="2:42">
      <c r="B696" s="18"/>
      <c r="C696" s="18"/>
      <c r="D696" s="106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2"/>
      <c r="W696" s="80"/>
      <c r="X696" s="63"/>
      <c r="Y696" s="63"/>
      <c r="Z696" s="63"/>
      <c r="AA696" s="63"/>
      <c r="AB696" s="63"/>
      <c r="AC696" s="63"/>
      <c r="AD696" s="63"/>
      <c r="AE696" s="63"/>
      <c r="AF696" s="63"/>
      <c r="AG696" s="63"/>
      <c r="AH696" s="63"/>
      <c r="AI696" s="63"/>
      <c r="AJ696" s="63"/>
      <c r="AK696" s="63"/>
      <c r="AL696" s="63"/>
      <c r="AM696" s="63"/>
      <c r="AN696" s="63"/>
      <c r="AO696" s="63"/>
      <c r="AP696" s="63"/>
    </row>
    <row r="697" spans="2:42">
      <c r="B697" s="18"/>
      <c r="C697" s="18"/>
      <c r="D697" s="106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2"/>
      <c r="W697" s="80"/>
      <c r="X697" s="63"/>
      <c r="Y697" s="63"/>
      <c r="Z697" s="63"/>
      <c r="AA697" s="63"/>
      <c r="AB697" s="63"/>
      <c r="AC697" s="63"/>
      <c r="AD697" s="63"/>
      <c r="AE697" s="63"/>
      <c r="AF697" s="63"/>
      <c r="AG697" s="63"/>
      <c r="AH697" s="63"/>
      <c r="AI697" s="63"/>
      <c r="AJ697" s="63"/>
      <c r="AK697" s="63"/>
      <c r="AL697" s="63"/>
      <c r="AM697" s="63"/>
      <c r="AN697" s="63"/>
      <c r="AO697" s="63"/>
      <c r="AP697" s="63"/>
    </row>
    <row r="698" spans="2:42">
      <c r="B698" s="18"/>
      <c r="C698" s="18"/>
      <c r="D698" s="106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2"/>
      <c r="W698" s="80"/>
      <c r="X698" s="63"/>
      <c r="Y698" s="63"/>
      <c r="Z698" s="63"/>
      <c r="AA698" s="63"/>
      <c r="AB698" s="63"/>
      <c r="AC698" s="63"/>
      <c r="AD698" s="63"/>
      <c r="AE698" s="63"/>
      <c r="AF698" s="63"/>
      <c r="AG698" s="63"/>
      <c r="AH698" s="63"/>
      <c r="AI698" s="63"/>
      <c r="AJ698" s="63"/>
      <c r="AK698" s="63"/>
      <c r="AL698" s="63"/>
      <c r="AM698" s="63"/>
      <c r="AN698" s="63"/>
      <c r="AO698" s="63"/>
      <c r="AP698" s="63"/>
    </row>
    <row r="699" spans="2:42">
      <c r="B699" s="18"/>
      <c r="C699" s="18"/>
      <c r="D699" s="106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2"/>
      <c r="W699" s="80"/>
      <c r="X699" s="63"/>
      <c r="Y699" s="63"/>
      <c r="Z699" s="63"/>
      <c r="AA699" s="63"/>
      <c r="AB699" s="63"/>
      <c r="AC699" s="63"/>
      <c r="AD699" s="63"/>
      <c r="AE699" s="63"/>
      <c r="AF699" s="63"/>
      <c r="AG699" s="63"/>
      <c r="AH699" s="63"/>
      <c r="AI699" s="63"/>
      <c r="AJ699" s="63"/>
      <c r="AK699" s="63"/>
      <c r="AL699" s="63"/>
      <c r="AM699" s="63"/>
      <c r="AN699" s="63"/>
      <c r="AO699" s="63"/>
      <c r="AP699" s="63"/>
    </row>
    <row r="700" spans="2:42">
      <c r="B700" s="18"/>
      <c r="C700" s="18"/>
      <c r="D700" s="106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2"/>
      <c r="W700" s="80"/>
      <c r="X700" s="63"/>
      <c r="Y700" s="63"/>
      <c r="Z700" s="63"/>
      <c r="AA700" s="63"/>
      <c r="AB700" s="63"/>
      <c r="AC700" s="63"/>
      <c r="AD700" s="63"/>
      <c r="AE700" s="63"/>
      <c r="AF700" s="63"/>
      <c r="AG700" s="63"/>
      <c r="AH700" s="63"/>
      <c r="AI700" s="63"/>
      <c r="AJ700" s="63"/>
      <c r="AK700" s="63"/>
      <c r="AL700" s="63"/>
      <c r="AM700" s="63"/>
      <c r="AN700" s="63"/>
      <c r="AO700" s="63"/>
      <c r="AP700" s="63"/>
    </row>
    <row r="701" spans="2:42">
      <c r="B701" s="18"/>
      <c r="C701" s="18"/>
      <c r="D701" s="106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2"/>
      <c r="W701" s="80"/>
      <c r="X701" s="63"/>
      <c r="Y701" s="63"/>
      <c r="Z701" s="63"/>
      <c r="AA701" s="63"/>
      <c r="AB701" s="63"/>
      <c r="AC701" s="63"/>
      <c r="AD701" s="63"/>
      <c r="AE701" s="63"/>
      <c r="AF701" s="63"/>
      <c r="AG701" s="63"/>
      <c r="AH701" s="63"/>
      <c r="AI701" s="63"/>
      <c r="AJ701" s="63"/>
      <c r="AK701" s="63"/>
      <c r="AL701" s="63"/>
      <c r="AM701" s="63"/>
      <c r="AN701" s="63"/>
      <c r="AO701" s="63"/>
      <c r="AP701" s="63"/>
    </row>
    <row r="702" spans="2:42">
      <c r="B702" s="18"/>
      <c r="C702" s="18"/>
      <c r="D702" s="106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2"/>
      <c r="W702" s="80"/>
      <c r="X702" s="63"/>
      <c r="Y702" s="63"/>
      <c r="Z702" s="63"/>
      <c r="AA702" s="63"/>
      <c r="AB702" s="63"/>
      <c r="AC702" s="63"/>
      <c r="AD702" s="63"/>
      <c r="AE702" s="63"/>
      <c r="AF702" s="63"/>
      <c r="AG702" s="63"/>
      <c r="AH702" s="63"/>
      <c r="AI702" s="63"/>
      <c r="AJ702" s="63"/>
      <c r="AK702" s="63"/>
      <c r="AL702" s="63"/>
      <c r="AM702" s="63"/>
      <c r="AN702" s="63"/>
      <c r="AO702" s="63"/>
      <c r="AP702" s="63"/>
    </row>
    <row r="703" spans="2:42">
      <c r="B703" s="18"/>
      <c r="C703" s="18"/>
      <c r="D703" s="106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2"/>
      <c r="W703" s="80"/>
      <c r="X703" s="63"/>
      <c r="Y703" s="63"/>
      <c r="Z703" s="63"/>
      <c r="AA703" s="63"/>
      <c r="AB703" s="63"/>
      <c r="AC703" s="63"/>
      <c r="AD703" s="63"/>
      <c r="AE703" s="63"/>
      <c r="AF703" s="63"/>
      <c r="AG703" s="63"/>
      <c r="AH703" s="63"/>
      <c r="AI703" s="63"/>
      <c r="AJ703" s="63"/>
      <c r="AK703" s="63"/>
      <c r="AL703" s="63"/>
      <c r="AM703" s="63"/>
      <c r="AN703" s="63"/>
      <c r="AO703" s="63"/>
      <c r="AP703" s="63"/>
    </row>
    <row r="704" spans="2:42">
      <c r="B704" s="18"/>
      <c r="C704" s="18"/>
      <c r="D704" s="106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2"/>
      <c r="W704" s="80"/>
      <c r="X704" s="63"/>
      <c r="Y704" s="63"/>
      <c r="Z704" s="63"/>
      <c r="AA704" s="63"/>
      <c r="AB704" s="63"/>
      <c r="AC704" s="63"/>
      <c r="AD704" s="63"/>
      <c r="AE704" s="63"/>
      <c r="AF704" s="63"/>
      <c r="AG704" s="63"/>
      <c r="AH704" s="63"/>
      <c r="AI704" s="63"/>
      <c r="AJ704" s="63"/>
      <c r="AK704" s="63"/>
      <c r="AL704" s="63"/>
      <c r="AM704" s="63"/>
      <c r="AN704" s="63"/>
      <c r="AO704" s="63"/>
      <c r="AP704" s="63"/>
    </row>
    <row r="705" spans="2:42">
      <c r="B705" s="18"/>
      <c r="C705" s="18"/>
      <c r="D705" s="106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2"/>
      <c r="W705" s="80"/>
      <c r="X705" s="63"/>
      <c r="Y705" s="63"/>
      <c r="Z705" s="63"/>
      <c r="AA705" s="63"/>
      <c r="AB705" s="63"/>
      <c r="AC705" s="63"/>
      <c r="AD705" s="63"/>
      <c r="AE705" s="63"/>
      <c r="AF705" s="63"/>
      <c r="AG705" s="63"/>
      <c r="AH705" s="63"/>
      <c r="AI705" s="63"/>
      <c r="AJ705" s="63"/>
      <c r="AK705" s="63"/>
      <c r="AL705" s="63"/>
      <c r="AM705" s="63"/>
      <c r="AN705" s="63"/>
      <c r="AO705" s="63"/>
      <c r="AP705" s="63"/>
    </row>
    <row r="706" spans="2:42">
      <c r="B706" s="18"/>
      <c r="C706" s="18"/>
      <c r="D706" s="106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2"/>
      <c r="W706" s="80"/>
      <c r="X706" s="63"/>
      <c r="Y706" s="63"/>
      <c r="Z706" s="63"/>
      <c r="AA706" s="63"/>
      <c r="AB706" s="63"/>
      <c r="AC706" s="63"/>
      <c r="AD706" s="63"/>
      <c r="AE706" s="63"/>
      <c r="AF706" s="63"/>
      <c r="AG706" s="63"/>
      <c r="AH706" s="63"/>
      <c r="AI706" s="63"/>
      <c r="AJ706" s="63"/>
      <c r="AK706" s="63"/>
      <c r="AL706" s="63"/>
      <c r="AM706" s="63"/>
      <c r="AN706" s="63"/>
      <c r="AO706" s="63"/>
      <c r="AP706" s="63"/>
    </row>
    <row r="707" spans="2:42">
      <c r="B707" s="18"/>
      <c r="C707" s="18"/>
      <c r="D707" s="106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2"/>
      <c r="W707" s="80"/>
      <c r="X707" s="63"/>
      <c r="Y707" s="63"/>
      <c r="Z707" s="63"/>
      <c r="AA707" s="63"/>
      <c r="AB707" s="63"/>
      <c r="AC707" s="63"/>
      <c r="AD707" s="63"/>
      <c r="AE707" s="63"/>
      <c r="AF707" s="63"/>
      <c r="AG707" s="63"/>
      <c r="AH707" s="63"/>
      <c r="AI707" s="63"/>
      <c r="AJ707" s="63"/>
      <c r="AK707" s="63"/>
      <c r="AL707" s="63"/>
      <c r="AM707" s="63"/>
      <c r="AN707" s="63"/>
      <c r="AO707" s="63"/>
      <c r="AP707" s="63"/>
    </row>
    <row r="708" spans="2:42">
      <c r="B708" s="18"/>
      <c r="C708" s="18"/>
      <c r="D708" s="106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2"/>
      <c r="W708" s="80"/>
      <c r="X708" s="63"/>
      <c r="Y708" s="63"/>
      <c r="Z708" s="63"/>
      <c r="AA708" s="63"/>
      <c r="AB708" s="63"/>
      <c r="AC708" s="63"/>
      <c r="AD708" s="63"/>
      <c r="AE708" s="63"/>
      <c r="AF708" s="63"/>
      <c r="AG708" s="63"/>
      <c r="AH708" s="63"/>
      <c r="AI708" s="63"/>
      <c r="AJ708" s="63"/>
      <c r="AK708" s="63"/>
      <c r="AL708" s="63"/>
      <c r="AM708" s="63"/>
      <c r="AN708" s="63"/>
      <c r="AO708" s="63"/>
      <c r="AP708" s="63"/>
    </row>
    <row r="709" spans="2:42">
      <c r="B709" s="18"/>
      <c r="C709" s="18"/>
      <c r="D709" s="106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2"/>
      <c r="W709" s="80"/>
      <c r="X709" s="63"/>
      <c r="Y709" s="63"/>
      <c r="Z709" s="63"/>
      <c r="AA709" s="63"/>
      <c r="AB709" s="63"/>
      <c r="AC709" s="63"/>
      <c r="AD709" s="63"/>
      <c r="AE709" s="63"/>
      <c r="AF709" s="63"/>
      <c r="AG709" s="63"/>
      <c r="AH709" s="63"/>
      <c r="AI709" s="63"/>
      <c r="AJ709" s="63"/>
      <c r="AK709" s="63"/>
      <c r="AL709" s="63"/>
      <c r="AM709" s="63"/>
      <c r="AN709" s="63"/>
      <c r="AO709" s="63"/>
      <c r="AP709" s="63"/>
    </row>
    <row r="710" spans="2:42">
      <c r="B710" s="18"/>
      <c r="C710" s="18"/>
      <c r="D710" s="106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2"/>
      <c r="W710" s="80"/>
      <c r="X710" s="63"/>
      <c r="Y710" s="63"/>
      <c r="Z710" s="63"/>
      <c r="AA710" s="63"/>
      <c r="AB710" s="63"/>
      <c r="AC710" s="63"/>
      <c r="AD710" s="63"/>
      <c r="AE710" s="63"/>
      <c r="AF710" s="63"/>
      <c r="AG710" s="63"/>
      <c r="AH710" s="63"/>
      <c r="AI710" s="63"/>
      <c r="AJ710" s="63"/>
      <c r="AK710" s="63"/>
      <c r="AL710" s="63"/>
      <c r="AM710" s="63"/>
      <c r="AN710" s="63"/>
      <c r="AO710" s="63"/>
      <c r="AP710" s="63"/>
    </row>
    <row r="711" spans="2:42">
      <c r="B711" s="18"/>
      <c r="C711" s="18"/>
      <c r="D711" s="106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2"/>
      <c r="W711" s="80"/>
      <c r="X711" s="63"/>
      <c r="Y711" s="63"/>
      <c r="Z711" s="63"/>
      <c r="AA711" s="63"/>
      <c r="AB711" s="63"/>
      <c r="AC711" s="63"/>
      <c r="AD711" s="63"/>
      <c r="AE711" s="63"/>
      <c r="AF711" s="63"/>
      <c r="AG711" s="63"/>
      <c r="AH711" s="63"/>
      <c r="AI711" s="63"/>
      <c r="AJ711" s="63"/>
      <c r="AK711" s="63"/>
      <c r="AL711" s="63"/>
      <c r="AM711" s="63"/>
      <c r="AN711" s="63"/>
      <c r="AO711" s="63"/>
      <c r="AP711" s="63"/>
    </row>
    <row r="712" spans="2:42">
      <c r="B712" s="18"/>
      <c r="C712" s="18"/>
      <c r="D712" s="106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2"/>
      <c r="W712" s="80"/>
      <c r="X712" s="63"/>
      <c r="Y712" s="63"/>
      <c r="Z712" s="63"/>
      <c r="AA712" s="63"/>
      <c r="AB712" s="63"/>
      <c r="AC712" s="63"/>
      <c r="AD712" s="63"/>
      <c r="AE712" s="63"/>
      <c r="AF712" s="63"/>
      <c r="AG712" s="63"/>
      <c r="AH712" s="63"/>
      <c r="AI712" s="63"/>
      <c r="AJ712" s="63"/>
      <c r="AK712" s="63"/>
      <c r="AL712" s="63"/>
      <c r="AM712" s="63"/>
      <c r="AN712" s="63"/>
      <c r="AO712" s="63"/>
      <c r="AP712" s="63"/>
    </row>
    <row r="713" spans="2:42">
      <c r="B713" s="18"/>
      <c r="C713" s="18"/>
      <c r="D713" s="106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2"/>
      <c r="W713" s="80"/>
      <c r="X713" s="63"/>
      <c r="Y713" s="63"/>
      <c r="Z713" s="63"/>
      <c r="AA713" s="63"/>
      <c r="AB713" s="63"/>
      <c r="AC713" s="63"/>
      <c r="AD713" s="63"/>
      <c r="AE713" s="63"/>
      <c r="AF713" s="63"/>
      <c r="AG713" s="63"/>
      <c r="AH713" s="63"/>
      <c r="AI713" s="63"/>
      <c r="AJ713" s="63"/>
      <c r="AK713" s="63"/>
      <c r="AL713" s="63"/>
      <c r="AM713" s="63"/>
      <c r="AN713" s="63"/>
      <c r="AO713" s="63"/>
      <c r="AP713" s="63"/>
    </row>
    <row r="714" spans="2:42">
      <c r="B714" s="18"/>
      <c r="C714" s="18"/>
      <c r="D714" s="106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2"/>
      <c r="W714" s="80"/>
      <c r="X714" s="63"/>
      <c r="Y714" s="63"/>
      <c r="Z714" s="63"/>
      <c r="AA714" s="63"/>
      <c r="AB714" s="63"/>
      <c r="AC714" s="63"/>
      <c r="AD714" s="63"/>
      <c r="AE714" s="63"/>
      <c r="AF714" s="63"/>
      <c r="AG714" s="63"/>
      <c r="AH714" s="63"/>
      <c r="AI714" s="63"/>
      <c r="AJ714" s="63"/>
      <c r="AK714" s="63"/>
      <c r="AL714" s="63"/>
      <c r="AM714" s="63"/>
      <c r="AN714" s="63"/>
      <c r="AO714" s="63"/>
      <c r="AP714" s="63"/>
    </row>
    <row r="715" spans="2:42">
      <c r="B715" s="18"/>
      <c r="C715" s="18"/>
      <c r="D715" s="106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2"/>
      <c r="W715" s="80"/>
      <c r="X715" s="63"/>
      <c r="Y715" s="63"/>
      <c r="Z715" s="63"/>
      <c r="AA715" s="63"/>
      <c r="AB715" s="63"/>
      <c r="AC715" s="63"/>
      <c r="AD715" s="63"/>
      <c r="AE715" s="63"/>
      <c r="AF715" s="63"/>
      <c r="AG715" s="63"/>
      <c r="AH715" s="63"/>
      <c r="AI715" s="63"/>
      <c r="AJ715" s="63"/>
      <c r="AK715" s="63"/>
      <c r="AL715" s="63"/>
      <c r="AM715" s="63"/>
      <c r="AN715" s="63"/>
      <c r="AO715" s="63"/>
      <c r="AP715" s="63"/>
    </row>
    <row r="716" spans="2:42">
      <c r="B716" s="18"/>
      <c r="C716" s="18"/>
      <c r="D716" s="106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2"/>
      <c r="W716" s="80"/>
      <c r="X716" s="63"/>
      <c r="Y716" s="63"/>
      <c r="Z716" s="63"/>
      <c r="AA716" s="63"/>
      <c r="AB716" s="63"/>
      <c r="AC716" s="63"/>
      <c r="AD716" s="63"/>
      <c r="AE716" s="63"/>
      <c r="AF716" s="63"/>
      <c r="AG716" s="63"/>
      <c r="AH716" s="63"/>
      <c r="AI716" s="63"/>
      <c r="AJ716" s="63"/>
      <c r="AK716" s="63"/>
      <c r="AL716" s="63"/>
      <c r="AM716" s="63"/>
      <c r="AN716" s="63"/>
      <c r="AO716" s="63"/>
      <c r="AP716" s="63"/>
    </row>
    <row r="717" spans="2:42">
      <c r="B717" s="18"/>
      <c r="C717" s="18"/>
      <c r="D717" s="106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2"/>
      <c r="W717" s="80"/>
      <c r="X717" s="63"/>
      <c r="Y717" s="63"/>
      <c r="Z717" s="63"/>
      <c r="AA717" s="63"/>
      <c r="AB717" s="63"/>
      <c r="AC717" s="63"/>
      <c r="AD717" s="63"/>
      <c r="AE717" s="63"/>
      <c r="AF717" s="63"/>
      <c r="AG717" s="63"/>
      <c r="AH717" s="63"/>
      <c r="AI717" s="63"/>
      <c r="AJ717" s="63"/>
      <c r="AK717" s="63"/>
      <c r="AL717" s="63"/>
      <c r="AM717" s="63"/>
      <c r="AN717" s="63"/>
      <c r="AO717" s="63"/>
      <c r="AP717" s="63"/>
    </row>
    <row r="718" spans="2:42">
      <c r="B718" s="18"/>
      <c r="C718" s="18"/>
      <c r="D718" s="106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2"/>
      <c r="W718" s="80"/>
      <c r="X718" s="63"/>
      <c r="Y718" s="63"/>
      <c r="Z718" s="63"/>
      <c r="AA718" s="63"/>
      <c r="AB718" s="63"/>
      <c r="AC718" s="63"/>
      <c r="AD718" s="63"/>
      <c r="AE718" s="63"/>
      <c r="AF718" s="63"/>
      <c r="AG718" s="63"/>
      <c r="AH718" s="63"/>
      <c r="AI718" s="63"/>
      <c r="AJ718" s="63"/>
      <c r="AK718" s="63"/>
      <c r="AL718" s="63"/>
      <c r="AM718" s="63"/>
      <c r="AN718" s="63"/>
      <c r="AO718" s="63"/>
      <c r="AP718" s="63"/>
    </row>
    <row r="719" spans="2:42">
      <c r="B719" s="18"/>
      <c r="C719" s="18"/>
      <c r="D719" s="106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2"/>
      <c r="W719" s="80"/>
      <c r="X719" s="63"/>
      <c r="Y719" s="63"/>
      <c r="Z719" s="63"/>
      <c r="AA719" s="63"/>
      <c r="AB719" s="63"/>
      <c r="AC719" s="63"/>
      <c r="AD719" s="63"/>
      <c r="AE719" s="63"/>
      <c r="AF719" s="63"/>
      <c r="AG719" s="63"/>
      <c r="AH719" s="63"/>
      <c r="AI719" s="63"/>
      <c r="AJ719" s="63"/>
      <c r="AK719" s="63"/>
      <c r="AL719" s="63"/>
      <c r="AM719" s="63"/>
      <c r="AN719" s="63"/>
      <c r="AO719" s="63"/>
      <c r="AP719" s="63"/>
    </row>
    <row r="720" spans="2:42">
      <c r="B720" s="18"/>
      <c r="C720" s="18"/>
      <c r="D720" s="106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2"/>
      <c r="W720" s="80"/>
      <c r="X720" s="63"/>
      <c r="Y720" s="63"/>
      <c r="Z720" s="63"/>
      <c r="AA720" s="63"/>
      <c r="AB720" s="63"/>
      <c r="AC720" s="63"/>
      <c r="AD720" s="63"/>
      <c r="AE720" s="63"/>
      <c r="AF720" s="63"/>
      <c r="AG720" s="63"/>
      <c r="AH720" s="63"/>
      <c r="AI720" s="63"/>
      <c r="AJ720" s="63"/>
      <c r="AK720" s="63"/>
      <c r="AL720" s="63"/>
      <c r="AM720" s="63"/>
      <c r="AN720" s="63"/>
      <c r="AO720" s="63"/>
      <c r="AP720" s="63"/>
    </row>
    <row r="721" spans="2:42">
      <c r="B721" s="18"/>
      <c r="C721" s="18"/>
      <c r="D721" s="106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2"/>
      <c r="W721" s="80"/>
      <c r="X721" s="63"/>
      <c r="Y721" s="63"/>
      <c r="Z721" s="63"/>
      <c r="AA721" s="63"/>
      <c r="AB721" s="63"/>
      <c r="AC721" s="63"/>
      <c r="AD721" s="63"/>
      <c r="AE721" s="63"/>
      <c r="AF721" s="63"/>
      <c r="AG721" s="63"/>
      <c r="AH721" s="63"/>
      <c r="AI721" s="63"/>
      <c r="AJ721" s="63"/>
      <c r="AK721" s="63"/>
      <c r="AL721" s="63"/>
      <c r="AM721" s="63"/>
      <c r="AN721" s="63"/>
      <c r="AO721" s="63"/>
      <c r="AP721" s="63"/>
    </row>
    <row r="722" spans="2:42">
      <c r="B722" s="18"/>
      <c r="C722" s="18"/>
      <c r="D722" s="106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2"/>
      <c r="W722" s="80"/>
      <c r="X722" s="63"/>
      <c r="Y722" s="63"/>
      <c r="Z722" s="63"/>
      <c r="AA722" s="63"/>
      <c r="AB722" s="63"/>
      <c r="AC722" s="63"/>
      <c r="AD722" s="63"/>
      <c r="AE722" s="63"/>
      <c r="AF722" s="63"/>
      <c r="AG722" s="63"/>
      <c r="AH722" s="63"/>
      <c r="AI722" s="63"/>
      <c r="AJ722" s="63"/>
      <c r="AK722" s="63"/>
      <c r="AL722" s="63"/>
      <c r="AM722" s="63"/>
      <c r="AN722" s="63"/>
      <c r="AO722" s="63"/>
      <c r="AP722" s="63"/>
    </row>
    <row r="723" spans="2:42">
      <c r="B723" s="18"/>
      <c r="C723" s="18"/>
      <c r="D723" s="106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2"/>
      <c r="W723" s="80"/>
      <c r="X723" s="63"/>
      <c r="Y723" s="63"/>
      <c r="Z723" s="63"/>
      <c r="AA723" s="63"/>
      <c r="AB723" s="63"/>
      <c r="AC723" s="63"/>
      <c r="AD723" s="63"/>
      <c r="AE723" s="63"/>
      <c r="AF723" s="63"/>
      <c r="AG723" s="63"/>
      <c r="AH723" s="63"/>
      <c r="AI723" s="63"/>
      <c r="AJ723" s="63"/>
      <c r="AK723" s="63"/>
      <c r="AL723" s="63"/>
      <c r="AM723" s="63"/>
      <c r="AN723" s="63"/>
      <c r="AO723" s="63"/>
      <c r="AP723" s="63"/>
    </row>
    <row r="724" spans="2:42">
      <c r="B724" s="18"/>
      <c r="C724" s="18"/>
      <c r="D724" s="106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2"/>
      <c r="W724" s="80"/>
      <c r="X724" s="63"/>
      <c r="Y724" s="63"/>
      <c r="Z724" s="63"/>
      <c r="AA724" s="63"/>
      <c r="AB724" s="63"/>
      <c r="AC724" s="63"/>
      <c r="AD724" s="63"/>
      <c r="AE724" s="63"/>
      <c r="AF724" s="63"/>
      <c r="AG724" s="63"/>
      <c r="AH724" s="63"/>
      <c r="AI724" s="63"/>
      <c r="AJ724" s="63"/>
      <c r="AK724" s="63"/>
      <c r="AL724" s="63"/>
      <c r="AM724" s="63"/>
      <c r="AN724" s="63"/>
      <c r="AO724" s="63"/>
      <c r="AP724" s="63"/>
    </row>
    <row r="725" spans="2:42">
      <c r="B725" s="18"/>
      <c r="C725" s="18"/>
      <c r="D725" s="106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2"/>
      <c r="W725" s="80"/>
      <c r="X725" s="63"/>
      <c r="Y725" s="63"/>
      <c r="Z725" s="63"/>
      <c r="AA725" s="63"/>
      <c r="AB725" s="63"/>
      <c r="AC725" s="63"/>
      <c r="AD725" s="63"/>
      <c r="AE725" s="63"/>
      <c r="AF725" s="63"/>
      <c r="AG725" s="63"/>
      <c r="AH725" s="63"/>
      <c r="AI725" s="63"/>
      <c r="AJ725" s="63"/>
      <c r="AK725" s="63"/>
      <c r="AL725" s="63"/>
      <c r="AM725" s="63"/>
      <c r="AN725" s="63"/>
      <c r="AO725" s="63"/>
      <c r="AP725" s="63"/>
    </row>
    <row r="726" spans="2:42">
      <c r="B726" s="18"/>
      <c r="C726" s="18"/>
      <c r="D726" s="106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2"/>
      <c r="W726" s="80"/>
      <c r="X726" s="63"/>
      <c r="Y726" s="63"/>
      <c r="Z726" s="63"/>
      <c r="AA726" s="63"/>
      <c r="AB726" s="63"/>
      <c r="AC726" s="63"/>
      <c r="AD726" s="63"/>
      <c r="AE726" s="63"/>
      <c r="AF726" s="63"/>
      <c r="AG726" s="63"/>
      <c r="AH726" s="63"/>
      <c r="AI726" s="63"/>
      <c r="AJ726" s="63"/>
      <c r="AK726" s="63"/>
      <c r="AL726" s="63"/>
      <c r="AM726" s="63"/>
      <c r="AN726" s="63"/>
      <c r="AO726" s="63"/>
      <c r="AP726" s="63"/>
    </row>
    <row r="727" spans="2:42">
      <c r="B727" s="18"/>
      <c r="C727" s="18"/>
      <c r="D727" s="106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2"/>
      <c r="W727" s="80"/>
      <c r="X727" s="63"/>
      <c r="Y727" s="63"/>
      <c r="Z727" s="63"/>
      <c r="AA727" s="63"/>
      <c r="AB727" s="63"/>
      <c r="AC727" s="63"/>
      <c r="AD727" s="63"/>
      <c r="AE727" s="63"/>
      <c r="AF727" s="63"/>
      <c r="AG727" s="63"/>
      <c r="AH727" s="63"/>
      <c r="AI727" s="63"/>
      <c r="AJ727" s="63"/>
      <c r="AK727" s="63"/>
      <c r="AL727" s="63"/>
      <c r="AM727" s="63"/>
      <c r="AN727" s="63"/>
      <c r="AO727" s="63"/>
      <c r="AP727" s="63"/>
    </row>
    <row r="728" spans="2:42">
      <c r="B728" s="18"/>
      <c r="C728" s="18"/>
      <c r="D728" s="106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2"/>
      <c r="W728" s="80"/>
      <c r="X728" s="63"/>
      <c r="Y728" s="63"/>
      <c r="Z728" s="63"/>
      <c r="AA728" s="63"/>
      <c r="AB728" s="63"/>
      <c r="AC728" s="63"/>
      <c r="AD728" s="63"/>
      <c r="AE728" s="63"/>
      <c r="AF728" s="63"/>
      <c r="AG728" s="63"/>
      <c r="AH728" s="63"/>
      <c r="AI728" s="63"/>
      <c r="AJ728" s="63"/>
      <c r="AK728" s="63"/>
      <c r="AL728" s="63"/>
      <c r="AM728" s="63"/>
      <c r="AN728" s="63"/>
      <c r="AO728" s="63"/>
      <c r="AP728" s="63"/>
    </row>
    <row r="729" spans="2:42">
      <c r="B729" s="18"/>
      <c r="C729" s="18"/>
      <c r="D729" s="106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2"/>
      <c r="W729" s="80"/>
      <c r="X729" s="63"/>
      <c r="Y729" s="63"/>
      <c r="Z729" s="63"/>
      <c r="AA729" s="63"/>
      <c r="AB729" s="63"/>
      <c r="AC729" s="63"/>
      <c r="AD729" s="63"/>
      <c r="AE729" s="63"/>
      <c r="AF729" s="63"/>
      <c r="AG729" s="63"/>
      <c r="AH729" s="63"/>
      <c r="AI729" s="63"/>
      <c r="AJ729" s="63"/>
      <c r="AK729" s="63"/>
      <c r="AL729" s="63"/>
      <c r="AM729" s="63"/>
      <c r="AN729" s="63"/>
      <c r="AO729" s="63"/>
      <c r="AP729" s="63"/>
    </row>
    <row r="730" spans="2:42">
      <c r="B730" s="18"/>
      <c r="C730" s="18"/>
      <c r="D730" s="106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2"/>
      <c r="W730" s="80"/>
      <c r="X730" s="63"/>
      <c r="Y730" s="63"/>
      <c r="Z730" s="63"/>
      <c r="AA730" s="63"/>
      <c r="AB730" s="63"/>
      <c r="AC730" s="63"/>
      <c r="AD730" s="63"/>
      <c r="AE730" s="63"/>
      <c r="AF730" s="63"/>
      <c r="AG730" s="63"/>
      <c r="AH730" s="63"/>
      <c r="AI730" s="63"/>
      <c r="AJ730" s="63"/>
      <c r="AK730" s="63"/>
      <c r="AL730" s="63"/>
      <c r="AM730" s="63"/>
      <c r="AN730" s="63"/>
      <c r="AO730" s="63"/>
      <c r="AP730" s="63"/>
    </row>
    <row r="731" spans="2:42">
      <c r="B731" s="18"/>
      <c r="C731" s="18"/>
      <c r="D731" s="106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2"/>
      <c r="W731" s="80"/>
      <c r="X731" s="63"/>
      <c r="Y731" s="63"/>
      <c r="Z731" s="63"/>
      <c r="AA731" s="63"/>
      <c r="AB731" s="63"/>
      <c r="AC731" s="63"/>
      <c r="AD731" s="63"/>
      <c r="AE731" s="63"/>
      <c r="AF731" s="63"/>
      <c r="AG731" s="63"/>
      <c r="AH731" s="63"/>
      <c r="AI731" s="63"/>
      <c r="AJ731" s="63"/>
      <c r="AK731" s="63"/>
      <c r="AL731" s="63"/>
      <c r="AM731" s="63"/>
      <c r="AN731" s="63"/>
      <c r="AO731" s="63"/>
      <c r="AP731" s="63"/>
    </row>
    <row r="732" spans="2:42">
      <c r="B732" s="18"/>
      <c r="C732" s="18"/>
      <c r="D732" s="106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2"/>
      <c r="W732" s="80"/>
      <c r="X732" s="63"/>
      <c r="Y732" s="63"/>
      <c r="Z732" s="63"/>
      <c r="AA732" s="63"/>
      <c r="AB732" s="63"/>
      <c r="AC732" s="63"/>
      <c r="AD732" s="63"/>
      <c r="AE732" s="63"/>
      <c r="AF732" s="63"/>
      <c r="AG732" s="63"/>
      <c r="AH732" s="63"/>
      <c r="AI732" s="63"/>
      <c r="AJ732" s="63"/>
      <c r="AK732" s="63"/>
      <c r="AL732" s="63"/>
      <c r="AM732" s="63"/>
      <c r="AN732" s="63"/>
      <c r="AO732" s="63"/>
      <c r="AP732" s="63"/>
    </row>
    <row r="733" spans="2:42">
      <c r="B733" s="18"/>
      <c r="C733" s="18"/>
      <c r="D733" s="106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2"/>
      <c r="W733" s="80"/>
      <c r="X733" s="63"/>
      <c r="Y733" s="63"/>
      <c r="Z733" s="63"/>
      <c r="AA733" s="63"/>
      <c r="AB733" s="63"/>
      <c r="AC733" s="63"/>
      <c r="AD733" s="63"/>
      <c r="AE733" s="63"/>
      <c r="AF733" s="63"/>
      <c r="AG733" s="63"/>
      <c r="AH733" s="63"/>
      <c r="AI733" s="63"/>
      <c r="AJ733" s="63"/>
      <c r="AK733" s="63"/>
      <c r="AL733" s="63"/>
      <c r="AM733" s="63"/>
      <c r="AN733" s="63"/>
      <c r="AO733" s="63"/>
      <c r="AP733" s="63"/>
    </row>
    <row r="734" spans="2:42">
      <c r="B734" s="18"/>
      <c r="C734" s="18"/>
      <c r="D734" s="106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2"/>
      <c r="W734" s="80"/>
      <c r="X734" s="63"/>
      <c r="Y734" s="63"/>
      <c r="Z734" s="63"/>
      <c r="AA734" s="63"/>
      <c r="AB734" s="63"/>
      <c r="AC734" s="63"/>
      <c r="AD734" s="63"/>
      <c r="AE734" s="63"/>
      <c r="AF734" s="63"/>
      <c r="AG734" s="63"/>
      <c r="AH734" s="63"/>
      <c r="AI734" s="63"/>
      <c r="AJ734" s="63"/>
      <c r="AK734" s="63"/>
      <c r="AL734" s="63"/>
      <c r="AM734" s="63"/>
      <c r="AN734" s="63"/>
      <c r="AO734" s="63"/>
      <c r="AP734" s="63"/>
    </row>
    <row r="735" spans="2:42">
      <c r="B735" s="18"/>
      <c r="C735" s="18"/>
      <c r="D735" s="106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2"/>
      <c r="W735" s="80"/>
      <c r="X735" s="63"/>
      <c r="Y735" s="63"/>
      <c r="Z735" s="63"/>
      <c r="AA735" s="63"/>
      <c r="AB735" s="63"/>
      <c r="AC735" s="63"/>
      <c r="AD735" s="63"/>
      <c r="AE735" s="63"/>
      <c r="AF735" s="63"/>
      <c r="AG735" s="63"/>
      <c r="AH735" s="63"/>
      <c r="AI735" s="63"/>
      <c r="AJ735" s="63"/>
      <c r="AK735" s="63"/>
      <c r="AL735" s="63"/>
      <c r="AM735" s="63"/>
      <c r="AN735" s="63"/>
      <c r="AO735" s="63"/>
      <c r="AP735" s="63"/>
    </row>
    <row r="736" spans="2:42">
      <c r="B736" s="18"/>
      <c r="C736" s="18"/>
      <c r="D736" s="106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2"/>
      <c r="W736" s="80"/>
      <c r="X736" s="63"/>
      <c r="Y736" s="63"/>
      <c r="Z736" s="63"/>
      <c r="AA736" s="63"/>
      <c r="AB736" s="63"/>
      <c r="AC736" s="63"/>
      <c r="AD736" s="63"/>
      <c r="AE736" s="63"/>
      <c r="AF736" s="63"/>
      <c r="AG736" s="63"/>
      <c r="AH736" s="63"/>
      <c r="AI736" s="63"/>
      <c r="AJ736" s="63"/>
      <c r="AK736" s="63"/>
      <c r="AL736" s="63"/>
      <c r="AM736" s="63"/>
      <c r="AN736" s="63"/>
      <c r="AO736" s="63"/>
      <c r="AP736" s="63"/>
    </row>
    <row r="737" spans="2:42">
      <c r="B737" s="18"/>
      <c r="C737" s="18"/>
      <c r="D737" s="106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2"/>
      <c r="W737" s="80"/>
      <c r="X737" s="63"/>
      <c r="Y737" s="63"/>
      <c r="Z737" s="63"/>
      <c r="AA737" s="63"/>
      <c r="AB737" s="63"/>
      <c r="AC737" s="63"/>
      <c r="AD737" s="63"/>
      <c r="AE737" s="63"/>
      <c r="AF737" s="63"/>
      <c r="AG737" s="63"/>
      <c r="AH737" s="63"/>
      <c r="AI737" s="63"/>
      <c r="AJ737" s="63"/>
      <c r="AK737" s="63"/>
      <c r="AL737" s="63"/>
      <c r="AM737" s="63"/>
      <c r="AN737" s="63"/>
      <c r="AO737" s="63"/>
      <c r="AP737" s="63"/>
    </row>
    <row r="738" spans="2:42">
      <c r="B738" s="18"/>
      <c r="C738" s="18"/>
      <c r="D738" s="106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2"/>
      <c r="W738" s="80"/>
      <c r="X738" s="63"/>
      <c r="Y738" s="63"/>
      <c r="Z738" s="63"/>
      <c r="AA738" s="63"/>
      <c r="AB738" s="63"/>
      <c r="AC738" s="63"/>
      <c r="AD738" s="63"/>
      <c r="AE738" s="63"/>
      <c r="AF738" s="63"/>
      <c r="AG738" s="63"/>
      <c r="AH738" s="63"/>
      <c r="AI738" s="63"/>
      <c r="AJ738" s="63"/>
      <c r="AK738" s="63"/>
      <c r="AL738" s="63"/>
      <c r="AM738" s="63"/>
      <c r="AN738" s="63"/>
      <c r="AO738" s="63"/>
      <c r="AP738" s="63"/>
    </row>
    <row r="739" spans="2:42">
      <c r="B739" s="18"/>
      <c r="C739" s="18"/>
      <c r="D739" s="106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2"/>
      <c r="W739" s="80"/>
      <c r="X739" s="63"/>
      <c r="Y739" s="63"/>
      <c r="Z739" s="63"/>
      <c r="AA739" s="63"/>
      <c r="AB739" s="63"/>
      <c r="AC739" s="63"/>
      <c r="AD739" s="63"/>
      <c r="AE739" s="63"/>
      <c r="AF739" s="63"/>
      <c r="AG739" s="63"/>
      <c r="AH739" s="63"/>
      <c r="AI739" s="63"/>
      <c r="AJ739" s="63"/>
      <c r="AK739" s="63"/>
      <c r="AL739" s="63"/>
      <c r="AM739" s="63"/>
      <c r="AN739" s="63"/>
      <c r="AO739" s="63"/>
      <c r="AP739" s="63"/>
    </row>
    <row r="740" spans="2:42">
      <c r="B740" s="18"/>
      <c r="C740" s="18"/>
      <c r="D740" s="106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2"/>
      <c r="W740" s="80"/>
      <c r="X740" s="63"/>
      <c r="Y740" s="63"/>
      <c r="Z740" s="63"/>
      <c r="AA740" s="63"/>
      <c r="AB740" s="63"/>
      <c r="AC740" s="63"/>
      <c r="AD740" s="63"/>
      <c r="AE740" s="63"/>
      <c r="AF740" s="63"/>
      <c r="AG740" s="63"/>
      <c r="AH740" s="63"/>
      <c r="AI740" s="63"/>
      <c r="AJ740" s="63"/>
      <c r="AK740" s="63"/>
      <c r="AL740" s="63"/>
      <c r="AM740" s="63"/>
      <c r="AN740" s="63"/>
      <c r="AO740" s="63"/>
      <c r="AP740" s="63"/>
    </row>
    <row r="741" spans="2:42">
      <c r="B741" s="18"/>
      <c r="C741" s="18"/>
      <c r="D741" s="106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2"/>
      <c r="W741" s="80"/>
      <c r="X741" s="63"/>
      <c r="Y741" s="63"/>
      <c r="Z741" s="63"/>
      <c r="AA741" s="63"/>
      <c r="AB741" s="63"/>
      <c r="AC741" s="63"/>
      <c r="AD741" s="63"/>
      <c r="AE741" s="63"/>
      <c r="AF741" s="63"/>
      <c r="AG741" s="63"/>
      <c r="AH741" s="63"/>
      <c r="AI741" s="63"/>
      <c r="AJ741" s="63"/>
      <c r="AK741" s="63"/>
      <c r="AL741" s="63"/>
      <c r="AM741" s="63"/>
      <c r="AN741" s="63"/>
      <c r="AO741" s="63"/>
      <c r="AP741" s="63"/>
    </row>
    <row r="742" spans="2:42">
      <c r="B742" s="18"/>
      <c r="C742" s="18"/>
      <c r="D742" s="106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2"/>
      <c r="W742" s="80"/>
      <c r="X742" s="63"/>
      <c r="Y742" s="63"/>
      <c r="Z742" s="63"/>
      <c r="AA742" s="63"/>
      <c r="AB742" s="63"/>
      <c r="AC742" s="63"/>
      <c r="AD742" s="63"/>
      <c r="AE742" s="63"/>
      <c r="AF742" s="63"/>
      <c r="AG742" s="63"/>
      <c r="AH742" s="63"/>
      <c r="AI742" s="63"/>
      <c r="AJ742" s="63"/>
      <c r="AK742" s="63"/>
      <c r="AL742" s="63"/>
      <c r="AM742" s="63"/>
      <c r="AN742" s="63"/>
      <c r="AO742" s="63"/>
      <c r="AP742" s="63"/>
    </row>
    <row r="743" spans="2:42">
      <c r="B743" s="18"/>
      <c r="C743" s="18"/>
      <c r="D743" s="106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2"/>
      <c r="W743" s="80"/>
      <c r="X743" s="63"/>
      <c r="Y743" s="63"/>
      <c r="Z743" s="63"/>
      <c r="AA743" s="63"/>
      <c r="AB743" s="63"/>
      <c r="AC743" s="63"/>
      <c r="AD743" s="63"/>
      <c r="AE743" s="63"/>
      <c r="AF743" s="63"/>
      <c r="AG743" s="63"/>
      <c r="AH743" s="63"/>
      <c r="AI743" s="63"/>
      <c r="AJ743" s="63"/>
      <c r="AK743" s="63"/>
      <c r="AL743" s="63"/>
      <c r="AM743" s="63"/>
      <c r="AN743" s="63"/>
      <c r="AO743" s="63"/>
      <c r="AP743" s="63"/>
    </row>
    <row r="744" spans="2:42">
      <c r="B744" s="18"/>
      <c r="C744" s="18"/>
      <c r="D744" s="106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2"/>
      <c r="W744" s="80"/>
      <c r="X744" s="63"/>
      <c r="Y744" s="63"/>
      <c r="Z744" s="63"/>
      <c r="AA744" s="63"/>
      <c r="AB744" s="63"/>
      <c r="AC744" s="63"/>
      <c r="AD744" s="63"/>
      <c r="AE744" s="63"/>
      <c r="AF744" s="63"/>
      <c r="AG744" s="63"/>
      <c r="AH744" s="63"/>
      <c r="AI744" s="63"/>
      <c r="AJ744" s="63"/>
      <c r="AK744" s="63"/>
      <c r="AL744" s="63"/>
      <c r="AM744" s="63"/>
      <c r="AN744" s="63"/>
      <c r="AO744" s="63"/>
      <c r="AP744" s="63"/>
    </row>
    <row r="745" spans="2:42">
      <c r="B745" s="18"/>
      <c r="C745" s="18"/>
      <c r="D745" s="106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2"/>
      <c r="W745" s="80"/>
      <c r="X745" s="63"/>
      <c r="Y745" s="63"/>
      <c r="Z745" s="63"/>
      <c r="AA745" s="63"/>
      <c r="AB745" s="63"/>
      <c r="AC745" s="63"/>
      <c r="AD745" s="63"/>
      <c r="AE745" s="63"/>
      <c r="AF745" s="63"/>
      <c r="AG745" s="63"/>
      <c r="AH745" s="63"/>
      <c r="AI745" s="63"/>
      <c r="AJ745" s="63"/>
      <c r="AK745" s="63"/>
      <c r="AL745" s="63"/>
      <c r="AM745" s="63"/>
      <c r="AN745" s="63"/>
      <c r="AO745" s="63"/>
      <c r="AP745" s="63"/>
    </row>
    <row r="746" spans="2:42">
      <c r="B746" s="18"/>
      <c r="C746" s="18"/>
      <c r="D746" s="106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2"/>
      <c r="W746" s="80"/>
      <c r="X746" s="63"/>
      <c r="Y746" s="63"/>
      <c r="Z746" s="63"/>
      <c r="AA746" s="63"/>
      <c r="AB746" s="63"/>
      <c r="AC746" s="63"/>
      <c r="AD746" s="63"/>
      <c r="AE746" s="63"/>
      <c r="AF746" s="63"/>
      <c r="AG746" s="63"/>
      <c r="AH746" s="63"/>
      <c r="AI746" s="63"/>
      <c r="AJ746" s="63"/>
      <c r="AK746" s="63"/>
      <c r="AL746" s="63"/>
      <c r="AM746" s="63"/>
      <c r="AN746" s="63"/>
      <c r="AO746" s="63"/>
      <c r="AP746" s="63"/>
    </row>
    <row r="747" spans="2:42">
      <c r="B747" s="18"/>
      <c r="C747" s="18"/>
      <c r="D747" s="106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2"/>
      <c r="W747" s="80"/>
      <c r="X747" s="63"/>
      <c r="Y747" s="63"/>
      <c r="Z747" s="63"/>
      <c r="AA747" s="63"/>
      <c r="AB747" s="63"/>
      <c r="AC747" s="63"/>
      <c r="AD747" s="63"/>
      <c r="AE747" s="63"/>
      <c r="AF747" s="63"/>
      <c r="AG747" s="63"/>
      <c r="AH747" s="63"/>
      <c r="AI747" s="63"/>
      <c r="AJ747" s="63"/>
      <c r="AK747" s="63"/>
      <c r="AL747" s="63"/>
      <c r="AM747" s="63"/>
      <c r="AN747" s="63"/>
      <c r="AO747" s="63"/>
      <c r="AP747" s="63"/>
    </row>
    <row r="748" spans="2:42">
      <c r="B748" s="18"/>
      <c r="C748" s="18"/>
      <c r="D748" s="106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2"/>
      <c r="W748" s="80"/>
      <c r="X748" s="63"/>
      <c r="Y748" s="63"/>
      <c r="Z748" s="63"/>
      <c r="AA748" s="63"/>
      <c r="AB748" s="63"/>
      <c r="AC748" s="63"/>
      <c r="AD748" s="63"/>
      <c r="AE748" s="63"/>
      <c r="AF748" s="63"/>
      <c r="AG748" s="63"/>
      <c r="AH748" s="63"/>
      <c r="AI748" s="63"/>
      <c r="AJ748" s="63"/>
      <c r="AK748" s="63"/>
      <c r="AL748" s="63"/>
      <c r="AM748" s="63"/>
      <c r="AN748" s="63"/>
      <c r="AO748" s="63"/>
      <c r="AP748" s="63"/>
    </row>
    <row r="749" spans="2:42">
      <c r="B749" s="18"/>
      <c r="C749" s="18"/>
      <c r="D749" s="106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2"/>
      <c r="W749" s="80"/>
      <c r="X749" s="63"/>
      <c r="Y749" s="63"/>
      <c r="Z749" s="63"/>
      <c r="AA749" s="63"/>
      <c r="AB749" s="63"/>
      <c r="AC749" s="63"/>
      <c r="AD749" s="63"/>
      <c r="AE749" s="63"/>
      <c r="AF749" s="63"/>
      <c r="AG749" s="63"/>
      <c r="AH749" s="63"/>
      <c r="AI749" s="63"/>
      <c r="AJ749" s="63"/>
      <c r="AK749" s="63"/>
      <c r="AL749" s="63"/>
      <c r="AM749" s="63"/>
      <c r="AN749" s="63"/>
      <c r="AO749" s="63"/>
      <c r="AP749" s="63"/>
    </row>
    <row r="750" spans="2:42">
      <c r="B750" s="18"/>
      <c r="C750" s="18"/>
      <c r="D750" s="106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2"/>
      <c r="W750" s="80"/>
      <c r="X750" s="63"/>
      <c r="Y750" s="63"/>
      <c r="Z750" s="63"/>
      <c r="AA750" s="63"/>
      <c r="AB750" s="63"/>
      <c r="AC750" s="63"/>
      <c r="AD750" s="63"/>
      <c r="AE750" s="63"/>
      <c r="AF750" s="63"/>
      <c r="AG750" s="63"/>
      <c r="AH750" s="63"/>
      <c r="AI750" s="63"/>
      <c r="AJ750" s="63"/>
      <c r="AK750" s="63"/>
      <c r="AL750" s="63"/>
      <c r="AM750" s="63"/>
      <c r="AN750" s="63"/>
      <c r="AO750" s="63"/>
      <c r="AP750" s="63"/>
    </row>
    <row r="751" spans="2:42">
      <c r="B751" s="18"/>
      <c r="C751" s="18"/>
      <c r="D751" s="106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2"/>
      <c r="W751" s="80"/>
      <c r="X751" s="63"/>
      <c r="Y751" s="63"/>
      <c r="Z751" s="63"/>
      <c r="AA751" s="63"/>
      <c r="AB751" s="63"/>
      <c r="AC751" s="63"/>
      <c r="AD751" s="63"/>
      <c r="AE751" s="63"/>
      <c r="AF751" s="63"/>
      <c r="AG751" s="63"/>
      <c r="AH751" s="63"/>
      <c r="AI751" s="63"/>
      <c r="AJ751" s="63"/>
      <c r="AK751" s="63"/>
      <c r="AL751" s="63"/>
      <c r="AM751" s="63"/>
      <c r="AN751" s="63"/>
      <c r="AO751" s="63"/>
      <c r="AP751" s="63"/>
    </row>
    <row r="752" spans="2:42">
      <c r="B752" s="18"/>
      <c r="C752" s="18"/>
      <c r="D752" s="106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2"/>
      <c r="W752" s="80"/>
      <c r="X752" s="63"/>
      <c r="Y752" s="63"/>
      <c r="Z752" s="63"/>
      <c r="AA752" s="63"/>
      <c r="AB752" s="63"/>
      <c r="AC752" s="63"/>
      <c r="AD752" s="63"/>
      <c r="AE752" s="63"/>
      <c r="AF752" s="63"/>
      <c r="AG752" s="63"/>
      <c r="AH752" s="63"/>
      <c r="AI752" s="63"/>
      <c r="AJ752" s="63"/>
      <c r="AK752" s="63"/>
      <c r="AL752" s="63"/>
      <c r="AM752" s="63"/>
      <c r="AN752" s="63"/>
      <c r="AO752" s="63"/>
      <c r="AP752" s="63"/>
    </row>
    <row r="753" spans="2:42">
      <c r="B753" s="18"/>
      <c r="C753" s="18"/>
      <c r="D753" s="106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2"/>
      <c r="W753" s="80"/>
      <c r="X753" s="63"/>
      <c r="Y753" s="63"/>
      <c r="Z753" s="63"/>
      <c r="AA753" s="63"/>
      <c r="AB753" s="63"/>
      <c r="AC753" s="63"/>
      <c r="AD753" s="63"/>
      <c r="AE753" s="63"/>
      <c r="AF753" s="63"/>
      <c r="AG753" s="63"/>
      <c r="AH753" s="63"/>
      <c r="AI753" s="63"/>
      <c r="AJ753" s="63"/>
      <c r="AK753" s="63"/>
      <c r="AL753" s="63"/>
      <c r="AM753" s="63"/>
      <c r="AN753" s="63"/>
      <c r="AO753" s="63"/>
      <c r="AP753" s="63"/>
    </row>
    <row r="754" spans="2:42">
      <c r="B754" s="18"/>
      <c r="C754" s="18"/>
      <c r="D754" s="106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2"/>
      <c r="W754" s="80"/>
      <c r="X754" s="63"/>
      <c r="Y754" s="63"/>
      <c r="Z754" s="63"/>
      <c r="AA754" s="63"/>
      <c r="AB754" s="63"/>
      <c r="AC754" s="63"/>
      <c r="AD754" s="63"/>
      <c r="AE754" s="63"/>
      <c r="AF754" s="63"/>
      <c r="AG754" s="63"/>
      <c r="AH754" s="63"/>
      <c r="AI754" s="63"/>
      <c r="AJ754" s="63"/>
      <c r="AK754" s="63"/>
      <c r="AL754" s="63"/>
      <c r="AM754" s="63"/>
      <c r="AN754" s="63"/>
      <c r="AO754" s="63"/>
      <c r="AP754" s="63"/>
    </row>
    <row r="755" spans="2:42">
      <c r="B755" s="18"/>
      <c r="C755" s="18"/>
      <c r="D755" s="106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2"/>
      <c r="W755" s="80"/>
      <c r="X755" s="63"/>
      <c r="Y755" s="63"/>
      <c r="Z755" s="63"/>
      <c r="AA755" s="63"/>
      <c r="AB755" s="63"/>
      <c r="AC755" s="63"/>
      <c r="AD755" s="63"/>
      <c r="AE755" s="63"/>
      <c r="AF755" s="63"/>
      <c r="AG755" s="63"/>
      <c r="AH755" s="63"/>
      <c r="AI755" s="63"/>
      <c r="AJ755" s="63"/>
      <c r="AK755" s="63"/>
      <c r="AL755" s="63"/>
      <c r="AM755" s="63"/>
      <c r="AN755" s="63"/>
      <c r="AO755" s="63"/>
      <c r="AP755" s="63"/>
    </row>
    <row r="756" spans="2:42">
      <c r="B756" s="18"/>
      <c r="C756" s="18"/>
      <c r="D756" s="106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2"/>
      <c r="W756" s="80"/>
      <c r="X756" s="63"/>
      <c r="Y756" s="63"/>
      <c r="Z756" s="63"/>
      <c r="AA756" s="63"/>
      <c r="AB756" s="63"/>
      <c r="AC756" s="63"/>
      <c r="AD756" s="63"/>
      <c r="AE756" s="63"/>
      <c r="AF756" s="63"/>
      <c r="AG756" s="63"/>
      <c r="AH756" s="63"/>
      <c r="AI756" s="63"/>
      <c r="AJ756" s="63"/>
      <c r="AK756" s="63"/>
      <c r="AL756" s="63"/>
      <c r="AM756" s="63"/>
      <c r="AN756" s="63"/>
      <c r="AO756" s="63"/>
      <c r="AP756" s="63"/>
    </row>
    <row r="757" spans="2:42">
      <c r="B757" s="18"/>
      <c r="C757" s="18"/>
      <c r="D757" s="106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2"/>
      <c r="W757" s="80"/>
      <c r="X757" s="63"/>
      <c r="Y757" s="63"/>
      <c r="Z757" s="63"/>
      <c r="AA757" s="63"/>
      <c r="AB757" s="63"/>
      <c r="AC757" s="63"/>
      <c r="AD757" s="63"/>
      <c r="AE757" s="63"/>
      <c r="AF757" s="63"/>
      <c r="AG757" s="63"/>
      <c r="AH757" s="63"/>
      <c r="AI757" s="63"/>
      <c r="AJ757" s="63"/>
      <c r="AK757" s="63"/>
      <c r="AL757" s="63"/>
      <c r="AM757" s="63"/>
      <c r="AN757" s="63"/>
      <c r="AO757" s="63"/>
      <c r="AP757" s="63"/>
    </row>
    <row r="758" spans="2:42">
      <c r="B758" s="18"/>
      <c r="C758" s="18"/>
      <c r="D758" s="106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2"/>
      <c r="W758" s="80"/>
      <c r="X758" s="63"/>
      <c r="Y758" s="63"/>
      <c r="Z758" s="63"/>
      <c r="AA758" s="63"/>
      <c r="AB758" s="63"/>
      <c r="AC758" s="63"/>
      <c r="AD758" s="63"/>
      <c r="AE758" s="63"/>
      <c r="AF758" s="63"/>
      <c r="AG758" s="63"/>
      <c r="AH758" s="63"/>
      <c r="AI758" s="63"/>
      <c r="AJ758" s="63"/>
      <c r="AK758" s="63"/>
      <c r="AL758" s="63"/>
      <c r="AM758" s="63"/>
      <c r="AN758" s="63"/>
      <c r="AO758" s="63"/>
      <c r="AP758" s="63"/>
    </row>
    <row r="759" spans="2:42">
      <c r="B759" s="18"/>
      <c r="C759" s="18"/>
      <c r="D759" s="106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2"/>
      <c r="W759" s="80"/>
      <c r="X759" s="63"/>
      <c r="Y759" s="63"/>
      <c r="Z759" s="63"/>
      <c r="AA759" s="63"/>
      <c r="AB759" s="63"/>
      <c r="AC759" s="63"/>
      <c r="AD759" s="63"/>
      <c r="AE759" s="63"/>
      <c r="AF759" s="63"/>
      <c r="AG759" s="63"/>
      <c r="AH759" s="63"/>
      <c r="AI759" s="63"/>
      <c r="AJ759" s="63"/>
      <c r="AK759" s="63"/>
      <c r="AL759" s="63"/>
      <c r="AM759" s="63"/>
      <c r="AN759" s="63"/>
      <c r="AO759" s="63"/>
      <c r="AP759" s="63"/>
    </row>
    <row r="760" spans="2:42">
      <c r="B760" s="18"/>
      <c r="C760" s="18"/>
      <c r="D760" s="106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2"/>
      <c r="W760" s="80"/>
      <c r="X760" s="63"/>
      <c r="Y760" s="63"/>
      <c r="Z760" s="63"/>
      <c r="AA760" s="63"/>
      <c r="AB760" s="63"/>
      <c r="AC760" s="63"/>
      <c r="AD760" s="63"/>
      <c r="AE760" s="63"/>
      <c r="AF760" s="63"/>
      <c r="AG760" s="63"/>
      <c r="AH760" s="63"/>
      <c r="AI760" s="63"/>
      <c r="AJ760" s="63"/>
      <c r="AK760" s="63"/>
      <c r="AL760" s="63"/>
      <c r="AM760" s="63"/>
      <c r="AN760" s="63"/>
      <c r="AO760" s="63"/>
      <c r="AP760" s="63"/>
    </row>
    <row r="761" spans="2:42">
      <c r="B761" s="18"/>
      <c r="C761" s="18"/>
      <c r="D761" s="106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2"/>
      <c r="W761" s="80"/>
      <c r="X761" s="63"/>
      <c r="Y761" s="63"/>
      <c r="Z761" s="63"/>
      <c r="AA761" s="63"/>
      <c r="AB761" s="63"/>
      <c r="AC761" s="63"/>
      <c r="AD761" s="63"/>
      <c r="AE761" s="63"/>
      <c r="AF761" s="63"/>
      <c r="AG761" s="63"/>
      <c r="AH761" s="63"/>
      <c r="AI761" s="63"/>
      <c r="AJ761" s="63"/>
      <c r="AK761" s="63"/>
      <c r="AL761" s="63"/>
      <c r="AM761" s="63"/>
      <c r="AN761" s="63"/>
      <c r="AO761" s="63"/>
      <c r="AP761" s="63"/>
    </row>
    <row r="762" spans="2:42">
      <c r="B762" s="18"/>
      <c r="C762" s="18"/>
      <c r="D762" s="106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2"/>
      <c r="W762" s="80"/>
      <c r="X762" s="63"/>
      <c r="Y762" s="63"/>
      <c r="Z762" s="63"/>
      <c r="AA762" s="63"/>
      <c r="AB762" s="63"/>
      <c r="AC762" s="63"/>
      <c r="AD762" s="63"/>
      <c r="AE762" s="63"/>
      <c r="AF762" s="63"/>
      <c r="AG762" s="63"/>
      <c r="AH762" s="63"/>
      <c r="AI762" s="63"/>
      <c r="AJ762" s="63"/>
      <c r="AK762" s="63"/>
      <c r="AL762" s="63"/>
      <c r="AM762" s="63"/>
      <c r="AN762" s="63"/>
      <c r="AO762" s="63"/>
      <c r="AP762" s="63"/>
    </row>
    <row r="763" spans="2:42">
      <c r="B763" s="18"/>
      <c r="C763" s="18"/>
      <c r="D763" s="106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2"/>
      <c r="W763" s="80"/>
      <c r="X763" s="63"/>
      <c r="Y763" s="63"/>
      <c r="Z763" s="63"/>
      <c r="AA763" s="63"/>
      <c r="AB763" s="63"/>
      <c r="AC763" s="63"/>
      <c r="AD763" s="63"/>
      <c r="AE763" s="63"/>
      <c r="AF763" s="63"/>
      <c r="AG763" s="63"/>
      <c r="AH763" s="63"/>
      <c r="AI763" s="63"/>
      <c r="AJ763" s="63"/>
      <c r="AK763" s="63"/>
      <c r="AL763" s="63"/>
      <c r="AM763" s="63"/>
      <c r="AN763" s="63"/>
      <c r="AO763" s="63"/>
      <c r="AP763" s="63"/>
    </row>
    <row r="764" spans="2:42">
      <c r="B764" s="18"/>
      <c r="C764" s="18"/>
      <c r="D764" s="106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2"/>
      <c r="W764" s="80"/>
      <c r="X764" s="63"/>
      <c r="Y764" s="63"/>
      <c r="Z764" s="63"/>
      <c r="AA764" s="63"/>
      <c r="AB764" s="63"/>
      <c r="AC764" s="63"/>
      <c r="AD764" s="63"/>
      <c r="AE764" s="63"/>
      <c r="AF764" s="63"/>
      <c r="AG764" s="63"/>
      <c r="AH764" s="63"/>
      <c r="AI764" s="63"/>
      <c r="AJ764" s="63"/>
      <c r="AK764" s="63"/>
      <c r="AL764" s="63"/>
      <c r="AM764" s="63"/>
      <c r="AN764" s="63"/>
      <c r="AO764" s="63"/>
      <c r="AP764" s="63"/>
    </row>
    <row r="765" spans="2:42">
      <c r="B765" s="18"/>
      <c r="C765" s="18"/>
      <c r="D765" s="106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2"/>
      <c r="W765" s="80"/>
      <c r="X765" s="63"/>
      <c r="Y765" s="63"/>
      <c r="Z765" s="63"/>
      <c r="AA765" s="63"/>
      <c r="AB765" s="63"/>
      <c r="AC765" s="63"/>
      <c r="AD765" s="63"/>
      <c r="AE765" s="63"/>
      <c r="AF765" s="63"/>
      <c r="AG765" s="63"/>
      <c r="AH765" s="63"/>
      <c r="AI765" s="63"/>
      <c r="AJ765" s="63"/>
      <c r="AK765" s="63"/>
      <c r="AL765" s="63"/>
      <c r="AM765" s="63"/>
      <c r="AN765" s="63"/>
      <c r="AO765" s="63"/>
      <c r="AP765" s="63"/>
    </row>
    <row r="766" spans="2:42">
      <c r="B766" s="18"/>
      <c r="C766" s="18"/>
      <c r="D766" s="106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2"/>
      <c r="W766" s="80"/>
      <c r="X766" s="63"/>
      <c r="Y766" s="63"/>
      <c r="Z766" s="63"/>
      <c r="AA766" s="63"/>
      <c r="AB766" s="63"/>
      <c r="AC766" s="63"/>
      <c r="AD766" s="63"/>
      <c r="AE766" s="63"/>
      <c r="AF766" s="63"/>
      <c r="AG766" s="63"/>
      <c r="AH766" s="63"/>
      <c r="AI766" s="63"/>
      <c r="AJ766" s="63"/>
      <c r="AK766" s="63"/>
      <c r="AL766" s="63"/>
      <c r="AM766" s="63"/>
      <c r="AN766" s="63"/>
      <c r="AO766" s="63"/>
      <c r="AP766" s="63"/>
    </row>
    <row r="767" spans="2:42">
      <c r="B767" s="18"/>
      <c r="C767" s="18"/>
      <c r="D767" s="106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2"/>
      <c r="W767" s="80"/>
      <c r="X767" s="63"/>
      <c r="Y767" s="63"/>
      <c r="Z767" s="63"/>
      <c r="AA767" s="63"/>
      <c r="AB767" s="63"/>
      <c r="AC767" s="63"/>
      <c r="AD767" s="63"/>
      <c r="AE767" s="63"/>
      <c r="AF767" s="63"/>
      <c r="AG767" s="63"/>
      <c r="AH767" s="63"/>
      <c r="AI767" s="63"/>
      <c r="AJ767" s="63"/>
      <c r="AK767" s="63"/>
      <c r="AL767" s="63"/>
      <c r="AM767" s="63"/>
      <c r="AN767" s="63"/>
      <c r="AO767" s="63"/>
      <c r="AP767" s="63"/>
    </row>
    <row r="768" spans="2:42">
      <c r="B768" s="18"/>
      <c r="C768" s="18"/>
      <c r="D768" s="106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2"/>
      <c r="W768" s="80"/>
      <c r="X768" s="63"/>
      <c r="Y768" s="63"/>
      <c r="Z768" s="63"/>
      <c r="AA768" s="63"/>
      <c r="AB768" s="63"/>
      <c r="AC768" s="63"/>
      <c r="AD768" s="63"/>
      <c r="AE768" s="63"/>
      <c r="AF768" s="63"/>
      <c r="AG768" s="63"/>
      <c r="AH768" s="63"/>
      <c r="AI768" s="63"/>
      <c r="AJ768" s="63"/>
      <c r="AK768" s="63"/>
      <c r="AL768" s="63"/>
      <c r="AM768" s="63"/>
      <c r="AN768" s="63"/>
      <c r="AO768" s="63"/>
      <c r="AP768" s="63"/>
    </row>
    <row r="769" spans="2:42">
      <c r="B769" s="18"/>
      <c r="C769" s="18"/>
      <c r="D769" s="106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2"/>
      <c r="W769" s="80"/>
      <c r="X769" s="63"/>
      <c r="Y769" s="63"/>
      <c r="Z769" s="63"/>
      <c r="AA769" s="63"/>
      <c r="AB769" s="63"/>
      <c r="AC769" s="63"/>
      <c r="AD769" s="63"/>
      <c r="AE769" s="63"/>
      <c r="AF769" s="63"/>
      <c r="AG769" s="63"/>
      <c r="AH769" s="63"/>
      <c r="AI769" s="63"/>
      <c r="AJ769" s="63"/>
      <c r="AK769" s="63"/>
      <c r="AL769" s="63"/>
      <c r="AM769" s="63"/>
      <c r="AN769" s="63"/>
      <c r="AO769" s="63"/>
      <c r="AP769" s="63"/>
    </row>
    <row r="770" spans="2:42">
      <c r="B770" s="18"/>
      <c r="C770" s="18"/>
      <c r="D770" s="106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2"/>
      <c r="W770" s="80"/>
      <c r="X770" s="63"/>
      <c r="Y770" s="63"/>
      <c r="Z770" s="63"/>
      <c r="AA770" s="63"/>
      <c r="AB770" s="63"/>
      <c r="AC770" s="63"/>
      <c r="AD770" s="63"/>
      <c r="AE770" s="63"/>
      <c r="AF770" s="63"/>
      <c r="AG770" s="63"/>
      <c r="AH770" s="63"/>
      <c r="AI770" s="63"/>
      <c r="AJ770" s="63"/>
      <c r="AK770" s="63"/>
      <c r="AL770" s="63"/>
      <c r="AM770" s="63"/>
      <c r="AN770" s="63"/>
      <c r="AO770" s="63"/>
      <c r="AP770" s="63"/>
    </row>
    <row r="771" spans="2:42">
      <c r="B771" s="18"/>
      <c r="C771" s="18"/>
      <c r="D771" s="106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2"/>
      <c r="W771" s="80"/>
      <c r="X771" s="63"/>
      <c r="Y771" s="63"/>
      <c r="Z771" s="63"/>
      <c r="AA771" s="63"/>
      <c r="AB771" s="63"/>
      <c r="AC771" s="63"/>
      <c r="AD771" s="63"/>
      <c r="AE771" s="63"/>
      <c r="AF771" s="63"/>
      <c r="AG771" s="63"/>
      <c r="AH771" s="63"/>
      <c r="AI771" s="63"/>
      <c r="AJ771" s="63"/>
      <c r="AK771" s="63"/>
      <c r="AL771" s="63"/>
      <c r="AM771" s="63"/>
      <c r="AN771" s="63"/>
      <c r="AO771" s="63"/>
      <c r="AP771" s="63"/>
    </row>
    <row r="772" spans="2:42">
      <c r="B772" s="18"/>
      <c r="C772" s="18"/>
      <c r="D772" s="106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2"/>
      <c r="W772" s="80"/>
      <c r="X772" s="63"/>
      <c r="Y772" s="63"/>
      <c r="Z772" s="63"/>
      <c r="AA772" s="63"/>
      <c r="AB772" s="63"/>
      <c r="AC772" s="63"/>
      <c r="AD772" s="63"/>
      <c r="AE772" s="63"/>
      <c r="AF772" s="63"/>
      <c r="AG772" s="63"/>
      <c r="AH772" s="63"/>
      <c r="AI772" s="63"/>
      <c r="AJ772" s="63"/>
      <c r="AK772" s="63"/>
      <c r="AL772" s="63"/>
      <c r="AM772" s="63"/>
      <c r="AN772" s="63"/>
      <c r="AO772" s="63"/>
      <c r="AP772" s="63"/>
    </row>
    <row r="773" spans="2:42">
      <c r="B773" s="18"/>
      <c r="C773" s="18"/>
      <c r="D773" s="106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2"/>
      <c r="W773" s="80"/>
      <c r="X773" s="63"/>
      <c r="Y773" s="63"/>
      <c r="Z773" s="63"/>
      <c r="AA773" s="63"/>
      <c r="AB773" s="63"/>
      <c r="AC773" s="63"/>
      <c r="AD773" s="63"/>
      <c r="AE773" s="63"/>
      <c r="AF773" s="63"/>
      <c r="AG773" s="63"/>
      <c r="AH773" s="63"/>
      <c r="AI773" s="63"/>
      <c r="AJ773" s="63"/>
      <c r="AK773" s="63"/>
      <c r="AL773" s="63"/>
      <c r="AM773" s="63"/>
      <c r="AN773" s="63"/>
      <c r="AO773" s="63"/>
      <c r="AP773" s="63"/>
    </row>
    <row r="774" spans="2:42">
      <c r="B774" s="18"/>
      <c r="C774" s="18"/>
      <c r="D774" s="106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2"/>
      <c r="W774" s="80"/>
      <c r="X774" s="63"/>
      <c r="Y774" s="63"/>
      <c r="Z774" s="63"/>
      <c r="AA774" s="63"/>
      <c r="AB774" s="63"/>
      <c r="AC774" s="63"/>
      <c r="AD774" s="63"/>
      <c r="AE774" s="63"/>
      <c r="AF774" s="63"/>
      <c r="AG774" s="63"/>
      <c r="AH774" s="63"/>
      <c r="AI774" s="63"/>
      <c r="AJ774" s="63"/>
      <c r="AK774" s="63"/>
      <c r="AL774" s="63"/>
      <c r="AM774" s="63"/>
      <c r="AN774" s="63"/>
      <c r="AO774" s="63"/>
      <c r="AP774" s="63"/>
    </row>
    <row r="775" spans="2:42">
      <c r="B775" s="18"/>
      <c r="C775" s="18"/>
      <c r="D775" s="106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2"/>
      <c r="W775" s="80"/>
      <c r="X775" s="63"/>
      <c r="Y775" s="63"/>
      <c r="Z775" s="63"/>
      <c r="AA775" s="63"/>
      <c r="AB775" s="63"/>
      <c r="AC775" s="63"/>
      <c r="AD775" s="63"/>
      <c r="AE775" s="63"/>
      <c r="AF775" s="63"/>
      <c r="AG775" s="63"/>
      <c r="AH775" s="63"/>
      <c r="AI775" s="63"/>
      <c r="AJ775" s="63"/>
      <c r="AK775" s="63"/>
      <c r="AL775" s="63"/>
      <c r="AM775" s="63"/>
      <c r="AN775" s="63"/>
      <c r="AO775" s="63"/>
      <c r="AP775" s="63"/>
    </row>
    <row r="776" spans="2:42">
      <c r="B776" s="18"/>
      <c r="C776" s="18"/>
      <c r="D776" s="106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2"/>
      <c r="W776" s="80"/>
      <c r="X776" s="63"/>
      <c r="Y776" s="63"/>
      <c r="Z776" s="63"/>
      <c r="AA776" s="63"/>
      <c r="AB776" s="63"/>
      <c r="AC776" s="63"/>
      <c r="AD776" s="63"/>
      <c r="AE776" s="63"/>
      <c r="AF776" s="63"/>
      <c r="AG776" s="63"/>
      <c r="AH776" s="63"/>
      <c r="AI776" s="63"/>
      <c r="AJ776" s="63"/>
      <c r="AK776" s="63"/>
      <c r="AL776" s="63"/>
      <c r="AM776" s="63"/>
      <c r="AN776" s="63"/>
      <c r="AO776" s="63"/>
      <c r="AP776" s="63"/>
    </row>
    <row r="777" spans="2:42">
      <c r="B777" s="18"/>
      <c r="C777" s="18"/>
      <c r="D777" s="106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2"/>
      <c r="W777" s="80"/>
      <c r="X777" s="63"/>
      <c r="Y777" s="63"/>
      <c r="Z777" s="63"/>
      <c r="AA777" s="63"/>
      <c r="AB777" s="63"/>
      <c r="AC777" s="63"/>
      <c r="AD777" s="63"/>
      <c r="AE777" s="63"/>
      <c r="AF777" s="63"/>
      <c r="AG777" s="63"/>
      <c r="AH777" s="63"/>
      <c r="AI777" s="63"/>
      <c r="AJ777" s="63"/>
      <c r="AK777" s="63"/>
      <c r="AL777" s="63"/>
      <c r="AM777" s="63"/>
      <c r="AN777" s="63"/>
      <c r="AO777" s="63"/>
      <c r="AP777" s="63"/>
    </row>
    <row r="778" spans="2:42">
      <c r="B778" s="18"/>
      <c r="C778" s="18"/>
      <c r="D778" s="106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2"/>
      <c r="W778" s="80"/>
      <c r="X778" s="63"/>
      <c r="Y778" s="63"/>
      <c r="Z778" s="63"/>
      <c r="AA778" s="63"/>
      <c r="AB778" s="63"/>
      <c r="AC778" s="63"/>
      <c r="AD778" s="63"/>
      <c r="AE778" s="63"/>
      <c r="AF778" s="63"/>
      <c r="AG778" s="63"/>
      <c r="AH778" s="63"/>
      <c r="AI778" s="63"/>
      <c r="AJ778" s="63"/>
      <c r="AK778" s="63"/>
      <c r="AL778" s="63"/>
      <c r="AM778" s="63"/>
      <c r="AN778" s="63"/>
      <c r="AO778" s="63"/>
      <c r="AP778" s="63"/>
    </row>
    <row r="779" spans="2:42">
      <c r="B779" s="18"/>
      <c r="C779" s="18"/>
      <c r="D779" s="106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2"/>
      <c r="W779" s="80"/>
      <c r="X779" s="63"/>
      <c r="Y779" s="63"/>
      <c r="Z779" s="63"/>
      <c r="AA779" s="63"/>
      <c r="AB779" s="63"/>
      <c r="AC779" s="63"/>
      <c r="AD779" s="63"/>
      <c r="AE779" s="63"/>
      <c r="AF779" s="63"/>
      <c r="AG779" s="63"/>
      <c r="AH779" s="63"/>
      <c r="AI779" s="63"/>
      <c r="AJ779" s="63"/>
      <c r="AK779" s="63"/>
      <c r="AL779" s="63"/>
      <c r="AM779" s="63"/>
      <c r="AN779" s="63"/>
      <c r="AO779" s="63"/>
      <c r="AP779" s="63"/>
    </row>
    <row r="780" spans="2:42">
      <c r="B780" s="18"/>
      <c r="C780" s="18"/>
      <c r="D780" s="106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2"/>
      <c r="W780" s="80"/>
      <c r="X780" s="63"/>
      <c r="Y780" s="63"/>
      <c r="Z780" s="63"/>
      <c r="AA780" s="63"/>
      <c r="AB780" s="63"/>
      <c r="AC780" s="63"/>
      <c r="AD780" s="63"/>
      <c r="AE780" s="63"/>
      <c r="AF780" s="63"/>
      <c r="AG780" s="63"/>
      <c r="AH780" s="63"/>
      <c r="AI780" s="63"/>
      <c r="AJ780" s="63"/>
      <c r="AK780" s="63"/>
      <c r="AL780" s="63"/>
      <c r="AM780" s="63"/>
      <c r="AN780" s="63"/>
      <c r="AO780" s="63"/>
      <c r="AP780" s="63"/>
    </row>
    <row r="781" spans="2:42">
      <c r="B781" s="18"/>
      <c r="C781" s="18"/>
      <c r="D781" s="106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2"/>
      <c r="W781" s="80"/>
      <c r="X781" s="63"/>
      <c r="Y781" s="63"/>
      <c r="Z781" s="63"/>
      <c r="AA781" s="63"/>
      <c r="AB781" s="63"/>
      <c r="AC781" s="63"/>
      <c r="AD781" s="63"/>
      <c r="AE781" s="63"/>
      <c r="AF781" s="63"/>
      <c r="AG781" s="63"/>
      <c r="AH781" s="63"/>
      <c r="AI781" s="63"/>
      <c r="AJ781" s="63"/>
      <c r="AK781" s="63"/>
      <c r="AL781" s="63"/>
      <c r="AM781" s="63"/>
      <c r="AN781" s="63"/>
      <c r="AO781" s="63"/>
      <c r="AP781" s="63"/>
    </row>
    <row r="782" spans="2:42">
      <c r="B782" s="18"/>
      <c r="C782" s="18"/>
      <c r="D782" s="106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2"/>
      <c r="W782" s="80"/>
      <c r="X782" s="63"/>
      <c r="Y782" s="63"/>
      <c r="Z782" s="63"/>
      <c r="AA782" s="63"/>
      <c r="AB782" s="63"/>
      <c r="AC782" s="63"/>
      <c r="AD782" s="63"/>
      <c r="AE782" s="63"/>
      <c r="AF782" s="63"/>
      <c r="AG782" s="63"/>
      <c r="AH782" s="63"/>
      <c r="AI782" s="63"/>
      <c r="AJ782" s="63"/>
      <c r="AK782" s="63"/>
      <c r="AL782" s="63"/>
      <c r="AM782" s="63"/>
      <c r="AN782" s="63"/>
      <c r="AO782" s="63"/>
      <c r="AP782" s="63"/>
    </row>
    <row r="783" spans="2:42">
      <c r="B783" s="18"/>
      <c r="C783" s="18"/>
      <c r="D783" s="106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2"/>
      <c r="W783" s="80"/>
      <c r="X783" s="63"/>
      <c r="Y783" s="63"/>
      <c r="Z783" s="63"/>
      <c r="AA783" s="63"/>
      <c r="AB783" s="63"/>
      <c r="AC783" s="63"/>
      <c r="AD783" s="63"/>
      <c r="AE783" s="63"/>
      <c r="AF783" s="63"/>
      <c r="AG783" s="63"/>
      <c r="AH783" s="63"/>
      <c r="AI783" s="63"/>
      <c r="AJ783" s="63"/>
      <c r="AK783" s="63"/>
      <c r="AL783" s="63"/>
      <c r="AM783" s="63"/>
      <c r="AN783" s="63"/>
      <c r="AO783" s="63"/>
      <c r="AP783" s="63"/>
    </row>
    <row r="784" spans="2:42">
      <c r="B784" s="18"/>
      <c r="C784" s="18"/>
      <c r="D784" s="106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2"/>
      <c r="W784" s="80"/>
      <c r="X784" s="63"/>
      <c r="Y784" s="63"/>
      <c r="Z784" s="63"/>
      <c r="AA784" s="63"/>
      <c r="AB784" s="63"/>
      <c r="AC784" s="63"/>
      <c r="AD784" s="63"/>
      <c r="AE784" s="63"/>
      <c r="AF784" s="63"/>
      <c r="AG784" s="63"/>
      <c r="AH784" s="63"/>
      <c r="AI784" s="63"/>
      <c r="AJ784" s="63"/>
      <c r="AK784" s="63"/>
      <c r="AL784" s="63"/>
      <c r="AM784" s="63"/>
      <c r="AN784" s="63"/>
      <c r="AO784" s="63"/>
      <c r="AP784" s="63"/>
    </row>
    <row r="785" spans="2:42">
      <c r="B785" s="18"/>
      <c r="C785" s="18"/>
      <c r="D785" s="106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2"/>
      <c r="W785" s="80"/>
      <c r="X785" s="63"/>
      <c r="Y785" s="63"/>
      <c r="Z785" s="63"/>
      <c r="AA785" s="63"/>
      <c r="AB785" s="63"/>
      <c r="AC785" s="63"/>
      <c r="AD785" s="63"/>
      <c r="AE785" s="63"/>
      <c r="AF785" s="63"/>
      <c r="AG785" s="63"/>
      <c r="AH785" s="63"/>
      <c r="AI785" s="63"/>
      <c r="AJ785" s="63"/>
      <c r="AK785" s="63"/>
      <c r="AL785" s="63"/>
      <c r="AM785" s="63"/>
      <c r="AN785" s="63"/>
      <c r="AO785" s="63"/>
      <c r="AP785" s="63"/>
    </row>
    <row r="786" spans="2:42">
      <c r="B786" s="18"/>
      <c r="C786" s="18"/>
      <c r="D786" s="106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2"/>
      <c r="W786" s="80"/>
      <c r="X786" s="63"/>
      <c r="Y786" s="63"/>
      <c r="Z786" s="63"/>
      <c r="AA786" s="63"/>
      <c r="AB786" s="63"/>
      <c r="AC786" s="63"/>
      <c r="AD786" s="63"/>
      <c r="AE786" s="63"/>
      <c r="AF786" s="63"/>
      <c r="AG786" s="63"/>
      <c r="AH786" s="63"/>
      <c r="AI786" s="63"/>
      <c r="AJ786" s="63"/>
      <c r="AK786" s="63"/>
      <c r="AL786" s="63"/>
      <c r="AM786" s="63"/>
      <c r="AN786" s="63"/>
      <c r="AO786" s="63"/>
      <c r="AP786" s="63"/>
    </row>
    <row r="787" spans="2:42">
      <c r="B787" s="18"/>
      <c r="C787" s="18"/>
      <c r="D787" s="106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2"/>
      <c r="W787" s="80"/>
      <c r="X787" s="63"/>
      <c r="Y787" s="63"/>
      <c r="Z787" s="63"/>
      <c r="AA787" s="63"/>
      <c r="AB787" s="63"/>
      <c r="AC787" s="63"/>
      <c r="AD787" s="63"/>
      <c r="AE787" s="63"/>
      <c r="AF787" s="63"/>
      <c r="AG787" s="63"/>
      <c r="AH787" s="63"/>
      <c r="AI787" s="63"/>
      <c r="AJ787" s="63"/>
      <c r="AK787" s="63"/>
      <c r="AL787" s="63"/>
      <c r="AM787" s="63"/>
      <c r="AN787" s="63"/>
      <c r="AO787" s="63"/>
      <c r="AP787" s="63"/>
    </row>
    <row r="788" spans="2:42">
      <c r="B788" s="18"/>
      <c r="C788" s="18"/>
      <c r="D788" s="106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2"/>
      <c r="W788" s="80"/>
      <c r="X788" s="63"/>
      <c r="Y788" s="63"/>
      <c r="Z788" s="63"/>
      <c r="AA788" s="63"/>
      <c r="AB788" s="63"/>
      <c r="AC788" s="63"/>
      <c r="AD788" s="63"/>
      <c r="AE788" s="63"/>
      <c r="AF788" s="63"/>
      <c r="AG788" s="63"/>
      <c r="AH788" s="63"/>
      <c r="AI788" s="63"/>
      <c r="AJ788" s="63"/>
      <c r="AK788" s="63"/>
      <c r="AL788" s="63"/>
      <c r="AM788" s="63"/>
      <c r="AN788" s="63"/>
      <c r="AO788" s="63"/>
      <c r="AP788" s="63"/>
    </row>
    <row r="789" spans="2:42">
      <c r="B789" s="18"/>
      <c r="C789" s="18"/>
      <c r="D789" s="106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2"/>
      <c r="W789" s="80"/>
      <c r="X789" s="63"/>
      <c r="Y789" s="63"/>
      <c r="Z789" s="63"/>
      <c r="AA789" s="63"/>
      <c r="AB789" s="63"/>
      <c r="AC789" s="63"/>
      <c r="AD789" s="63"/>
      <c r="AE789" s="63"/>
      <c r="AF789" s="63"/>
      <c r="AG789" s="63"/>
      <c r="AH789" s="63"/>
      <c r="AI789" s="63"/>
      <c r="AJ789" s="63"/>
      <c r="AK789" s="63"/>
      <c r="AL789" s="63"/>
      <c r="AM789" s="63"/>
      <c r="AN789" s="63"/>
      <c r="AO789" s="63"/>
      <c r="AP789" s="63"/>
    </row>
    <row r="790" spans="2:42">
      <c r="B790" s="18"/>
      <c r="C790" s="18"/>
      <c r="D790" s="106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2"/>
      <c r="W790" s="80"/>
      <c r="X790" s="63"/>
      <c r="Y790" s="63"/>
      <c r="Z790" s="63"/>
      <c r="AA790" s="63"/>
      <c r="AB790" s="63"/>
      <c r="AC790" s="63"/>
      <c r="AD790" s="63"/>
      <c r="AE790" s="63"/>
      <c r="AF790" s="63"/>
      <c r="AG790" s="63"/>
      <c r="AH790" s="63"/>
      <c r="AI790" s="63"/>
      <c r="AJ790" s="63"/>
      <c r="AK790" s="63"/>
      <c r="AL790" s="63"/>
      <c r="AM790" s="63"/>
      <c r="AN790" s="63"/>
      <c r="AO790" s="63"/>
      <c r="AP790" s="63"/>
    </row>
    <row r="791" spans="2:42">
      <c r="B791" s="18"/>
      <c r="C791" s="18"/>
      <c r="D791" s="106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2"/>
      <c r="W791" s="80"/>
      <c r="X791" s="63"/>
      <c r="Y791" s="63"/>
      <c r="Z791" s="63"/>
      <c r="AA791" s="63"/>
      <c r="AB791" s="63"/>
      <c r="AC791" s="63"/>
      <c r="AD791" s="63"/>
      <c r="AE791" s="63"/>
      <c r="AF791" s="63"/>
      <c r="AG791" s="63"/>
      <c r="AH791" s="63"/>
      <c r="AI791" s="63"/>
      <c r="AJ791" s="63"/>
      <c r="AK791" s="63"/>
      <c r="AL791" s="63"/>
      <c r="AM791" s="63"/>
      <c r="AN791" s="63"/>
      <c r="AO791" s="63"/>
      <c r="AP791" s="63"/>
    </row>
    <row r="792" spans="2:42">
      <c r="B792" s="18"/>
      <c r="C792" s="18"/>
      <c r="D792" s="106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2"/>
      <c r="W792" s="80"/>
      <c r="X792" s="63"/>
      <c r="Y792" s="63"/>
      <c r="Z792" s="63"/>
      <c r="AA792" s="63"/>
      <c r="AB792" s="63"/>
      <c r="AC792" s="63"/>
      <c r="AD792" s="63"/>
      <c r="AE792" s="63"/>
      <c r="AF792" s="63"/>
      <c r="AG792" s="63"/>
      <c r="AH792" s="63"/>
      <c r="AI792" s="63"/>
      <c r="AJ792" s="63"/>
      <c r="AK792" s="63"/>
      <c r="AL792" s="63"/>
      <c r="AM792" s="63"/>
      <c r="AN792" s="63"/>
      <c r="AO792" s="63"/>
      <c r="AP792" s="63"/>
    </row>
    <row r="793" spans="2:42">
      <c r="B793" s="18"/>
      <c r="C793" s="18"/>
      <c r="D793" s="106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2"/>
      <c r="W793" s="80"/>
      <c r="X793" s="63"/>
      <c r="Y793" s="63"/>
      <c r="Z793" s="63"/>
      <c r="AA793" s="63"/>
      <c r="AB793" s="63"/>
      <c r="AC793" s="63"/>
      <c r="AD793" s="63"/>
      <c r="AE793" s="63"/>
      <c r="AF793" s="63"/>
      <c r="AG793" s="63"/>
      <c r="AH793" s="63"/>
      <c r="AI793" s="63"/>
      <c r="AJ793" s="63"/>
      <c r="AK793" s="63"/>
      <c r="AL793" s="63"/>
      <c r="AM793" s="63"/>
      <c r="AN793" s="63"/>
      <c r="AO793" s="63"/>
      <c r="AP793" s="63"/>
    </row>
    <row r="794" spans="2:42">
      <c r="B794" s="18"/>
      <c r="C794" s="18"/>
      <c r="D794" s="106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2"/>
      <c r="W794" s="80"/>
      <c r="X794" s="63"/>
      <c r="Y794" s="63"/>
      <c r="Z794" s="63"/>
      <c r="AA794" s="63"/>
      <c r="AB794" s="63"/>
      <c r="AC794" s="63"/>
      <c r="AD794" s="63"/>
      <c r="AE794" s="63"/>
      <c r="AF794" s="63"/>
      <c r="AG794" s="63"/>
      <c r="AH794" s="63"/>
      <c r="AI794" s="63"/>
      <c r="AJ794" s="63"/>
      <c r="AK794" s="63"/>
      <c r="AL794" s="63"/>
      <c r="AM794" s="63"/>
      <c r="AN794" s="63"/>
      <c r="AO794" s="63"/>
      <c r="AP794" s="63"/>
    </row>
    <row r="795" spans="2:42">
      <c r="B795" s="18"/>
      <c r="C795" s="18"/>
      <c r="D795" s="106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2"/>
      <c r="W795" s="80"/>
      <c r="X795" s="63"/>
      <c r="Y795" s="63"/>
      <c r="Z795" s="63"/>
      <c r="AA795" s="63"/>
      <c r="AB795" s="63"/>
      <c r="AC795" s="63"/>
      <c r="AD795" s="63"/>
      <c r="AE795" s="63"/>
      <c r="AF795" s="63"/>
      <c r="AG795" s="63"/>
      <c r="AH795" s="63"/>
      <c r="AI795" s="63"/>
      <c r="AJ795" s="63"/>
      <c r="AK795" s="63"/>
      <c r="AL795" s="63"/>
      <c r="AM795" s="63"/>
      <c r="AN795" s="63"/>
      <c r="AO795" s="63"/>
      <c r="AP795" s="63"/>
    </row>
    <row r="796" spans="2:42">
      <c r="B796" s="18"/>
      <c r="C796" s="18"/>
      <c r="D796" s="106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2"/>
      <c r="W796" s="80"/>
      <c r="X796" s="63"/>
      <c r="Y796" s="63"/>
      <c r="Z796" s="63"/>
      <c r="AA796" s="63"/>
      <c r="AB796" s="63"/>
      <c r="AC796" s="63"/>
      <c r="AD796" s="63"/>
      <c r="AE796" s="63"/>
      <c r="AF796" s="63"/>
      <c r="AG796" s="63"/>
      <c r="AH796" s="63"/>
      <c r="AI796" s="63"/>
      <c r="AJ796" s="63"/>
      <c r="AK796" s="63"/>
      <c r="AL796" s="63"/>
      <c r="AM796" s="63"/>
      <c r="AN796" s="63"/>
      <c r="AO796" s="63"/>
      <c r="AP796" s="63"/>
    </row>
    <row r="797" spans="2:42">
      <c r="B797" s="18"/>
      <c r="C797" s="18"/>
      <c r="D797" s="106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2"/>
      <c r="W797" s="80"/>
      <c r="X797" s="63"/>
      <c r="Y797" s="63"/>
      <c r="Z797" s="63"/>
      <c r="AA797" s="63"/>
      <c r="AB797" s="63"/>
      <c r="AC797" s="63"/>
      <c r="AD797" s="63"/>
      <c r="AE797" s="63"/>
      <c r="AF797" s="63"/>
      <c r="AG797" s="63"/>
      <c r="AH797" s="63"/>
      <c r="AI797" s="63"/>
      <c r="AJ797" s="63"/>
      <c r="AK797" s="63"/>
      <c r="AL797" s="63"/>
      <c r="AM797" s="63"/>
      <c r="AN797" s="63"/>
      <c r="AO797" s="63"/>
      <c r="AP797" s="63"/>
    </row>
    <row r="798" spans="2:42">
      <c r="B798" s="18"/>
      <c r="C798" s="18"/>
      <c r="D798" s="106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2"/>
      <c r="W798" s="80"/>
      <c r="X798" s="63"/>
      <c r="Y798" s="63"/>
      <c r="Z798" s="63"/>
      <c r="AA798" s="63"/>
      <c r="AB798" s="63"/>
      <c r="AC798" s="63"/>
      <c r="AD798" s="63"/>
      <c r="AE798" s="63"/>
      <c r="AF798" s="63"/>
      <c r="AG798" s="63"/>
      <c r="AH798" s="63"/>
      <c r="AI798" s="63"/>
      <c r="AJ798" s="63"/>
      <c r="AK798" s="63"/>
      <c r="AL798" s="63"/>
      <c r="AM798" s="63"/>
      <c r="AN798" s="63"/>
      <c r="AO798" s="63"/>
      <c r="AP798" s="63"/>
    </row>
    <row r="799" spans="2:42">
      <c r="B799" s="18"/>
      <c r="C799" s="18"/>
      <c r="D799" s="106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2"/>
      <c r="W799" s="80"/>
      <c r="X799" s="63"/>
      <c r="Y799" s="63"/>
      <c r="Z799" s="63"/>
      <c r="AA799" s="63"/>
      <c r="AB799" s="63"/>
      <c r="AC799" s="63"/>
      <c r="AD799" s="63"/>
      <c r="AE799" s="63"/>
      <c r="AF799" s="63"/>
      <c r="AG799" s="63"/>
      <c r="AH799" s="63"/>
      <c r="AI799" s="63"/>
      <c r="AJ799" s="63"/>
      <c r="AK799" s="63"/>
      <c r="AL799" s="63"/>
      <c r="AM799" s="63"/>
      <c r="AN799" s="63"/>
      <c r="AO799" s="63"/>
      <c r="AP799" s="63"/>
    </row>
    <row r="800" spans="2:42">
      <c r="B800" s="18"/>
      <c r="C800" s="18"/>
      <c r="D800" s="106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2"/>
      <c r="W800" s="80"/>
      <c r="X800" s="63"/>
      <c r="Y800" s="63"/>
      <c r="Z800" s="63"/>
      <c r="AA800" s="63"/>
      <c r="AB800" s="63"/>
      <c r="AC800" s="63"/>
      <c r="AD800" s="63"/>
      <c r="AE800" s="63"/>
      <c r="AF800" s="63"/>
      <c r="AG800" s="63"/>
      <c r="AH800" s="63"/>
      <c r="AI800" s="63"/>
      <c r="AJ800" s="63"/>
      <c r="AK800" s="63"/>
      <c r="AL800" s="63"/>
      <c r="AM800" s="63"/>
      <c r="AN800" s="63"/>
      <c r="AO800" s="63"/>
      <c r="AP800" s="63"/>
    </row>
    <row r="801" spans="2:42">
      <c r="B801" s="18"/>
      <c r="C801" s="18"/>
      <c r="D801" s="106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2"/>
      <c r="W801" s="80"/>
      <c r="X801" s="63"/>
      <c r="Y801" s="63"/>
      <c r="Z801" s="63"/>
      <c r="AA801" s="63"/>
      <c r="AB801" s="63"/>
      <c r="AC801" s="63"/>
      <c r="AD801" s="63"/>
      <c r="AE801" s="63"/>
      <c r="AF801" s="63"/>
      <c r="AG801" s="63"/>
      <c r="AH801" s="63"/>
      <c r="AI801" s="63"/>
      <c r="AJ801" s="63"/>
      <c r="AK801" s="63"/>
      <c r="AL801" s="63"/>
      <c r="AM801" s="63"/>
      <c r="AN801" s="63"/>
      <c r="AO801" s="63"/>
      <c r="AP801" s="63"/>
    </row>
    <row r="802" spans="2:42">
      <c r="B802" s="18"/>
      <c r="C802" s="18"/>
      <c r="D802" s="106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2"/>
      <c r="W802" s="80"/>
      <c r="X802" s="63"/>
      <c r="Y802" s="63"/>
      <c r="Z802" s="63"/>
      <c r="AA802" s="63"/>
      <c r="AB802" s="63"/>
      <c r="AC802" s="63"/>
      <c r="AD802" s="63"/>
      <c r="AE802" s="63"/>
      <c r="AF802" s="63"/>
      <c r="AG802" s="63"/>
      <c r="AH802" s="63"/>
      <c r="AI802" s="63"/>
      <c r="AJ802" s="63"/>
      <c r="AK802" s="63"/>
      <c r="AL802" s="63"/>
      <c r="AM802" s="63"/>
      <c r="AN802" s="63"/>
      <c r="AO802" s="63"/>
      <c r="AP802" s="63"/>
    </row>
    <row r="803" spans="2:42">
      <c r="B803" s="18"/>
      <c r="C803" s="18"/>
      <c r="D803" s="106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2"/>
      <c r="W803" s="80"/>
      <c r="X803" s="63"/>
      <c r="Y803" s="63"/>
      <c r="Z803" s="63"/>
      <c r="AA803" s="63"/>
      <c r="AB803" s="63"/>
      <c r="AC803" s="63"/>
      <c r="AD803" s="63"/>
      <c r="AE803" s="63"/>
      <c r="AF803" s="63"/>
      <c r="AG803" s="63"/>
      <c r="AH803" s="63"/>
      <c r="AI803" s="63"/>
      <c r="AJ803" s="63"/>
      <c r="AK803" s="63"/>
      <c r="AL803" s="63"/>
      <c r="AM803" s="63"/>
      <c r="AN803" s="63"/>
      <c r="AO803" s="63"/>
      <c r="AP803" s="63"/>
    </row>
    <row r="804" spans="2:42">
      <c r="B804" s="18"/>
      <c r="C804" s="18"/>
      <c r="D804" s="106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2"/>
      <c r="W804" s="80"/>
      <c r="X804" s="63"/>
      <c r="Y804" s="63"/>
      <c r="Z804" s="63"/>
      <c r="AA804" s="63"/>
      <c r="AB804" s="63"/>
      <c r="AC804" s="63"/>
      <c r="AD804" s="63"/>
      <c r="AE804" s="63"/>
      <c r="AF804" s="63"/>
      <c r="AG804" s="63"/>
      <c r="AH804" s="63"/>
      <c r="AI804" s="63"/>
      <c r="AJ804" s="63"/>
      <c r="AK804" s="63"/>
      <c r="AL804" s="63"/>
      <c r="AM804" s="63"/>
      <c r="AN804" s="63"/>
      <c r="AO804" s="63"/>
      <c r="AP804" s="63"/>
    </row>
    <row r="805" spans="2:42">
      <c r="B805" s="18"/>
      <c r="C805" s="18"/>
      <c r="D805" s="106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2"/>
      <c r="W805" s="80"/>
      <c r="X805" s="63"/>
      <c r="Y805" s="63"/>
      <c r="Z805" s="63"/>
      <c r="AA805" s="63"/>
      <c r="AB805" s="63"/>
      <c r="AC805" s="63"/>
      <c r="AD805" s="63"/>
      <c r="AE805" s="63"/>
      <c r="AF805" s="63"/>
      <c r="AG805" s="63"/>
      <c r="AH805" s="63"/>
      <c r="AI805" s="63"/>
      <c r="AJ805" s="63"/>
      <c r="AK805" s="63"/>
      <c r="AL805" s="63"/>
      <c r="AM805" s="63"/>
      <c r="AN805" s="63"/>
      <c r="AO805" s="63"/>
      <c r="AP805" s="63"/>
    </row>
    <row r="806" spans="2:42">
      <c r="B806" s="18"/>
      <c r="C806" s="18"/>
      <c r="D806" s="106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2"/>
      <c r="W806" s="80"/>
      <c r="X806" s="63"/>
      <c r="Y806" s="63"/>
      <c r="Z806" s="63"/>
      <c r="AA806" s="63"/>
      <c r="AB806" s="63"/>
      <c r="AC806" s="63"/>
      <c r="AD806" s="63"/>
      <c r="AE806" s="63"/>
      <c r="AF806" s="63"/>
      <c r="AG806" s="63"/>
      <c r="AH806" s="63"/>
      <c r="AI806" s="63"/>
      <c r="AJ806" s="63"/>
      <c r="AK806" s="63"/>
      <c r="AL806" s="63"/>
      <c r="AM806" s="63"/>
      <c r="AN806" s="63"/>
      <c r="AO806" s="63"/>
      <c r="AP806" s="63"/>
    </row>
    <row r="807" spans="2:42">
      <c r="B807" s="18"/>
      <c r="C807" s="18"/>
      <c r="D807" s="106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2"/>
      <c r="W807" s="80"/>
      <c r="X807" s="63"/>
      <c r="Y807" s="63"/>
      <c r="Z807" s="63"/>
      <c r="AA807" s="63"/>
      <c r="AB807" s="63"/>
      <c r="AC807" s="63"/>
      <c r="AD807" s="63"/>
      <c r="AE807" s="63"/>
      <c r="AF807" s="63"/>
      <c r="AG807" s="63"/>
      <c r="AH807" s="63"/>
      <c r="AI807" s="63"/>
      <c r="AJ807" s="63"/>
      <c r="AK807" s="63"/>
      <c r="AL807" s="63"/>
      <c r="AM807" s="63"/>
      <c r="AN807" s="63"/>
      <c r="AO807" s="63"/>
      <c r="AP807" s="63"/>
    </row>
    <row r="808" spans="2:42">
      <c r="B808" s="18"/>
      <c r="C808" s="18"/>
      <c r="D808" s="106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2"/>
      <c r="W808" s="80"/>
      <c r="X808" s="63"/>
      <c r="Y808" s="63"/>
      <c r="Z808" s="63"/>
      <c r="AA808" s="63"/>
      <c r="AB808" s="63"/>
      <c r="AC808" s="63"/>
      <c r="AD808" s="63"/>
      <c r="AE808" s="63"/>
      <c r="AF808" s="63"/>
      <c r="AG808" s="63"/>
      <c r="AH808" s="63"/>
      <c r="AI808" s="63"/>
      <c r="AJ808" s="63"/>
      <c r="AK808" s="63"/>
      <c r="AL808" s="63"/>
      <c r="AM808" s="63"/>
      <c r="AN808" s="63"/>
      <c r="AO808" s="63"/>
      <c r="AP808" s="63"/>
    </row>
    <row r="809" spans="2:42">
      <c r="B809" s="18"/>
      <c r="C809" s="18"/>
      <c r="D809" s="106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2"/>
      <c r="W809" s="80"/>
      <c r="X809" s="63"/>
      <c r="Y809" s="63"/>
      <c r="Z809" s="63"/>
      <c r="AA809" s="63"/>
      <c r="AB809" s="63"/>
      <c r="AC809" s="63"/>
      <c r="AD809" s="63"/>
      <c r="AE809" s="63"/>
      <c r="AF809" s="63"/>
      <c r="AG809" s="63"/>
      <c r="AH809" s="63"/>
      <c r="AI809" s="63"/>
      <c r="AJ809" s="63"/>
      <c r="AK809" s="63"/>
      <c r="AL809" s="63"/>
      <c r="AM809" s="63"/>
      <c r="AN809" s="63"/>
      <c r="AO809" s="63"/>
      <c r="AP809" s="63"/>
    </row>
    <row r="810" spans="2:42">
      <c r="B810" s="18"/>
      <c r="C810" s="18"/>
      <c r="D810" s="106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2"/>
      <c r="W810" s="80"/>
      <c r="X810" s="63"/>
      <c r="Y810" s="63"/>
      <c r="Z810" s="63"/>
      <c r="AA810" s="63"/>
      <c r="AB810" s="63"/>
      <c r="AC810" s="63"/>
      <c r="AD810" s="63"/>
      <c r="AE810" s="63"/>
      <c r="AF810" s="63"/>
      <c r="AG810" s="63"/>
      <c r="AH810" s="63"/>
      <c r="AI810" s="63"/>
      <c r="AJ810" s="63"/>
      <c r="AK810" s="63"/>
      <c r="AL810" s="63"/>
      <c r="AM810" s="63"/>
      <c r="AN810" s="63"/>
      <c r="AO810" s="63"/>
      <c r="AP810" s="63"/>
    </row>
    <row r="811" spans="2:42">
      <c r="B811" s="18"/>
      <c r="C811" s="18"/>
      <c r="D811" s="106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2"/>
      <c r="W811" s="80"/>
      <c r="X811" s="63"/>
      <c r="Y811" s="63"/>
      <c r="Z811" s="63"/>
      <c r="AA811" s="63"/>
      <c r="AB811" s="63"/>
      <c r="AC811" s="63"/>
      <c r="AD811" s="63"/>
      <c r="AE811" s="63"/>
      <c r="AF811" s="63"/>
      <c r="AG811" s="63"/>
      <c r="AH811" s="63"/>
      <c r="AI811" s="63"/>
      <c r="AJ811" s="63"/>
      <c r="AK811" s="63"/>
      <c r="AL811" s="63"/>
      <c r="AM811" s="63"/>
      <c r="AN811" s="63"/>
      <c r="AO811" s="63"/>
      <c r="AP811" s="63"/>
    </row>
    <row r="812" spans="2:42">
      <c r="B812" s="18"/>
      <c r="C812" s="18"/>
      <c r="D812" s="106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2"/>
      <c r="W812" s="80"/>
      <c r="X812" s="63"/>
      <c r="Y812" s="63"/>
      <c r="Z812" s="63"/>
      <c r="AA812" s="63"/>
      <c r="AB812" s="63"/>
      <c r="AC812" s="63"/>
      <c r="AD812" s="63"/>
      <c r="AE812" s="63"/>
      <c r="AF812" s="63"/>
      <c r="AG812" s="63"/>
      <c r="AH812" s="63"/>
      <c r="AI812" s="63"/>
      <c r="AJ812" s="63"/>
      <c r="AK812" s="63"/>
      <c r="AL812" s="63"/>
      <c r="AM812" s="63"/>
      <c r="AN812" s="63"/>
      <c r="AO812" s="63"/>
      <c r="AP812" s="63"/>
    </row>
    <row r="813" spans="2:42">
      <c r="B813" s="18"/>
      <c r="C813" s="18"/>
      <c r="D813" s="106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2"/>
      <c r="W813" s="80"/>
      <c r="X813" s="63"/>
      <c r="Y813" s="63"/>
      <c r="Z813" s="63"/>
      <c r="AA813" s="63"/>
      <c r="AB813" s="63"/>
      <c r="AC813" s="63"/>
      <c r="AD813" s="63"/>
      <c r="AE813" s="63"/>
      <c r="AF813" s="63"/>
      <c r="AG813" s="63"/>
      <c r="AH813" s="63"/>
      <c r="AI813" s="63"/>
      <c r="AJ813" s="63"/>
      <c r="AK813" s="63"/>
      <c r="AL813" s="63"/>
      <c r="AM813" s="63"/>
      <c r="AN813" s="63"/>
      <c r="AO813" s="63"/>
      <c r="AP813" s="63"/>
    </row>
    <row r="814" spans="2:42">
      <c r="B814" s="18"/>
      <c r="C814" s="18"/>
      <c r="D814" s="106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2"/>
      <c r="W814" s="80"/>
      <c r="X814" s="63"/>
      <c r="Y814" s="63"/>
      <c r="Z814" s="63"/>
      <c r="AA814" s="63"/>
      <c r="AB814" s="63"/>
      <c r="AC814" s="63"/>
      <c r="AD814" s="63"/>
      <c r="AE814" s="63"/>
      <c r="AF814" s="63"/>
      <c r="AG814" s="63"/>
      <c r="AH814" s="63"/>
      <c r="AI814" s="63"/>
      <c r="AJ814" s="63"/>
      <c r="AK814" s="63"/>
      <c r="AL814" s="63"/>
      <c r="AM814" s="63"/>
      <c r="AN814" s="63"/>
      <c r="AO814" s="63"/>
      <c r="AP814" s="63"/>
    </row>
    <row r="815" spans="2:42">
      <c r="B815" s="18"/>
      <c r="C815" s="18"/>
      <c r="D815" s="106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2"/>
      <c r="W815" s="80"/>
      <c r="X815" s="63"/>
      <c r="Y815" s="63"/>
      <c r="Z815" s="63"/>
      <c r="AA815" s="63"/>
      <c r="AB815" s="63"/>
      <c r="AC815" s="63"/>
      <c r="AD815" s="63"/>
      <c r="AE815" s="63"/>
      <c r="AF815" s="63"/>
      <c r="AG815" s="63"/>
      <c r="AH815" s="63"/>
      <c r="AI815" s="63"/>
      <c r="AJ815" s="63"/>
      <c r="AK815" s="63"/>
      <c r="AL815" s="63"/>
      <c r="AM815" s="63"/>
      <c r="AN815" s="63"/>
      <c r="AO815" s="63"/>
      <c r="AP815" s="63"/>
    </row>
    <row r="816" spans="2:42">
      <c r="B816" s="18"/>
      <c r="C816" s="18"/>
      <c r="D816" s="106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2"/>
      <c r="W816" s="80"/>
      <c r="X816" s="63"/>
      <c r="Y816" s="63"/>
      <c r="Z816" s="63"/>
      <c r="AA816" s="63"/>
      <c r="AB816" s="63"/>
      <c r="AC816" s="63"/>
      <c r="AD816" s="63"/>
      <c r="AE816" s="63"/>
      <c r="AF816" s="63"/>
      <c r="AG816" s="63"/>
      <c r="AH816" s="63"/>
      <c r="AI816" s="63"/>
      <c r="AJ816" s="63"/>
      <c r="AK816" s="63"/>
      <c r="AL816" s="63"/>
      <c r="AM816" s="63"/>
      <c r="AN816" s="63"/>
      <c r="AO816" s="63"/>
      <c r="AP816" s="63"/>
    </row>
    <row r="817" spans="2:42">
      <c r="B817" s="18"/>
      <c r="C817" s="18"/>
      <c r="D817" s="106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2"/>
      <c r="W817" s="80"/>
      <c r="X817" s="63"/>
      <c r="Y817" s="63"/>
      <c r="Z817" s="63"/>
      <c r="AA817" s="63"/>
      <c r="AB817" s="63"/>
      <c r="AC817" s="63"/>
      <c r="AD817" s="63"/>
      <c r="AE817" s="63"/>
      <c r="AF817" s="63"/>
      <c r="AG817" s="63"/>
      <c r="AH817" s="63"/>
      <c r="AI817" s="63"/>
      <c r="AJ817" s="63"/>
      <c r="AK817" s="63"/>
      <c r="AL817" s="63"/>
      <c r="AM817" s="63"/>
      <c r="AN817" s="63"/>
      <c r="AO817" s="63"/>
      <c r="AP817" s="63"/>
    </row>
    <row r="818" spans="2:42">
      <c r="B818" s="18"/>
      <c r="C818" s="18"/>
      <c r="D818" s="106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2"/>
      <c r="W818" s="80"/>
      <c r="X818" s="63"/>
      <c r="Y818" s="63"/>
      <c r="Z818" s="63"/>
      <c r="AA818" s="63"/>
      <c r="AB818" s="63"/>
      <c r="AC818" s="63"/>
      <c r="AD818" s="63"/>
      <c r="AE818" s="63"/>
      <c r="AF818" s="63"/>
      <c r="AG818" s="63"/>
      <c r="AH818" s="63"/>
      <c r="AI818" s="63"/>
      <c r="AJ818" s="63"/>
      <c r="AK818" s="63"/>
      <c r="AL818" s="63"/>
      <c r="AM818" s="63"/>
      <c r="AN818" s="63"/>
      <c r="AO818" s="63"/>
      <c r="AP818" s="63"/>
    </row>
    <row r="819" spans="2:42">
      <c r="B819" s="18"/>
      <c r="C819" s="18"/>
      <c r="D819" s="106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2"/>
      <c r="W819" s="80"/>
      <c r="X819" s="63"/>
      <c r="Y819" s="63"/>
      <c r="Z819" s="63"/>
      <c r="AA819" s="63"/>
      <c r="AB819" s="63"/>
      <c r="AC819" s="63"/>
      <c r="AD819" s="63"/>
      <c r="AE819" s="63"/>
      <c r="AF819" s="63"/>
      <c r="AG819" s="63"/>
      <c r="AH819" s="63"/>
      <c r="AI819" s="63"/>
      <c r="AJ819" s="63"/>
      <c r="AK819" s="63"/>
      <c r="AL819" s="63"/>
      <c r="AM819" s="63"/>
      <c r="AN819" s="63"/>
      <c r="AO819" s="63"/>
      <c r="AP819" s="63"/>
    </row>
    <row r="820" spans="2:42">
      <c r="B820" s="18"/>
      <c r="C820" s="18"/>
      <c r="D820" s="106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2"/>
      <c r="W820" s="80"/>
      <c r="X820" s="63"/>
      <c r="Y820" s="63"/>
      <c r="Z820" s="63"/>
      <c r="AA820" s="63"/>
      <c r="AB820" s="63"/>
      <c r="AC820" s="63"/>
      <c r="AD820" s="63"/>
      <c r="AE820" s="63"/>
      <c r="AF820" s="63"/>
      <c r="AG820" s="63"/>
      <c r="AH820" s="63"/>
      <c r="AI820" s="63"/>
      <c r="AJ820" s="63"/>
      <c r="AK820" s="63"/>
      <c r="AL820" s="63"/>
      <c r="AM820" s="63"/>
      <c r="AN820" s="63"/>
      <c r="AO820" s="63"/>
      <c r="AP820" s="63"/>
    </row>
    <row r="821" spans="2:42">
      <c r="B821" s="18"/>
      <c r="C821" s="18"/>
      <c r="D821" s="106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2"/>
      <c r="W821" s="80"/>
      <c r="X821" s="63"/>
      <c r="Y821" s="63"/>
      <c r="Z821" s="63"/>
      <c r="AA821" s="63"/>
      <c r="AB821" s="63"/>
      <c r="AC821" s="63"/>
      <c r="AD821" s="63"/>
      <c r="AE821" s="63"/>
      <c r="AF821" s="63"/>
      <c r="AG821" s="63"/>
      <c r="AH821" s="63"/>
      <c r="AI821" s="63"/>
      <c r="AJ821" s="63"/>
      <c r="AK821" s="63"/>
      <c r="AL821" s="63"/>
      <c r="AM821" s="63"/>
      <c r="AN821" s="63"/>
      <c r="AO821" s="63"/>
      <c r="AP821" s="63"/>
    </row>
    <row r="822" spans="2:42">
      <c r="B822" s="18"/>
      <c r="C822" s="18"/>
      <c r="D822" s="106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2"/>
      <c r="W822" s="80"/>
      <c r="X822" s="63"/>
      <c r="Y822" s="63"/>
      <c r="Z822" s="63"/>
      <c r="AA822" s="63"/>
      <c r="AB822" s="63"/>
      <c r="AC822" s="63"/>
      <c r="AD822" s="63"/>
      <c r="AE822" s="63"/>
      <c r="AF822" s="63"/>
      <c r="AG822" s="63"/>
      <c r="AH822" s="63"/>
      <c r="AI822" s="63"/>
      <c r="AJ822" s="63"/>
      <c r="AK822" s="63"/>
      <c r="AL822" s="63"/>
      <c r="AM822" s="63"/>
      <c r="AN822" s="63"/>
      <c r="AO822" s="63"/>
      <c r="AP822" s="63"/>
    </row>
    <row r="823" spans="2:42">
      <c r="B823" s="18"/>
      <c r="C823" s="18"/>
      <c r="D823" s="106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2"/>
      <c r="W823" s="80"/>
      <c r="X823" s="63"/>
      <c r="Y823" s="63"/>
      <c r="Z823" s="63"/>
      <c r="AA823" s="63"/>
      <c r="AB823" s="63"/>
      <c r="AC823" s="63"/>
      <c r="AD823" s="63"/>
      <c r="AE823" s="63"/>
      <c r="AF823" s="63"/>
      <c r="AG823" s="63"/>
      <c r="AH823" s="63"/>
      <c r="AI823" s="63"/>
      <c r="AJ823" s="63"/>
      <c r="AK823" s="63"/>
      <c r="AL823" s="63"/>
      <c r="AM823" s="63"/>
      <c r="AN823" s="63"/>
      <c r="AO823" s="63"/>
      <c r="AP823" s="63"/>
    </row>
    <row r="824" spans="2:42">
      <c r="B824" s="18"/>
      <c r="C824" s="18"/>
      <c r="D824" s="106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2"/>
      <c r="W824" s="80"/>
      <c r="X824" s="63"/>
      <c r="Y824" s="63"/>
      <c r="Z824" s="63"/>
      <c r="AA824" s="63"/>
      <c r="AB824" s="63"/>
      <c r="AC824" s="63"/>
      <c r="AD824" s="63"/>
      <c r="AE824" s="63"/>
      <c r="AF824" s="63"/>
      <c r="AG824" s="63"/>
      <c r="AH824" s="63"/>
      <c r="AI824" s="63"/>
      <c r="AJ824" s="63"/>
      <c r="AK824" s="63"/>
      <c r="AL824" s="63"/>
      <c r="AM824" s="63"/>
      <c r="AN824" s="63"/>
      <c r="AO824" s="63"/>
      <c r="AP824" s="63"/>
    </row>
    <row r="825" spans="2:42">
      <c r="B825" s="18"/>
      <c r="C825" s="18"/>
      <c r="D825" s="106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2"/>
      <c r="W825" s="80"/>
      <c r="X825" s="63"/>
      <c r="Y825" s="63"/>
      <c r="Z825" s="63"/>
      <c r="AA825" s="63"/>
      <c r="AB825" s="63"/>
      <c r="AC825" s="63"/>
      <c r="AD825" s="63"/>
      <c r="AE825" s="63"/>
      <c r="AF825" s="63"/>
      <c r="AG825" s="63"/>
      <c r="AH825" s="63"/>
      <c r="AI825" s="63"/>
      <c r="AJ825" s="63"/>
      <c r="AK825" s="63"/>
      <c r="AL825" s="63"/>
      <c r="AM825" s="63"/>
      <c r="AN825" s="63"/>
      <c r="AO825" s="63"/>
      <c r="AP825" s="63"/>
    </row>
    <row r="826" spans="2:42">
      <c r="B826" s="18"/>
      <c r="C826" s="18"/>
      <c r="D826" s="106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2"/>
      <c r="W826" s="80"/>
      <c r="X826" s="63"/>
      <c r="Y826" s="63"/>
      <c r="Z826" s="63"/>
      <c r="AA826" s="63"/>
      <c r="AB826" s="63"/>
      <c r="AC826" s="63"/>
      <c r="AD826" s="63"/>
      <c r="AE826" s="63"/>
      <c r="AF826" s="63"/>
      <c r="AG826" s="63"/>
      <c r="AH826" s="63"/>
      <c r="AI826" s="63"/>
      <c r="AJ826" s="63"/>
      <c r="AK826" s="63"/>
      <c r="AL826" s="63"/>
      <c r="AM826" s="63"/>
      <c r="AN826" s="63"/>
      <c r="AO826" s="63"/>
      <c r="AP826" s="63"/>
    </row>
    <row r="827" spans="2:42">
      <c r="B827" s="18"/>
      <c r="C827" s="18"/>
      <c r="D827" s="106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2"/>
      <c r="W827" s="80"/>
      <c r="X827" s="63"/>
      <c r="Y827" s="63"/>
      <c r="Z827" s="63"/>
      <c r="AA827" s="63"/>
      <c r="AB827" s="63"/>
      <c r="AC827" s="63"/>
      <c r="AD827" s="63"/>
      <c r="AE827" s="63"/>
      <c r="AF827" s="63"/>
      <c r="AG827" s="63"/>
      <c r="AH827" s="63"/>
      <c r="AI827" s="63"/>
      <c r="AJ827" s="63"/>
      <c r="AK827" s="63"/>
      <c r="AL827" s="63"/>
      <c r="AM827" s="63"/>
      <c r="AN827" s="63"/>
      <c r="AO827" s="63"/>
      <c r="AP827" s="63"/>
    </row>
    <row r="828" spans="2:42">
      <c r="B828" s="18"/>
      <c r="C828" s="18"/>
      <c r="D828" s="106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2"/>
      <c r="W828" s="80"/>
      <c r="X828" s="63"/>
      <c r="Y828" s="63"/>
      <c r="Z828" s="63"/>
      <c r="AA828" s="63"/>
      <c r="AB828" s="63"/>
      <c r="AC828" s="63"/>
      <c r="AD828" s="63"/>
      <c r="AE828" s="63"/>
      <c r="AF828" s="63"/>
      <c r="AG828" s="63"/>
      <c r="AH828" s="63"/>
      <c r="AI828" s="63"/>
      <c r="AJ828" s="63"/>
      <c r="AK828" s="63"/>
      <c r="AL828" s="63"/>
      <c r="AM828" s="63"/>
      <c r="AN828" s="63"/>
      <c r="AO828" s="63"/>
      <c r="AP828" s="63"/>
    </row>
    <row r="829" spans="2:42">
      <c r="B829" s="18"/>
      <c r="C829" s="18"/>
      <c r="D829" s="106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2"/>
      <c r="W829" s="80"/>
      <c r="X829" s="63"/>
      <c r="Y829" s="63"/>
      <c r="Z829" s="63"/>
      <c r="AA829" s="63"/>
      <c r="AB829" s="63"/>
      <c r="AC829" s="63"/>
      <c r="AD829" s="63"/>
      <c r="AE829" s="63"/>
      <c r="AF829" s="63"/>
      <c r="AG829" s="63"/>
      <c r="AH829" s="63"/>
      <c r="AI829" s="63"/>
      <c r="AJ829" s="63"/>
      <c r="AK829" s="63"/>
      <c r="AL829" s="63"/>
      <c r="AM829" s="63"/>
      <c r="AN829" s="63"/>
      <c r="AO829" s="63"/>
      <c r="AP829" s="63"/>
    </row>
    <row r="830" spans="2:42">
      <c r="B830" s="18"/>
      <c r="C830" s="18"/>
      <c r="D830" s="106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2"/>
      <c r="W830" s="80"/>
      <c r="X830" s="63"/>
      <c r="Y830" s="63"/>
      <c r="Z830" s="63"/>
      <c r="AA830" s="63"/>
      <c r="AB830" s="63"/>
      <c r="AC830" s="63"/>
      <c r="AD830" s="63"/>
      <c r="AE830" s="63"/>
      <c r="AF830" s="63"/>
      <c r="AG830" s="63"/>
      <c r="AH830" s="63"/>
      <c r="AI830" s="63"/>
      <c r="AJ830" s="63"/>
      <c r="AK830" s="63"/>
      <c r="AL830" s="63"/>
      <c r="AM830" s="63"/>
      <c r="AN830" s="63"/>
      <c r="AO830" s="63"/>
      <c r="AP830" s="63"/>
    </row>
    <row r="831" spans="2:42">
      <c r="B831" s="18"/>
      <c r="C831" s="18"/>
      <c r="D831" s="106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2"/>
      <c r="W831" s="80"/>
      <c r="X831" s="63"/>
      <c r="Y831" s="63"/>
      <c r="Z831" s="63"/>
      <c r="AA831" s="63"/>
      <c r="AB831" s="63"/>
      <c r="AC831" s="63"/>
      <c r="AD831" s="63"/>
      <c r="AE831" s="63"/>
      <c r="AF831" s="63"/>
      <c r="AG831" s="63"/>
      <c r="AH831" s="63"/>
      <c r="AI831" s="63"/>
      <c r="AJ831" s="63"/>
      <c r="AK831" s="63"/>
      <c r="AL831" s="63"/>
      <c r="AM831" s="63"/>
      <c r="AN831" s="63"/>
      <c r="AO831" s="63"/>
      <c r="AP831" s="63"/>
    </row>
    <row r="832" spans="2:42">
      <c r="B832" s="18"/>
      <c r="C832" s="18"/>
      <c r="D832" s="106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2"/>
      <c r="W832" s="80"/>
      <c r="X832" s="63"/>
      <c r="Y832" s="63"/>
      <c r="Z832" s="63"/>
      <c r="AA832" s="63"/>
      <c r="AB832" s="63"/>
      <c r="AC832" s="63"/>
      <c r="AD832" s="63"/>
      <c r="AE832" s="63"/>
      <c r="AF832" s="63"/>
      <c r="AG832" s="63"/>
      <c r="AH832" s="63"/>
      <c r="AI832" s="63"/>
      <c r="AJ832" s="63"/>
      <c r="AK832" s="63"/>
      <c r="AL832" s="63"/>
      <c r="AM832" s="63"/>
      <c r="AN832" s="63"/>
      <c r="AO832" s="63"/>
      <c r="AP832" s="63"/>
    </row>
    <row r="833" spans="2:42">
      <c r="B833" s="18"/>
      <c r="C833" s="18"/>
      <c r="D833" s="106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2"/>
      <c r="W833" s="80"/>
      <c r="X833" s="63"/>
      <c r="Y833" s="63"/>
      <c r="Z833" s="63"/>
      <c r="AA833" s="63"/>
      <c r="AB833" s="63"/>
      <c r="AC833" s="63"/>
      <c r="AD833" s="63"/>
      <c r="AE833" s="63"/>
      <c r="AF833" s="63"/>
      <c r="AG833" s="63"/>
      <c r="AH833" s="63"/>
      <c r="AI833" s="63"/>
      <c r="AJ833" s="63"/>
      <c r="AK833" s="63"/>
      <c r="AL833" s="63"/>
      <c r="AM833" s="63"/>
      <c r="AN833" s="63"/>
      <c r="AO833" s="63"/>
      <c r="AP833" s="63"/>
    </row>
    <row r="834" spans="2:42">
      <c r="B834" s="18"/>
      <c r="C834" s="18"/>
      <c r="D834" s="106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2"/>
      <c r="W834" s="80"/>
      <c r="X834" s="63"/>
      <c r="Y834" s="63"/>
      <c r="Z834" s="63"/>
      <c r="AA834" s="63"/>
      <c r="AB834" s="63"/>
      <c r="AC834" s="63"/>
      <c r="AD834" s="63"/>
      <c r="AE834" s="63"/>
      <c r="AF834" s="63"/>
      <c r="AG834" s="63"/>
      <c r="AH834" s="63"/>
      <c r="AI834" s="63"/>
      <c r="AJ834" s="63"/>
      <c r="AK834" s="63"/>
      <c r="AL834" s="63"/>
      <c r="AM834" s="63"/>
      <c r="AN834" s="63"/>
      <c r="AO834" s="63"/>
      <c r="AP834" s="63"/>
    </row>
    <row r="835" spans="2:42">
      <c r="B835" s="18"/>
      <c r="C835" s="18"/>
      <c r="D835" s="106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2"/>
      <c r="W835" s="80"/>
      <c r="X835" s="63"/>
      <c r="Y835" s="63"/>
      <c r="Z835" s="63"/>
      <c r="AA835" s="63"/>
      <c r="AB835" s="63"/>
      <c r="AC835" s="63"/>
      <c r="AD835" s="63"/>
      <c r="AE835" s="63"/>
      <c r="AF835" s="63"/>
      <c r="AG835" s="63"/>
      <c r="AH835" s="63"/>
      <c r="AI835" s="63"/>
      <c r="AJ835" s="63"/>
      <c r="AK835" s="63"/>
      <c r="AL835" s="63"/>
      <c r="AM835" s="63"/>
      <c r="AN835" s="63"/>
      <c r="AO835" s="63"/>
      <c r="AP835" s="63"/>
    </row>
    <row r="836" spans="2:42">
      <c r="B836" s="18"/>
      <c r="C836" s="18"/>
      <c r="D836" s="106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2"/>
      <c r="W836" s="80"/>
      <c r="X836" s="63"/>
      <c r="Y836" s="63"/>
      <c r="Z836" s="63"/>
      <c r="AA836" s="63"/>
      <c r="AB836" s="63"/>
      <c r="AC836" s="63"/>
      <c r="AD836" s="63"/>
      <c r="AE836" s="63"/>
      <c r="AF836" s="63"/>
      <c r="AG836" s="63"/>
      <c r="AH836" s="63"/>
      <c r="AI836" s="63"/>
      <c r="AJ836" s="63"/>
      <c r="AK836" s="63"/>
      <c r="AL836" s="63"/>
      <c r="AM836" s="63"/>
      <c r="AN836" s="63"/>
      <c r="AO836" s="63"/>
      <c r="AP836" s="63"/>
    </row>
    <row r="837" spans="2:42">
      <c r="B837" s="18"/>
      <c r="C837" s="18"/>
      <c r="D837" s="106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2"/>
      <c r="W837" s="80"/>
      <c r="X837" s="63"/>
      <c r="Y837" s="63"/>
      <c r="Z837" s="63"/>
      <c r="AA837" s="63"/>
      <c r="AB837" s="63"/>
      <c r="AC837" s="63"/>
      <c r="AD837" s="63"/>
      <c r="AE837" s="63"/>
      <c r="AF837" s="63"/>
      <c r="AG837" s="63"/>
      <c r="AH837" s="63"/>
      <c r="AI837" s="63"/>
      <c r="AJ837" s="63"/>
      <c r="AK837" s="63"/>
      <c r="AL837" s="63"/>
      <c r="AM837" s="63"/>
      <c r="AN837" s="63"/>
      <c r="AO837" s="63"/>
      <c r="AP837" s="63"/>
    </row>
    <row r="838" spans="2:42">
      <c r="B838" s="18"/>
      <c r="C838" s="18"/>
      <c r="D838" s="106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2"/>
      <c r="W838" s="80"/>
      <c r="X838" s="63"/>
      <c r="Y838" s="63"/>
      <c r="Z838" s="63"/>
      <c r="AA838" s="63"/>
      <c r="AB838" s="63"/>
      <c r="AC838" s="63"/>
      <c r="AD838" s="63"/>
      <c r="AE838" s="63"/>
      <c r="AF838" s="63"/>
      <c r="AG838" s="63"/>
      <c r="AH838" s="63"/>
      <c r="AI838" s="63"/>
      <c r="AJ838" s="63"/>
      <c r="AK838" s="63"/>
      <c r="AL838" s="63"/>
      <c r="AM838" s="63"/>
      <c r="AN838" s="63"/>
      <c r="AO838" s="63"/>
      <c r="AP838" s="63"/>
    </row>
    <row r="839" spans="2:42">
      <c r="B839" s="18"/>
      <c r="C839" s="18"/>
      <c r="D839" s="106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2"/>
      <c r="W839" s="80"/>
      <c r="X839" s="63"/>
      <c r="Y839" s="63"/>
      <c r="Z839" s="63"/>
      <c r="AA839" s="63"/>
      <c r="AB839" s="63"/>
      <c r="AC839" s="63"/>
      <c r="AD839" s="63"/>
      <c r="AE839" s="63"/>
      <c r="AF839" s="63"/>
      <c r="AG839" s="63"/>
      <c r="AH839" s="63"/>
      <c r="AI839" s="63"/>
      <c r="AJ839" s="63"/>
      <c r="AK839" s="63"/>
      <c r="AL839" s="63"/>
      <c r="AM839" s="63"/>
      <c r="AN839" s="63"/>
      <c r="AO839" s="63"/>
      <c r="AP839" s="63"/>
    </row>
    <row r="840" spans="2:42">
      <c r="B840" s="18"/>
      <c r="C840" s="18"/>
      <c r="D840" s="106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2"/>
      <c r="W840" s="80"/>
      <c r="X840" s="63"/>
      <c r="Y840" s="63"/>
      <c r="Z840" s="63"/>
      <c r="AA840" s="63"/>
      <c r="AB840" s="63"/>
      <c r="AC840" s="63"/>
      <c r="AD840" s="63"/>
      <c r="AE840" s="63"/>
      <c r="AF840" s="63"/>
      <c r="AG840" s="63"/>
      <c r="AH840" s="63"/>
      <c r="AI840" s="63"/>
      <c r="AJ840" s="63"/>
      <c r="AK840" s="63"/>
      <c r="AL840" s="63"/>
      <c r="AM840" s="63"/>
      <c r="AN840" s="63"/>
      <c r="AO840" s="63"/>
      <c r="AP840" s="63"/>
    </row>
    <row r="841" spans="2:42">
      <c r="B841" s="18"/>
      <c r="C841" s="18"/>
      <c r="D841" s="106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2"/>
      <c r="W841" s="80"/>
      <c r="X841" s="63"/>
      <c r="Y841" s="63"/>
      <c r="Z841" s="63"/>
      <c r="AA841" s="63"/>
      <c r="AB841" s="63"/>
      <c r="AC841" s="63"/>
      <c r="AD841" s="63"/>
      <c r="AE841" s="63"/>
      <c r="AF841" s="63"/>
      <c r="AG841" s="63"/>
      <c r="AH841" s="63"/>
      <c r="AI841" s="63"/>
      <c r="AJ841" s="63"/>
      <c r="AK841" s="63"/>
      <c r="AL841" s="63"/>
      <c r="AM841" s="63"/>
      <c r="AN841" s="63"/>
      <c r="AO841" s="63"/>
      <c r="AP841" s="63"/>
    </row>
    <row r="842" spans="2:42">
      <c r="B842" s="18"/>
      <c r="C842" s="18"/>
      <c r="D842" s="106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2"/>
      <c r="W842" s="80"/>
      <c r="X842" s="63"/>
      <c r="Y842" s="63"/>
      <c r="Z842" s="63"/>
      <c r="AA842" s="63"/>
      <c r="AB842" s="63"/>
      <c r="AC842" s="63"/>
      <c r="AD842" s="63"/>
      <c r="AE842" s="63"/>
      <c r="AF842" s="63"/>
      <c r="AG842" s="63"/>
      <c r="AH842" s="63"/>
      <c r="AI842" s="63"/>
      <c r="AJ842" s="63"/>
      <c r="AK842" s="63"/>
      <c r="AL842" s="63"/>
      <c r="AM842" s="63"/>
      <c r="AN842" s="63"/>
      <c r="AO842" s="63"/>
      <c r="AP842" s="63"/>
    </row>
    <row r="843" spans="2:42">
      <c r="B843" s="18"/>
      <c r="C843" s="18"/>
      <c r="D843" s="106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2"/>
      <c r="W843" s="80"/>
      <c r="X843" s="63"/>
      <c r="Y843" s="63"/>
      <c r="Z843" s="63"/>
      <c r="AA843" s="63"/>
      <c r="AB843" s="63"/>
      <c r="AC843" s="63"/>
      <c r="AD843" s="63"/>
      <c r="AE843" s="63"/>
      <c r="AF843" s="63"/>
      <c r="AG843" s="63"/>
      <c r="AH843" s="63"/>
      <c r="AI843" s="63"/>
      <c r="AJ843" s="63"/>
      <c r="AK843" s="63"/>
      <c r="AL843" s="63"/>
      <c r="AM843" s="63"/>
      <c r="AN843" s="63"/>
      <c r="AO843" s="63"/>
      <c r="AP843" s="63"/>
    </row>
    <row r="844" spans="2:42">
      <c r="B844" s="18"/>
      <c r="C844" s="18"/>
      <c r="D844" s="106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2"/>
      <c r="W844" s="80"/>
      <c r="X844" s="63"/>
      <c r="Y844" s="63"/>
      <c r="Z844" s="63"/>
      <c r="AA844" s="63"/>
      <c r="AB844" s="63"/>
      <c r="AC844" s="63"/>
      <c r="AD844" s="63"/>
      <c r="AE844" s="63"/>
      <c r="AF844" s="63"/>
      <c r="AG844" s="63"/>
      <c r="AH844" s="63"/>
      <c r="AI844" s="63"/>
      <c r="AJ844" s="63"/>
      <c r="AK844" s="63"/>
      <c r="AL844" s="63"/>
      <c r="AM844" s="63"/>
      <c r="AN844" s="63"/>
      <c r="AO844" s="63"/>
      <c r="AP844" s="63"/>
    </row>
    <row r="845" spans="2:42">
      <c r="B845" s="18"/>
      <c r="C845" s="18"/>
      <c r="D845" s="106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2"/>
      <c r="W845" s="80"/>
      <c r="X845" s="63"/>
      <c r="Y845" s="63"/>
      <c r="Z845" s="63"/>
      <c r="AA845" s="63"/>
      <c r="AB845" s="63"/>
      <c r="AC845" s="63"/>
      <c r="AD845" s="63"/>
      <c r="AE845" s="63"/>
      <c r="AF845" s="63"/>
      <c r="AG845" s="63"/>
      <c r="AH845" s="63"/>
      <c r="AI845" s="63"/>
      <c r="AJ845" s="63"/>
      <c r="AK845" s="63"/>
      <c r="AL845" s="63"/>
      <c r="AM845" s="63"/>
      <c r="AN845" s="63"/>
      <c r="AO845" s="63"/>
      <c r="AP845" s="63"/>
    </row>
    <row r="846" spans="2:42">
      <c r="B846" s="18"/>
      <c r="C846" s="18"/>
      <c r="D846" s="106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2"/>
      <c r="W846" s="80"/>
      <c r="X846" s="63"/>
      <c r="Y846" s="63"/>
      <c r="Z846" s="63"/>
      <c r="AA846" s="63"/>
      <c r="AB846" s="63"/>
      <c r="AC846" s="63"/>
      <c r="AD846" s="63"/>
      <c r="AE846" s="63"/>
      <c r="AF846" s="63"/>
      <c r="AG846" s="63"/>
      <c r="AH846" s="63"/>
      <c r="AI846" s="63"/>
      <c r="AJ846" s="63"/>
      <c r="AK846" s="63"/>
      <c r="AL846" s="63"/>
      <c r="AM846" s="63"/>
      <c r="AN846" s="63"/>
      <c r="AO846" s="63"/>
      <c r="AP846" s="63"/>
    </row>
    <row r="847" spans="2:42">
      <c r="B847" s="18"/>
      <c r="C847" s="18"/>
      <c r="D847" s="106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2"/>
      <c r="W847" s="80"/>
      <c r="X847" s="63"/>
      <c r="Y847" s="63"/>
      <c r="Z847" s="63"/>
      <c r="AA847" s="63"/>
      <c r="AB847" s="63"/>
      <c r="AC847" s="63"/>
      <c r="AD847" s="63"/>
      <c r="AE847" s="63"/>
      <c r="AF847" s="63"/>
      <c r="AG847" s="63"/>
      <c r="AH847" s="63"/>
      <c r="AI847" s="63"/>
      <c r="AJ847" s="63"/>
      <c r="AK847" s="63"/>
      <c r="AL847" s="63"/>
      <c r="AM847" s="63"/>
      <c r="AN847" s="63"/>
      <c r="AO847" s="63"/>
      <c r="AP847" s="63"/>
    </row>
    <row r="848" spans="2:42">
      <c r="B848" s="18"/>
      <c r="C848" s="18"/>
      <c r="D848" s="106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2"/>
      <c r="W848" s="80"/>
      <c r="X848" s="63"/>
      <c r="Y848" s="63"/>
      <c r="Z848" s="63"/>
      <c r="AA848" s="63"/>
      <c r="AB848" s="63"/>
      <c r="AC848" s="63"/>
      <c r="AD848" s="63"/>
      <c r="AE848" s="63"/>
      <c r="AF848" s="63"/>
      <c r="AG848" s="63"/>
      <c r="AH848" s="63"/>
      <c r="AI848" s="63"/>
      <c r="AJ848" s="63"/>
      <c r="AK848" s="63"/>
      <c r="AL848" s="63"/>
      <c r="AM848" s="63"/>
      <c r="AN848" s="63"/>
      <c r="AO848" s="63"/>
      <c r="AP848" s="63"/>
    </row>
    <row r="849" spans="2:42">
      <c r="B849" s="18"/>
      <c r="C849" s="18"/>
      <c r="D849" s="106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2"/>
      <c r="W849" s="80"/>
      <c r="X849" s="63"/>
      <c r="Y849" s="63"/>
      <c r="Z849" s="63"/>
      <c r="AA849" s="63"/>
      <c r="AB849" s="63"/>
      <c r="AC849" s="63"/>
      <c r="AD849" s="63"/>
      <c r="AE849" s="63"/>
      <c r="AF849" s="63"/>
      <c r="AG849" s="63"/>
      <c r="AH849" s="63"/>
      <c r="AI849" s="63"/>
      <c r="AJ849" s="63"/>
      <c r="AK849" s="63"/>
      <c r="AL849" s="63"/>
      <c r="AM849" s="63"/>
      <c r="AN849" s="63"/>
      <c r="AO849" s="63"/>
      <c r="AP849" s="63"/>
    </row>
    <row r="850" spans="2:42">
      <c r="B850" s="18"/>
      <c r="C850" s="18"/>
      <c r="D850" s="106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2"/>
      <c r="W850" s="80"/>
      <c r="X850" s="63"/>
      <c r="Y850" s="63"/>
      <c r="Z850" s="63"/>
      <c r="AA850" s="63"/>
      <c r="AB850" s="63"/>
      <c r="AC850" s="63"/>
      <c r="AD850" s="63"/>
      <c r="AE850" s="63"/>
      <c r="AF850" s="63"/>
      <c r="AG850" s="63"/>
      <c r="AH850" s="63"/>
      <c r="AI850" s="63"/>
      <c r="AJ850" s="63"/>
      <c r="AK850" s="63"/>
      <c r="AL850" s="63"/>
      <c r="AM850" s="63"/>
      <c r="AN850" s="63"/>
      <c r="AO850" s="63"/>
      <c r="AP850" s="63"/>
    </row>
    <row r="851" spans="2:42">
      <c r="B851" s="18"/>
      <c r="C851" s="18"/>
      <c r="D851" s="106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2"/>
      <c r="W851" s="80"/>
      <c r="X851" s="63"/>
      <c r="Y851" s="63"/>
      <c r="Z851" s="63"/>
      <c r="AA851" s="63"/>
      <c r="AB851" s="63"/>
      <c r="AC851" s="63"/>
      <c r="AD851" s="63"/>
      <c r="AE851" s="63"/>
      <c r="AF851" s="63"/>
      <c r="AG851" s="63"/>
      <c r="AH851" s="63"/>
      <c r="AI851" s="63"/>
      <c r="AJ851" s="63"/>
      <c r="AK851" s="63"/>
      <c r="AL851" s="63"/>
      <c r="AM851" s="63"/>
      <c r="AN851" s="63"/>
      <c r="AO851" s="63"/>
      <c r="AP851" s="63"/>
    </row>
    <row r="852" spans="2:42">
      <c r="B852" s="18"/>
      <c r="C852" s="18"/>
      <c r="D852" s="106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2"/>
      <c r="W852" s="80"/>
      <c r="X852" s="63"/>
      <c r="Y852" s="63"/>
      <c r="Z852" s="63"/>
      <c r="AA852" s="63"/>
      <c r="AB852" s="63"/>
      <c r="AC852" s="63"/>
      <c r="AD852" s="63"/>
      <c r="AE852" s="63"/>
      <c r="AF852" s="63"/>
      <c r="AG852" s="63"/>
      <c r="AH852" s="63"/>
      <c r="AI852" s="63"/>
      <c r="AJ852" s="63"/>
      <c r="AK852" s="63"/>
      <c r="AL852" s="63"/>
      <c r="AM852" s="63"/>
      <c r="AN852" s="63"/>
      <c r="AO852" s="63"/>
      <c r="AP852" s="63"/>
    </row>
    <row r="853" spans="2:42">
      <c r="B853" s="18"/>
      <c r="C853" s="18"/>
      <c r="D853" s="106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2"/>
      <c r="W853" s="80"/>
      <c r="X853" s="63"/>
      <c r="Y853" s="63"/>
      <c r="Z853" s="63"/>
      <c r="AA853" s="63"/>
      <c r="AB853" s="63"/>
      <c r="AC853" s="63"/>
      <c r="AD853" s="63"/>
      <c r="AE853" s="63"/>
      <c r="AF853" s="63"/>
      <c r="AG853" s="63"/>
      <c r="AH853" s="63"/>
      <c r="AI853" s="63"/>
      <c r="AJ853" s="63"/>
      <c r="AK853" s="63"/>
      <c r="AL853" s="63"/>
      <c r="AM853" s="63"/>
      <c r="AN853" s="63"/>
      <c r="AO853" s="63"/>
      <c r="AP853" s="63"/>
    </row>
    <row r="854" spans="2:42">
      <c r="B854" s="18"/>
      <c r="C854" s="18"/>
      <c r="D854" s="106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2"/>
      <c r="W854" s="80"/>
      <c r="X854" s="63"/>
      <c r="Y854" s="63"/>
      <c r="Z854" s="63"/>
      <c r="AA854" s="63"/>
      <c r="AB854" s="63"/>
      <c r="AC854" s="63"/>
      <c r="AD854" s="63"/>
      <c r="AE854" s="63"/>
      <c r="AF854" s="63"/>
      <c r="AG854" s="63"/>
      <c r="AH854" s="63"/>
      <c r="AI854" s="63"/>
      <c r="AJ854" s="63"/>
      <c r="AK854" s="63"/>
      <c r="AL854" s="63"/>
      <c r="AM854" s="63"/>
      <c r="AN854" s="63"/>
      <c r="AO854" s="63"/>
      <c r="AP854" s="63"/>
    </row>
    <row r="855" spans="2:42">
      <c r="B855" s="18"/>
      <c r="C855" s="18"/>
      <c r="D855" s="106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2"/>
      <c r="W855" s="80"/>
      <c r="X855" s="63"/>
      <c r="Y855" s="63"/>
      <c r="Z855" s="63"/>
      <c r="AA855" s="63"/>
      <c r="AB855" s="63"/>
      <c r="AC855" s="63"/>
      <c r="AD855" s="63"/>
      <c r="AE855" s="63"/>
      <c r="AF855" s="63"/>
      <c r="AG855" s="63"/>
      <c r="AH855" s="63"/>
      <c r="AI855" s="63"/>
      <c r="AJ855" s="63"/>
      <c r="AK855" s="63"/>
      <c r="AL855" s="63"/>
      <c r="AM855" s="63"/>
      <c r="AN855" s="63"/>
      <c r="AO855" s="63"/>
      <c r="AP855" s="63"/>
    </row>
    <row r="856" spans="2:42">
      <c r="B856" s="18"/>
      <c r="C856" s="18"/>
      <c r="D856" s="106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2"/>
      <c r="W856" s="80"/>
      <c r="X856" s="63"/>
      <c r="Y856" s="63"/>
      <c r="Z856" s="63"/>
      <c r="AA856" s="63"/>
      <c r="AB856" s="63"/>
      <c r="AC856" s="63"/>
      <c r="AD856" s="63"/>
      <c r="AE856" s="63"/>
      <c r="AF856" s="63"/>
      <c r="AG856" s="63"/>
      <c r="AH856" s="63"/>
      <c r="AI856" s="63"/>
      <c r="AJ856" s="63"/>
      <c r="AK856" s="63"/>
      <c r="AL856" s="63"/>
      <c r="AM856" s="63"/>
      <c r="AN856" s="63"/>
      <c r="AO856" s="63"/>
      <c r="AP856" s="63"/>
    </row>
    <row r="857" spans="2:42">
      <c r="B857" s="18"/>
      <c r="C857" s="18"/>
      <c r="D857" s="106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2"/>
      <c r="W857" s="80"/>
      <c r="X857" s="63"/>
      <c r="Y857" s="63"/>
      <c r="Z857" s="63"/>
      <c r="AA857" s="63"/>
      <c r="AB857" s="63"/>
      <c r="AC857" s="63"/>
      <c r="AD857" s="63"/>
      <c r="AE857" s="63"/>
      <c r="AF857" s="63"/>
      <c r="AG857" s="63"/>
      <c r="AH857" s="63"/>
      <c r="AI857" s="63"/>
      <c r="AJ857" s="63"/>
      <c r="AK857" s="63"/>
      <c r="AL857" s="63"/>
      <c r="AM857" s="63"/>
      <c r="AN857" s="63"/>
      <c r="AO857" s="63"/>
      <c r="AP857" s="63"/>
    </row>
    <row r="858" spans="2:42">
      <c r="B858" s="18"/>
      <c r="C858" s="18"/>
      <c r="D858" s="106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2"/>
      <c r="W858" s="80"/>
      <c r="X858" s="63"/>
      <c r="Y858" s="63"/>
      <c r="Z858" s="63"/>
      <c r="AA858" s="63"/>
      <c r="AB858" s="63"/>
      <c r="AC858" s="63"/>
      <c r="AD858" s="63"/>
      <c r="AE858" s="63"/>
      <c r="AF858" s="63"/>
      <c r="AG858" s="63"/>
      <c r="AH858" s="63"/>
      <c r="AI858" s="63"/>
      <c r="AJ858" s="63"/>
      <c r="AK858" s="63"/>
      <c r="AL858" s="63"/>
      <c r="AM858" s="63"/>
      <c r="AN858" s="63"/>
      <c r="AO858" s="63"/>
      <c r="AP858" s="63"/>
    </row>
    <row r="859" spans="2:42">
      <c r="B859" s="18"/>
      <c r="C859" s="18"/>
      <c r="D859" s="106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2"/>
      <c r="W859" s="80"/>
      <c r="X859" s="63"/>
      <c r="Y859" s="63"/>
      <c r="Z859" s="63"/>
      <c r="AA859" s="63"/>
      <c r="AB859" s="63"/>
      <c r="AC859" s="63"/>
      <c r="AD859" s="63"/>
      <c r="AE859" s="63"/>
      <c r="AF859" s="63"/>
      <c r="AG859" s="63"/>
      <c r="AH859" s="63"/>
      <c r="AI859" s="63"/>
      <c r="AJ859" s="63"/>
      <c r="AK859" s="63"/>
      <c r="AL859" s="63"/>
      <c r="AM859" s="63"/>
      <c r="AN859" s="63"/>
      <c r="AO859" s="63"/>
      <c r="AP859" s="63"/>
    </row>
    <row r="860" spans="2:42">
      <c r="B860" s="18"/>
      <c r="C860" s="18"/>
      <c r="D860" s="106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2"/>
      <c r="W860" s="80"/>
      <c r="X860" s="63"/>
      <c r="Y860" s="63"/>
      <c r="Z860" s="63"/>
      <c r="AA860" s="63"/>
      <c r="AB860" s="63"/>
      <c r="AC860" s="63"/>
      <c r="AD860" s="63"/>
      <c r="AE860" s="63"/>
      <c r="AF860" s="63"/>
      <c r="AG860" s="63"/>
      <c r="AH860" s="63"/>
      <c r="AI860" s="63"/>
      <c r="AJ860" s="63"/>
      <c r="AK860" s="63"/>
      <c r="AL860" s="63"/>
      <c r="AM860" s="63"/>
      <c r="AN860" s="63"/>
      <c r="AO860" s="63"/>
      <c r="AP860" s="63"/>
    </row>
    <row r="861" spans="2:42">
      <c r="B861" s="18"/>
      <c r="C861" s="18"/>
      <c r="D861" s="106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2"/>
      <c r="W861" s="80"/>
      <c r="X861" s="63"/>
      <c r="Y861" s="63"/>
      <c r="Z861" s="63"/>
      <c r="AA861" s="63"/>
      <c r="AB861" s="63"/>
      <c r="AC861" s="63"/>
      <c r="AD861" s="63"/>
      <c r="AE861" s="63"/>
      <c r="AF861" s="63"/>
      <c r="AG861" s="63"/>
      <c r="AH861" s="63"/>
      <c r="AI861" s="63"/>
      <c r="AJ861" s="63"/>
      <c r="AK861" s="63"/>
      <c r="AL861" s="63"/>
      <c r="AM861" s="63"/>
      <c r="AN861" s="63"/>
      <c r="AO861" s="63"/>
      <c r="AP861" s="63"/>
    </row>
    <row r="862" spans="2:42">
      <c r="B862" s="18"/>
      <c r="C862" s="18"/>
      <c r="D862" s="106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2"/>
      <c r="W862" s="80"/>
      <c r="X862" s="63"/>
      <c r="Y862" s="63"/>
      <c r="Z862" s="63"/>
      <c r="AA862" s="63"/>
      <c r="AB862" s="63"/>
      <c r="AC862" s="63"/>
      <c r="AD862" s="63"/>
      <c r="AE862" s="63"/>
      <c r="AF862" s="63"/>
      <c r="AG862" s="63"/>
      <c r="AH862" s="63"/>
      <c r="AI862" s="63"/>
      <c r="AJ862" s="63"/>
      <c r="AK862" s="63"/>
      <c r="AL862" s="63"/>
      <c r="AM862" s="63"/>
      <c r="AN862" s="63"/>
      <c r="AO862" s="63"/>
      <c r="AP862" s="63"/>
    </row>
    <row r="863" spans="2:42">
      <c r="B863" s="18"/>
      <c r="C863" s="18"/>
      <c r="D863" s="106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2"/>
      <c r="W863" s="80"/>
      <c r="X863" s="63"/>
      <c r="Y863" s="63"/>
      <c r="Z863" s="63"/>
      <c r="AA863" s="63"/>
      <c r="AB863" s="63"/>
      <c r="AC863" s="63"/>
      <c r="AD863" s="63"/>
      <c r="AE863" s="63"/>
      <c r="AF863" s="63"/>
      <c r="AG863" s="63"/>
      <c r="AH863" s="63"/>
      <c r="AI863" s="63"/>
      <c r="AJ863" s="63"/>
      <c r="AK863" s="63"/>
      <c r="AL863" s="63"/>
      <c r="AM863" s="63"/>
      <c r="AN863" s="63"/>
      <c r="AO863" s="63"/>
      <c r="AP863" s="63"/>
    </row>
    <row r="864" spans="2:42">
      <c r="B864" s="18"/>
      <c r="C864" s="18"/>
      <c r="D864" s="106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2"/>
      <c r="W864" s="80"/>
      <c r="X864" s="63"/>
      <c r="Y864" s="63"/>
      <c r="Z864" s="63"/>
      <c r="AA864" s="63"/>
      <c r="AB864" s="63"/>
      <c r="AC864" s="63"/>
      <c r="AD864" s="63"/>
      <c r="AE864" s="63"/>
      <c r="AF864" s="63"/>
      <c r="AG864" s="63"/>
      <c r="AH864" s="63"/>
      <c r="AI864" s="63"/>
      <c r="AJ864" s="63"/>
      <c r="AK864" s="63"/>
      <c r="AL864" s="63"/>
      <c r="AM864" s="63"/>
      <c r="AN864" s="63"/>
      <c r="AO864" s="63"/>
      <c r="AP864" s="63"/>
    </row>
    <row r="865" spans="2:42">
      <c r="B865" s="18"/>
      <c r="C865" s="18"/>
      <c r="D865" s="106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2"/>
      <c r="W865" s="80"/>
      <c r="X865" s="63"/>
      <c r="Y865" s="63"/>
      <c r="Z865" s="63"/>
      <c r="AA865" s="63"/>
      <c r="AB865" s="63"/>
      <c r="AC865" s="63"/>
      <c r="AD865" s="63"/>
      <c r="AE865" s="63"/>
      <c r="AF865" s="63"/>
      <c r="AG865" s="63"/>
      <c r="AH865" s="63"/>
      <c r="AI865" s="63"/>
      <c r="AJ865" s="63"/>
      <c r="AK865" s="63"/>
      <c r="AL865" s="63"/>
      <c r="AM865" s="63"/>
      <c r="AN865" s="63"/>
      <c r="AO865" s="63"/>
      <c r="AP865" s="63"/>
    </row>
    <row r="866" spans="2:42">
      <c r="B866" s="18"/>
      <c r="C866" s="18"/>
      <c r="D866" s="106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2"/>
      <c r="W866" s="80"/>
      <c r="X866" s="63"/>
      <c r="Y866" s="63"/>
      <c r="Z866" s="63"/>
      <c r="AA866" s="63"/>
      <c r="AB866" s="63"/>
      <c r="AC866" s="63"/>
      <c r="AD866" s="63"/>
      <c r="AE866" s="63"/>
      <c r="AF866" s="63"/>
      <c r="AG866" s="63"/>
      <c r="AH866" s="63"/>
      <c r="AI866" s="63"/>
      <c r="AJ866" s="63"/>
      <c r="AK866" s="63"/>
      <c r="AL866" s="63"/>
      <c r="AM866" s="63"/>
      <c r="AN866" s="63"/>
      <c r="AO866" s="63"/>
      <c r="AP866" s="63"/>
    </row>
    <row r="867" spans="2:42">
      <c r="B867" s="18"/>
      <c r="C867" s="18"/>
      <c r="D867" s="106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2"/>
      <c r="W867" s="80"/>
      <c r="X867" s="63"/>
      <c r="Y867" s="63"/>
      <c r="Z867" s="63"/>
      <c r="AA867" s="63"/>
      <c r="AB867" s="63"/>
      <c r="AC867" s="63"/>
      <c r="AD867" s="63"/>
      <c r="AE867" s="63"/>
      <c r="AF867" s="63"/>
      <c r="AG867" s="63"/>
      <c r="AH867" s="63"/>
      <c r="AI867" s="63"/>
      <c r="AJ867" s="63"/>
      <c r="AK867" s="63"/>
      <c r="AL867" s="63"/>
      <c r="AM867" s="63"/>
      <c r="AN867" s="63"/>
      <c r="AO867" s="63"/>
      <c r="AP867" s="63"/>
    </row>
    <row r="868" spans="2:42">
      <c r="B868" s="18"/>
      <c r="C868" s="18"/>
      <c r="D868" s="106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2"/>
      <c r="W868" s="80"/>
      <c r="X868" s="63"/>
      <c r="Y868" s="63"/>
      <c r="Z868" s="63"/>
      <c r="AA868" s="63"/>
      <c r="AB868" s="63"/>
      <c r="AC868" s="63"/>
      <c r="AD868" s="63"/>
      <c r="AE868" s="63"/>
      <c r="AF868" s="63"/>
      <c r="AG868" s="63"/>
      <c r="AH868" s="63"/>
      <c r="AI868" s="63"/>
      <c r="AJ868" s="63"/>
      <c r="AK868" s="63"/>
      <c r="AL868" s="63"/>
      <c r="AM868" s="63"/>
      <c r="AN868" s="63"/>
      <c r="AO868" s="63"/>
      <c r="AP868" s="63"/>
    </row>
    <row r="869" spans="2:42">
      <c r="B869" s="18"/>
      <c r="C869" s="18"/>
      <c r="D869" s="106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2"/>
      <c r="W869" s="80"/>
      <c r="X869" s="63"/>
      <c r="Y869" s="63"/>
      <c r="Z869" s="63"/>
      <c r="AA869" s="63"/>
      <c r="AB869" s="63"/>
      <c r="AC869" s="63"/>
      <c r="AD869" s="63"/>
      <c r="AE869" s="63"/>
      <c r="AF869" s="63"/>
      <c r="AG869" s="63"/>
      <c r="AH869" s="63"/>
      <c r="AI869" s="63"/>
      <c r="AJ869" s="63"/>
      <c r="AK869" s="63"/>
      <c r="AL869" s="63"/>
      <c r="AM869" s="63"/>
      <c r="AN869" s="63"/>
      <c r="AO869" s="63"/>
      <c r="AP869" s="63"/>
    </row>
    <row r="870" spans="2:42">
      <c r="B870" s="18"/>
      <c r="C870" s="18"/>
      <c r="D870" s="106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2"/>
      <c r="W870" s="80"/>
      <c r="X870" s="63"/>
      <c r="Y870" s="63"/>
      <c r="Z870" s="63"/>
      <c r="AA870" s="63"/>
      <c r="AB870" s="63"/>
      <c r="AC870" s="63"/>
      <c r="AD870" s="63"/>
      <c r="AE870" s="63"/>
      <c r="AF870" s="63"/>
      <c r="AG870" s="63"/>
      <c r="AH870" s="63"/>
      <c r="AI870" s="63"/>
      <c r="AJ870" s="63"/>
      <c r="AK870" s="63"/>
      <c r="AL870" s="63"/>
      <c r="AM870" s="63"/>
      <c r="AN870" s="63"/>
      <c r="AO870" s="63"/>
      <c r="AP870" s="63"/>
    </row>
    <row r="871" spans="2:42">
      <c r="B871" s="18"/>
      <c r="C871" s="18"/>
      <c r="D871" s="106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2"/>
      <c r="W871" s="80"/>
      <c r="X871" s="63"/>
      <c r="Y871" s="63"/>
      <c r="Z871" s="63"/>
      <c r="AA871" s="63"/>
      <c r="AB871" s="63"/>
      <c r="AC871" s="63"/>
      <c r="AD871" s="63"/>
      <c r="AE871" s="63"/>
      <c r="AF871" s="63"/>
      <c r="AG871" s="63"/>
      <c r="AH871" s="63"/>
      <c r="AI871" s="63"/>
      <c r="AJ871" s="63"/>
      <c r="AK871" s="63"/>
      <c r="AL871" s="63"/>
      <c r="AM871" s="63"/>
      <c r="AN871" s="63"/>
      <c r="AO871" s="63"/>
      <c r="AP871" s="63"/>
    </row>
    <row r="872" spans="2:42">
      <c r="B872" s="18"/>
      <c r="C872" s="18"/>
      <c r="D872" s="106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2"/>
      <c r="W872" s="80"/>
      <c r="X872" s="63"/>
      <c r="Y872" s="63"/>
      <c r="Z872" s="63"/>
      <c r="AA872" s="63"/>
      <c r="AB872" s="63"/>
      <c r="AC872" s="63"/>
      <c r="AD872" s="63"/>
      <c r="AE872" s="63"/>
      <c r="AF872" s="63"/>
      <c r="AG872" s="63"/>
      <c r="AH872" s="63"/>
      <c r="AI872" s="63"/>
      <c r="AJ872" s="63"/>
      <c r="AK872" s="63"/>
      <c r="AL872" s="63"/>
      <c r="AM872" s="63"/>
      <c r="AN872" s="63"/>
      <c r="AO872" s="63"/>
      <c r="AP872" s="63"/>
    </row>
    <row r="873" spans="2:42">
      <c r="B873" s="18"/>
      <c r="C873" s="18"/>
      <c r="D873" s="106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2"/>
      <c r="W873" s="80"/>
      <c r="X873" s="63"/>
      <c r="Y873" s="63"/>
      <c r="Z873" s="63"/>
      <c r="AA873" s="63"/>
      <c r="AB873" s="63"/>
      <c r="AC873" s="63"/>
      <c r="AD873" s="63"/>
      <c r="AE873" s="63"/>
      <c r="AF873" s="63"/>
      <c r="AG873" s="63"/>
      <c r="AH873" s="63"/>
      <c r="AI873" s="63"/>
      <c r="AJ873" s="63"/>
      <c r="AK873" s="63"/>
      <c r="AL873" s="63"/>
      <c r="AM873" s="63"/>
      <c r="AN873" s="63"/>
      <c r="AO873" s="63"/>
      <c r="AP873" s="63"/>
    </row>
    <row r="874" spans="2:42">
      <c r="B874" s="18"/>
      <c r="C874" s="18"/>
      <c r="D874" s="106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2"/>
      <c r="W874" s="80"/>
      <c r="X874" s="63"/>
      <c r="Y874" s="63"/>
      <c r="Z874" s="63"/>
      <c r="AA874" s="63"/>
      <c r="AB874" s="63"/>
      <c r="AC874" s="63"/>
      <c r="AD874" s="63"/>
      <c r="AE874" s="63"/>
      <c r="AF874" s="63"/>
      <c r="AG874" s="63"/>
      <c r="AH874" s="63"/>
      <c r="AI874" s="63"/>
      <c r="AJ874" s="63"/>
      <c r="AK874" s="63"/>
      <c r="AL874" s="63"/>
      <c r="AM874" s="63"/>
      <c r="AN874" s="63"/>
      <c r="AO874" s="63"/>
      <c r="AP874" s="63"/>
    </row>
    <row r="875" spans="2:42">
      <c r="B875" s="18"/>
      <c r="C875" s="18"/>
      <c r="D875" s="106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2"/>
      <c r="W875" s="80"/>
      <c r="X875" s="63"/>
      <c r="Y875" s="63"/>
      <c r="Z875" s="63"/>
      <c r="AA875" s="63"/>
      <c r="AB875" s="63"/>
      <c r="AC875" s="63"/>
      <c r="AD875" s="63"/>
      <c r="AE875" s="63"/>
      <c r="AF875" s="63"/>
      <c r="AG875" s="63"/>
      <c r="AH875" s="63"/>
      <c r="AI875" s="63"/>
      <c r="AJ875" s="63"/>
      <c r="AK875" s="63"/>
      <c r="AL875" s="63"/>
      <c r="AM875" s="63"/>
      <c r="AN875" s="63"/>
      <c r="AO875" s="63"/>
      <c r="AP875" s="63"/>
    </row>
    <row r="876" spans="2:42">
      <c r="B876" s="18"/>
      <c r="C876" s="18"/>
      <c r="D876" s="106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2"/>
      <c r="W876" s="80"/>
      <c r="X876" s="63"/>
      <c r="Y876" s="63"/>
      <c r="Z876" s="63"/>
      <c r="AA876" s="63"/>
      <c r="AB876" s="63"/>
      <c r="AC876" s="63"/>
      <c r="AD876" s="63"/>
      <c r="AE876" s="63"/>
      <c r="AF876" s="63"/>
      <c r="AG876" s="63"/>
      <c r="AH876" s="63"/>
      <c r="AI876" s="63"/>
      <c r="AJ876" s="63"/>
      <c r="AK876" s="63"/>
      <c r="AL876" s="63"/>
      <c r="AM876" s="63"/>
      <c r="AN876" s="63"/>
      <c r="AO876" s="63"/>
      <c r="AP876" s="63"/>
    </row>
    <row r="877" spans="2:42">
      <c r="B877" s="18"/>
      <c r="C877" s="18"/>
      <c r="D877" s="106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2"/>
      <c r="W877" s="80"/>
      <c r="X877" s="63"/>
      <c r="Y877" s="63"/>
      <c r="Z877" s="63"/>
      <c r="AA877" s="63"/>
      <c r="AB877" s="63"/>
      <c r="AC877" s="63"/>
      <c r="AD877" s="63"/>
      <c r="AE877" s="63"/>
      <c r="AF877" s="63"/>
      <c r="AG877" s="63"/>
      <c r="AH877" s="63"/>
      <c r="AI877" s="63"/>
      <c r="AJ877" s="63"/>
      <c r="AK877" s="63"/>
      <c r="AL877" s="63"/>
      <c r="AM877" s="63"/>
      <c r="AN877" s="63"/>
      <c r="AO877" s="63"/>
      <c r="AP877" s="63"/>
    </row>
    <row r="878" spans="2:42">
      <c r="B878" s="18"/>
      <c r="C878" s="18"/>
      <c r="D878" s="106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2"/>
      <c r="W878" s="80"/>
      <c r="X878" s="63"/>
      <c r="Y878" s="63"/>
      <c r="Z878" s="63"/>
      <c r="AA878" s="63"/>
      <c r="AB878" s="63"/>
      <c r="AC878" s="63"/>
      <c r="AD878" s="63"/>
      <c r="AE878" s="63"/>
      <c r="AF878" s="63"/>
      <c r="AG878" s="63"/>
      <c r="AH878" s="63"/>
      <c r="AI878" s="63"/>
      <c r="AJ878" s="63"/>
      <c r="AK878" s="63"/>
      <c r="AL878" s="63"/>
      <c r="AM878" s="63"/>
      <c r="AN878" s="63"/>
      <c r="AO878" s="63"/>
      <c r="AP878" s="63"/>
    </row>
    <row r="879" spans="2:42">
      <c r="B879" s="18"/>
      <c r="C879" s="18"/>
      <c r="D879" s="106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2"/>
      <c r="W879" s="80"/>
      <c r="X879" s="63"/>
      <c r="Y879" s="63"/>
      <c r="Z879" s="63"/>
      <c r="AA879" s="63"/>
      <c r="AB879" s="63"/>
      <c r="AC879" s="63"/>
      <c r="AD879" s="63"/>
      <c r="AE879" s="63"/>
      <c r="AF879" s="63"/>
      <c r="AG879" s="63"/>
      <c r="AH879" s="63"/>
      <c r="AI879" s="63"/>
      <c r="AJ879" s="63"/>
      <c r="AK879" s="63"/>
      <c r="AL879" s="63"/>
      <c r="AM879" s="63"/>
      <c r="AN879" s="63"/>
      <c r="AO879" s="63"/>
      <c r="AP879" s="63"/>
    </row>
    <row r="880" spans="2:42">
      <c r="B880" s="18"/>
      <c r="C880" s="18"/>
      <c r="D880" s="106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2"/>
      <c r="W880" s="80"/>
      <c r="X880" s="63"/>
      <c r="Y880" s="63"/>
      <c r="Z880" s="63"/>
      <c r="AA880" s="63"/>
      <c r="AB880" s="63"/>
      <c r="AC880" s="63"/>
      <c r="AD880" s="63"/>
      <c r="AE880" s="63"/>
      <c r="AF880" s="63"/>
      <c r="AG880" s="63"/>
      <c r="AH880" s="63"/>
      <c r="AI880" s="63"/>
      <c r="AJ880" s="63"/>
      <c r="AK880" s="63"/>
      <c r="AL880" s="63"/>
      <c r="AM880" s="63"/>
      <c r="AN880" s="63"/>
      <c r="AO880" s="63"/>
      <c r="AP880" s="63"/>
    </row>
    <row r="881" spans="2:42">
      <c r="B881" s="18"/>
      <c r="C881" s="18"/>
      <c r="D881" s="106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2"/>
      <c r="W881" s="80"/>
      <c r="X881" s="63"/>
      <c r="Y881" s="63"/>
      <c r="Z881" s="63"/>
      <c r="AA881" s="63"/>
      <c r="AB881" s="63"/>
      <c r="AC881" s="63"/>
      <c r="AD881" s="63"/>
      <c r="AE881" s="63"/>
      <c r="AF881" s="63"/>
      <c r="AG881" s="63"/>
      <c r="AH881" s="63"/>
      <c r="AI881" s="63"/>
      <c r="AJ881" s="63"/>
      <c r="AK881" s="63"/>
      <c r="AL881" s="63"/>
      <c r="AM881" s="63"/>
      <c r="AN881" s="63"/>
      <c r="AO881" s="63"/>
      <c r="AP881" s="63"/>
    </row>
    <row r="882" spans="2:42">
      <c r="B882" s="18"/>
      <c r="C882" s="18"/>
      <c r="D882" s="106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2"/>
      <c r="W882" s="80"/>
      <c r="X882" s="63"/>
      <c r="Y882" s="63"/>
      <c r="Z882" s="63"/>
      <c r="AA882" s="63"/>
      <c r="AB882" s="63"/>
      <c r="AC882" s="63"/>
      <c r="AD882" s="63"/>
      <c r="AE882" s="63"/>
      <c r="AF882" s="63"/>
      <c r="AG882" s="63"/>
      <c r="AH882" s="63"/>
      <c r="AI882" s="63"/>
      <c r="AJ882" s="63"/>
      <c r="AK882" s="63"/>
      <c r="AL882" s="63"/>
      <c r="AM882" s="63"/>
      <c r="AN882" s="63"/>
      <c r="AO882" s="63"/>
      <c r="AP882" s="63"/>
    </row>
    <row r="883" spans="2:42">
      <c r="B883" s="18"/>
      <c r="C883" s="18"/>
      <c r="D883" s="106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2"/>
      <c r="W883" s="80"/>
      <c r="X883" s="63"/>
      <c r="Y883" s="63"/>
      <c r="Z883" s="63"/>
      <c r="AA883" s="63"/>
      <c r="AB883" s="63"/>
      <c r="AC883" s="63"/>
      <c r="AD883" s="63"/>
      <c r="AE883" s="63"/>
      <c r="AF883" s="63"/>
      <c r="AG883" s="63"/>
      <c r="AH883" s="63"/>
      <c r="AI883" s="63"/>
      <c r="AJ883" s="63"/>
      <c r="AK883" s="63"/>
      <c r="AL883" s="63"/>
      <c r="AM883" s="63"/>
      <c r="AN883" s="63"/>
      <c r="AO883" s="63"/>
      <c r="AP883" s="63"/>
    </row>
    <row r="884" spans="2:42">
      <c r="B884" s="18"/>
      <c r="C884" s="18"/>
      <c r="D884" s="106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2"/>
      <c r="W884" s="80"/>
      <c r="X884" s="63"/>
      <c r="Y884" s="63"/>
      <c r="Z884" s="63"/>
      <c r="AA884" s="63"/>
      <c r="AB884" s="63"/>
      <c r="AC884" s="63"/>
      <c r="AD884" s="63"/>
      <c r="AE884" s="63"/>
      <c r="AF884" s="63"/>
      <c r="AG884" s="63"/>
      <c r="AH884" s="63"/>
      <c r="AI884" s="63"/>
      <c r="AJ884" s="63"/>
      <c r="AK884" s="63"/>
      <c r="AL884" s="63"/>
      <c r="AM884" s="63"/>
      <c r="AN884" s="63"/>
      <c r="AO884" s="63"/>
      <c r="AP884" s="63"/>
    </row>
    <row r="885" spans="2:42">
      <c r="B885" s="18"/>
      <c r="C885" s="18"/>
      <c r="D885" s="106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2"/>
      <c r="W885" s="80"/>
      <c r="X885" s="63"/>
      <c r="Y885" s="63"/>
      <c r="Z885" s="63"/>
      <c r="AA885" s="63"/>
      <c r="AB885" s="63"/>
      <c r="AC885" s="63"/>
      <c r="AD885" s="63"/>
      <c r="AE885" s="63"/>
      <c r="AF885" s="63"/>
      <c r="AG885" s="63"/>
      <c r="AH885" s="63"/>
      <c r="AI885" s="63"/>
      <c r="AJ885" s="63"/>
      <c r="AK885" s="63"/>
      <c r="AL885" s="63"/>
      <c r="AM885" s="63"/>
      <c r="AN885" s="63"/>
      <c r="AO885" s="63"/>
      <c r="AP885" s="63"/>
    </row>
    <row r="886" spans="2:42">
      <c r="B886" s="18"/>
      <c r="C886" s="18"/>
      <c r="D886" s="106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2"/>
      <c r="W886" s="80"/>
      <c r="X886" s="63"/>
      <c r="Y886" s="63"/>
      <c r="Z886" s="63"/>
      <c r="AA886" s="63"/>
      <c r="AB886" s="63"/>
      <c r="AC886" s="63"/>
      <c r="AD886" s="63"/>
      <c r="AE886" s="63"/>
      <c r="AF886" s="63"/>
      <c r="AG886" s="63"/>
      <c r="AH886" s="63"/>
      <c r="AI886" s="63"/>
      <c r="AJ886" s="63"/>
      <c r="AK886" s="63"/>
      <c r="AL886" s="63"/>
      <c r="AM886" s="63"/>
      <c r="AN886" s="63"/>
      <c r="AO886" s="63"/>
      <c r="AP886" s="63"/>
    </row>
    <row r="887" spans="2:42">
      <c r="B887" s="18"/>
      <c r="C887" s="18"/>
      <c r="D887" s="106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2"/>
      <c r="W887" s="80"/>
      <c r="X887" s="63"/>
      <c r="Y887" s="63"/>
      <c r="Z887" s="63"/>
      <c r="AA887" s="63"/>
      <c r="AB887" s="63"/>
      <c r="AC887" s="63"/>
      <c r="AD887" s="63"/>
      <c r="AE887" s="63"/>
      <c r="AF887" s="63"/>
      <c r="AG887" s="63"/>
      <c r="AH887" s="63"/>
      <c r="AI887" s="63"/>
      <c r="AJ887" s="63"/>
      <c r="AK887" s="63"/>
      <c r="AL887" s="63"/>
      <c r="AM887" s="63"/>
      <c r="AN887" s="63"/>
      <c r="AO887" s="63"/>
      <c r="AP887" s="63"/>
    </row>
    <row r="888" spans="2:42">
      <c r="B888" s="18"/>
      <c r="C888" s="18"/>
      <c r="D888" s="106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2"/>
      <c r="W888" s="80"/>
      <c r="X888" s="63"/>
      <c r="Y888" s="63"/>
      <c r="Z888" s="63"/>
      <c r="AA888" s="63"/>
      <c r="AB888" s="63"/>
      <c r="AC888" s="63"/>
      <c r="AD888" s="63"/>
      <c r="AE888" s="63"/>
      <c r="AF888" s="63"/>
      <c r="AG888" s="63"/>
      <c r="AH888" s="63"/>
      <c r="AI888" s="63"/>
      <c r="AJ888" s="63"/>
      <c r="AK888" s="63"/>
      <c r="AL888" s="63"/>
      <c r="AM888" s="63"/>
      <c r="AN888" s="63"/>
      <c r="AO888" s="63"/>
      <c r="AP888" s="63"/>
    </row>
    <row r="889" spans="2:42">
      <c r="B889" s="18"/>
      <c r="C889" s="18"/>
      <c r="D889" s="106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2"/>
      <c r="W889" s="80"/>
      <c r="X889" s="63"/>
      <c r="Y889" s="63"/>
      <c r="Z889" s="63"/>
      <c r="AA889" s="63"/>
      <c r="AB889" s="63"/>
      <c r="AC889" s="63"/>
      <c r="AD889" s="63"/>
      <c r="AE889" s="63"/>
      <c r="AF889" s="63"/>
      <c r="AG889" s="63"/>
      <c r="AH889" s="63"/>
      <c r="AI889" s="63"/>
      <c r="AJ889" s="63"/>
      <c r="AK889" s="63"/>
      <c r="AL889" s="63"/>
      <c r="AM889" s="63"/>
      <c r="AN889" s="63"/>
      <c r="AO889" s="63"/>
      <c r="AP889" s="63"/>
    </row>
    <row r="890" spans="2:42">
      <c r="B890" s="18"/>
      <c r="C890" s="18"/>
      <c r="D890" s="106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2"/>
      <c r="W890" s="80"/>
      <c r="X890" s="63"/>
      <c r="Y890" s="63"/>
      <c r="Z890" s="63"/>
      <c r="AA890" s="63"/>
      <c r="AB890" s="63"/>
      <c r="AC890" s="63"/>
      <c r="AD890" s="63"/>
      <c r="AE890" s="63"/>
      <c r="AF890" s="63"/>
      <c r="AG890" s="63"/>
      <c r="AH890" s="63"/>
      <c r="AI890" s="63"/>
      <c r="AJ890" s="63"/>
      <c r="AK890" s="63"/>
      <c r="AL890" s="63"/>
      <c r="AM890" s="63"/>
      <c r="AN890" s="63"/>
      <c r="AO890" s="63"/>
      <c r="AP890" s="63"/>
    </row>
    <row r="891" spans="2:42">
      <c r="B891" s="18"/>
      <c r="C891" s="18"/>
      <c r="D891" s="106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2"/>
      <c r="W891" s="80"/>
      <c r="X891" s="63"/>
      <c r="Y891" s="63"/>
      <c r="Z891" s="63"/>
      <c r="AA891" s="63"/>
      <c r="AB891" s="63"/>
      <c r="AC891" s="63"/>
      <c r="AD891" s="63"/>
      <c r="AE891" s="63"/>
      <c r="AF891" s="63"/>
      <c r="AG891" s="63"/>
      <c r="AH891" s="63"/>
      <c r="AI891" s="63"/>
      <c r="AJ891" s="63"/>
      <c r="AK891" s="63"/>
      <c r="AL891" s="63"/>
      <c r="AM891" s="63"/>
      <c r="AN891" s="63"/>
      <c r="AO891" s="63"/>
      <c r="AP891" s="63"/>
    </row>
    <row r="892" spans="2:42">
      <c r="B892" s="18"/>
      <c r="C892" s="18"/>
      <c r="D892" s="106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2"/>
      <c r="W892" s="80"/>
      <c r="X892" s="63"/>
      <c r="Y892" s="63"/>
      <c r="Z892" s="63"/>
      <c r="AA892" s="63"/>
      <c r="AB892" s="63"/>
      <c r="AC892" s="63"/>
      <c r="AD892" s="63"/>
      <c r="AE892" s="63"/>
      <c r="AF892" s="63"/>
      <c r="AG892" s="63"/>
      <c r="AH892" s="63"/>
      <c r="AI892" s="63"/>
      <c r="AJ892" s="63"/>
      <c r="AK892" s="63"/>
      <c r="AL892" s="63"/>
      <c r="AM892" s="63"/>
      <c r="AN892" s="63"/>
      <c r="AO892" s="63"/>
      <c r="AP892" s="63"/>
    </row>
    <row r="893" spans="2:42">
      <c r="B893" s="18"/>
      <c r="C893" s="18"/>
      <c r="D893" s="106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2"/>
      <c r="W893" s="80"/>
      <c r="X893" s="63"/>
      <c r="Y893" s="63"/>
      <c r="Z893" s="63"/>
      <c r="AA893" s="63"/>
      <c r="AB893" s="63"/>
      <c r="AC893" s="63"/>
      <c r="AD893" s="63"/>
      <c r="AE893" s="63"/>
      <c r="AF893" s="63"/>
      <c r="AG893" s="63"/>
      <c r="AH893" s="63"/>
      <c r="AI893" s="63"/>
      <c r="AJ893" s="63"/>
      <c r="AK893" s="63"/>
      <c r="AL893" s="63"/>
      <c r="AM893" s="63"/>
      <c r="AN893" s="63"/>
      <c r="AO893" s="63"/>
      <c r="AP893" s="63"/>
    </row>
    <row r="894" spans="2:42">
      <c r="B894" s="18"/>
      <c r="C894" s="18"/>
      <c r="D894" s="106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2"/>
      <c r="W894" s="80"/>
      <c r="X894" s="63"/>
      <c r="Y894" s="63"/>
      <c r="Z894" s="63"/>
      <c r="AA894" s="63"/>
      <c r="AB894" s="63"/>
      <c r="AC894" s="63"/>
      <c r="AD894" s="63"/>
      <c r="AE894" s="63"/>
      <c r="AF894" s="63"/>
      <c r="AG894" s="63"/>
      <c r="AH894" s="63"/>
      <c r="AI894" s="63"/>
      <c r="AJ894" s="63"/>
      <c r="AK894" s="63"/>
      <c r="AL894" s="63"/>
      <c r="AM894" s="63"/>
      <c r="AN894" s="63"/>
      <c r="AO894" s="63"/>
      <c r="AP894" s="63"/>
    </row>
    <row r="895" spans="2:42">
      <c r="B895" s="18"/>
      <c r="C895" s="18"/>
      <c r="D895" s="106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2"/>
      <c r="W895" s="80"/>
      <c r="X895" s="63"/>
      <c r="Y895" s="63"/>
      <c r="Z895" s="63"/>
      <c r="AA895" s="63"/>
      <c r="AB895" s="63"/>
      <c r="AC895" s="63"/>
      <c r="AD895" s="63"/>
      <c r="AE895" s="63"/>
      <c r="AF895" s="63"/>
      <c r="AG895" s="63"/>
      <c r="AH895" s="63"/>
      <c r="AI895" s="63"/>
      <c r="AJ895" s="63"/>
      <c r="AK895" s="63"/>
      <c r="AL895" s="63"/>
      <c r="AM895" s="63"/>
      <c r="AN895" s="63"/>
      <c r="AO895" s="63"/>
      <c r="AP895" s="63"/>
    </row>
    <row r="896" spans="2:42">
      <c r="B896" s="18"/>
      <c r="C896" s="18"/>
      <c r="D896" s="106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2"/>
      <c r="W896" s="80"/>
      <c r="X896" s="63"/>
      <c r="Y896" s="63"/>
      <c r="Z896" s="63"/>
      <c r="AA896" s="63"/>
      <c r="AB896" s="63"/>
      <c r="AC896" s="63"/>
      <c r="AD896" s="63"/>
      <c r="AE896" s="63"/>
      <c r="AF896" s="63"/>
      <c r="AG896" s="63"/>
      <c r="AH896" s="63"/>
      <c r="AI896" s="63"/>
      <c r="AJ896" s="63"/>
      <c r="AK896" s="63"/>
      <c r="AL896" s="63"/>
      <c r="AM896" s="63"/>
      <c r="AN896" s="63"/>
      <c r="AO896" s="63"/>
      <c r="AP896" s="63"/>
    </row>
    <row r="897" spans="2:42">
      <c r="B897" s="18"/>
      <c r="C897" s="18"/>
      <c r="D897" s="106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2"/>
      <c r="W897" s="80"/>
      <c r="X897" s="63"/>
      <c r="Y897" s="63"/>
      <c r="Z897" s="63"/>
      <c r="AA897" s="63"/>
      <c r="AB897" s="63"/>
      <c r="AC897" s="63"/>
      <c r="AD897" s="63"/>
      <c r="AE897" s="63"/>
      <c r="AF897" s="63"/>
      <c r="AG897" s="63"/>
      <c r="AH897" s="63"/>
      <c r="AI897" s="63"/>
      <c r="AJ897" s="63"/>
      <c r="AK897" s="63"/>
      <c r="AL897" s="63"/>
      <c r="AM897" s="63"/>
      <c r="AN897" s="63"/>
      <c r="AO897" s="63"/>
      <c r="AP897" s="63"/>
    </row>
    <row r="898" spans="2:42">
      <c r="B898" s="18"/>
      <c r="C898" s="18"/>
      <c r="D898" s="106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2"/>
      <c r="W898" s="80"/>
      <c r="X898" s="63"/>
      <c r="Y898" s="63"/>
      <c r="Z898" s="63"/>
      <c r="AA898" s="63"/>
      <c r="AB898" s="63"/>
      <c r="AC898" s="63"/>
      <c r="AD898" s="63"/>
      <c r="AE898" s="63"/>
      <c r="AF898" s="63"/>
      <c r="AG898" s="63"/>
      <c r="AH898" s="63"/>
      <c r="AI898" s="63"/>
      <c r="AJ898" s="63"/>
      <c r="AK898" s="63"/>
      <c r="AL898" s="63"/>
      <c r="AM898" s="63"/>
      <c r="AN898" s="63"/>
      <c r="AO898" s="63"/>
      <c r="AP898" s="63"/>
    </row>
    <row r="899" spans="2:42">
      <c r="B899" s="18"/>
      <c r="C899" s="18"/>
      <c r="D899" s="106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2"/>
      <c r="W899" s="80"/>
      <c r="X899" s="63"/>
      <c r="Y899" s="63"/>
      <c r="Z899" s="63"/>
      <c r="AA899" s="63"/>
      <c r="AB899" s="63"/>
      <c r="AC899" s="63"/>
      <c r="AD899" s="63"/>
      <c r="AE899" s="63"/>
      <c r="AF899" s="63"/>
      <c r="AG899" s="63"/>
      <c r="AH899" s="63"/>
      <c r="AI899" s="63"/>
      <c r="AJ899" s="63"/>
      <c r="AK899" s="63"/>
      <c r="AL899" s="63"/>
      <c r="AM899" s="63"/>
      <c r="AN899" s="63"/>
      <c r="AO899" s="63"/>
      <c r="AP899" s="63"/>
    </row>
    <row r="900" spans="2:42">
      <c r="B900" s="18"/>
      <c r="C900" s="18"/>
      <c r="D900" s="106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2"/>
      <c r="W900" s="80"/>
      <c r="X900" s="63"/>
      <c r="Y900" s="63"/>
      <c r="Z900" s="63"/>
      <c r="AA900" s="63"/>
      <c r="AB900" s="63"/>
      <c r="AC900" s="63"/>
      <c r="AD900" s="63"/>
      <c r="AE900" s="63"/>
      <c r="AF900" s="63"/>
      <c r="AG900" s="63"/>
      <c r="AH900" s="63"/>
      <c r="AI900" s="63"/>
      <c r="AJ900" s="63"/>
      <c r="AK900" s="63"/>
      <c r="AL900" s="63"/>
      <c r="AM900" s="63"/>
      <c r="AN900" s="63"/>
      <c r="AO900" s="63"/>
      <c r="AP900" s="63"/>
    </row>
    <row r="901" spans="2:42">
      <c r="B901" s="18"/>
      <c r="C901" s="18"/>
      <c r="D901" s="106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2"/>
      <c r="W901" s="80"/>
      <c r="X901" s="63"/>
      <c r="Y901" s="63"/>
      <c r="Z901" s="63"/>
      <c r="AA901" s="63"/>
      <c r="AB901" s="63"/>
      <c r="AC901" s="63"/>
      <c r="AD901" s="63"/>
      <c r="AE901" s="63"/>
      <c r="AF901" s="63"/>
      <c r="AG901" s="63"/>
      <c r="AH901" s="63"/>
      <c r="AI901" s="63"/>
      <c r="AJ901" s="63"/>
      <c r="AK901" s="63"/>
      <c r="AL901" s="63"/>
      <c r="AM901" s="63"/>
      <c r="AN901" s="63"/>
      <c r="AO901" s="63"/>
      <c r="AP901" s="63"/>
    </row>
    <row r="902" spans="2:42">
      <c r="B902" s="18"/>
      <c r="C902" s="18"/>
      <c r="D902" s="106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2"/>
      <c r="W902" s="80"/>
      <c r="X902" s="63"/>
      <c r="Y902" s="63"/>
      <c r="Z902" s="63"/>
      <c r="AA902" s="63"/>
      <c r="AB902" s="63"/>
      <c r="AC902" s="63"/>
      <c r="AD902" s="63"/>
      <c r="AE902" s="63"/>
      <c r="AF902" s="63"/>
      <c r="AG902" s="63"/>
      <c r="AH902" s="63"/>
      <c r="AI902" s="63"/>
      <c r="AJ902" s="63"/>
      <c r="AK902" s="63"/>
      <c r="AL902" s="63"/>
      <c r="AM902" s="63"/>
      <c r="AN902" s="63"/>
      <c r="AO902" s="63"/>
      <c r="AP902" s="63"/>
    </row>
    <row r="903" spans="2:42">
      <c r="B903" s="18"/>
      <c r="C903" s="18"/>
      <c r="D903" s="106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2"/>
      <c r="W903" s="80"/>
      <c r="X903" s="63"/>
      <c r="Y903" s="63"/>
      <c r="Z903" s="63"/>
      <c r="AA903" s="63"/>
      <c r="AB903" s="63"/>
      <c r="AC903" s="63"/>
      <c r="AD903" s="63"/>
      <c r="AE903" s="63"/>
      <c r="AF903" s="63"/>
      <c r="AG903" s="63"/>
      <c r="AH903" s="63"/>
      <c r="AI903" s="63"/>
      <c r="AJ903" s="63"/>
      <c r="AK903" s="63"/>
      <c r="AL903" s="63"/>
      <c r="AM903" s="63"/>
      <c r="AN903" s="63"/>
      <c r="AO903" s="63"/>
      <c r="AP903" s="63"/>
    </row>
    <row r="904" spans="2:42">
      <c r="B904" s="18"/>
      <c r="C904" s="18"/>
      <c r="D904" s="106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2"/>
      <c r="W904" s="80"/>
      <c r="X904" s="63"/>
      <c r="Y904" s="63"/>
      <c r="Z904" s="63"/>
      <c r="AA904" s="63"/>
      <c r="AB904" s="63"/>
      <c r="AC904" s="63"/>
      <c r="AD904" s="63"/>
      <c r="AE904" s="63"/>
      <c r="AF904" s="63"/>
      <c r="AG904" s="63"/>
      <c r="AH904" s="63"/>
      <c r="AI904" s="63"/>
      <c r="AJ904" s="63"/>
      <c r="AK904" s="63"/>
      <c r="AL904" s="63"/>
      <c r="AM904" s="63"/>
      <c r="AN904" s="63"/>
      <c r="AO904" s="63"/>
      <c r="AP904" s="63"/>
    </row>
    <row r="905" spans="2:42">
      <c r="B905" s="18"/>
      <c r="C905" s="18"/>
      <c r="D905" s="106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2"/>
      <c r="W905" s="80"/>
      <c r="X905" s="63"/>
      <c r="Y905" s="63"/>
      <c r="Z905" s="63"/>
      <c r="AA905" s="63"/>
      <c r="AB905" s="63"/>
      <c r="AC905" s="63"/>
      <c r="AD905" s="63"/>
      <c r="AE905" s="63"/>
      <c r="AF905" s="63"/>
      <c r="AG905" s="63"/>
      <c r="AH905" s="63"/>
      <c r="AI905" s="63"/>
      <c r="AJ905" s="63"/>
      <c r="AK905" s="63"/>
      <c r="AL905" s="63"/>
      <c r="AM905" s="63"/>
      <c r="AN905" s="63"/>
      <c r="AO905" s="63"/>
      <c r="AP905" s="63"/>
    </row>
    <row r="906" spans="2:42">
      <c r="B906" s="18"/>
      <c r="C906" s="18"/>
      <c r="D906" s="106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2"/>
      <c r="W906" s="80"/>
      <c r="X906" s="63"/>
      <c r="Y906" s="63"/>
      <c r="Z906" s="63"/>
      <c r="AA906" s="63"/>
      <c r="AB906" s="63"/>
      <c r="AC906" s="63"/>
      <c r="AD906" s="63"/>
      <c r="AE906" s="63"/>
      <c r="AF906" s="63"/>
      <c r="AG906" s="63"/>
      <c r="AH906" s="63"/>
      <c r="AI906" s="63"/>
      <c r="AJ906" s="63"/>
      <c r="AK906" s="63"/>
      <c r="AL906" s="63"/>
      <c r="AM906" s="63"/>
      <c r="AN906" s="63"/>
      <c r="AO906" s="63"/>
      <c r="AP906" s="63"/>
    </row>
    <row r="907" spans="2:42">
      <c r="B907" s="18"/>
      <c r="C907" s="18"/>
      <c r="D907" s="106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2"/>
      <c r="W907" s="80"/>
      <c r="X907" s="63"/>
      <c r="Y907" s="63"/>
      <c r="Z907" s="63"/>
      <c r="AA907" s="63"/>
      <c r="AB907" s="63"/>
      <c r="AC907" s="63"/>
      <c r="AD907" s="63"/>
      <c r="AE907" s="63"/>
      <c r="AF907" s="63"/>
      <c r="AG907" s="63"/>
      <c r="AH907" s="63"/>
      <c r="AI907" s="63"/>
      <c r="AJ907" s="63"/>
      <c r="AK907" s="63"/>
      <c r="AL907" s="63"/>
      <c r="AM907" s="63"/>
      <c r="AN907" s="63"/>
      <c r="AO907" s="63"/>
      <c r="AP907" s="63"/>
    </row>
    <row r="908" spans="2:42">
      <c r="B908" s="18"/>
      <c r="C908" s="18"/>
      <c r="D908" s="106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2"/>
      <c r="W908" s="80"/>
      <c r="X908" s="63"/>
      <c r="Y908" s="63"/>
      <c r="Z908" s="63"/>
      <c r="AA908" s="63"/>
      <c r="AB908" s="63"/>
      <c r="AC908" s="63"/>
      <c r="AD908" s="63"/>
      <c r="AE908" s="63"/>
      <c r="AF908" s="63"/>
      <c r="AG908" s="63"/>
      <c r="AH908" s="63"/>
      <c r="AI908" s="63"/>
      <c r="AJ908" s="63"/>
      <c r="AK908" s="63"/>
      <c r="AL908" s="63"/>
      <c r="AM908" s="63"/>
      <c r="AN908" s="63"/>
      <c r="AO908" s="63"/>
      <c r="AP908" s="63"/>
    </row>
    <row r="909" spans="2:42">
      <c r="B909" s="18"/>
      <c r="C909" s="18"/>
      <c r="D909" s="106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2"/>
      <c r="W909" s="80"/>
      <c r="X909" s="63"/>
      <c r="Y909" s="63"/>
      <c r="Z909" s="63"/>
      <c r="AA909" s="63"/>
      <c r="AB909" s="63"/>
      <c r="AC909" s="63"/>
      <c r="AD909" s="63"/>
      <c r="AE909" s="63"/>
      <c r="AF909" s="63"/>
      <c r="AG909" s="63"/>
      <c r="AH909" s="63"/>
      <c r="AI909" s="63"/>
      <c r="AJ909" s="63"/>
      <c r="AK909" s="63"/>
      <c r="AL909" s="63"/>
      <c r="AM909" s="63"/>
      <c r="AN909" s="63"/>
      <c r="AO909" s="63"/>
      <c r="AP909" s="63"/>
    </row>
    <row r="910" spans="2:42">
      <c r="B910" s="18"/>
      <c r="C910" s="18"/>
      <c r="D910" s="106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2"/>
      <c r="W910" s="80"/>
      <c r="X910" s="63"/>
      <c r="Y910" s="63"/>
      <c r="Z910" s="63"/>
      <c r="AA910" s="63"/>
      <c r="AB910" s="63"/>
      <c r="AC910" s="63"/>
      <c r="AD910" s="63"/>
      <c r="AE910" s="63"/>
      <c r="AF910" s="63"/>
      <c r="AG910" s="63"/>
      <c r="AH910" s="63"/>
      <c r="AI910" s="63"/>
      <c r="AJ910" s="63"/>
      <c r="AK910" s="63"/>
      <c r="AL910" s="63"/>
      <c r="AM910" s="63"/>
      <c r="AN910" s="63"/>
      <c r="AO910" s="63"/>
      <c r="AP910" s="63"/>
    </row>
    <row r="911" spans="2:42">
      <c r="B911" s="18"/>
      <c r="C911" s="18"/>
      <c r="D911" s="106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2"/>
      <c r="W911" s="80"/>
      <c r="X911" s="63"/>
      <c r="Y911" s="63"/>
      <c r="Z911" s="63"/>
      <c r="AA911" s="63"/>
      <c r="AB911" s="63"/>
      <c r="AC911" s="63"/>
      <c r="AD911" s="63"/>
      <c r="AE911" s="63"/>
      <c r="AF911" s="63"/>
      <c r="AG911" s="63"/>
      <c r="AH911" s="63"/>
      <c r="AI911" s="63"/>
      <c r="AJ911" s="63"/>
      <c r="AK911" s="63"/>
      <c r="AL911" s="63"/>
      <c r="AM911" s="63"/>
      <c r="AN911" s="63"/>
      <c r="AO911" s="63"/>
      <c r="AP911" s="63"/>
    </row>
    <row r="912" spans="2:42">
      <c r="B912" s="18"/>
      <c r="C912" s="18"/>
      <c r="D912" s="106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2"/>
      <c r="W912" s="80"/>
      <c r="X912" s="63"/>
      <c r="Y912" s="63"/>
      <c r="Z912" s="63"/>
      <c r="AA912" s="63"/>
      <c r="AB912" s="63"/>
      <c r="AC912" s="63"/>
      <c r="AD912" s="63"/>
      <c r="AE912" s="63"/>
      <c r="AF912" s="63"/>
      <c r="AG912" s="63"/>
      <c r="AH912" s="63"/>
      <c r="AI912" s="63"/>
      <c r="AJ912" s="63"/>
      <c r="AK912" s="63"/>
      <c r="AL912" s="63"/>
      <c r="AM912" s="63"/>
      <c r="AN912" s="63"/>
      <c r="AO912" s="63"/>
      <c r="AP912" s="63"/>
    </row>
    <row r="913" spans="2:42">
      <c r="B913" s="18"/>
      <c r="C913" s="18"/>
      <c r="D913" s="106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2"/>
      <c r="W913" s="80"/>
      <c r="X913" s="63"/>
      <c r="Y913" s="63"/>
      <c r="Z913" s="63"/>
      <c r="AA913" s="63"/>
      <c r="AB913" s="63"/>
      <c r="AC913" s="63"/>
      <c r="AD913" s="63"/>
      <c r="AE913" s="63"/>
      <c r="AF913" s="63"/>
      <c r="AG913" s="63"/>
      <c r="AH913" s="63"/>
      <c r="AI913" s="63"/>
      <c r="AJ913" s="63"/>
      <c r="AK913" s="63"/>
      <c r="AL913" s="63"/>
      <c r="AM913" s="63"/>
      <c r="AN913" s="63"/>
      <c r="AO913" s="63"/>
      <c r="AP913" s="63"/>
    </row>
    <row r="914" spans="2:42">
      <c r="B914" s="18"/>
      <c r="C914" s="18"/>
      <c r="D914" s="106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2"/>
      <c r="W914" s="80"/>
      <c r="X914" s="63"/>
      <c r="Y914" s="63"/>
      <c r="Z914" s="63"/>
      <c r="AA914" s="63"/>
      <c r="AB914" s="63"/>
      <c r="AC914" s="63"/>
      <c r="AD914" s="63"/>
      <c r="AE914" s="63"/>
      <c r="AF914" s="63"/>
      <c r="AG914" s="63"/>
      <c r="AH914" s="63"/>
      <c r="AI914" s="63"/>
      <c r="AJ914" s="63"/>
      <c r="AK914" s="63"/>
      <c r="AL914" s="63"/>
      <c r="AM914" s="63"/>
      <c r="AN914" s="63"/>
      <c r="AO914" s="63"/>
      <c r="AP914" s="63"/>
    </row>
    <row r="915" spans="2:42">
      <c r="B915" s="18"/>
      <c r="C915" s="18"/>
      <c r="D915" s="106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2"/>
      <c r="W915" s="80"/>
      <c r="X915" s="63"/>
      <c r="Y915" s="63"/>
      <c r="Z915" s="63"/>
      <c r="AA915" s="63"/>
      <c r="AB915" s="63"/>
      <c r="AC915" s="63"/>
      <c r="AD915" s="63"/>
      <c r="AE915" s="63"/>
      <c r="AF915" s="63"/>
      <c r="AG915" s="63"/>
      <c r="AH915" s="63"/>
      <c r="AI915" s="63"/>
      <c r="AJ915" s="63"/>
      <c r="AK915" s="63"/>
      <c r="AL915" s="63"/>
      <c r="AM915" s="63"/>
      <c r="AN915" s="63"/>
      <c r="AO915" s="63"/>
      <c r="AP915" s="63"/>
    </row>
    <row r="916" spans="2:42">
      <c r="B916" s="18"/>
      <c r="C916" s="18"/>
      <c r="D916" s="106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2"/>
      <c r="W916" s="80"/>
      <c r="X916" s="63"/>
      <c r="Y916" s="63"/>
      <c r="Z916" s="63"/>
      <c r="AA916" s="63"/>
      <c r="AB916" s="63"/>
      <c r="AC916" s="63"/>
      <c r="AD916" s="63"/>
      <c r="AE916" s="63"/>
      <c r="AF916" s="63"/>
      <c r="AG916" s="63"/>
      <c r="AH916" s="63"/>
      <c r="AI916" s="63"/>
      <c r="AJ916" s="63"/>
      <c r="AK916" s="63"/>
      <c r="AL916" s="63"/>
      <c r="AM916" s="63"/>
      <c r="AN916" s="63"/>
      <c r="AO916" s="63"/>
      <c r="AP916" s="63"/>
    </row>
    <row r="917" spans="2:42">
      <c r="B917" s="18"/>
      <c r="C917" s="18"/>
      <c r="D917" s="106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2"/>
      <c r="W917" s="80"/>
      <c r="X917" s="63"/>
      <c r="Y917" s="63"/>
      <c r="Z917" s="63"/>
      <c r="AA917" s="63"/>
      <c r="AB917" s="63"/>
      <c r="AC917" s="63"/>
      <c r="AD917" s="63"/>
      <c r="AE917" s="63"/>
      <c r="AF917" s="63"/>
      <c r="AG917" s="63"/>
      <c r="AH917" s="63"/>
      <c r="AI917" s="63"/>
      <c r="AJ917" s="63"/>
      <c r="AK917" s="63"/>
      <c r="AL917" s="63"/>
      <c r="AM917" s="63"/>
      <c r="AN917" s="63"/>
      <c r="AO917" s="63"/>
      <c r="AP917" s="63"/>
    </row>
    <row r="918" spans="2:42">
      <c r="B918" s="18"/>
      <c r="C918" s="18"/>
      <c r="D918" s="106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2"/>
      <c r="W918" s="80"/>
      <c r="X918" s="63"/>
      <c r="Y918" s="63"/>
      <c r="Z918" s="63"/>
      <c r="AA918" s="63"/>
      <c r="AB918" s="63"/>
      <c r="AC918" s="63"/>
      <c r="AD918" s="63"/>
      <c r="AE918" s="63"/>
      <c r="AF918" s="63"/>
      <c r="AG918" s="63"/>
      <c r="AH918" s="63"/>
      <c r="AI918" s="63"/>
      <c r="AJ918" s="63"/>
      <c r="AK918" s="63"/>
      <c r="AL918" s="63"/>
      <c r="AM918" s="63"/>
      <c r="AN918" s="63"/>
      <c r="AO918" s="63"/>
      <c r="AP918" s="63"/>
    </row>
    <row r="919" spans="2:42">
      <c r="B919" s="18"/>
      <c r="C919" s="18"/>
      <c r="D919" s="106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2"/>
      <c r="W919" s="80"/>
      <c r="X919" s="63"/>
      <c r="Y919" s="63"/>
      <c r="Z919" s="63"/>
      <c r="AA919" s="63"/>
      <c r="AB919" s="63"/>
      <c r="AC919" s="63"/>
      <c r="AD919" s="63"/>
      <c r="AE919" s="63"/>
      <c r="AF919" s="63"/>
      <c r="AG919" s="63"/>
      <c r="AH919" s="63"/>
      <c r="AI919" s="63"/>
      <c r="AJ919" s="63"/>
      <c r="AK919" s="63"/>
      <c r="AL919" s="63"/>
      <c r="AM919" s="63"/>
      <c r="AN919" s="63"/>
      <c r="AO919" s="63"/>
      <c r="AP919" s="63"/>
    </row>
    <row r="920" spans="2:42">
      <c r="B920" s="18"/>
      <c r="C920" s="18"/>
      <c r="D920" s="106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2"/>
      <c r="W920" s="80"/>
      <c r="X920" s="63"/>
      <c r="Y920" s="63"/>
      <c r="Z920" s="63"/>
      <c r="AA920" s="63"/>
      <c r="AB920" s="63"/>
      <c r="AC920" s="63"/>
      <c r="AD920" s="63"/>
      <c r="AE920" s="63"/>
      <c r="AF920" s="63"/>
      <c r="AG920" s="63"/>
      <c r="AH920" s="63"/>
      <c r="AI920" s="63"/>
      <c r="AJ920" s="63"/>
      <c r="AK920" s="63"/>
      <c r="AL920" s="63"/>
      <c r="AM920" s="63"/>
      <c r="AN920" s="63"/>
      <c r="AO920" s="63"/>
      <c r="AP920" s="63"/>
    </row>
    <row r="921" spans="2:42">
      <c r="B921" s="18"/>
      <c r="C921" s="18"/>
      <c r="D921" s="106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2"/>
      <c r="W921" s="80"/>
      <c r="X921" s="63"/>
      <c r="Y921" s="63"/>
      <c r="Z921" s="63"/>
      <c r="AA921" s="63"/>
      <c r="AB921" s="63"/>
      <c r="AC921" s="63"/>
      <c r="AD921" s="63"/>
      <c r="AE921" s="63"/>
      <c r="AF921" s="63"/>
      <c r="AG921" s="63"/>
      <c r="AH921" s="63"/>
      <c r="AI921" s="63"/>
      <c r="AJ921" s="63"/>
      <c r="AK921" s="63"/>
      <c r="AL921" s="63"/>
      <c r="AM921" s="63"/>
      <c r="AN921" s="63"/>
      <c r="AO921" s="63"/>
      <c r="AP921" s="63"/>
    </row>
    <row r="922" spans="2:42">
      <c r="B922" s="18"/>
      <c r="C922" s="18"/>
      <c r="D922" s="106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2"/>
      <c r="W922" s="80"/>
      <c r="X922" s="63"/>
      <c r="Y922" s="63"/>
      <c r="Z922" s="63"/>
      <c r="AA922" s="63"/>
      <c r="AB922" s="63"/>
      <c r="AC922" s="63"/>
      <c r="AD922" s="63"/>
      <c r="AE922" s="63"/>
      <c r="AF922" s="63"/>
      <c r="AG922" s="63"/>
      <c r="AH922" s="63"/>
      <c r="AI922" s="63"/>
      <c r="AJ922" s="63"/>
      <c r="AK922" s="63"/>
      <c r="AL922" s="63"/>
      <c r="AM922" s="63"/>
      <c r="AN922" s="63"/>
      <c r="AO922" s="63"/>
      <c r="AP922" s="63"/>
    </row>
    <row r="923" spans="2:42">
      <c r="B923" s="18"/>
      <c r="C923" s="18"/>
      <c r="D923" s="106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2"/>
      <c r="W923" s="80"/>
      <c r="X923" s="63"/>
      <c r="Y923" s="63"/>
      <c r="Z923" s="63"/>
      <c r="AA923" s="63"/>
      <c r="AB923" s="63"/>
      <c r="AC923" s="63"/>
      <c r="AD923" s="63"/>
      <c r="AE923" s="63"/>
      <c r="AF923" s="63"/>
      <c r="AG923" s="63"/>
      <c r="AH923" s="63"/>
      <c r="AI923" s="63"/>
      <c r="AJ923" s="63"/>
      <c r="AK923" s="63"/>
      <c r="AL923" s="63"/>
      <c r="AM923" s="63"/>
      <c r="AN923" s="63"/>
      <c r="AO923" s="63"/>
      <c r="AP923" s="63"/>
    </row>
    <row r="924" spans="2:42">
      <c r="B924" s="18"/>
      <c r="C924" s="18"/>
      <c r="D924" s="106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2"/>
      <c r="W924" s="80"/>
      <c r="X924" s="63"/>
      <c r="Y924" s="63"/>
      <c r="Z924" s="63"/>
      <c r="AA924" s="63"/>
      <c r="AB924" s="63"/>
      <c r="AC924" s="63"/>
      <c r="AD924" s="63"/>
      <c r="AE924" s="63"/>
      <c r="AF924" s="63"/>
      <c r="AG924" s="63"/>
      <c r="AH924" s="63"/>
      <c r="AI924" s="63"/>
      <c r="AJ924" s="63"/>
      <c r="AK924" s="63"/>
      <c r="AL924" s="63"/>
      <c r="AM924" s="63"/>
      <c r="AN924" s="63"/>
      <c r="AO924" s="63"/>
      <c r="AP924" s="63"/>
    </row>
    <row r="925" spans="2:42">
      <c r="B925" s="18"/>
      <c r="C925" s="18"/>
      <c r="D925" s="106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2"/>
      <c r="W925" s="80"/>
      <c r="X925" s="63"/>
      <c r="Y925" s="63"/>
      <c r="Z925" s="63"/>
      <c r="AA925" s="63"/>
      <c r="AB925" s="63"/>
      <c r="AC925" s="63"/>
      <c r="AD925" s="63"/>
      <c r="AE925" s="63"/>
      <c r="AF925" s="63"/>
      <c r="AG925" s="63"/>
      <c r="AH925" s="63"/>
      <c r="AI925" s="63"/>
      <c r="AJ925" s="63"/>
      <c r="AK925" s="63"/>
      <c r="AL925" s="63"/>
      <c r="AM925" s="63"/>
      <c r="AN925" s="63"/>
      <c r="AO925" s="63"/>
      <c r="AP925" s="63"/>
    </row>
    <row r="926" spans="2:42">
      <c r="B926" s="18"/>
      <c r="C926" s="18"/>
      <c r="D926" s="106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2"/>
      <c r="W926" s="80"/>
      <c r="X926" s="63"/>
      <c r="Y926" s="63"/>
      <c r="Z926" s="63"/>
      <c r="AA926" s="63"/>
      <c r="AB926" s="63"/>
      <c r="AC926" s="63"/>
      <c r="AD926" s="63"/>
      <c r="AE926" s="63"/>
      <c r="AF926" s="63"/>
      <c r="AG926" s="63"/>
      <c r="AH926" s="63"/>
      <c r="AI926" s="63"/>
      <c r="AJ926" s="63"/>
      <c r="AK926" s="63"/>
      <c r="AL926" s="63"/>
      <c r="AM926" s="63"/>
      <c r="AN926" s="63"/>
      <c r="AO926" s="63"/>
      <c r="AP926" s="63"/>
    </row>
    <row r="927" spans="2:42">
      <c r="B927" s="18"/>
      <c r="C927" s="18"/>
      <c r="D927" s="106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2"/>
      <c r="W927" s="80"/>
      <c r="X927" s="63"/>
      <c r="Y927" s="63"/>
      <c r="Z927" s="63"/>
      <c r="AA927" s="63"/>
      <c r="AB927" s="63"/>
      <c r="AC927" s="63"/>
      <c r="AD927" s="63"/>
      <c r="AE927" s="63"/>
      <c r="AF927" s="63"/>
      <c r="AG927" s="63"/>
      <c r="AH927" s="63"/>
      <c r="AI927" s="63"/>
      <c r="AJ927" s="63"/>
      <c r="AK927" s="63"/>
      <c r="AL927" s="63"/>
      <c r="AM927" s="63"/>
      <c r="AN927" s="63"/>
      <c r="AO927" s="63"/>
      <c r="AP927" s="63"/>
    </row>
    <row r="928" spans="2:42">
      <c r="B928" s="18"/>
      <c r="C928" s="18"/>
      <c r="D928" s="106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2"/>
      <c r="W928" s="80"/>
      <c r="X928" s="63"/>
      <c r="Y928" s="63"/>
      <c r="Z928" s="63"/>
      <c r="AA928" s="63"/>
      <c r="AB928" s="63"/>
      <c r="AC928" s="63"/>
      <c r="AD928" s="63"/>
      <c r="AE928" s="63"/>
      <c r="AF928" s="63"/>
      <c r="AG928" s="63"/>
      <c r="AH928" s="63"/>
      <c r="AI928" s="63"/>
      <c r="AJ928" s="63"/>
      <c r="AK928" s="63"/>
      <c r="AL928" s="63"/>
      <c r="AM928" s="63"/>
      <c r="AN928" s="63"/>
      <c r="AO928" s="63"/>
      <c r="AP928" s="63"/>
    </row>
    <row r="929" spans="2:42">
      <c r="B929" s="18"/>
      <c r="C929" s="18"/>
      <c r="D929" s="106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2"/>
      <c r="W929" s="80"/>
      <c r="X929" s="63"/>
      <c r="Y929" s="63"/>
      <c r="Z929" s="63"/>
      <c r="AA929" s="63"/>
      <c r="AB929" s="63"/>
      <c r="AC929" s="63"/>
      <c r="AD929" s="63"/>
      <c r="AE929" s="63"/>
      <c r="AF929" s="63"/>
      <c r="AG929" s="63"/>
      <c r="AH929" s="63"/>
      <c r="AI929" s="63"/>
      <c r="AJ929" s="63"/>
      <c r="AK929" s="63"/>
      <c r="AL929" s="63"/>
      <c r="AM929" s="63"/>
      <c r="AN929" s="63"/>
      <c r="AO929" s="63"/>
      <c r="AP929" s="63"/>
    </row>
    <row r="930" spans="2:42">
      <c r="B930" s="18"/>
      <c r="C930" s="18"/>
      <c r="D930" s="106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2"/>
      <c r="W930" s="80"/>
      <c r="X930" s="63"/>
      <c r="Y930" s="63"/>
      <c r="Z930" s="63"/>
      <c r="AA930" s="63"/>
      <c r="AB930" s="63"/>
      <c r="AC930" s="63"/>
      <c r="AD930" s="63"/>
      <c r="AE930" s="63"/>
      <c r="AF930" s="63"/>
      <c r="AG930" s="63"/>
      <c r="AH930" s="63"/>
      <c r="AI930" s="63"/>
      <c r="AJ930" s="63"/>
      <c r="AK930" s="63"/>
      <c r="AL930" s="63"/>
      <c r="AM930" s="63"/>
      <c r="AN930" s="63"/>
      <c r="AO930" s="63"/>
      <c r="AP930" s="63"/>
    </row>
    <row r="931" spans="2:42">
      <c r="B931" s="18"/>
      <c r="C931" s="18"/>
      <c r="D931" s="106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2"/>
      <c r="W931" s="80"/>
      <c r="X931" s="63"/>
      <c r="Y931" s="63"/>
      <c r="Z931" s="63"/>
      <c r="AA931" s="63"/>
      <c r="AB931" s="63"/>
      <c r="AC931" s="63"/>
      <c r="AD931" s="63"/>
      <c r="AE931" s="63"/>
      <c r="AF931" s="63"/>
      <c r="AG931" s="63"/>
      <c r="AH931" s="63"/>
      <c r="AI931" s="63"/>
      <c r="AJ931" s="63"/>
      <c r="AK931" s="63"/>
      <c r="AL931" s="63"/>
      <c r="AM931" s="63"/>
      <c r="AN931" s="63"/>
      <c r="AO931" s="63"/>
      <c r="AP931" s="63"/>
    </row>
    <row r="932" spans="2:42">
      <c r="B932" s="18"/>
      <c r="C932" s="18"/>
      <c r="D932" s="106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2"/>
      <c r="W932" s="80"/>
      <c r="X932" s="63"/>
      <c r="Y932" s="63"/>
      <c r="Z932" s="63"/>
      <c r="AA932" s="63"/>
      <c r="AB932" s="63"/>
      <c r="AC932" s="63"/>
      <c r="AD932" s="63"/>
      <c r="AE932" s="63"/>
      <c r="AF932" s="63"/>
      <c r="AG932" s="63"/>
      <c r="AH932" s="63"/>
      <c r="AI932" s="63"/>
      <c r="AJ932" s="63"/>
      <c r="AK932" s="63"/>
      <c r="AL932" s="63"/>
      <c r="AM932" s="63"/>
      <c r="AN932" s="63"/>
      <c r="AO932" s="63"/>
      <c r="AP932" s="63"/>
    </row>
    <row r="933" spans="2:42">
      <c r="B933" s="18"/>
      <c r="C933" s="18"/>
      <c r="D933" s="106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2"/>
      <c r="W933" s="80"/>
      <c r="X933" s="63"/>
      <c r="Y933" s="63"/>
      <c r="Z933" s="63"/>
      <c r="AA933" s="63"/>
      <c r="AB933" s="63"/>
      <c r="AC933" s="63"/>
      <c r="AD933" s="63"/>
      <c r="AE933" s="63"/>
      <c r="AF933" s="63"/>
      <c r="AG933" s="63"/>
      <c r="AH933" s="63"/>
      <c r="AI933" s="63"/>
      <c r="AJ933" s="63"/>
      <c r="AK933" s="63"/>
      <c r="AL933" s="63"/>
      <c r="AM933" s="63"/>
      <c r="AN933" s="63"/>
      <c r="AO933" s="63"/>
      <c r="AP933" s="63"/>
    </row>
    <row r="934" spans="2:42">
      <c r="B934" s="18"/>
      <c r="C934" s="18"/>
      <c r="D934" s="106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2"/>
      <c r="W934" s="80"/>
      <c r="X934" s="63"/>
      <c r="Y934" s="63"/>
      <c r="Z934" s="63"/>
      <c r="AA934" s="63"/>
      <c r="AB934" s="63"/>
      <c r="AC934" s="63"/>
      <c r="AD934" s="63"/>
      <c r="AE934" s="63"/>
      <c r="AF934" s="63"/>
      <c r="AG934" s="63"/>
      <c r="AH934" s="63"/>
      <c r="AI934" s="63"/>
      <c r="AJ934" s="63"/>
      <c r="AK934" s="63"/>
      <c r="AL934" s="63"/>
      <c r="AM934" s="63"/>
      <c r="AN934" s="63"/>
      <c r="AO934" s="63"/>
      <c r="AP934" s="63"/>
    </row>
    <row r="935" spans="2:42">
      <c r="B935" s="18"/>
      <c r="C935" s="18"/>
      <c r="D935" s="106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2"/>
      <c r="W935" s="80"/>
      <c r="X935" s="63"/>
      <c r="Y935" s="63"/>
      <c r="Z935" s="63"/>
      <c r="AA935" s="63"/>
      <c r="AB935" s="63"/>
      <c r="AC935" s="63"/>
      <c r="AD935" s="63"/>
      <c r="AE935" s="63"/>
      <c r="AF935" s="63"/>
      <c r="AG935" s="63"/>
      <c r="AH935" s="63"/>
      <c r="AI935" s="63"/>
      <c r="AJ935" s="63"/>
      <c r="AK935" s="63"/>
      <c r="AL935" s="63"/>
      <c r="AM935" s="63"/>
      <c r="AN935" s="63"/>
      <c r="AO935" s="63"/>
      <c r="AP935" s="63"/>
    </row>
    <row r="936" spans="2:42">
      <c r="B936" s="18"/>
      <c r="C936" s="18"/>
      <c r="D936" s="106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2"/>
      <c r="W936" s="80"/>
      <c r="X936" s="63"/>
      <c r="Y936" s="63"/>
      <c r="Z936" s="63"/>
      <c r="AA936" s="63"/>
      <c r="AB936" s="63"/>
      <c r="AC936" s="63"/>
      <c r="AD936" s="63"/>
      <c r="AE936" s="63"/>
      <c r="AF936" s="63"/>
      <c r="AG936" s="63"/>
      <c r="AH936" s="63"/>
      <c r="AI936" s="63"/>
      <c r="AJ936" s="63"/>
      <c r="AK936" s="63"/>
      <c r="AL936" s="63"/>
      <c r="AM936" s="63"/>
      <c r="AN936" s="63"/>
      <c r="AO936" s="63"/>
      <c r="AP936" s="63"/>
    </row>
    <row r="937" spans="2:42">
      <c r="B937" s="18"/>
      <c r="C937" s="18"/>
      <c r="D937" s="106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2"/>
      <c r="W937" s="80"/>
      <c r="X937" s="63"/>
      <c r="Y937" s="63"/>
      <c r="Z937" s="63"/>
      <c r="AA937" s="63"/>
      <c r="AB937" s="63"/>
      <c r="AC937" s="63"/>
      <c r="AD937" s="63"/>
      <c r="AE937" s="63"/>
      <c r="AF937" s="63"/>
      <c r="AG937" s="63"/>
      <c r="AH937" s="63"/>
      <c r="AI937" s="63"/>
      <c r="AJ937" s="63"/>
      <c r="AK937" s="63"/>
      <c r="AL937" s="63"/>
      <c r="AM937" s="63"/>
      <c r="AN937" s="63"/>
      <c r="AO937" s="63"/>
      <c r="AP937" s="63"/>
    </row>
    <row r="938" spans="2:42">
      <c r="B938" s="18"/>
      <c r="C938" s="18"/>
      <c r="D938" s="106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2"/>
      <c r="W938" s="80"/>
      <c r="X938" s="63"/>
      <c r="Y938" s="63"/>
      <c r="Z938" s="63"/>
      <c r="AA938" s="63"/>
      <c r="AB938" s="63"/>
      <c r="AC938" s="63"/>
      <c r="AD938" s="63"/>
      <c r="AE938" s="63"/>
      <c r="AF938" s="63"/>
      <c r="AG938" s="63"/>
      <c r="AH938" s="63"/>
      <c r="AI938" s="63"/>
      <c r="AJ938" s="63"/>
      <c r="AK938" s="63"/>
      <c r="AL938" s="63"/>
      <c r="AM938" s="63"/>
      <c r="AN938" s="63"/>
      <c r="AO938" s="63"/>
      <c r="AP938" s="63"/>
    </row>
    <row r="939" spans="2:42">
      <c r="B939" s="18"/>
      <c r="C939" s="18"/>
      <c r="D939" s="106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2"/>
      <c r="W939" s="80"/>
      <c r="X939" s="63"/>
      <c r="Y939" s="63"/>
      <c r="Z939" s="63"/>
      <c r="AA939" s="63"/>
      <c r="AB939" s="63"/>
      <c r="AC939" s="63"/>
      <c r="AD939" s="63"/>
      <c r="AE939" s="63"/>
      <c r="AF939" s="63"/>
      <c r="AG939" s="63"/>
      <c r="AH939" s="63"/>
      <c r="AI939" s="63"/>
      <c r="AJ939" s="63"/>
      <c r="AK939" s="63"/>
      <c r="AL939" s="63"/>
      <c r="AM939" s="63"/>
      <c r="AN939" s="63"/>
      <c r="AO939" s="63"/>
      <c r="AP939" s="63"/>
    </row>
    <row r="940" spans="2:42">
      <c r="B940" s="18"/>
      <c r="C940" s="18"/>
      <c r="D940" s="106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2"/>
      <c r="W940" s="80"/>
      <c r="X940" s="63"/>
      <c r="Y940" s="63"/>
      <c r="Z940" s="63"/>
      <c r="AA940" s="63"/>
      <c r="AB940" s="63"/>
      <c r="AC940" s="63"/>
      <c r="AD940" s="63"/>
      <c r="AE940" s="63"/>
      <c r="AF940" s="63"/>
      <c r="AG940" s="63"/>
      <c r="AH940" s="63"/>
      <c r="AI940" s="63"/>
      <c r="AJ940" s="63"/>
      <c r="AK940" s="63"/>
      <c r="AL940" s="63"/>
      <c r="AM940" s="63"/>
      <c r="AN940" s="63"/>
      <c r="AO940" s="63"/>
      <c r="AP940" s="63"/>
    </row>
    <row r="941" spans="2:42">
      <c r="B941" s="18"/>
      <c r="C941" s="18"/>
      <c r="D941" s="106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2"/>
      <c r="W941" s="80"/>
      <c r="X941" s="63"/>
      <c r="Y941" s="63"/>
      <c r="Z941" s="63"/>
      <c r="AA941" s="63"/>
      <c r="AB941" s="63"/>
      <c r="AC941" s="63"/>
      <c r="AD941" s="63"/>
      <c r="AE941" s="63"/>
      <c r="AF941" s="63"/>
      <c r="AG941" s="63"/>
      <c r="AH941" s="63"/>
      <c r="AI941" s="63"/>
      <c r="AJ941" s="63"/>
      <c r="AK941" s="63"/>
      <c r="AL941" s="63"/>
      <c r="AM941" s="63"/>
      <c r="AN941" s="63"/>
      <c r="AO941" s="63"/>
      <c r="AP941" s="63"/>
    </row>
    <row r="942" spans="2:42">
      <c r="B942" s="18"/>
      <c r="C942" s="18"/>
      <c r="D942" s="106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2"/>
      <c r="W942" s="80"/>
      <c r="X942" s="63"/>
      <c r="Y942" s="63"/>
      <c r="Z942" s="63"/>
      <c r="AA942" s="63"/>
      <c r="AB942" s="63"/>
      <c r="AC942" s="63"/>
      <c r="AD942" s="63"/>
      <c r="AE942" s="63"/>
      <c r="AF942" s="63"/>
      <c r="AG942" s="63"/>
      <c r="AH942" s="63"/>
      <c r="AI942" s="63"/>
      <c r="AJ942" s="63"/>
      <c r="AK942" s="63"/>
      <c r="AL942" s="63"/>
      <c r="AM942" s="63"/>
      <c r="AN942" s="63"/>
      <c r="AO942" s="63"/>
      <c r="AP942" s="63"/>
    </row>
    <row r="943" spans="2:42">
      <c r="B943" s="18"/>
      <c r="C943" s="18"/>
      <c r="D943" s="106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2"/>
      <c r="W943" s="80"/>
      <c r="X943" s="63"/>
      <c r="Y943" s="63"/>
      <c r="Z943" s="63"/>
      <c r="AA943" s="63"/>
      <c r="AB943" s="63"/>
      <c r="AC943" s="63"/>
      <c r="AD943" s="63"/>
      <c r="AE943" s="63"/>
      <c r="AF943" s="63"/>
      <c r="AG943" s="63"/>
      <c r="AH943" s="63"/>
      <c r="AI943" s="63"/>
      <c r="AJ943" s="63"/>
      <c r="AK943" s="63"/>
      <c r="AL943" s="63"/>
      <c r="AM943" s="63"/>
      <c r="AN943" s="63"/>
      <c r="AO943" s="63"/>
      <c r="AP943" s="63"/>
    </row>
    <row r="944" spans="2:42">
      <c r="B944" s="18"/>
      <c r="C944" s="18"/>
      <c r="D944" s="106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2"/>
      <c r="W944" s="80"/>
      <c r="X944" s="63"/>
      <c r="Y944" s="63"/>
      <c r="Z944" s="63"/>
      <c r="AA944" s="63"/>
      <c r="AB944" s="63"/>
      <c r="AC944" s="63"/>
      <c r="AD944" s="63"/>
      <c r="AE944" s="63"/>
      <c r="AF944" s="63"/>
      <c r="AG944" s="63"/>
      <c r="AH944" s="63"/>
      <c r="AI944" s="63"/>
      <c r="AJ944" s="63"/>
      <c r="AK944" s="63"/>
      <c r="AL944" s="63"/>
      <c r="AM944" s="63"/>
      <c r="AN944" s="63"/>
      <c r="AO944" s="63"/>
      <c r="AP944" s="63"/>
    </row>
    <row r="945" spans="2:42">
      <c r="B945" s="18"/>
      <c r="C945" s="18"/>
      <c r="D945" s="106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2"/>
      <c r="W945" s="80"/>
      <c r="X945" s="63"/>
      <c r="Y945" s="63"/>
      <c r="Z945" s="63"/>
      <c r="AA945" s="63"/>
      <c r="AB945" s="63"/>
      <c r="AC945" s="63"/>
      <c r="AD945" s="63"/>
      <c r="AE945" s="63"/>
      <c r="AF945" s="63"/>
      <c r="AG945" s="63"/>
      <c r="AH945" s="63"/>
      <c r="AI945" s="63"/>
      <c r="AJ945" s="63"/>
      <c r="AK945" s="63"/>
      <c r="AL945" s="63"/>
      <c r="AM945" s="63"/>
      <c r="AN945" s="63"/>
      <c r="AO945" s="63"/>
      <c r="AP945" s="63"/>
    </row>
    <row r="946" spans="2:42">
      <c r="B946" s="18"/>
      <c r="C946" s="18"/>
      <c r="D946" s="106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2"/>
      <c r="W946" s="80"/>
      <c r="X946" s="63"/>
      <c r="Y946" s="63"/>
      <c r="Z946" s="63"/>
      <c r="AA946" s="63"/>
      <c r="AB946" s="63"/>
      <c r="AC946" s="63"/>
      <c r="AD946" s="63"/>
      <c r="AE946" s="63"/>
      <c r="AF946" s="63"/>
      <c r="AG946" s="63"/>
      <c r="AH946" s="63"/>
      <c r="AI946" s="63"/>
      <c r="AJ946" s="63"/>
      <c r="AK946" s="63"/>
      <c r="AL946" s="63"/>
      <c r="AM946" s="63"/>
      <c r="AN946" s="63"/>
      <c r="AO946" s="63"/>
      <c r="AP946" s="63"/>
    </row>
    <row r="947" spans="2:42">
      <c r="B947" s="18"/>
      <c r="C947" s="18"/>
      <c r="D947" s="106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2"/>
      <c r="W947" s="80"/>
      <c r="X947" s="63"/>
      <c r="Y947" s="63"/>
      <c r="Z947" s="63"/>
      <c r="AA947" s="63"/>
      <c r="AB947" s="63"/>
      <c r="AC947" s="63"/>
      <c r="AD947" s="63"/>
      <c r="AE947" s="63"/>
      <c r="AF947" s="63"/>
      <c r="AG947" s="63"/>
      <c r="AH947" s="63"/>
      <c r="AI947" s="63"/>
      <c r="AJ947" s="63"/>
      <c r="AK947" s="63"/>
      <c r="AL947" s="63"/>
      <c r="AM947" s="63"/>
      <c r="AN947" s="63"/>
      <c r="AO947" s="63"/>
      <c r="AP947" s="63"/>
    </row>
    <row r="948" spans="2:42">
      <c r="B948" s="18"/>
      <c r="C948" s="18"/>
      <c r="D948" s="106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2"/>
      <c r="W948" s="80"/>
      <c r="X948" s="63"/>
      <c r="Y948" s="63"/>
      <c r="Z948" s="63"/>
      <c r="AA948" s="63"/>
      <c r="AB948" s="63"/>
      <c r="AC948" s="63"/>
      <c r="AD948" s="63"/>
      <c r="AE948" s="63"/>
      <c r="AF948" s="63"/>
      <c r="AG948" s="63"/>
      <c r="AH948" s="63"/>
      <c r="AI948" s="63"/>
      <c r="AJ948" s="63"/>
      <c r="AK948" s="63"/>
      <c r="AL948" s="63"/>
      <c r="AM948" s="63"/>
      <c r="AN948" s="63"/>
      <c r="AO948" s="63"/>
      <c r="AP948" s="63"/>
    </row>
    <row r="949" spans="2:42">
      <c r="B949" s="18"/>
      <c r="C949" s="18"/>
      <c r="D949" s="106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2"/>
      <c r="W949" s="80"/>
      <c r="X949" s="63"/>
      <c r="Y949" s="63"/>
      <c r="Z949" s="63"/>
      <c r="AA949" s="63"/>
      <c r="AB949" s="63"/>
      <c r="AC949" s="63"/>
      <c r="AD949" s="63"/>
      <c r="AE949" s="63"/>
      <c r="AF949" s="63"/>
      <c r="AG949" s="63"/>
      <c r="AH949" s="63"/>
      <c r="AI949" s="63"/>
      <c r="AJ949" s="63"/>
      <c r="AK949" s="63"/>
      <c r="AL949" s="63"/>
      <c r="AM949" s="63"/>
      <c r="AN949" s="63"/>
      <c r="AO949" s="63"/>
      <c r="AP949" s="63"/>
    </row>
    <row r="950" spans="2:42">
      <c r="B950" s="18"/>
      <c r="C950" s="18"/>
      <c r="D950" s="106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2"/>
      <c r="W950" s="80"/>
      <c r="X950" s="63"/>
      <c r="Y950" s="63"/>
      <c r="Z950" s="63"/>
      <c r="AA950" s="63"/>
      <c r="AB950" s="63"/>
      <c r="AC950" s="63"/>
      <c r="AD950" s="63"/>
      <c r="AE950" s="63"/>
      <c r="AF950" s="63"/>
      <c r="AG950" s="63"/>
      <c r="AH950" s="63"/>
      <c r="AI950" s="63"/>
      <c r="AJ950" s="63"/>
      <c r="AK950" s="63"/>
      <c r="AL950" s="63"/>
      <c r="AM950" s="63"/>
      <c r="AN950" s="63"/>
      <c r="AO950" s="63"/>
      <c r="AP950" s="63"/>
    </row>
    <row r="951" spans="2:42">
      <c r="B951" s="18"/>
      <c r="C951" s="18"/>
      <c r="D951" s="106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2"/>
      <c r="W951" s="80"/>
      <c r="X951" s="63"/>
      <c r="Y951" s="63"/>
      <c r="Z951" s="63"/>
      <c r="AA951" s="63"/>
      <c r="AB951" s="63"/>
      <c r="AC951" s="63"/>
      <c r="AD951" s="63"/>
      <c r="AE951" s="63"/>
      <c r="AF951" s="63"/>
      <c r="AG951" s="63"/>
      <c r="AH951" s="63"/>
      <c r="AI951" s="63"/>
      <c r="AJ951" s="63"/>
      <c r="AK951" s="63"/>
      <c r="AL951" s="63"/>
      <c r="AM951" s="63"/>
      <c r="AN951" s="63"/>
      <c r="AO951" s="63"/>
      <c r="AP951" s="63"/>
    </row>
    <row r="952" spans="2:42">
      <c r="B952" s="18"/>
      <c r="C952" s="18"/>
      <c r="D952" s="106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2"/>
      <c r="W952" s="80"/>
      <c r="X952" s="63"/>
      <c r="Y952" s="63"/>
      <c r="Z952" s="63"/>
      <c r="AA952" s="63"/>
      <c r="AB952" s="63"/>
      <c r="AC952" s="63"/>
      <c r="AD952" s="63"/>
      <c r="AE952" s="63"/>
      <c r="AF952" s="63"/>
      <c r="AG952" s="63"/>
      <c r="AH952" s="63"/>
      <c r="AI952" s="63"/>
      <c r="AJ952" s="63"/>
      <c r="AK952" s="63"/>
      <c r="AL952" s="63"/>
      <c r="AM952" s="63"/>
      <c r="AN952" s="63"/>
      <c r="AO952" s="63"/>
      <c r="AP952" s="63"/>
    </row>
    <row r="953" spans="2:42">
      <c r="B953" s="18"/>
      <c r="C953" s="18"/>
      <c r="D953" s="106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2"/>
      <c r="W953" s="80"/>
      <c r="X953" s="63"/>
      <c r="Y953" s="63"/>
      <c r="Z953" s="63"/>
      <c r="AA953" s="63"/>
      <c r="AB953" s="63"/>
      <c r="AC953" s="63"/>
      <c r="AD953" s="63"/>
      <c r="AE953" s="63"/>
      <c r="AF953" s="63"/>
      <c r="AG953" s="63"/>
      <c r="AH953" s="63"/>
      <c r="AI953" s="63"/>
      <c r="AJ953" s="63"/>
      <c r="AK953" s="63"/>
      <c r="AL953" s="63"/>
      <c r="AM953" s="63"/>
      <c r="AN953" s="63"/>
      <c r="AO953" s="63"/>
      <c r="AP953" s="63"/>
    </row>
    <row r="954" spans="2:42">
      <c r="B954" s="18"/>
      <c r="C954" s="18"/>
      <c r="D954" s="106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2"/>
      <c r="W954" s="80"/>
      <c r="X954" s="63"/>
      <c r="Y954" s="63"/>
      <c r="Z954" s="63"/>
      <c r="AA954" s="63"/>
      <c r="AB954" s="63"/>
      <c r="AC954" s="63"/>
      <c r="AD954" s="63"/>
      <c r="AE954" s="63"/>
      <c r="AF954" s="63"/>
      <c r="AG954" s="63"/>
      <c r="AH954" s="63"/>
      <c r="AI954" s="63"/>
      <c r="AJ954" s="63"/>
      <c r="AK954" s="63"/>
      <c r="AL954" s="63"/>
      <c r="AM954" s="63"/>
      <c r="AN954" s="63"/>
      <c r="AO954" s="63"/>
      <c r="AP954" s="63"/>
    </row>
    <row r="955" spans="2:42">
      <c r="B955" s="18"/>
      <c r="C955" s="18"/>
      <c r="D955" s="106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2"/>
      <c r="W955" s="80"/>
      <c r="X955" s="63"/>
      <c r="Y955" s="63"/>
      <c r="Z955" s="63"/>
      <c r="AA955" s="63"/>
      <c r="AB955" s="63"/>
      <c r="AC955" s="63"/>
      <c r="AD955" s="63"/>
      <c r="AE955" s="63"/>
      <c r="AF955" s="63"/>
      <c r="AG955" s="63"/>
      <c r="AH955" s="63"/>
      <c r="AI955" s="63"/>
      <c r="AJ955" s="63"/>
      <c r="AK955" s="63"/>
      <c r="AL955" s="63"/>
      <c r="AM955" s="63"/>
      <c r="AN955" s="63"/>
      <c r="AO955" s="63"/>
      <c r="AP955" s="63"/>
    </row>
    <row r="956" spans="2:42">
      <c r="B956" s="18"/>
      <c r="C956" s="18"/>
      <c r="D956" s="106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2"/>
      <c r="W956" s="80"/>
      <c r="X956" s="63"/>
      <c r="Y956" s="63"/>
      <c r="Z956" s="63"/>
      <c r="AA956" s="63"/>
      <c r="AB956" s="63"/>
      <c r="AC956" s="63"/>
      <c r="AD956" s="63"/>
      <c r="AE956" s="63"/>
      <c r="AF956" s="63"/>
      <c r="AG956" s="63"/>
      <c r="AH956" s="63"/>
      <c r="AI956" s="63"/>
      <c r="AJ956" s="63"/>
      <c r="AK956" s="63"/>
      <c r="AL956" s="63"/>
      <c r="AM956" s="63"/>
      <c r="AN956" s="63"/>
      <c r="AO956" s="63"/>
      <c r="AP956" s="63"/>
    </row>
    <row r="957" spans="2:42">
      <c r="B957" s="18"/>
      <c r="C957" s="18"/>
      <c r="D957" s="106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2"/>
      <c r="W957" s="80"/>
      <c r="X957" s="63"/>
      <c r="Y957" s="63"/>
      <c r="Z957" s="63"/>
      <c r="AA957" s="63"/>
      <c r="AB957" s="63"/>
      <c r="AC957" s="63"/>
      <c r="AD957" s="63"/>
      <c r="AE957" s="63"/>
      <c r="AF957" s="63"/>
      <c r="AG957" s="63"/>
      <c r="AH957" s="63"/>
      <c r="AI957" s="63"/>
      <c r="AJ957" s="63"/>
      <c r="AK957" s="63"/>
      <c r="AL957" s="63"/>
      <c r="AM957" s="63"/>
      <c r="AN957" s="63"/>
      <c r="AO957" s="63"/>
      <c r="AP957" s="63"/>
    </row>
    <row r="958" spans="2:42">
      <c r="B958" s="18"/>
      <c r="C958" s="18"/>
      <c r="D958" s="106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2"/>
      <c r="W958" s="80"/>
      <c r="X958" s="63"/>
      <c r="Y958" s="63"/>
      <c r="Z958" s="63"/>
      <c r="AA958" s="63"/>
      <c r="AB958" s="63"/>
      <c r="AC958" s="63"/>
      <c r="AD958" s="63"/>
      <c r="AE958" s="63"/>
      <c r="AF958" s="63"/>
      <c r="AG958" s="63"/>
      <c r="AH958" s="63"/>
      <c r="AI958" s="63"/>
      <c r="AJ958" s="63"/>
      <c r="AK958" s="63"/>
      <c r="AL958" s="63"/>
      <c r="AM958" s="63"/>
      <c r="AN958" s="63"/>
      <c r="AO958" s="63"/>
      <c r="AP958" s="63"/>
    </row>
    <row r="959" spans="2:42">
      <c r="B959" s="18"/>
      <c r="C959" s="18"/>
      <c r="D959" s="106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2"/>
      <c r="W959" s="80"/>
      <c r="X959" s="63"/>
      <c r="Y959" s="63"/>
      <c r="Z959" s="63"/>
      <c r="AA959" s="63"/>
      <c r="AB959" s="63"/>
      <c r="AC959" s="63"/>
      <c r="AD959" s="63"/>
      <c r="AE959" s="63"/>
      <c r="AF959" s="63"/>
      <c r="AG959" s="63"/>
      <c r="AH959" s="63"/>
      <c r="AI959" s="63"/>
      <c r="AJ959" s="63"/>
      <c r="AK959" s="63"/>
      <c r="AL959" s="63"/>
      <c r="AM959" s="63"/>
      <c r="AN959" s="63"/>
      <c r="AO959" s="63"/>
      <c r="AP959" s="63"/>
    </row>
    <row r="960" spans="2:42">
      <c r="B960" s="18"/>
      <c r="C960" s="18"/>
      <c r="D960" s="106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2"/>
      <c r="W960" s="80"/>
      <c r="X960" s="63"/>
      <c r="Y960" s="63"/>
      <c r="Z960" s="63"/>
      <c r="AA960" s="63"/>
      <c r="AB960" s="63"/>
      <c r="AC960" s="63"/>
      <c r="AD960" s="63"/>
      <c r="AE960" s="63"/>
      <c r="AF960" s="63"/>
      <c r="AG960" s="63"/>
      <c r="AH960" s="63"/>
      <c r="AI960" s="63"/>
      <c r="AJ960" s="63"/>
      <c r="AK960" s="63"/>
      <c r="AL960" s="63"/>
      <c r="AM960" s="63"/>
      <c r="AN960" s="63"/>
      <c r="AO960" s="63"/>
      <c r="AP960" s="63"/>
    </row>
    <row r="961" spans="2:42">
      <c r="B961" s="18"/>
      <c r="C961" s="18"/>
      <c r="D961" s="106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2"/>
      <c r="W961" s="80"/>
      <c r="X961" s="63"/>
      <c r="Y961" s="63"/>
      <c r="Z961" s="63"/>
      <c r="AA961" s="63"/>
      <c r="AB961" s="63"/>
      <c r="AC961" s="63"/>
      <c r="AD961" s="63"/>
      <c r="AE961" s="63"/>
      <c r="AF961" s="63"/>
      <c r="AG961" s="63"/>
      <c r="AH961" s="63"/>
      <c r="AI961" s="63"/>
      <c r="AJ961" s="63"/>
      <c r="AK961" s="63"/>
      <c r="AL961" s="63"/>
      <c r="AM961" s="63"/>
      <c r="AN961" s="63"/>
      <c r="AO961" s="63"/>
      <c r="AP961" s="63"/>
    </row>
    <row r="962" spans="2:42">
      <c r="B962" s="18"/>
      <c r="C962" s="18"/>
      <c r="D962" s="106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2"/>
      <c r="W962" s="80"/>
      <c r="X962" s="63"/>
      <c r="Y962" s="63"/>
      <c r="Z962" s="63"/>
      <c r="AA962" s="63"/>
      <c r="AB962" s="63"/>
      <c r="AC962" s="63"/>
      <c r="AD962" s="63"/>
      <c r="AE962" s="63"/>
      <c r="AF962" s="63"/>
      <c r="AG962" s="63"/>
      <c r="AH962" s="63"/>
      <c r="AI962" s="63"/>
      <c r="AJ962" s="63"/>
      <c r="AK962" s="63"/>
      <c r="AL962" s="63"/>
      <c r="AM962" s="63"/>
      <c r="AN962" s="63"/>
      <c r="AO962" s="63"/>
      <c r="AP962" s="63"/>
    </row>
    <row r="963" spans="2:42">
      <c r="B963" s="18"/>
      <c r="C963" s="18"/>
      <c r="D963" s="106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2"/>
      <c r="W963" s="80"/>
      <c r="X963" s="63"/>
      <c r="Y963" s="63"/>
      <c r="Z963" s="63"/>
      <c r="AA963" s="63"/>
      <c r="AB963" s="63"/>
      <c r="AC963" s="63"/>
      <c r="AD963" s="63"/>
      <c r="AE963" s="63"/>
      <c r="AF963" s="63"/>
      <c r="AG963" s="63"/>
      <c r="AH963" s="63"/>
      <c r="AI963" s="63"/>
      <c r="AJ963" s="63"/>
      <c r="AK963" s="63"/>
      <c r="AL963" s="63"/>
      <c r="AM963" s="63"/>
      <c r="AN963" s="63"/>
      <c r="AO963" s="63"/>
      <c r="AP963" s="63"/>
    </row>
    <row r="964" spans="2:42">
      <c r="B964" s="18"/>
      <c r="C964" s="18"/>
      <c r="D964" s="106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2"/>
      <c r="W964" s="80"/>
      <c r="X964" s="63"/>
      <c r="Y964" s="63"/>
      <c r="Z964" s="63"/>
      <c r="AA964" s="63"/>
      <c r="AB964" s="63"/>
      <c r="AC964" s="63"/>
      <c r="AD964" s="63"/>
      <c r="AE964" s="63"/>
      <c r="AF964" s="63"/>
      <c r="AG964" s="63"/>
      <c r="AH964" s="63"/>
      <c r="AI964" s="63"/>
      <c r="AJ964" s="63"/>
      <c r="AK964" s="63"/>
      <c r="AL964" s="63"/>
      <c r="AM964" s="63"/>
      <c r="AN964" s="63"/>
      <c r="AO964" s="63"/>
      <c r="AP964" s="63"/>
    </row>
    <row r="965" spans="2:42">
      <c r="B965" s="18"/>
      <c r="C965" s="18"/>
      <c r="D965" s="106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2"/>
      <c r="W965" s="80"/>
      <c r="X965" s="63"/>
      <c r="Y965" s="63"/>
      <c r="Z965" s="63"/>
      <c r="AA965" s="63"/>
      <c r="AB965" s="63"/>
      <c r="AC965" s="63"/>
      <c r="AD965" s="63"/>
      <c r="AE965" s="63"/>
      <c r="AF965" s="63"/>
      <c r="AG965" s="63"/>
      <c r="AH965" s="63"/>
      <c r="AI965" s="63"/>
      <c r="AJ965" s="63"/>
      <c r="AK965" s="63"/>
      <c r="AL965" s="63"/>
      <c r="AM965" s="63"/>
      <c r="AN965" s="63"/>
      <c r="AO965" s="63"/>
      <c r="AP965" s="63"/>
    </row>
    <row r="966" spans="2:42">
      <c r="B966" s="18"/>
      <c r="C966" s="18"/>
      <c r="D966" s="106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2"/>
      <c r="W966" s="80"/>
      <c r="X966" s="63"/>
      <c r="Y966" s="63"/>
      <c r="Z966" s="63"/>
      <c r="AA966" s="63"/>
      <c r="AB966" s="63"/>
      <c r="AC966" s="63"/>
      <c r="AD966" s="63"/>
      <c r="AE966" s="63"/>
      <c r="AF966" s="63"/>
      <c r="AG966" s="63"/>
      <c r="AH966" s="63"/>
      <c r="AI966" s="63"/>
      <c r="AJ966" s="63"/>
      <c r="AK966" s="63"/>
      <c r="AL966" s="63"/>
      <c r="AM966" s="63"/>
      <c r="AN966" s="63"/>
      <c r="AO966" s="63"/>
      <c r="AP966" s="63"/>
    </row>
    <row r="967" spans="2:42">
      <c r="B967" s="18"/>
      <c r="C967" s="18"/>
      <c r="D967" s="106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2"/>
      <c r="W967" s="80"/>
      <c r="X967" s="63"/>
      <c r="Y967" s="63"/>
      <c r="Z967" s="63"/>
      <c r="AA967" s="63"/>
      <c r="AB967" s="63"/>
      <c r="AC967" s="63"/>
      <c r="AD967" s="63"/>
      <c r="AE967" s="63"/>
      <c r="AF967" s="63"/>
      <c r="AG967" s="63"/>
      <c r="AH967" s="63"/>
      <c r="AI967" s="63"/>
      <c r="AJ967" s="63"/>
      <c r="AK967" s="63"/>
      <c r="AL967" s="63"/>
      <c r="AM967" s="63"/>
      <c r="AN967" s="63"/>
      <c r="AO967" s="63"/>
      <c r="AP967" s="63"/>
    </row>
    <row r="968" spans="2:42">
      <c r="B968" s="18"/>
      <c r="C968" s="18"/>
      <c r="D968" s="106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2"/>
      <c r="W968" s="80"/>
      <c r="X968" s="63"/>
      <c r="Y968" s="63"/>
      <c r="Z968" s="63"/>
      <c r="AA968" s="63"/>
      <c r="AB968" s="63"/>
      <c r="AC968" s="63"/>
      <c r="AD968" s="63"/>
      <c r="AE968" s="63"/>
      <c r="AF968" s="63"/>
      <c r="AG968" s="63"/>
      <c r="AH968" s="63"/>
      <c r="AI968" s="63"/>
      <c r="AJ968" s="63"/>
      <c r="AK968" s="63"/>
      <c r="AL968" s="63"/>
      <c r="AM968" s="63"/>
      <c r="AN968" s="63"/>
      <c r="AO968" s="63"/>
      <c r="AP968" s="63"/>
    </row>
    <row r="969" spans="2:42">
      <c r="B969" s="18"/>
      <c r="C969" s="18"/>
      <c r="D969" s="106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2"/>
      <c r="W969" s="80"/>
      <c r="X969" s="63"/>
      <c r="Y969" s="63"/>
      <c r="Z969" s="63"/>
      <c r="AA969" s="63"/>
      <c r="AB969" s="63"/>
      <c r="AC969" s="63"/>
      <c r="AD969" s="63"/>
      <c r="AE969" s="63"/>
      <c r="AF969" s="63"/>
      <c r="AG969" s="63"/>
      <c r="AH969" s="63"/>
      <c r="AI969" s="63"/>
      <c r="AJ969" s="63"/>
      <c r="AK969" s="63"/>
      <c r="AL969" s="63"/>
      <c r="AM969" s="63"/>
      <c r="AN969" s="63"/>
      <c r="AO969" s="63"/>
      <c r="AP969" s="63"/>
    </row>
    <row r="970" spans="2:42">
      <c r="B970" s="18"/>
      <c r="C970" s="18"/>
      <c r="D970" s="106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2"/>
      <c r="W970" s="80"/>
      <c r="X970" s="63"/>
      <c r="Y970" s="63"/>
      <c r="Z970" s="63"/>
      <c r="AA970" s="63"/>
      <c r="AB970" s="63"/>
      <c r="AC970" s="63"/>
      <c r="AD970" s="63"/>
      <c r="AE970" s="63"/>
      <c r="AF970" s="63"/>
      <c r="AG970" s="63"/>
      <c r="AH970" s="63"/>
      <c r="AI970" s="63"/>
      <c r="AJ970" s="63"/>
      <c r="AK970" s="63"/>
      <c r="AL970" s="63"/>
      <c r="AM970" s="63"/>
      <c r="AN970" s="63"/>
      <c r="AO970" s="63"/>
      <c r="AP970" s="63"/>
    </row>
    <row r="971" spans="2:42">
      <c r="B971" s="18"/>
      <c r="C971" s="18"/>
      <c r="D971" s="106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2"/>
      <c r="W971" s="80"/>
      <c r="X971" s="63"/>
      <c r="Y971" s="63"/>
      <c r="Z971" s="63"/>
      <c r="AA971" s="63"/>
      <c r="AB971" s="63"/>
      <c r="AC971" s="63"/>
      <c r="AD971" s="63"/>
      <c r="AE971" s="63"/>
      <c r="AF971" s="63"/>
      <c r="AG971" s="63"/>
      <c r="AH971" s="63"/>
      <c r="AI971" s="63"/>
      <c r="AJ971" s="63"/>
      <c r="AK971" s="63"/>
      <c r="AL971" s="63"/>
      <c r="AM971" s="63"/>
      <c r="AN971" s="63"/>
      <c r="AO971" s="63"/>
      <c r="AP971" s="63"/>
    </row>
    <row r="972" spans="2:42">
      <c r="B972" s="18"/>
      <c r="C972" s="18"/>
      <c r="D972" s="106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2"/>
      <c r="W972" s="80"/>
      <c r="X972" s="63"/>
      <c r="Y972" s="63"/>
      <c r="Z972" s="63"/>
      <c r="AA972" s="63"/>
      <c r="AB972" s="63"/>
      <c r="AC972" s="63"/>
      <c r="AD972" s="63"/>
      <c r="AE972" s="63"/>
      <c r="AF972" s="63"/>
      <c r="AG972" s="63"/>
      <c r="AH972" s="63"/>
      <c r="AI972" s="63"/>
      <c r="AJ972" s="63"/>
      <c r="AK972" s="63"/>
      <c r="AL972" s="63"/>
      <c r="AM972" s="63"/>
      <c r="AN972" s="63"/>
      <c r="AO972" s="63"/>
      <c r="AP972" s="63"/>
    </row>
    <row r="973" spans="2:42">
      <c r="B973" s="18"/>
      <c r="C973" s="18"/>
      <c r="D973" s="106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2"/>
      <c r="W973" s="80"/>
      <c r="X973" s="63"/>
      <c r="Y973" s="63"/>
      <c r="Z973" s="63"/>
      <c r="AA973" s="63"/>
      <c r="AB973" s="63"/>
      <c r="AC973" s="63"/>
      <c r="AD973" s="63"/>
      <c r="AE973" s="63"/>
      <c r="AF973" s="63"/>
      <c r="AG973" s="63"/>
      <c r="AH973" s="63"/>
      <c r="AI973" s="63"/>
      <c r="AJ973" s="63"/>
      <c r="AK973" s="63"/>
      <c r="AL973" s="63"/>
      <c r="AM973" s="63"/>
      <c r="AN973" s="63"/>
      <c r="AO973" s="63"/>
      <c r="AP973" s="63"/>
    </row>
    <row r="974" spans="2:42">
      <c r="B974" s="18"/>
      <c r="C974" s="18"/>
      <c r="D974" s="106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2"/>
      <c r="W974" s="80"/>
      <c r="X974" s="63"/>
      <c r="Y974" s="63"/>
      <c r="Z974" s="63"/>
      <c r="AA974" s="63"/>
      <c r="AB974" s="63"/>
      <c r="AC974" s="63"/>
      <c r="AD974" s="63"/>
      <c r="AE974" s="63"/>
      <c r="AF974" s="63"/>
      <c r="AG974" s="63"/>
      <c r="AH974" s="63"/>
      <c r="AI974" s="63"/>
      <c r="AJ974" s="63"/>
      <c r="AK974" s="63"/>
      <c r="AL974" s="63"/>
      <c r="AM974" s="63"/>
      <c r="AN974" s="63"/>
      <c r="AO974" s="63"/>
      <c r="AP974" s="63"/>
    </row>
    <row r="975" spans="2:42">
      <c r="B975" s="18"/>
      <c r="C975" s="18"/>
      <c r="D975" s="106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2"/>
      <c r="W975" s="80"/>
      <c r="X975" s="63"/>
      <c r="Y975" s="63"/>
      <c r="Z975" s="63"/>
      <c r="AA975" s="63"/>
      <c r="AB975" s="63"/>
      <c r="AC975" s="63"/>
      <c r="AD975" s="63"/>
      <c r="AE975" s="63"/>
      <c r="AF975" s="63"/>
      <c r="AG975" s="63"/>
      <c r="AH975" s="63"/>
      <c r="AI975" s="63"/>
      <c r="AJ975" s="63"/>
      <c r="AK975" s="63"/>
      <c r="AL975" s="63"/>
      <c r="AM975" s="63"/>
      <c r="AN975" s="63"/>
      <c r="AO975" s="63"/>
      <c r="AP975" s="63"/>
    </row>
    <row r="976" spans="2:42">
      <c r="B976" s="18"/>
      <c r="C976" s="18"/>
      <c r="D976" s="106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2"/>
      <c r="W976" s="80"/>
      <c r="X976" s="63"/>
      <c r="Y976" s="63"/>
      <c r="Z976" s="63"/>
      <c r="AA976" s="63"/>
      <c r="AB976" s="63"/>
      <c r="AC976" s="63"/>
      <c r="AD976" s="63"/>
      <c r="AE976" s="63"/>
      <c r="AF976" s="63"/>
      <c r="AG976" s="63"/>
      <c r="AH976" s="63"/>
      <c r="AI976" s="63"/>
      <c r="AJ976" s="63"/>
      <c r="AK976" s="63"/>
      <c r="AL976" s="63"/>
      <c r="AM976" s="63"/>
      <c r="AN976" s="63"/>
      <c r="AO976" s="63"/>
      <c r="AP976" s="63"/>
    </row>
    <row r="977" spans="2:42">
      <c r="B977" s="18"/>
      <c r="C977" s="18"/>
      <c r="D977" s="106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2"/>
      <c r="W977" s="80"/>
      <c r="X977" s="63"/>
      <c r="Y977" s="63"/>
      <c r="Z977" s="63"/>
      <c r="AA977" s="63"/>
      <c r="AB977" s="63"/>
      <c r="AC977" s="63"/>
      <c r="AD977" s="63"/>
      <c r="AE977" s="63"/>
      <c r="AF977" s="63"/>
      <c r="AG977" s="63"/>
      <c r="AH977" s="63"/>
      <c r="AI977" s="63"/>
      <c r="AJ977" s="63"/>
      <c r="AK977" s="63"/>
      <c r="AL977" s="63"/>
      <c r="AM977" s="63"/>
      <c r="AN977" s="63"/>
      <c r="AO977" s="63"/>
      <c r="AP977" s="63"/>
    </row>
    <row r="978" spans="2:42">
      <c r="B978" s="18"/>
      <c r="C978" s="18"/>
      <c r="D978" s="106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2"/>
      <c r="W978" s="80"/>
      <c r="X978" s="63"/>
      <c r="Y978" s="63"/>
      <c r="Z978" s="63"/>
      <c r="AA978" s="63"/>
      <c r="AB978" s="63"/>
      <c r="AC978" s="63"/>
      <c r="AD978" s="63"/>
      <c r="AE978" s="63"/>
      <c r="AF978" s="63"/>
      <c r="AG978" s="63"/>
      <c r="AH978" s="63"/>
      <c r="AI978" s="63"/>
      <c r="AJ978" s="63"/>
      <c r="AK978" s="63"/>
      <c r="AL978" s="63"/>
      <c r="AM978" s="63"/>
      <c r="AN978" s="63"/>
      <c r="AO978" s="63"/>
      <c r="AP978" s="63"/>
    </row>
    <row r="979" spans="2:42">
      <c r="B979" s="18"/>
      <c r="C979" s="18"/>
      <c r="D979" s="106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2"/>
      <c r="W979" s="80"/>
      <c r="X979" s="63"/>
      <c r="Y979" s="63"/>
      <c r="Z979" s="63"/>
      <c r="AA979" s="63"/>
      <c r="AB979" s="63"/>
      <c r="AC979" s="63"/>
      <c r="AD979" s="63"/>
      <c r="AE979" s="63"/>
      <c r="AF979" s="63"/>
      <c r="AG979" s="63"/>
      <c r="AH979" s="63"/>
      <c r="AI979" s="63"/>
      <c r="AJ979" s="63"/>
      <c r="AK979" s="63"/>
      <c r="AL979" s="63"/>
      <c r="AM979" s="63"/>
      <c r="AN979" s="63"/>
      <c r="AO979" s="63"/>
      <c r="AP979" s="63"/>
    </row>
    <row r="980" spans="2:42">
      <c r="B980" s="18"/>
      <c r="C980" s="18"/>
      <c r="D980" s="106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2"/>
      <c r="W980" s="80"/>
      <c r="X980" s="63"/>
      <c r="Y980" s="63"/>
      <c r="Z980" s="63"/>
      <c r="AA980" s="63"/>
      <c r="AB980" s="63"/>
      <c r="AC980" s="63"/>
      <c r="AD980" s="63"/>
      <c r="AE980" s="63"/>
      <c r="AF980" s="63"/>
      <c r="AG980" s="63"/>
      <c r="AH980" s="63"/>
      <c r="AI980" s="63"/>
      <c r="AJ980" s="63"/>
      <c r="AK980" s="63"/>
      <c r="AL980" s="63"/>
      <c r="AM980" s="63"/>
      <c r="AN980" s="63"/>
      <c r="AO980" s="63"/>
      <c r="AP980" s="63"/>
    </row>
    <row r="981" spans="2:42">
      <c r="B981" s="18"/>
      <c r="C981" s="18"/>
      <c r="D981" s="106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2"/>
      <c r="W981" s="80"/>
      <c r="X981" s="63"/>
      <c r="Y981" s="63"/>
      <c r="Z981" s="63"/>
      <c r="AA981" s="63"/>
      <c r="AB981" s="63"/>
      <c r="AC981" s="63"/>
      <c r="AD981" s="63"/>
      <c r="AE981" s="63"/>
      <c r="AF981" s="63"/>
      <c r="AG981" s="63"/>
      <c r="AH981" s="63"/>
      <c r="AI981" s="63"/>
      <c r="AJ981" s="63"/>
      <c r="AK981" s="63"/>
      <c r="AL981" s="63"/>
      <c r="AM981" s="63"/>
      <c r="AN981" s="63"/>
      <c r="AO981" s="63"/>
      <c r="AP981" s="63"/>
    </row>
    <row r="982" spans="2:42">
      <c r="B982" s="18"/>
      <c r="C982" s="18"/>
      <c r="D982" s="106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2"/>
      <c r="W982" s="80"/>
      <c r="X982" s="63"/>
      <c r="Y982" s="63"/>
      <c r="Z982" s="63"/>
      <c r="AA982" s="63"/>
      <c r="AB982" s="63"/>
      <c r="AC982" s="63"/>
      <c r="AD982" s="63"/>
      <c r="AE982" s="63"/>
      <c r="AF982" s="63"/>
      <c r="AG982" s="63"/>
      <c r="AH982" s="63"/>
      <c r="AI982" s="63"/>
      <c r="AJ982" s="63"/>
      <c r="AK982" s="63"/>
      <c r="AL982" s="63"/>
      <c r="AM982" s="63"/>
      <c r="AN982" s="63"/>
      <c r="AO982" s="63"/>
      <c r="AP982" s="63"/>
    </row>
    <row r="983" spans="2:42">
      <c r="B983" s="18"/>
      <c r="C983" s="18"/>
      <c r="D983" s="106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2"/>
      <c r="W983" s="80"/>
      <c r="X983" s="63"/>
      <c r="Y983" s="63"/>
      <c r="Z983" s="63"/>
      <c r="AA983" s="63"/>
      <c r="AB983" s="63"/>
      <c r="AC983" s="63"/>
      <c r="AD983" s="63"/>
      <c r="AE983" s="63"/>
      <c r="AF983" s="63"/>
      <c r="AG983" s="63"/>
      <c r="AH983" s="63"/>
      <c r="AI983" s="63"/>
      <c r="AJ983" s="63"/>
      <c r="AK983" s="63"/>
      <c r="AL983" s="63"/>
      <c r="AM983" s="63"/>
      <c r="AN983" s="63"/>
      <c r="AO983" s="63"/>
      <c r="AP983" s="63"/>
    </row>
    <row r="984" spans="2:42">
      <c r="B984" s="18"/>
      <c r="C984" s="18"/>
      <c r="D984" s="106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2"/>
      <c r="W984" s="80"/>
      <c r="X984" s="63"/>
      <c r="Y984" s="63"/>
      <c r="Z984" s="63"/>
      <c r="AA984" s="63"/>
      <c r="AB984" s="63"/>
      <c r="AC984" s="63"/>
      <c r="AD984" s="63"/>
      <c r="AE984" s="63"/>
      <c r="AF984" s="63"/>
      <c r="AG984" s="63"/>
      <c r="AH984" s="63"/>
      <c r="AI984" s="63"/>
      <c r="AJ984" s="63"/>
      <c r="AK984" s="63"/>
      <c r="AL984" s="63"/>
      <c r="AM984" s="63"/>
      <c r="AN984" s="63"/>
      <c r="AO984" s="63"/>
      <c r="AP984" s="63"/>
    </row>
    <row r="985" spans="2:42">
      <c r="B985" s="18"/>
      <c r="C985" s="18"/>
      <c r="D985" s="106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2"/>
      <c r="W985" s="80"/>
      <c r="X985" s="63"/>
      <c r="Y985" s="63"/>
      <c r="Z985" s="63"/>
      <c r="AA985" s="63"/>
      <c r="AB985" s="63"/>
      <c r="AC985" s="63"/>
      <c r="AD985" s="63"/>
      <c r="AE985" s="63"/>
      <c r="AF985" s="63"/>
      <c r="AG985" s="63"/>
      <c r="AH985" s="63"/>
      <c r="AI985" s="63"/>
      <c r="AJ985" s="63"/>
      <c r="AK985" s="63"/>
      <c r="AL985" s="63"/>
      <c r="AM985" s="63"/>
      <c r="AN985" s="63"/>
      <c r="AO985" s="63"/>
      <c r="AP985" s="63"/>
    </row>
    <row r="986" spans="2:42">
      <c r="B986" s="18"/>
      <c r="C986" s="18"/>
      <c r="D986" s="106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2"/>
      <c r="W986" s="80"/>
      <c r="X986" s="63"/>
      <c r="Y986" s="63"/>
      <c r="Z986" s="63"/>
      <c r="AA986" s="63"/>
      <c r="AB986" s="63"/>
      <c r="AC986" s="63"/>
      <c r="AD986" s="63"/>
      <c r="AE986" s="63"/>
      <c r="AF986" s="63"/>
      <c r="AG986" s="63"/>
      <c r="AH986" s="63"/>
      <c r="AI986" s="63"/>
      <c r="AJ986" s="63"/>
      <c r="AK986" s="63"/>
      <c r="AL986" s="63"/>
      <c r="AM986" s="63"/>
      <c r="AN986" s="63"/>
      <c r="AO986" s="63"/>
      <c r="AP986" s="63"/>
    </row>
    <row r="987" spans="2:42">
      <c r="B987" s="18"/>
      <c r="C987" s="18"/>
      <c r="D987" s="106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2"/>
      <c r="W987" s="80"/>
      <c r="X987" s="63"/>
      <c r="Y987" s="63"/>
      <c r="Z987" s="63"/>
      <c r="AA987" s="63"/>
      <c r="AB987" s="63"/>
      <c r="AC987" s="63"/>
      <c r="AD987" s="63"/>
      <c r="AE987" s="63"/>
      <c r="AF987" s="63"/>
      <c r="AG987" s="63"/>
      <c r="AH987" s="63"/>
      <c r="AI987" s="63"/>
      <c r="AJ987" s="63"/>
      <c r="AK987" s="63"/>
      <c r="AL987" s="63"/>
      <c r="AM987" s="63"/>
      <c r="AN987" s="63"/>
      <c r="AO987" s="63"/>
      <c r="AP987" s="63"/>
    </row>
    <row r="988" spans="2:42">
      <c r="B988" s="18"/>
      <c r="C988" s="18"/>
      <c r="D988" s="106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2"/>
      <c r="W988" s="80"/>
      <c r="X988" s="63"/>
      <c r="Y988" s="63"/>
      <c r="Z988" s="63"/>
      <c r="AA988" s="63"/>
      <c r="AB988" s="63"/>
      <c r="AC988" s="63"/>
      <c r="AD988" s="63"/>
      <c r="AE988" s="63"/>
      <c r="AF988" s="63"/>
      <c r="AG988" s="63"/>
      <c r="AH988" s="63"/>
      <c r="AI988" s="63"/>
      <c r="AJ988" s="63"/>
      <c r="AK988" s="63"/>
      <c r="AL988" s="63"/>
      <c r="AM988" s="63"/>
      <c r="AN988" s="63"/>
      <c r="AO988" s="63"/>
      <c r="AP988" s="63"/>
    </row>
    <row r="989" spans="2:42">
      <c r="B989" s="18"/>
      <c r="C989" s="18"/>
      <c r="D989" s="106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2"/>
      <c r="W989" s="80"/>
      <c r="X989" s="63"/>
      <c r="Y989" s="63"/>
      <c r="Z989" s="63"/>
      <c r="AA989" s="63"/>
      <c r="AB989" s="63"/>
      <c r="AC989" s="63"/>
      <c r="AD989" s="63"/>
      <c r="AE989" s="63"/>
      <c r="AF989" s="63"/>
      <c r="AG989" s="63"/>
      <c r="AH989" s="63"/>
      <c r="AI989" s="63"/>
      <c r="AJ989" s="63"/>
      <c r="AK989" s="63"/>
      <c r="AL989" s="63"/>
      <c r="AM989" s="63"/>
      <c r="AN989" s="63"/>
      <c r="AO989" s="63"/>
      <c r="AP989" s="63"/>
    </row>
    <row r="990" spans="2:42">
      <c r="B990" s="18"/>
      <c r="C990" s="18"/>
      <c r="D990" s="106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2"/>
      <c r="W990" s="80"/>
      <c r="X990" s="63"/>
      <c r="Y990" s="63"/>
      <c r="Z990" s="63"/>
      <c r="AA990" s="63"/>
      <c r="AB990" s="63"/>
      <c r="AC990" s="63"/>
      <c r="AD990" s="63"/>
      <c r="AE990" s="63"/>
      <c r="AF990" s="63"/>
      <c r="AG990" s="63"/>
      <c r="AH990" s="63"/>
      <c r="AI990" s="63"/>
      <c r="AJ990" s="63"/>
      <c r="AK990" s="63"/>
      <c r="AL990" s="63"/>
      <c r="AM990" s="63"/>
      <c r="AN990" s="63"/>
      <c r="AO990" s="63"/>
      <c r="AP990" s="63"/>
    </row>
    <row r="991" spans="2:42">
      <c r="B991" s="18"/>
      <c r="C991" s="18"/>
      <c r="D991" s="106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2"/>
      <c r="W991" s="80"/>
      <c r="X991" s="63"/>
      <c r="Y991" s="63"/>
      <c r="Z991" s="63"/>
      <c r="AA991" s="63"/>
      <c r="AB991" s="63"/>
      <c r="AC991" s="63"/>
      <c r="AD991" s="63"/>
      <c r="AE991" s="63"/>
      <c r="AF991" s="63"/>
      <c r="AG991" s="63"/>
      <c r="AH991" s="63"/>
      <c r="AI991" s="63"/>
      <c r="AJ991" s="63"/>
      <c r="AK991" s="63"/>
      <c r="AL991" s="63"/>
      <c r="AM991" s="63"/>
      <c r="AN991" s="63"/>
      <c r="AO991" s="63"/>
      <c r="AP991" s="63"/>
    </row>
    <row r="992" spans="2:42">
      <c r="B992" s="18"/>
      <c r="C992" s="18"/>
      <c r="D992" s="106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2"/>
      <c r="W992" s="80"/>
      <c r="X992" s="63"/>
      <c r="Y992" s="63"/>
      <c r="Z992" s="63"/>
      <c r="AA992" s="63"/>
      <c r="AB992" s="63"/>
      <c r="AC992" s="63"/>
      <c r="AD992" s="63"/>
      <c r="AE992" s="63"/>
      <c r="AF992" s="63"/>
      <c r="AG992" s="63"/>
      <c r="AH992" s="63"/>
      <c r="AI992" s="63"/>
      <c r="AJ992" s="63"/>
      <c r="AK992" s="63"/>
      <c r="AL992" s="63"/>
      <c r="AM992" s="63"/>
      <c r="AN992" s="63"/>
      <c r="AO992" s="63"/>
      <c r="AP992" s="63"/>
    </row>
    <row r="993" spans="2:42">
      <c r="B993" s="18"/>
      <c r="C993" s="18"/>
      <c r="D993" s="106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2"/>
      <c r="W993" s="80"/>
      <c r="X993" s="63"/>
      <c r="Y993" s="63"/>
      <c r="Z993" s="63"/>
      <c r="AA993" s="63"/>
      <c r="AB993" s="63"/>
      <c r="AC993" s="63"/>
      <c r="AD993" s="63"/>
      <c r="AE993" s="63"/>
      <c r="AF993" s="63"/>
      <c r="AG993" s="63"/>
      <c r="AH993" s="63"/>
      <c r="AI993" s="63"/>
      <c r="AJ993" s="63"/>
      <c r="AK993" s="63"/>
      <c r="AL993" s="63"/>
      <c r="AM993" s="63"/>
      <c r="AN993" s="63"/>
      <c r="AO993" s="63"/>
      <c r="AP993" s="63"/>
    </row>
    <row r="994" spans="2:42">
      <c r="B994" s="18"/>
      <c r="C994" s="18"/>
      <c r="D994" s="106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2"/>
      <c r="W994" s="80"/>
      <c r="X994" s="63"/>
      <c r="Y994" s="63"/>
      <c r="Z994" s="63"/>
      <c r="AA994" s="63"/>
      <c r="AB994" s="63"/>
      <c r="AC994" s="63"/>
      <c r="AD994" s="63"/>
      <c r="AE994" s="63"/>
      <c r="AF994" s="63"/>
      <c r="AG994" s="63"/>
      <c r="AH994" s="63"/>
      <c r="AI994" s="63"/>
      <c r="AJ994" s="63"/>
      <c r="AK994" s="63"/>
      <c r="AL994" s="63"/>
      <c r="AM994" s="63"/>
      <c r="AN994" s="63"/>
      <c r="AO994" s="63"/>
      <c r="AP994" s="63"/>
    </row>
    <row r="995" spans="2:42">
      <c r="B995" s="18"/>
      <c r="C995" s="18"/>
      <c r="D995" s="106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2"/>
      <c r="W995" s="80"/>
      <c r="X995" s="63"/>
      <c r="Y995" s="63"/>
      <c r="Z995" s="63"/>
      <c r="AA995" s="63"/>
      <c r="AB995" s="63"/>
      <c r="AC995" s="63"/>
      <c r="AD995" s="63"/>
      <c r="AE995" s="63"/>
      <c r="AF995" s="63"/>
      <c r="AG995" s="63"/>
      <c r="AH995" s="63"/>
      <c r="AI995" s="63"/>
      <c r="AJ995" s="63"/>
      <c r="AK995" s="63"/>
      <c r="AL995" s="63"/>
      <c r="AM995" s="63"/>
      <c r="AN995" s="63"/>
      <c r="AO995" s="63"/>
      <c r="AP995" s="63"/>
    </row>
    <row r="996" spans="2:42">
      <c r="B996" s="18"/>
      <c r="C996" s="18"/>
      <c r="D996" s="106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2"/>
      <c r="W996" s="80"/>
      <c r="X996" s="63"/>
      <c r="Y996" s="63"/>
      <c r="Z996" s="63"/>
      <c r="AA996" s="63"/>
      <c r="AB996" s="63"/>
      <c r="AC996" s="63"/>
      <c r="AD996" s="63"/>
      <c r="AE996" s="63"/>
      <c r="AF996" s="63"/>
      <c r="AG996" s="63"/>
      <c r="AH996" s="63"/>
      <c r="AI996" s="63"/>
      <c r="AJ996" s="63"/>
      <c r="AK996" s="63"/>
      <c r="AL996" s="63"/>
      <c r="AM996" s="63"/>
      <c r="AN996" s="63"/>
      <c r="AO996" s="63"/>
      <c r="AP996" s="63"/>
    </row>
    <row r="997" spans="2:42">
      <c r="B997" s="18"/>
      <c r="C997" s="18"/>
      <c r="D997" s="106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2"/>
      <c r="W997" s="80"/>
      <c r="X997" s="63"/>
      <c r="Y997" s="63"/>
      <c r="Z997" s="63"/>
      <c r="AA997" s="63"/>
      <c r="AB997" s="63"/>
      <c r="AC997" s="63"/>
      <c r="AD997" s="63"/>
      <c r="AE997" s="63"/>
      <c r="AF997" s="63"/>
      <c r="AG997" s="63"/>
      <c r="AH997" s="63"/>
      <c r="AI997" s="63"/>
      <c r="AJ997" s="63"/>
      <c r="AK997" s="63"/>
      <c r="AL997" s="63"/>
      <c r="AM997" s="63"/>
      <c r="AN997" s="63"/>
      <c r="AO997" s="63"/>
      <c r="AP997" s="63"/>
    </row>
    <row r="998" spans="2:42">
      <c r="B998" s="18"/>
      <c r="C998" s="18"/>
      <c r="D998" s="106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2"/>
      <c r="W998" s="80"/>
      <c r="X998" s="63"/>
      <c r="Y998" s="63"/>
      <c r="Z998" s="63"/>
      <c r="AA998" s="63"/>
      <c r="AB998" s="63"/>
      <c r="AC998" s="63"/>
      <c r="AD998" s="63"/>
      <c r="AE998" s="63"/>
      <c r="AF998" s="63"/>
      <c r="AG998" s="63"/>
      <c r="AH998" s="63"/>
      <c r="AI998" s="63"/>
      <c r="AJ998" s="63"/>
      <c r="AK998" s="63"/>
      <c r="AL998" s="63"/>
      <c r="AM998" s="63"/>
      <c r="AN998" s="63"/>
      <c r="AO998" s="63"/>
      <c r="AP998" s="63"/>
    </row>
    <row r="999" spans="2:42">
      <c r="B999" s="18"/>
      <c r="C999" s="18"/>
      <c r="D999" s="106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2"/>
      <c r="W999" s="80"/>
      <c r="X999" s="63"/>
      <c r="Y999" s="63"/>
      <c r="Z999" s="63"/>
      <c r="AA999" s="63"/>
      <c r="AB999" s="63"/>
      <c r="AC999" s="63"/>
      <c r="AD999" s="63"/>
      <c r="AE999" s="63"/>
      <c r="AF999" s="63"/>
      <c r="AG999" s="63"/>
      <c r="AH999" s="63"/>
      <c r="AI999" s="63"/>
      <c r="AJ999" s="63"/>
      <c r="AK999" s="63"/>
      <c r="AL999" s="63"/>
      <c r="AM999" s="63"/>
      <c r="AN999" s="63"/>
      <c r="AO999" s="63"/>
      <c r="AP999" s="63"/>
    </row>
    <row r="1000" spans="2:42">
      <c r="B1000" s="18"/>
      <c r="C1000" s="18"/>
      <c r="D1000" s="106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2"/>
      <c r="W1000" s="80"/>
      <c r="X1000" s="63"/>
      <c r="Y1000" s="63"/>
      <c r="Z1000" s="63"/>
      <c r="AA1000" s="63"/>
      <c r="AB1000" s="63"/>
      <c r="AC1000" s="63"/>
      <c r="AD1000" s="63"/>
      <c r="AE1000" s="63"/>
      <c r="AF1000" s="63"/>
      <c r="AG1000" s="63"/>
      <c r="AH1000" s="63"/>
      <c r="AI1000" s="63"/>
      <c r="AJ1000" s="63"/>
      <c r="AK1000" s="63"/>
      <c r="AL1000" s="63"/>
      <c r="AM1000" s="63"/>
      <c r="AN1000" s="63"/>
      <c r="AO1000" s="63"/>
      <c r="AP1000" s="63"/>
    </row>
    <row r="1001" spans="2:42">
      <c r="B1001" s="18"/>
      <c r="C1001" s="18"/>
      <c r="D1001" s="106"/>
      <c r="E1001" s="61"/>
      <c r="F1001" s="61"/>
      <c r="G1001" s="61"/>
      <c r="H1001" s="61"/>
      <c r="I1001" s="61"/>
      <c r="J1001" s="61"/>
      <c r="K1001" s="61"/>
      <c r="L1001" s="61"/>
      <c r="M1001" s="61"/>
      <c r="N1001" s="61"/>
      <c r="O1001" s="61"/>
      <c r="P1001" s="61"/>
      <c r="Q1001" s="61"/>
      <c r="R1001" s="61"/>
      <c r="S1001" s="61"/>
      <c r="T1001" s="61"/>
      <c r="U1001" s="61"/>
      <c r="V1001" s="62"/>
      <c r="W1001" s="80"/>
      <c r="X1001" s="63"/>
      <c r="Y1001" s="63"/>
      <c r="Z1001" s="63"/>
      <c r="AA1001" s="63"/>
      <c r="AB1001" s="63"/>
      <c r="AC1001" s="63"/>
      <c r="AD1001" s="63"/>
      <c r="AE1001" s="63"/>
      <c r="AF1001" s="63"/>
      <c r="AG1001" s="63"/>
      <c r="AH1001" s="63"/>
      <c r="AI1001" s="63"/>
      <c r="AJ1001" s="63"/>
      <c r="AK1001" s="63"/>
      <c r="AL1001" s="63"/>
      <c r="AM1001" s="63"/>
      <c r="AN1001" s="63"/>
      <c r="AO1001" s="63"/>
      <c r="AP1001" s="63"/>
    </row>
    <row r="1002" spans="2:42">
      <c r="B1002" s="18"/>
      <c r="C1002" s="18"/>
      <c r="D1002" s="106"/>
      <c r="E1002" s="61"/>
      <c r="F1002" s="61"/>
      <c r="G1002" s="61"/>
      <c r="H1002" s="61"/>
      <c r="I1002" s="61"/>
      <c r="J1002" s="61"/>
      <c r="K1002" s="61"/>
      <c r="L1002" s="61"/>
      <c r="M1002" s="61"/>
      <c r="N1002" s="61"/>
      <c r="O1002" s="61"/>
      <c r="P1002" s="61"/>
      <c r="Q1002" s="61"/>
      <c r="R1002" s="61"/>
      <c r="S1002" s="61"/>
      <c r="T1002" s="61"/>
      <c r="U1002" s="61"/>
      <c r="V1002" s="62"/>
      <c r="W1002" s="80"/>
      <c r="X1002" s="63"/>
      <c r="Y1002" s="63"/>
      <c r="Z1002" s="63"/>
      <c r="AA1002" s="63"/>
      <c r="AB1002" s="63"/>
      <c r="AC1002" s="63"/>
      <c r="AD1002" s="63"/>
      <c r="AE1002" s="63"/>
      <c r="AF1002" s="63"/>
      <c r="AG1002" s="63"/>
      <c r="AH1002" s="63"/>
      <c r="AI1002" s="63"/>
      <c r="AJ1002" s="63"/>
      <c r="AK1002" s="63"/>
      <c r="AL1002" s="63"/>
      <c r="AM1002" s="63"/>
      <c r="AN1002" s="63"/>
      <c r="AO1002" s="63"/>
      <c r="AP1002" s="63"/>
    </row>
    <row r="1003" spans="2:42">
      <c r="B1003" s="18"/>
      <c r="C1003" s="18"/>
      <c r="D1003" s="106"/>
      <c r="E1003" s="61"/>
      <c r="F1003" s="61"/>
      <c r="G1003" s="61"/>
      <c r="H1003" s="61"/>
      <c r="I1003" s="61"/>
      <c r="J1003" s="61"/>
      <c r="K1003" s="61"/>
      <c r="L1003" s="61"/>
      <c r="M1003" s="61"/>
      <c r="N1003" s="61"/>
      <c r="O1003" s="61"/>
      <c r="P1003" s="61"/>
      <c r="Q1003" s="61"/>
      <c r="R1003" s="61"/>
      <c r="S1003" s="61"/>
      <c r="T1003" s="61"/>
      <c r="U1003" s="61"/>
      <c r="V1003" s="62"/>
      <c r="W1003" s="80"/>
      <c r="X1003" s="63"/>
      <c r="Y1003" s="63"/>
      <c r="Z1003" s="63"/>
      <c r="AA1003" s="63"/>
      <c r="AB1003" s="63"/>
      <c r="AC1003" s="63"/>
      <c r="AD1003" s="63"/>
      <c r="AE1003" s="63"/>
      <c r="AF1003" s="63"/>
      <c r="AG1003" s="63"/>
      <c r="AH1003" s="63"/>
      <c r="AI1003" s="63"/>
      <c r="AJ1003" s="63"/>
      <c r="AK1003" s="63"/>
      <c r="AL1003" s="63"/>
      <c r="AM1003" s="63"/>
      <c r="AN1003" s="63"/>
      <c r="AO1003" s="63"/>
      <c r="AP1003" s="63"/>
    </row>
    <row r="1004" spans="2:42">
      <c r="B1004" s="18"/>
      <c r="C1004" s="18"/>
      <c r="D1004" s="106"/>
      <c r="E1004" s="61"/>
      <c r="F1004" s="61"/>
      <c r="G1004" s="61"/>
      <c r="H1004" s="61"/>
      <c r="I1004" s="61"/>
      <c r="J1004" s="61"/>
      <c r="K1004" s="61"/>
      <c r="L1004" s="61"/>
      <c r="M1004" s="61"/>
      <c r="N1004" s="61"/>
      <c r="O1004" s="61"/>
      <c r="P1004" s="61"/>
      <c r="Q1004" s="61"/>
      <c r="R1004" s="61"/>
      <c r="S1004" s="61"/>
      <c r="T1004" s="61"/>
      <c r="U1004" s="61"/>
      <c r="V1004" s="62"/>
      <c r="W1004" s="80"/>
      <c r="X1004" s="63"/>
      <c r="Y1004" s="63"/>
      <c r="Z1004" s="63"/>
      <c r="AA1004" s="63"/>
      <c r="AB1004" s="63"/>
      <c r="AC1004" s="63"/>
      <c r="AD1004" s="63"/>
      <c r="AE1004" s="63"/>
      <c r="AF1004" s="63"/>
      <c r="AG1004" s="63"/>
      <c r="AH1004" s="63"/>
      <c r="AI1004" s="63"/>
      <c r="AJ1004" s="63"/>
      <c r="AK1004" s="63"/>
      <c r="AL1004" s="63"/>
      <c r="AM1004" s="63"/>
      <c r="AN1004" s="63"/>
      <c r="AO1004" s="63"/>
      <c r="AP1004" s="63"/>
    </row>
    <row r="1005" spans="2:42">
      <c r="B1005" s="18"/>
      <c r="C1005" s="18"/>
      <c r="D1005" s="106"/>
      <c r="E1005" s="61"/>
      <c r="F1005" s="61"/>
      <c r="G1005" s="61"/>
      <c r="H1005" s="61"/>
      <c r="I1005" s="61"/>
      <c r="J1005" s="61"/>
      <c r="K1005" s="61"/>
      <c r="L1005" s="61"/>
      <c r="M1005" s="61"/>
      <c r="N1005" s="61"/>
      <c r="O1005" s="61"/>
      <c r="P1005" s="61"/>
      <c r="Q1005" s="61"/>
      <c r="R1005" s="61"/>
      <c r="S1005" s="61"/>
      <c r="T1005" s="61"/>
      <c r="U1005" s="61"/>
      <c r="V1005" s="62"/>
      <c r="W1005" s="80"/>
      <c r="X1005" s="63"/>
      <c r="Y1005" s="63"/>
      <c r="Z1005" s="63"/>
      <c r="AA1005" s="63"/>
      <c r="AB1005" s="63"/>
      <c r="AC1005" s="63"/>
      <c r="AD1005" s="63"/>
      <c r="AE1005" s="63"/>
      <c r="AF1005" s="63"/>
      <c r="AG1005" s="63"/>
      <c r="AH1005" s="63"/>
      <c r="AI1005" s="63"/>
      <c r="AJ1005" s="63"/>
      <c r="AK1005" s="63"/>
      <c r="AL1005" s="63"/>
      <c r="AM1005" s="63"/>
      <c r="AN1005" s="63"/>
      <c r="AO1005" s="63"/>
      <c r="AP1005" s="63"/>
    </row>
    <row r="1006" spans="2:42">
      <c r="B1006" s="18"/>
      <c r="C1006" s="18"/>
      <c r="D1006" s="106"/>
      <c r="E1006" s="61"/>
      <c r="F1006" s="61"/>
      <c r="G1006" s="61"/>
      <c r="H1006" s="61"/>
      <c r="I1006" s="61"/>
      <c r="J1006" s="61"/>
      <c r="K1006" s="61"/>
      <c r="L1006" s="61"/>
      <c r="M1006" s="61"/>
      <c r="N1006" s="61"/>
      <c r="O1006" s="61"/>
      <c r="P1006" s="61"/>
      <c r="Q1006" s="61"/>
      <c r="R1006" s="61"/>
      <c r="S1006" s="61"/>
      <c r="T1006" s="61"/>
      <c r="U1006" s="61"/>
      <c r="V1006" s="62"/>
      <c r="W1006" s="80"/>
      <c r="X1006" s="63"/>
      <c r="Y1006" s="63"/>
      <c r="Z1006" s="63"/>
      <c r="AA1006" s="63"/>
      <c r="AB1006" s="63"/>
      <c r="AC1006" s="63"/>
      <c r="AD1006" s="63"/>
      <c r="AE1006" s="63"/>
      <c r="AF1006" s="63"/>
      <c r="AG1006" s="63"/>
      <c r="AH1006" s="63"/>
      <c r="AI1006" s="63"/>
      <c r="AJ1006" s="63"/>
      <c r="AK1006" s="63"/>
      <c r="AL1006" s="63"/>
      <c r="AM1006" s="63"/>
      <c r="AN1006" s="63"/>
      <c r="AO1006" s="63"/>
      <c r="AP1006" s="63"/>
    </row>
    <row r="1007" spans="2:42">
      <c r="B1007" s="18"/>
      <c r="C1007" s="18"/>
      <c r="D1007" s="106"/>
      <c r="E1007" s="61"/>
      <c r="F1007" s="61"/>
      <c r="G1007" s="61"/>
      <c r="H1007" s="61"/>
      <c r="I1007" s="61"/>
      <c r="J1007" s="61"/>
      <c r="K1007" s="61"/>
      <c r="L1007" s="61"/>
      <c r="M1007" s="61"/>
      <c r="N1007" s="61"/>
      <c r="O1007" s="61"/>
      <c r="P1007" s="61"/>
      <c r="Q1007" s="61"/>
      <c r="R1007" s="61"/>
      <c r="S1007" s="61"/>
      <c r="T1007" s="61"/>
      <c r="U1007" s="61"/>
      <c r="V1007" s="62"/>
      <c r="W1007" s="80"/>
      <c r="X1007" s="63"/>
      <c r="Y1007" s="63"/>
      <c r="Z1007" s="63"/>
      <c r="AA1007" s="63"/>
      <c r="AB1007" s="63"/>
      <c r="AC1007" s="63"/>
      <c r="AD1007" s="63"/>
      <c r="AE1007" s="63"/>
      <c r="AF1007" s="63"/>
      <c r="AG1007" s="63"/>
      <c r="AH1007" s="63"/>
      <c r="AI1007" s="63"/>
      <c r="AJ1007" s="63"/>
      <c r="AK1007" s="63"/>
      <c r="AL1007" s="63"/>
      <c r="AM1007" s="63"/>
      <c r="AN1007" s="63"/>
      <c r="AO1007" s="63"/>
      <c r="AP1007" s="63"/>
    </row>
    <row r="1008" spans="2:42">
      <c r="B1008" s="18"/>
      <c r="C1008" s="18"/>
      <c r="D1008" s="106"/>
      <c r="E1008" s="61"/>
      <c r="F1008" s="61"/>
      <c r="G1008" s="61"/>
      <c r="H1008" s="61"/>
      <c r="I1008" s="61"/>
      <c r="J1008" s="61"/>
      <c r="K1008" s="61"/>
      <c r="L1008" s="61"/>
      <c r="M1008" s="61"/>
      <c r="N1008" s="61"/>
      <c r="O1008" s="61"/>
      <c r="P1008" s="61"/>
      <c r="Q1008" s="61"/>
      <c r="R1008" s="61"/>
      <c r="S1008" s="61"/>
      <c r="T1008" s="61"/>
      <c r="U1008" s="61"/>
      <c r="V1008" s="62"/>
      <c r="W1008" s="80"/>
      <c r="X1008" s="63"/>
      <c r="Y1008" s="63"/>
      <c r="Z1008" s="63"/>
      <c r="AA1008" s="63"/>
      <c r="AB1008" s="63"/>
      <c r="AC1008" s="63"/>
      <c r="AD1008" s="63"/>
      <c r="AE1008" s="63"/>
      <c r="AF1008" s="63"/>
      <c r="AG1008" s="63"/>
      <c r="AH1008" s="63"/>
      <c r="AI1008" s="63"/>
      <c r="AJ1008" s="63"/>
      <c r="AK1008" s="63"/>
      <c r="AL1008" s="63"/>
      <c r="AM1008" s="63"/>
      <c r="AN1008" s="63"/>
      <c r="AO1008" s="63"/>
      <c r="AP1008" s="63"/>
    </row>
    <row r="1009" spans="2:42">
      <c r="B1009" s="18"/>
      <c r="C1009" s="18"/>
      <c r="D1009" s="106"/>
      <c r="E1009" s="61"/>
      <c r="F1009" s="61"/>
      <c r="G1009" s="61"/>
      <c r="H1009" s="61"/>
      <c r="I1009" s="61"/>
      <c r="J1009" s="61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  <c r="V1009" s="62"/>
      <c r="W1009" s="80"/>
      <c r="X1009" s="63"/>
      <c r="Y1009" s="63"/>
      <c r="Z1009" s="63"/>
      <c r="AA1009" s="63"/>
      <c r="AB1009" s="63"/>
      <c r="AC1009" s="63"/>
      <c r="AD1009" s="63"/>
      <c r="AE1009" s="63"/>
      <c r="AF1009" s="63"/>
      <c r="AG1009" s="63"/>
      <c r="AH1009" s="63"/>
      <c r="AI1009" s="63"/>
      <c r="AJ1009" s="63"/>
      <c r="AK1009" s="63"/>
      <c r="AL1009" s="63"/>
      <c r="AM1009" s="63"/>
      <c r="AN1009" s="63"/>
      <c r="AO1009" s="63"/>
      <c r="AP1009" s="63"/>
    </row>
    <row r="1010" spans="2:42">
      <c r="B1010" s="18"/>
      <c r="C1010" s="18"/>
      <c r="D1010" s="106"/>
      <c r="E1010" s="61"/>
      <c r="F1010" s="61"/>
      <c r="G1010" s="61"/>
      <c r="H1010" s="61"/>
      <c r="I1010" s="61"/>
      <c r="J1010" s="61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  <c r="V1010" s="62"/>
      <c r="W1010" s="80"/>
      <c r="X1010" s="63"/>
      <c r="Y1010" s="63"/>
      <c r="Z1010" s="63"/>
      <c r="AA1010" s="63"/>
      <c r="AB1010" s="63"/>
      <c r="AC1010" s="63"/>
      <c r="AD1010" s="63"/>
      <c r="AE1010" s="63"/>
      <c r="AF1010" s="63"/>
      <c r="AG1010" s="63"/>
      <c r="AH1010" s="63"/>
      <c r="AI1010" s="63"/>
      <c r="AJ1010" s="63"/>
      <c r="AK1010" s="63"/>
      <c r="AL1010" s="63"/>
      <c r="AM1010" s="63"/>
      <c r="AN1010" s="63"/>
      <c r="AO1010" s="63"/>
      <c r="AP1010" s="63"/>
    </row>
    <row r="1011" spans="2:42">
      <c r="B1011" s="18"/>
      <c r="C1011" s="18"/>
      <c r="D1011" s="106"/>
      <c r="E1011" s="61"/>
      <c r="F1011" s="61"/>
      <c r="G1011" s="61"/>
      <c r="H1011" s="61"/>
      <c r="I1011" s="61"/>
      <c r="J1011" s="61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2"/>
      <c r="W1011" s="80"/>
      <c r="X1011" s="63"/>
      <c r="Y1011" s="63"/>
      <c r="Z1011" s="63"/>
      <c r="AA1011" s="63"/>
      <c r="AB1011" s="63"/>
      <c r="AC1011" s="63"/>
      <c r="AD1011" s="63"/>
      <c r="AE1011" s="63"/>
      <c r="AF1011" s="63"/>
      <c r="AG1011" s="63"/>
      <c r="AH1011" s="63"/>
      <c r="AI1011" s="63"/>
      <c r="AJ1011" s="63"/>
      <c r="AK1011" s="63"/>
      <c r="AL1011" s="63"/>
      <c r="AM1011" s="63"/>
      <c r="AN1011" s="63"/>
      <c r="AO1011" s="63"/>
      <c r="AP1011" s="63"/>
    </row>
    <row r="1012" spans="2:42">
      <c r="B1012" s="18"/>
      <c r="C1012" s="18"/>
      <c r="D1012" s="106"/>
      <c r="E1012" s="61"/>
      <c r="F1012" s="61"/>
      <c r="G1012" s="61"/>
      <c r="H1012" s="61"/>
      <c r="I1012" s="61"/>
      <c r="J1012" s="61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  <c r="U1012" s="61"/>
      <c r="V1012" s="62"/>
      <c r="W1012" s="80"/>
      <c r="X1012" s="63"/>
      <c r="Y1012" s="63"/>
      <c r="Z1012" s="63"/>
      <c r="AA1012" s="63"/>
      <c r="AB1012" s="63"/>
      <c r="AC1012" s="63"/>
      <c r="AD1012" s="63"/>
      <c r="AE1012" s="63"/>
      <c r="AF1012" s="63"/>
      <c r="AG1012" s="63"/>
      <c r="AH1012" s="63"/>
      <c r="AI1012" s="63"/>
      <c r="AJ1012" s="63"/>
      <c r="AK1012" s="63"/>
      <c r="AL1012" s="63"/>
      <c r="AM1012" s="63"/>
      <c r="AN1012" s="63"/>
      <c r="AO1012" s="63"/>
      <c r="AP1012" s="63"/>
    </row>
    <row r="1013" spans="2:42">
      <c r="B1013" s="18"/>
      <c r="C1013" s="18"/>
      <c r="D1013" s="106"/>
      <c r="E1013" s="61"/>
      <c r="F1013" s="61"/>
      <c r="G1013" s="61"/>
      <c r="H1013" s="61"/>
      <c r="I1013" s="61"/>
      <c r="J1013" s="61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  <c r="U1013" s="61"/>
      <c r="V1013" s="62"/>
      <c r="W1013" s="80"/>
      <c r="X1013" s="63"/>
      <c r="Y1013" s="63"/>
      <c r="Z1013" s="63"/>
      <c r="AA1013" s="63"/>
      <c r="AB1013" s="63"/>
      <c r="AC1013" s="63"/>
      <c r="AD1013" s="63"/>
      <c r="AE1013" s="63"/>
      <c r="AF1013" s="63"/>
      <c r="AG1013" s="63"/>
      <c r="AH1013" s="63"/>
      <c r="AI1013" s="63"/>
      <c r="AJ1013" s="63"/>
      <c r="AK1013" s="63"/>
      <c r="AL1013" s="63"/>
      <c r="AM1013" s="63"/>
      <c r="AN1013" s="63"/>
      <c r="AO1013" s="63"/>
      <c r="AP1013" s="63"/>
    </row>
    <row r="1014" spans="2:42">
      <c r="B1014" s="18"/>
      <c r="C1014" s="18"/>
      <c r="D1014" s="106"/>
      <c r="E1014" s="61"/>
      <c r="F1014" s="61"/>
      <c r="G1014" s="61"/>
      <c r="H1014" s="61"/>
      <c r="I1014" s="61"/>
      <c r="J1014" s="61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  <c r="U1014" s="61"/>
      <c r="V1014" s="62"/>
      <c r="W1014" s="80"/>
      <c r="X1014" s="63"/>
      <c r="Y1014" s="63"/>
      <c r="Z1014" s="63"/>
      <c r="AA1014" s="63"/>
      <c r="AB1014" s="63"/>
      <c r="AC1014" s="63"/>
      <c r="AD1014" s="63"/>
      <c r="AE1014" s="63"/>
      <c r="AF1014" s="63"/>
      <c r="AG1014" s="63"/>
      <c r="AH1014" s="63"/>
      <c r="AI1014" s="63"/>
      <c r="AJ1014" s="63"/>
      <c r="AK1014" s="63"/>
      <c r="AL1014" s="63"/>
      <c r="AM1014" s="63"/>
      <c r="AN1014" s="63"/>
      <c r="AO1014" s="63"/>
      <c r="AP1014" s="63"/>
    </row>
    <row r="1015" spans="2:42">
      <c r="B1015" s="18"/>
      <c r="C1015" s="18"/>
      <c r="D1015" s="106"/>
      <c r="E1015" s="61"/>
      <c r="F1015" s="61"/>
      <c r="G1015" s="61"/>
      <c r="H1015" s="61"/>
      <c r="I1015" s="61"/>
      <c r="J1015" s="61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  <c r="U1015" s="61"/>
      <c r="V1015" s="62"/>
      <c r="W1015" s="80"/>
      <c r="X1015" s="63"/>
      <c r="Y1015" s="63"/>
      <c r="Z1015" s="63"/>
      <c r="AA1015" s="63"/>
      <c r="AB1015" s="63"/>
      <c r="AC1015" s="63"/>
      <c r="AD1015" s="63"/>
      <c r="AE1015" s="63"/>
      <c r="AF1015" s="63"/>
      <c r="AG1015" s="63"/>
      <c r="AH1015" s="63"/>
      <c r="AI1015" s="63"/>
      <c r="AJ1015" s="63"/>
      <c r="AK1015" s="63"/>
      <c r="AL1015" s="63"/>
      <c r="AM1015" s="63"/>
      <c r="AN1015" s="63"/>
      <c r="AO1015" s="63"/>
      <c r="AP1015" s="63"/>
    </row>
    <row r="1016" spans="2:42">
      <c r="B1016" s="18"/>
      <c r="C1016" s="18"/>
      <c r="D1016" s="106"/>
      <c r="E1016" s="61"/>
      <c r="F1016" s="61"/>
      <c r="G1016" s="61"/>
      <c r="H1016" s="61"/>
      <c r="I1016" s="61"/>
      <c r="J1016" s="61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  <c r="U1016" s="61"/>
      <c r="V1016" s="62"/>
      <c r="W1016" s="80"/>
      <c r="X1016" s="63"/>
      <c r="Y1016" s="63"/>
      <c r="Z1016" s="63"/>
      <c r="AA1016" s="63"/>
      <c r="AB1016" s="63"/>
      <c r="AC1016" s="63"/>
      <c r="AD1016" s="63"/>
      <c r="AE1016" s="63"/>
      <c r="AF1016" s="63"/>
      <c r="AG1016" s="63"/>
      <c r="AH1016" s="63"/>
      <c r="AI1016" s="63"/>
      <c r="AJ1016" s="63"/>
      <c r="AK1016" s="63"/>
      <c r="AL1016" s="63"/>
      <c r="AM1016" s="63"/>
      <c r="AN1016" s="63"/>
      <c r="AO1016" s="63"/>
      <c r="AP1016" s="63"/>
    </row>
    <row r="1017" spans="2:42">
      <c r="B1017" s="18"/>
      <c r="C1017" s="18"/>
      <c r="D1017" s="106"/>
      <c r="E1017" s="61"/>
      <c r="F1017" s="61"/>
      <c r="G1017" s="61"/>
      <c r="H1017" s="61"/>
      <c r="I1017" s="61"/>
      <c r="J1017" s="61"/>
      <c r="K1017" s="61"/>
      <c r="L1017" s="61"/>
      <c r="M1017" s="61"/>
      <c r="N1017" s="61"/>
      <c r="O1017" s="61"/>
      <c r="P1017" s="61"/>
      <c r="Q1017" s="61"/>
      <c r="R1017" s="61"/>
      <c r="S1017" s="61"/>
      <c r="T1017" s="61"/>
      <c r="U1017" s="61"/>
      <c r="V1017" s="62"/>
      <c r="W1017" s="80"/>
      <c r="X1017" s="63"/>
      <c r="Y1017" s="63"/>
      <c r="Z1017" s="63"/>
      <c r="AA1017" s="63"/>
      <c r="AB1017" s="63"/>
      <c r="AC1017" s="63"/>
      <c r="AD1017" s="63"/>
      <c r="AE1017" s="63"/>
      <c r="AF1017" s="63"/>
      <c r="AG1017" s="63"/>
      <c r="AH1017" s="63"/>
      <c r="AI1017" s="63"/>
      <c r="AJ1017" s="63"/>
      <c r="AK1017" s="63"/>
      <c r="AL1017" s="63"/>
      <c r="AM1017" s="63"/>
      <c r="AN1017" s="63"/>
      <c r="AO1017" s="63"/>
      <c r="AP1017" s="63"/>
    </row>
    <row r="1018" spans="2:42">
      <c r="B1018" s="18"/>
      <c r="C1018" s="18"/>
      <c r="D1018" s="106"/>
      <c r="E1018" s="61"/>
      <c r="F1018" s="61"/>
      <c r="G1018" s="61"/>
      <c r="H1018" s="61"/>
      <c r="I1018" s="61"/>
      <c r="J1018" s="61"/>
      <c r="K1018" s="61"/>
      <c r="L1018" s="61"/>
      <c r="M1018" s="61"/>
      <c r="N1018" s="61"/>
      <c r="O1018" s="61"/>
      <c r="P1018" s="61"/>
      <c r="Q1018" s="61"/>
      <c r="R1018" s="61"/>
      <c r="S1018" s="61"/>
      <c r="T1018" s="61"/>
      <c r="U1018" s="61"/>
      <c r="V1018" s="62"/>
      <c r="W1018" s="80"/>
      <c r="X1018" s="63"/>
      <c r="Y1018" s="63"/>
      <c r="Z1018" s="63"/>
      <c r="AA1018" s="63"/>
      <c r="AB1018" s="63"/>
      <c r="AC1018" s="63"/>
      <c r="AD1018" s="63"/>
      <c r="AE1018" s="63"/>
      <c r="AF1018" s="63"/>
      <c r="AG1018" s="63"/>
      <c r="AH1018" s="63"/>
      <c r="AI1018" s="63"/>
      <c r="AJ1018" s="63"/>
      <c r="AK1018" s="63"/>
      <c r="AL1018" s="63"/>
      <c r="AM1018" s="63"/>
      <c r="AN1018" s="63"/>
      <c r="AO1018" s="63"/>
      <c r="AP1018" s="63"/>
    </row>
    <row r="1019" spans="2:42">
      <c r="B1019" s="18"/>
      <c r="C1019" s="18"/>
      <c r="D1019" s="106"/>
      <c r="E1019" s="61"/>
      <c r="F1019" s="61"/>
      <c r="G1019" s="61"/>
      <c r="H1019" s="61"/>
      <c r="I1019" s="61"/>
      <c r="J1019" s="61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  <c r="U1019" s="61"/>
      <c r="V1019" s="62"/>
      <c r="W1019" s="80"/>
      <c r="X1019" s="63"/>
      <c r="Y1019" s="63"/>
      <c r="Z1019" s="63"/>
      <c r="AA1019" s="63"/>
      <c r="AB1019" s="63"/>
      <c r="AC1019" s="63"/>
      <c r="AD1019" s="63"/>
      <c r="AE1019" s="63"/>
      <c r="AF1019" s="63"/>
      <c r="AG1019" s="63"/>
      <c r="AH1019" s="63"/>
      <c r="AI1019" s="63"/>
      <c r="AJ1019" s="63"/>
      <c r="AK1019" s="63"/>
      <c r="AL1019" s="63"/>
      <c r="AM1019" s="63"/>
      <c r="AN1019" s="63"/>
      <c r="AO1019" s="63"/>
      <c r="AP1019" s="63"/>
    </row>
    <row r="1020" spans="2:42">
      <c r="B1020" s="18"/>
      <c r="C1020" s="18"/>
      <c r="D1020" s="106"/>
      <c r="E1020" s="61"/>
      <c r="F1020" s="61"/>
      <c r="G1020" s="61"/>
      <c r="H1020" s="61"/>
      <c r="I1020" s="61"/>
      <c r="J1020" s="61"/>
      <c r="K1020" s="61"/>
      <c r="L1020" s="61"/>
      <c r="M1020" s="61"/>
      <c r="N1020" s="61"/>
      <c r="O1020" s="61"/>
      <c r="P1020" s="61"/>
      <c r="Q1020" s="61"/>
      <c r="R1020" s="61"/>
      <c r="S1020" s="61"/>
      <c r="T1020" s="61"/>
      <c r="U1020" s="61"/>
      <c r="V1020" s="62"/>
      <c r="W1020" s="80"/>
      <c r="X1020" s="63"/>
      <c r="Y1020" s="63"/>
      <c r="Z1020" s="63"/>
      <c r="AA1020" s="63"/>
      <c r="AB1020" s="63"/>
      <c r="AC1020" s="63"/>
      <c r="AD1020" s="63"/>
      <c r="AE1020" s="63"/>
      <c r="AF1020" s="63"/>
      <c r="AG1020" s="63"/>
      <c r="AH1020" s="63"/>
      <c r="AI1020" s="63"/>
      <c r="AJ1020" s="63"/>
      <c r="AK1020" s="63"/>
      <c r="AL1020" s="63"/>
      <c r="AM1020" s="63"/>
      <c r="AN1020" s="63"/>
      <c r="AO1020" s="63"/>
      <c r="AP1020" s="63"/>
    </row>
    <row r="1021" spans="2:42">
      <c r="B1021" s="18"/>
      <c r="C1021" s="18"/>
      <c r="D1021" s="106"/>
      <c r="E1021" s="61"/>
      <c r="F1021" s="61"/>
      <c r="G1021" s="61"/>
      <c r="H1021" s="61"/>
      <c r="I1021" s="61"/>
      <c r="J1021" s="61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  <c r="U1021" s="61"/>
      <c r="V1021" s="62"/>
      <c r="W1021" s="80"/>
      <c r="X1021" s="63"/>
      <c r="Y1021" s="63"/>
      <c r="Z1021" s="63"/>
      <c r="AA1021" s="63"/>
      <c r="AB1021" s="63"/>
      <c r="AC1021" s="63"/>
      <c r="AD1021" s="63"/>
      <c r="AE1021" s="63"/>
      <c r="AF1021" s="63"/>
      <c r="AG1021" s="63"/>
      <c r="AH1021" s="63"/>
      <c r="AI1021" s="63"/>
      <c r="AJ1021" s="63"/>
      <c r="AK1021" s="63"/>
      <c r="AL1021" s="63"/>
      <c r="AM1021" s="63"/>
      <c r="AN1021" s="63"/>
      <c r="AO1021" s="63"/>
      <c r="AP1021" s="63"/>
    </row>
    <row r="1022" spans="2:42">
      <c r="B1022" s="18"/>
      <c r="C1022" s="18"/>
      <c r="D1022" s="106"/>
      <c r="E1022" s="61"/>
      <c r="F1022" s="61"/>
      <c r="G1022" s="61"/>
      <c r="H1022" s="61"/>
      <c r="I1022" s="61"/>
      <c r="J1022" s="61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  <c r="U1022" s="61"/>
      <c r="V1022" s="62"/>
      <c r="W1022" s="80"/>
      <c r="X1022" s="63"/>
      <c r="Y1022" s="63"/>
      <c r="Z1022" s="63"/>
      <c r="AA1022" s="63"/>
      <c r="AB1022" s="63"/>
      <c r="AC1022" s="63"/>
      <c r="AD1022" s="63"/>
      <c r="AE1022" s="63"/>
      <c r="AF1022" s="63"/>
      <c r="AG1022" s="63"/>
      <c r="AH1022" s="63"/>
      <c r="AI1022" s="63"/>
      <c r="AJ1022" s="63"/>
      <c r="AK1022" s="63"/>
      <c r="AL1022" s="63"/>
      <c r="AM1022" s="63"/>
      <c r="AN1022" s="63"/>
      <c r="AO1022" s="63"/>
      <c r="AP1022" s="63"/>
    </row>
    <row r="1023" spans="2:42">
      <c r="B1023" s="18"/>
      <c r="C1023" s="18"/>
      <c r="D1023" s="106"/>
      <c r="E1023" s="61"/>
      <c r="F1023" s="61"/>
      <c r="G1023" s="61"/>
      <c r="H1023" s="61"/>
      <c r="I1023" s="61"/>
      <c r="J1023" s="61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  <c r="U1023" s="61"/>
      <c r="V1023" s="62"/>
      <c r="W1023" s="80"/>
      <c r="X1023" s="63"/>
      <c r="Y1023" s="63"/>
      <c r="Z1023" s="63"/>
      <c r="AA1023" s="63"/>
      <c r="AB1023" s="63"/>
      <c r="AC1023" s="63"/>
      <c r="AD1023" s="63"/>
      <c r="AE1023" s="63"/>
      <c r="AF1023" s="63"/>
      <c r="AG1023" s="63"/>
      <c r="AH1023" s="63"/>
      <c r="AI1023" s="63"/>
      <c r="AJ1023" s="63"/>
      <c r="AK1023" s="63"/>
      <c r="AL1023" s="63"/>
      <c r="AM1023" s="63"/>
      <c r="AN1023" s="63"/>
      <c r="AO1023" s="63"/>
      <c r="AP1023" s="63"/>
    </row>
    <row r="1024" spans="2:42">
      <c r="B1024" s="18"/>
      <c r="C1024" s="18"/>
      <c r="D1024" s="106"/>
      <c r="E1024" s="61"/>
      <c r="F1024" s="61"/>
      <c r="G1024" s="61"/>
      <c r="H1024" s="61"/>
      <c r="I1024" s="61"/>
      <c r="J1024" s="61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  <c r="U1024" s="61"/>
      <c r="V1024" s="62"/>
      <c r="W1024" s="80"/>
      <c r="X1024" s="63"/>
      <c r="Y1024" s="63"/>
      <c r="Z1024" s="63"/>
      <c r="AA1024" s="63"/>
      <c r="AB1024" s="63"/>
      <c r="AC1024" s="63"/>
      <c r="AD1024" s="63"/>
      <c r="AE1024" s="63"/>
      <c r="AF1024" s="63"/>
      <c r="AG1024" s="63"/>
      <c r="AH1024" s="63"/>
      <c r="AI1024" s="63"/>
      <c r="AJ1024" s="63"/>
      <c r="AK1024" s="63"/>
      <c r="AL1024" s="63"/>
      <c r="AM1024" s="63"/>
      <c r="AN1024" s="63"/>
      <c r="AO1024" s="63"/>
      <c r="AP1024" s="63"/>
    </row>
    <row r="1025" spans="2:42">
      <c r="B1025" s="18"/>
      <c r="C1025" s="18"/>
      <c r="D1025" s="106"/>
      <c r="E1025" s="61"/>
      <c r="F1025" s="61"/>
      <c r="G1025" s="61"/>
      <c r="H1025" s="61"/>
      <c r="I1025" s="61"/>
      <c r="J1025" s="61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  <c r="U1025" s="61"/>
      <c r="V1025" s="62"/>
      <c r="W1025" s="80"/>
      <c r="X1025" s="63"/>
      <c r="Y1025" s="63"/>
      <c r="Z1025" s="63"/>
      <c r="AA1025" s="63"/>
      <c r="AB1025" s="63"/>
      <c r="AC1025" s="63"/>
      <c r="AD1025" s="63"/>
      <c r="AE1025" s="63"/>
      <c r="AF1025" s="63"/>
      <c r="AG1025" s="63"/>
      <c r="AH1025" s="63"/>
      <c r="AI1025" s="63"/>
      <c r="AJ1025" s="63"/>
      <c r="AK1025" s="63"/>
      <c r="AL1025" s="63"/>
      <c r="AM1025" s="63"/>
      <c r="AN1025" s="63"/>
      <c r="AO1025" s="63"/>
      <c r="AP1025" s="63"/>
    </row>
    <row r="1026" spans="2:42">
      <c r="B1026" s="18"/>
      <c r="C1026" s="18"/>
      <c r="D1026" s="106"/>
      <c r="E1026" s="61"/>
      <c r="F1026" s="61"/>
      <c r="G1026" s="61"/>
      <c r="H1026" s="61"/>
      <c r="I1026" s="61"/>
      <c r="J1026" s="61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  <c r="U1026" s="61"/>
      <c r="V1026" s="62"/>
      <c r="W1026" s="80"/>
      <c r="X1026" s="63"/>
      <c r="Y1026" s="63"/>
      <c r="Z1026" s="63"/>
      <c r="AA1026" s="63"/>
      <c r="AB1026" s="63"/>
      <c r="AC1026" s="63"/>
      <c r="AD1026" s="63"/>
      <c r="AE1026" s="63"/>
      <c r="AF1026" s="63"/>
      <c r="AG1026" s="63"/>
      <c r="AH1026" s="63"/>
      <c r="AI1026" s="63"/>
      <c r="AJ1026" s="63"/>
      <c r="AK1026" s="63"/>
      <c r="AL1026" s="63"/>
      <c r="AM1026" s="63"/>
      <c r="AN1026" s="63"/>
      <c r="AO1026" s="63"/>
      <c r="AP1026" s="63"/>
    </row>
    <row r="1027" spans="2:42">
      <c r="B1027" s="18"/>
      <c r="C1027" s="18"/>
      <c r="D1027" s="106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  <c r="V1027" s="62"/>
      <c r="W1027" s="80"/>
      <c r="X1027" s="63"/>
      <c r="Y1027" s="63"/>
      <c r="Z1027" s="63"/>
      <c r="AA1027" s="63"/>
      <c r="AB1027" s="63"/>
      <c r="AC1027" s="63"/>
      <c r="AD1027" s="63"/>
      <c r="AE1027" s="63"/>
      <c r="AF1027" s="63"/>
      <c r="AG1027" s="63"/>
      <c r="AH1027" s="63"/>
      <c r="AI1027" s="63"/>
      <c r="AJ1027" s="63"/>
      <c r="AK1027" s="63"/>
      <c r="AL1027" s="63"/>
      <c r="AM1027" s="63"/>
      <c r="AN1027" s="63"/>
      <c r="AO1027" s="63"/>
      <c r="AP1027" s="63"/>
    </row>
    <row r="1028" spans="2:42">
      <c r="B1028" s="18"/>
      <c r="C1028" s="18"/>
      <c r="D1028" s="106"/>
      <c r="E1028" s="61"/>
      <c r="F1028" s="61"/>
      <c r="G1028" s="61"/>
      <c r="H1028" s="61"/>
      <c r="I1028" s="61"/>
      <c r="J1028" s="61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  <c r="U1028" s="61"/>
      <c r="V1028" s="62"/>
      <c r="W1028" s="80"/>
      <c r="X1028" s="63"/>
      <c r="Y1028" s="63"/>
      <c r="Z1028" s="63"/>
      <c r="AA1028" s="63"/>
      <c r="AB1028" s="63"/>
      <c r="AC1028" s="63"/>
      <c r="AD1028" s="63"/>
      <c r="AE1028" s="63"/>
      <c r="AF1028" s="63"/>
      <c r="AG1028" s="63"/>
      <c r="AH1028" s="63"/>
      <c r="AI1028" s="63"/>
      <c r="AJ1028" s="63"/>
      <c r="AK1028" s="63"/>
      <c r="AL1028" s="63"/>
      <c r="AM1028" s="63"/>
      <c r="AN1028" s="63"/>
      <c r="AO1028" s="63"/>
      <c r="AP1028" s="63"/>
    </row>
    <row r="1029" spans="2:42">
      <c r="B1029" s="18"/>
      <c r="C1029" s="18"/>
      <c r="D1029" s="106"/>
      <c r="E1029" s="61"/>
      <c r="F1029" s="61"/>
      <c r="G1029" s="61"/>
      <c r="H1029" s="61"/>
      <c r="I1029" s="61"/>
      <c r="J1029" s="61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  <c r="U1029" s="61"/>
      <c r="V1029" s="62"/>
      <c r="W1029" s="80"/>
      <c r="X1029" s="63"/>
      <c r="Y1029" s="63"/>
      <c r="Z1029" s="63"/>
      <c r="AA1029" s="63"/>
      <c r="AB1029" s="63"/>
      <c r="AC1029" s="63"/>
      <c r="AD1029" s="63"/>
      <c r="AE1029" s="63"/>
      <c r="AF1029" s="63"/>
      <c r="AG1029" s="63"/>
      <c r="AH1029" s="63"/>
      <c r="AI1029" s="63"/>
      <c r="AJ1029" s="63"/>
      <c r="AK1029" s="63"/>
      <c r="AL1029" s="63"/>
      <c r="AM1029" s="63"/>
      <c r="AN1029" s="63"/>
      <c r="AO1029" s="63"/>
      <c r="AP1029" s="63"/>
    </row>
    <row r="1030" spans="2:42">
      <c r="B1030" s="18"/>
      <c r="C1030" s="18"/>
      <c r="D1030" s="106"/>
      <c r="E1030" s="61"/>
      <c r="F1030" s="61"/>
      <c r="G1030" s="61"/>
      <c r="H1030" s="61"/>
      <c r="I1030" s="61"/>
      <c r="J1030" s="61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  <c r="U1030" s="61"/>
      <c r="V1030" s="62"/>
      <c r="W1030" s="80"/>
      <c r="X1030" s="63"/>
      <c r="Y1030" s="63"/>
      <c r="Z1030" s="63"/>
      <c r="AA1030" s="63"/>
      <c r="AB1030" s="63"/>
      <c r="AC1030" s="63"/>
      <c r="AD1030" s="63"/>
      <c r="AE1030" s="63"/>
      <c r="AF1030" s="63"/>
      <c r="AG1030" s="63"/>
      <c r="AH1030" s="63"/>
      <c r="AI1030" s="63"/>
      <c r="AJ1030" s="63"/>
      <c r="AK1030" s="63"/>
      <c r="AL1030" s="63"/>
      <c r="AM1030" s="63"/>
      <c r="AN1030" s="63"/>
      <c r="AO1030" s="63"/>
      <c r="AP1030" s="63"/>
    </row>
    <row r="1031" spans="2:42">
      <c r="B1031" s="18"/>
      <c r="C1031" s="18"/>
      <c r="D1031" s="106"/>
      <c r="E1031" s="61"/>
      <c r="F1031" s="61"/>
      <c r="G1031" s="61"/>
      <c r="H1031" s="61"/>
      <c r="I1031" s="61"/>
      <c r="J1031" s="61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  <c r="U1031" s="61"/>
      <c r="V1031" s="62"/>
      <c r="W1031" s="80"/>
      <c r="X1031" s="63"/>
      <c r="Y1031" s="63"/>
      <c r="Z1031" s="63"/>
      <c r="AA1031" s="63"/>
      <c r="AB1031" s="63"/>
      <c r="AC1031" s="63"/>
      <c r="AD1031" s="63"/>
      <c r="AE1031" s="63"/>
      <c r="AF1031" s="63"/>
      <c r="AG1031" s="63"/>
      <c r="AH1031" s="63"/>
      <c r="AI1031" s="63"/>
      <c r="AJ1031" s="63"/>
      <c r="AK1031" s="63"/>
      <c r="AL1031" s="63"/>
      <c r="AM1031" s="63"/>
      <c r="AN1031" s="63"/>
      <c r="AO1031" s="63"/>
      <c r="AP1031" s="63"/>
    </row>
    <row r="1032" spans="2:42">
      <c r="B1032" s="18"/>
      <c r="C1032" s="18"/>
      <c r="D1032" s="106"/>
      <c r="E1032" s="61"/>
      <c r="F1032" s="61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2"/>
      <c r="W1032" s="80"/>
      <c r="X1032" s="63"/>
      <c r="Y1032" s="63"/>
      <c r="Z1032" s="63"/>
      <c r="AA1032" s="63"/>
      <c r="AB1032" s="63"/>
      <c r="AC1032" s="63"/>
      <c r="AD1032" s="63"/>
      <c r="AE1032" s="63"/>
      <c r="AF1032" s="63"/>
      <c r="AG1032" s="63"/>
      <c r="AH1032" s="63"/>
      <c r="AI1032" s="63"/>
      <c r="AJ1032" s="63"/>
      <c r="AK1032" s="63"/>
      <c r="AL1032" s="63"/>
      <c r="AM1032" s="63"/>
      <c r="AN1032" s="63"/>
      <c r="AO1032" s="63"/>
      <c r="AP1032" s="63"/>
    </row>
    <row r="1033" spans="2:42">
      <c r="B1033" s="18"/>
      <c r="C1033" s="18"/>
      <c r="D1033" s="106"/>
      <c r="E1033" s="61"/>
      <c r="F1033" s="61"/>
      <c r="G1033" s="61"/>
      <c r="H1033" s="61"/>
      <c r="I1033" s="61"/>
      <c r="J1033" s="61"/>
      <c r="K1033" s="61"/>
      <c r="L1033" s="61"/>
      <c r="M1033" s="61"/>
      <c r="N1033" s="61"/>
      <c r="O1033" s="61"/>
      <c r="P1033" s="61"/>
      <c r="Q1033" s="61"/>
      <c r="R1033" s="61"/>
      <c r="S1033" s="61"/>
      <c r="T1033" s="61"/>
      <c r="U1033" s="61"/>
      <c r="V1033" s="62"/>
      <c r="W1033" s="80"/>
      <c r="X1033" s="63"/>
      <c r="Y1033" s="63"/>
      <c r="Z1033" s="63"/>
      <c r="AA1033" s="63"/>
      <c r="AB1033" s="63"/>
      <c r="AC1033" s="63"/>
      <c r="AD1033" s="63"/>
      <c r="AE1033" s="63"/>
      <c r="AF1033" s="63"/>
      <c r="AG1033" s="63"/>
      <c r="AH1033" s="63"/>
      <c r="AI1033" s="63"/>
      <c r="AJ1033" s="63"/>
      <c r="AK1033" s="63"/>
      <c r="AL1033" s="63"/>
      <c r="AM1033" s="63"/>
      <c r="AN1033" s="63"/>
      <c r="AO1033" s="63"/>
      <c r="AP1033" s="63"/>
    </row>
    <row r="1034" spans="2:42">
      <c r="B1034" s="18"/>
      <c r="C1034" s="18"/>
      <c r="D1034" s="106"/>
      <c r="E1034" s="61"/>
      <c r="F1034" s="61"/>
      <c r="G1034" s="61"/>
      <c r="H1034" s="61"/>
      <c r="I1034" s="61"/>
      <c r="J1034" s="61"/>
      <c r="K1034" s="61"/>
      <c r="L1034" s="61"/>
      <c r="M1034" s="61"/>
      <c r="N1034" s="61"/>
      <c r="O1034" s="61"/>
      <c r="P1034" s="61"/>
      <c r="Q1034" s="61"/>
      <c r="R1034" s="61"/>
      <c r="S1034" s="61"/>
      <c r="T1034" s="61"/>
      <c r="U1034" s="61"/>
      <c r="V1034" s="62"/>
      <c r="W1034" s="80"/>
      <c r="X1034" s="63"/>
      <c r="Y1034" s="63"/>
      <c r="Z1034" s="63"/>
      <c r="AA1034" s="63"/>
      <c r="AB1034" s="63"/>
      <c r="AC1034" s="63"/>
      <c r="AD1034" s="63"/>
      <c r="AE1034" s="63"/>
      <c r="AF1034" s="63"/>
      <c r="AG1034" s="63"/>
      <c r="AH1034" s="63"/>
      <c r="AI1034" s="63"/>
      <c r="AJ1034" s="63"/>
      <c r="AK1034" s="63"/>
      <c r="AL1034" s="63"/>
      <c r="AM1034" s="63"/>
      <c r="AN1034" s="63"/>
      <c r="AO1034" s="63"/>
      <c r="AP1034" s="63"/>
    </row>
    <row r="1035" spans="2:42">
      <c r="B1035" s="18"/>
      <c r="C1035" s="18"/>
      <c r="D1035" s="106"/>
      <c r="E1035" s="61"/>
      <c r="F1035" s="61"/>
      <c r="G1035" s="61"/>
      <c r="H1035" s="61"/>
      <c r="I1035" s="61"/>
      <c r="J1035" s="61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  <c r="U1035" s="61"/>
      <c r="V1035" s="62"/>
      <c r="W1035" s="80"/>
      <c r="X1035" s="63"/>
      <c r="Y1035" s="63"/>
      <c r="Z1035" s="63"/>
      <c r="AA1035" s="63"/>
      <c r="AB1035" s="63"/>
      <c r="AC1035" s="63"/>
      <c r="AD1035" s="63"/>
      <c r="AE1035" s="63"/>
      <c r="AF1035" s="63"/>
      <c r="AG1035" s="63"/>
      <c r="AH1035" s="63"/>
      <c r="AI1035" s="63"/>
      <c r="AJ1035" s="63"/>
      <c r="AK1035" s="63"/>
      <c r="AL1035" s="63"/>
      <c r="AM1035" s="63"/>
      <c r="AN1035" s="63"/>
      <c r="AO1035" s="63"/>
      <c r="AP1035" s="63"/>
    </row>
    <row r="1036" spans="2:42">
      <c r="B1036" s="18"/>
      <c r="C1036" s="18"/>
      <c r="D1036" s="106"/>
      <c r="E1036" s="61"/>
      <c r="F1036" s="61"/>
      <c r="G1036" s="61"/>
      <c r="H1036" s="61"/>
      <c r="I1036" s="61"/>
      <c r="J1036" s="61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2"/>
      <c r="W1036" s="80"/>
      <c r="X1036" s="63"/>
      <c r="Y1036" s="63"/>
      <c r="Z1036" s="63"/>
      <c r="AA1036" s="63"/>
      <c r="AB1036" s="63"/>
      <c r="AC1036" s="63"/>
      <c r="AD1036" s="63"/>
      <c r="AE1036" s="63"/>
      <c r="AF1036" s="63"/>
      <c r="AG1036" s="63"/>
      <c r="AH1036" s="63"/>
      <c r="AI1036" s="63"/>
      <c r="AJ1036" s="63"/>
      <c r="AK1036" s="63"/>
      <c r="AL1036" s="63"/>
      <c r="AM1036" s="63"/>
      <c r="AN1036" s="63"/>
      <c r="AO1036" s="63"/>
      <c r="AP1036" s="63"/>
    </row>
    <row r="1037" spans="2:42">
      <c r="B1037" s="18"/>
      <c r="C1037" s="18"/>
      <c r="D1037" s="106"/>
      <c r="E1037" s="61"/>
      <c r="F1037" s="61"/>
      <c r="G1037" s="61"/>
      <c r="H1037" s="61"/>
      <c r="I1037" s="61"/>
      <c r="J1037" s="61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  <c r="U1037" s="61"/>
      <c r="V1037" s="62"/>
      <c r="W1037" s="80"/>
      <c r="X1037" s="63"/>
      <c r="Y1037" s="63"/>
      <c r="Z1037" s="63"/>
      <c r="AA1037" s="63"/>
      <c r="AB1037" s="63"/>
      <c r="AC1037" s="63"/>
      <c r="AD1037" s="63"/>
      <c r="AE1037" s="63"/>
      <c r="AF1037" s="63"/>
      <c r="AG1037" s="63"/>
      <c r="AH1037" s="63"/>
      <c r="AI1037" s="63"/>
      <c r="AJ1037" s="63"/>
      <c r="AK1037" s="63"/>
      <c r="AL1037" s="63"/>
      <c r="AM1037" s="63"/>
      <c r="AN1037" s="63"/>
      <c r="AO1037" s="63"/>
      <c r="AP1037" s="63"/>
    </row>
    <row r="1038" spans="2:42">
      <c r="B1038" s="18"/>
      <c r="C1038" s="18"/>
      <c r="D1038" s="106"/>
      <c r="E1038" s="61"/>
      <c r="F1038" s="61"/>
      <c r="G1038" s="61"/>
      <c r="H1038" s="61"/>
      <c r="I1038" s="61"/>
      <c r="J1038" s="61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2"/>
      <c r="W1038" s="80"/>
      <c r="X1038" s="63"/>
      <c r="Y1038" s="63"/>
      <c r="Z1038" s="63"/>
      <c r="AA1038" s="63"/>
      <c r="AB1038" s="63"/>
      <c r="AC1038" s="63"/>
      <c r="AD1038" s="63"/>
      <c r="AE1038" s="63"/>
      <c r="AF1038" s="63"/>
      <c r="AG1038" s="63"/>
      <c r="AH1038" s="63"/>
      <c r="AI1038" s="63"/>
      <c r="AJ1038" s="63"/>
      <c r="AK1038" s="63"/>
      <c r="AL1038" s="63"/>
      <c r="AM1038" s="63"/>
      <c r="AN1038" s="63"/>
      <c r="AO1038" s="63"/>
      <c r="AP1038" s="63"/>
    </row>
    <row r="1039" spans="2:42">
      <c r="B1039" s="18"/>
      <c r="C1039" s="18"/>
      <c r="D1039" s="106"/>
      <c r="E1039" s="61"/>
      <c r="F1039" s="61"/>
      <c r="G1039" s="61"/>
      <c r="H1039" s="61"/>
      <c r="I1039" s="61"/>
      <c r="J1039" s="61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  <c r="V1039" s="62"/>
      <c r="W1039" s="80"/>
      <c r="X1039" s="63"/>
      <c r="Y1039" s="63"/>
      <c r="Z1039" s="63"/>
      <c r="AA1039" s="63"/>
      <c r="AB1039" s="63"/>
      <c r="AC1039" s="63"/>
      <c r="AD1039" s="63"/>
      <c r="AE1039" s="63"/>
      <c r="AF1039" s="63"/>
      <c r="AG1039" s="63"/>
      <c r="AH1039" s="63"/>
      <c r="AI1039" s="63"/>
      <c r="AJ1039" s="63"/>
      <c r="AK1039" s="63"/>
      <c r="AL1039" s="63"/>
      <c r="AM1039" s="63"/>
      <c r="AN1039" s="63"/>
      <c r="AO1039" s="63"/>
      <c r="AP1039" s="63"/>
    </row>
    <row r="1040" spans="2:42">
      <c r="B1040" s="18"/>
      <c r="C1040" s="18"/>
      <c r="D1040" s="106"/>
      <c r="E1040" s="61"/>
      <c r="F1040" s="61"/>
      <c r="G1040" s="61"/>
      <c r="H1040" s="61"/>
      <c r="I1040" s="61"/>
      <c r="J1040" s="61"/>
      <c r="K1040" s="61"/>
      <c r="L1040" s="61"/>
      <c r="M1040" s="61"/>
      <c r="N1040" s="61"/>
      <c r="O1040" s="61"/>
      <c r="P1040" s="61"/>
      <c r="Q1040" s="61"/>
      <c r="R1040" s="61"/>
      <c r="S1040" s="61"/>
      <c r="T1040" s="61"/>
      <c r="U1040" s="61"/>
      <c r="V1040" s="62"/>
      <c r="W1040" s="80"/>
      <c r="X1040" s="63"/>
      <c r="Y1040" s="63"/>
      <c r="Z1040" s="63"/>
      <c r="AA1040" s="63"/>
      <c r="AB1040" s="63"/>
      <c r="AC1040" s="63"/>
      <c r="AD1040" s="63"/>
      <c r="AE1040" s="63"/>
      <c r="AF1040" s="63"/>
      <c r="AG1040" s="63"/>
      <c r="AH1040" s="63"/>
      <c r="AI1040" s="63"/>
      <c r="AJ1040" s="63"/>
      <c r="AK1040" s="63"/>
      <c r="AL1040" s="63"/>
      <c r="AM1040" s="63"/>
      <c r="AN1040" s="63"/>
      <c r="AO1040" s="63"/>
      <c r="AP1040" s="63"/>
    </row>
    <row r="1041" spans="2:42">
      <c r="B1041" s="18"/>
      <c r="C1041" s="18"/>
      <c r="D1041" s="106"/>
      <c r="E1041" s="61"/>
      <c r="F1041" s="61"/>
      <c r="G1041" s="61"/>
      <c r="H1041" s="61"/>
      <c r="I1041" s="61"/>
      <c r="J1041" s="61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2"/>
      <c r="W1041" s="80"/>
      <c r="X1041" s="63"/>
      <c r="Y1041" s="63"/>
      <c r="Z1041" s="63"/>
      <c r="AA1041" s="63"/>
      <c r="AB1041" s="63"/>
      <c r="AC1041" s="63"/>
      <c r="AD1041" s="63"/>
      <c r="AE1041" s="63"/>
      <c r="AF1041" s="63"/>
      <c r="AG1041" s="63"/>
      <c r="AH1041" s="63"/>
      <c r="AI1041" s="63"/>
      <c r="AJ1041" s="63"/>
      <c r="AK1041" s="63"/>
      <c r="AL1041" s="63"/>
      <c r="AM1041" s="63"/>
      <c r="AN1041" s="63"/>
      <c r="AO1041" s="63"/>
      <c r="AP1041" s="63"/>
    </row>
    <row r="1042" spans="2:42">
      <c r="B1042" s="18"/>
      <c r="C1042" s="18"/>
      <c r="D1042" s="106"/>
      <c r="E1042" s="61"/>
      <c r="F1042" s="61"/>
      <c r="G1042" s="61"/>
      <c r="H1042" s="61"/>
      <c r="I1042" s="61"/>
      <c r="J1042" s="61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2"/>
      <c r="W1042" s="80"/>
      <c r="X1042" s="63"/>
      <c r="Y1042" s="63"/>
      <c r="Z1042" s="63"/>
      <c r="AA1042" s="63"/>
      <c r="AB1042" s="63"/>
      <c r="AC1042" s="63"/>
      <c r="AD1042" s="63"/>
      <c r="AE1042" s="63"/>
      <c r="AF1042" s="63"/>
      <c r="AG1042" s="63"/>
      <c r="AH1042" s="63"/>
      <c r="AI1042" s="63"/>
      <c r="AJ1042" s="63"/>
      <c r="AK1042" s="63"/>
      <c r="AL1042" s="63"/>
      <c r="AM1042" s="63"/>
      <c r="AN1042" s="63"/>
      <c r="AO1042" s="63"/>
      <c r="AP1042" s="63"/>
    </row>
    <row r="1043" spans="2:42">
      <c r="B1043" s="18"/>
      <c r="C1043" s="18"/>
      <c r="D1043" s="106"/>
      <c r="E1043" s="61"/>
      <c r="F1043" s="61"/>
      <c r="G1043" s="61"/>
      <c r="H1043" s="61"/>
      <c r="I1043" s="61"/>
      <c r="J1043" s="61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2"/>
      <c r="W1043" s="80"/>
      <c r="X1043" s="63"/>
      <c r="Y1043" s="63"/>
      <c r="Z1043" s="63"/>
      <c r="AA1043" s="63"/>
      <c r="AB1043" s="63"/>
      <c r="AC1043" s="63"/>
      <c r="AD1043" s="63"/>
      <c r="AE1043" s="63"/>
      <c r="AF1043" s="63"/>
      <c r="AG1043" s="63"/>
      <c r="AH1043" s="63"/>
      <c r="AI1043" s="63"/>
      <c r="AJ1043" s="63"/>
      <c r="AK1043" s="63"/>
      <c r="AL1043" s="63"/>
      <c r="AM1043" s="63"/>
      <c r="AN1043" s="63"/>
      <c r="AO1043" s="63"/>
      <c r="AP1043" s="63"/>
    </row>
    <row r="1044" spans="2:42">
      <c r="B1044" s="18"/>
      <c r="C1044" s="18"/>
      <c r="D1044" s="106"/>
      <c r="E1044" s="61"/>
      <c r="F1044" s="61"/>
      <c r="G1044" s="61"/>
      <c r="H1044" s="61"/>
      <c r="I1044" s="61"/>
      <c r="J1044" s="61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  <c r="U1044" s="61"/>
      <c r="V1044" s="62"/>
      <c r="W1044" s="80"/>
      <c r="X1044" s="63"/>
      <c r="Y1044" s="63"/>
      <c r="Z1044" s="63"/>
      <c r="AA1044" s="63"/>
      <c r="AB1044" s="63"/>
      <c r="AC1044" s="63"/>
      <c r="AD1044" s="63"/>
      <c r="AE1044" s="63"/>
      <c r="AF1044" s="63"/>
      <c r="AG1044" s="63"/>
      <c r="AH1044" s="63"/>
      <c r="AI1044" s="63"/>
      <c r="AJ1044" s="63"/>
      <c r="AK1044" s="63"/>
      <c r="AL1044" s="63"/>
      <c r="AM1044" s="63"/>
      <c r="AN1044" s="63"/>
      <c r="AO1044" s="63"/>
      <c r="AP1044" s="63"/>
    </row>
    <row r="1045" spans="2:42">
      <c r="B1045" s="18"/>
      <c r="C1045" s="18"/>
      <c r="D1045" s="106"/>
      <c r="E1045" s="61"/>
      <c r="F1045" s="61"/>
      <c r="G1045" s="61"/>
      <c r="H1045" s="61"/>
      <c r="I1045" s="61"/>
      <c r="J1045" s="61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  <c r="U1045" s="61"/>
      <c r="V1045" s="62"/>
      <c r="W1045" s="80"/>
      <c r="X1045" s="63"/>
      <c r="Y1045" s="63"/>
      <c r="Z1045" s="63"/>
      <c r="AA1045" s="63"/>
      <c r="AB1045" s="63"/>
      <c r="AC1045" s="63"/>
      <c r="AD1045" s="63"/>
      <c r="AE1045" s="63"/>
      <c r="AF1045" s="63"/>
      <c r="AG1045" s="63"/>
      <c r="AH1045" s="63"/>
      <c r="AI1045" s="63"/>
      <c r="AJ1045" s="63"/>
      <c r="AK1045" s="63"/>
      <c r="AL1045" s="63"/>
      <c r="AM1045" s="63"/>
      <c r="AN1045" s="63"/>
      <c r="AO1045" s="63"/>
      <c r="AP1045" s="63"/>
    </row>
    <row r="1046" spans="2:42">
      <c r="B1046" s="18"/>
      <c r="C1046" s="18"/>
      <c r="D1046" s="106"/>
      <c r="E1046" s="61"/>
      <c r="F1046" s="61"/>
      <c r="G1046" s="61"/>
      <c r="H1046" s="61"/>
      <c r="I1046" s="61"/>
      <c r="J1046" s="61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  <c r="U1046" s="61"/>
      <c r="V1046" s="62"/>
      <c r="W1046" s="80"/>
      <c r="X1046" s="63"/>
      <c r="Y1046" s="63"/>
      <c r="Z1046" s="63"/>
      <c r="AA1046" s="63"/>
      <c r="AB1046" s="63"/>
      <c r="AC1046" s="63"/>
      <c r="AD1046" s="63"/>
      <c r="AE1046" s="63"/>
      <c r="AF1046" s="63"/>
      <c r="AG1046" s="63"/>
      <c r="AH1046" s="63"/>
      <c r="AI1046" s="63"/>
      <c r="AJ1046" s="63"/>
      <c r="AK1046" s="63"/>
      <c r="AL1046" s="63"/>
      <c r="AM1046" s="63"/>
      <c r="AN1046" s="63"/>
      <c r="AO1046" s="63"/>
      <c r="AP1046" s="63"/>
    </row>
    <row r="1047" spans="2:42">
      <c r="B1047" s="18"/>
      <c r="C1047" s="18"/>
      <c r="D1047" s="106"/>
      <c r="E1047" s="61"/>
      <c r="F1047" s="61"/>
      <c r="G1047" s="61"/>
      <c r="H1047" s="61"/>
      <c r="I1047" s="61"/>
      <c r="J1047" s="61"/>
      <c r="K1047" s="61"/>
      <c r="L1047" s="61"/>
      <c r="M1047" s="61"/>
      <c r="N1047" s="61"/>
      <c r="O1047" s="61"/>
      <c r="P1047" s="61"/>
      <c r="Q1047" s="61"/>
      <c r="R1047" s="61"/>
      <c r="S1047" s="61"/>
      <c r="T1047" s="61"/>
      <c r="U1047" s="61"/>
      <c r="V1047" s="62"/>
      <c r="W1047" s="80"/>
      <c r="X1047" s="63"/>
      <c r="Y1047" s="63"/>
      <c r="Z1047" s="63"/>
      <c r="AA1047" s="63"/>
      <c r="AB1047" s="63"/>
      <c r="AC1047" s="63"/>
      <c r="AD1047" s="63"/>
      <c r="AE1047" s="63"/>
      <c r="AF1047" s="63"/>
      <c r="AG1047" s="63"/>
      <c r="AH1047" s="63"/>
      <c r="AI1047" s="63"/>
      <c r="AJ1047" s="63"/>
      <c r="AK1047" s="63"/>
      <c r="AL1047" s="63"/>
      <c r="AM1047" s="63"/>
      <c r="AN1047" s="63"/>
      <c r="AO1047" s="63"/>
      <c r="AP1047" s="63"/>
    </row>
    <row r="1048" spans="2:42">
      <c r="B1048" s="18"/>
      <c r="C1048" s="18"/>
      <c r="D1048" s="106"/>
      <c r="E1048" s="61"/>
      <c r="F1048" s="61"/>
      <c r="G1048" s="61"/>
      <c r="H1048" s="61"/>
      <c r="I1048" s="61"/>
      <c r="J1048" s="61"/>
      <c r="K1048" s="61"/>
      <c r="L1048" s="61"/>
      <c r="M1048" s="61"/>
      <c r="N1048" s="61"/>
      <c r="O1048" s="61"/>
      <c r="P1048" s="61"/>
      <c r="Q1048" s="61"/>
      <c r="R1048" s="61"/>
      <c r="S1048" s="61"/>
      <c r="T1048" s="61"/>
      <c r="U1048" s="61"/>
      <c r="V1048" s="62"/>
      <c r="W1048" s="80"/>
      <c r="X1048" s="63"/>
      <c r="Y1048" s="63"/>
      <c r="Z1048" s="63"/>
      <c r="AA1048" s="63"/>
      <c r="AB1048" s="63"/>
      <c r="AC1048" s="63"/>
      <c r="AD1048" s="63"/>
      <c r="AE1048" s="63"/>
      <c r="AF1048" s="63"/>
      <c r="AG1048" s="63"/>
      <c r="AH1048" s="63"/>
      <c r="AI1048" s="63"/>
      <c r="AJ1048" s="63"/>
      <c r="AK1048" s="63"/>
      <c r="AL1048" s="63"/>
      <c r="AM1048" s="63"/>
      <c r="AN1048" s="63"/>
      <c r="AO1048" s="63"/>
      <c r="AP1048" s="63"/>
    </row>
    <row r="1049" spans="2:42">
      <c r="B1049" s="18"/>
      <c r="C1049" s="18"/>
      <c r="D1049" s="106"/>
      <c r="E1049" s="61"/>
      <c r="F1049" s="61"/>
      <c r="G1049" s="61"/>
      <c r="H1049" s="61"/>
      <c r="I1049" s="61"/>
      <c r="J1049" s="61"/>
      <c r="K1049" s="61"/>
      <c r="L1049" s="61"/>
      <c r="M1049" s="61"/>
      <c r="N1049" s="61"/>
      <c r="O1049" s="61"/>
      <c r="P1049" s="61"/>
      <c r="Q1049" s="61"/>
      <c r="R1049" s="61"/>
      <c r="S1049" s="61"/>
      <c r="T1049" s="61"/>
      <c r="U1049" s="61"/>
      <c r="V1049" s="62"/>
      <c r="W1049" s="80"/>
      <c r="X1049" s="63"/>
      <c r="Y1049" s="63"/>
      <c r="Z1049" s="63"/>
      <c r="AA1049" s="63"/>
      <c r="AB1049" s="63"/>
      <c r="AC1049" s="63"/>
      <c r="AD1049" s="63"/>
      <c r="AE1049" s="63"/>
      <c r="AF1049" s="63"/>
      <c r="AG1049" s="63"/>
      <c r="AH1049" s="63"/>
      <c r="AI1049" s="63"/>
      <c r="AJ1049" s="63"/>
      <c r="AK1049" s="63"/>
      <c r="AL1049" s="63"/>
      <c r="AM1049" s="63"/>
      <c r="AN1049" s="63"/>
      <c r="AO1049" s="63"/>
      <c r="AP1049" s="63"/>
    </row>
    <row r="1050" spans="2:42">
      <c r="B1050" s="18"/>
      <c r="C1050" s="18"/>
      <c r="D1050" s="106"/>
      <c r="E1050" s="61"/>
      <c r="F1050" s="61"/>
      <c r="G1050" s="61"/>
      <c r="H1050" s="61"/>
      <c r="I1050" s="61"/>
      <c r="J1050" s="61"/>
      <c r="K1050" s="61"/>
      <c r="L1050" s="61"/>
      <c r="M1050" s="61"/>
      <c r="N1050" s="61"/>
      <c r="O1050" s="61"/>
      <c r="P1050" s="61"/>
      <c r="Q1050" s="61"/>
      <c r="R1050" s="61"/>
      <c r="S1050" s="61"/>
      <c r="T1050" s="61"/>
      <c r="U1050" s="61"/>
      <c r="V1050" s="62"/>
      <c r="W1050" s="80"/>
      <c r="X1050" s="63"/>
      <c r="Y1050" s="63"/>
      <c r="Z1050" s="63"/>
      <c r="AA1050" s="63"/>
      <c r="AB1050" s="63"/>
      <c r="AC1050" s="63"/>
      <c r="AD1050" s="63"/>
      <c r="AE1050" s="63"/>
      <c r="AF1050" s="63"/>
      <c r="AG1050" s="63"/>
      <c r="AH1050" s="63"/>
      <c r="AI1050" s="63"/>
      <c r="AJ1050" s="63"/>
      <c r="AK1050" s="63"/>
      <c r="AL1050" s="63"/>
      <c r="AM1050" s="63"/>
      <c r="AN1050" s="63"/>
      <c r="AO1050" s="63"/>
      <c r="AP1050" s="63"/>
    </row>
    <row r="1051" spans="2:42">
      <c r="B1051" s="18"/>
      <c r="C1051" s="18"/>
      <c r="D1051" s="106"/>
      <c r="E1051" s="61"/>
      <c r="F1051" s="61"/>
      <c r="G1051" s="61"/>
      <c r="H1051" s="61"/>
      <c r="I1051" s="61"/>
      <c r="J1051" s="61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  <c r="U1051" s="61"/>
      <c r="V1051" s="62"/>
      <c r="W1051" s="80"/>
      <c r="X1051" s="63"/>
      <c r="Y1051" s="63"/>
      <c r="Z1051" s="63"/>
      <c r="AA1051" s="63"/>
      <c r="AB1051" s="63"/>
      <c r="AC1051" s="63"/>
      <c r="AD1051" s="63"/>
      <c r="AE1051" s="63"/>
      <c r="AF1051" s="63"/>
      <c r="AG1051" s="63"/>
      <c r="AH1051" s="63"/>
      <c r="AI1051" s="63"/>
      <c r="AJ1051" s="63"/>
      <c r="AK1051" s="63"/>
      <c r="AL1051" s="63"/>
      <c r="AM1051" s="63"/>
      <c r="AN1051" s="63"/>
      <c r="AO1051" s="63"/>
      <c r="AP1051" s="63"/>
    </row>
    <row r="1052" spans="2:42">
      <c r="B1052" s="18"/>
      <c r="C1052" s="18"/>
      <c r="D1052" s="106"/>
      <c r="E1052" s="61"/>
      <c r="F1052" s="61"/>
      <c r="G1052" s="61"/>
      <c r="H1052" s="61"/>
      <c r="I1052" s="61"/>
      <c r="J1052" s="61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  <c r="U1052" s="61"/>
      <c r="V1052" s="62"/>
      <c r="W1052" s="80"/>
      <c r="X1052" s="63"/>
      <c r="Y1052" s="63"/>
      <c r="Z1052" s="63"/>
      <c r="AA1052" s="63"/>
      <c r="AB1052" s="63"/>
      <c r="AC1052" s="63"/>
      <c r="AD1052" s="63"/>
      <c r="AE1052" s="63"/>
      <c r="AF1052" s="63"/>
      <c r="AG1052" s="63"/>
      <c r="AH1052" s="63"/>
      <c r="AI1052" s="63"/>
      <c r="AJ1052" s="63"/>
      <c r="AK1052" s="63"/>
      <c r="AL1052" s="63"/>
      <c r="AM1052" s="63"/>
      <c r="AN1052" s="63"/>
      <c r="AO1052" s="63"/>
      <c r="AP1052" s="63"/>
    </row>
    <row r="1053" spans="2:42">
      <c r="B1053" s="18"/>
      <c r="C1053" s="18"/>
      <c r="D1053" s="106"/>
      <c r="E1053" s="61"/>
      <c r="F1053" s="61"/>
      <c r="G1053" s="61"/>
      <c r="H1053" s="61"/>
      <c r="I1053" s="61"/>
      <c r="J1053" s="61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  <c r="U1053" s="61"/>
      <c r="V1053" s="62"/>
      <c r="W1053" s="80"/>
      <c r="X1053" s="63"/>
      <c r="Y1053" s="63"/>
      <c r="Z1053" s="63"/>
      <c r="AA1053" s="63"/>
      <c r="AB1053" s="63"/>
      <c r="AC1053" s="63"/>
      <c r="AD1053" s="63"/>
      <c r="AE1053" s="63"/>
      <c r="AF1053" s="63"/>
      <c r="AG1053" s="63"/>
      <c r="AH1053" s="63"/>
      <c r="AI1053" s="63"/>
      <c r="AJ1053" s="63"/>
      <c r="AK1053" s="63"/>
      <c r="AL1053" s="63"/>
      <c r="AM1053" s="63"/>
      <c r="AN1053" s="63"/>
      <c r="AO1053" s="63"/>
      <c r="AP1053" s="63"/>
    </row>
    <row r="1054" spans="2:42">
      <c r="B1054" s="18"/>
      <c r="C1054" s="18"/>
      <c r="D1054" s="106"/>
      <c r="E1054" s="61"/>
      <c r="F1054" s="61"/>
      <c r="G1054" s="61"/>
      <c r="H1054" s="61"/>
      <c r="I1054" s="61"/>
      <c r="J1054" s="61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  <c r="U1054" s="61"/>
      <c r="V1054" s="62"/>
      <c r="W1054" s="80"/>
      <c r="X1054" s="63"/>
      <c r="Y1054" s="63"/>
      <c r="Z1054" s="63"/>
      <c r="AA1054" s="63"/>
      <c r="AB1054" s="63"/>
      <c r="AC1054" s="63"/>
      <c r="AD1054" s="63"/>
      <c r="AE1054" s="63"/>
      <c r="AF1054" s="63"/>
      <c r="AG1054" s="63"/>
      <c r="AH1054" s="63"/>
      <c r="AI1054" s="63"/>
      <c r="AJ1054" s="63"/>
      <c r="AK1054" s="63"/>
      <c r="AL1054" s="63"/>
      <c r="AM1054" s="63"/>
      <c r="AN1054" s="63"/>
      <c r="AO1054" s="63"/>
      <c r="AP1054" s="63"/>
    </row>
    <row r="1055" spans="2:42">
      <c r="B1055" s="18"/>
      <c r="C1055" s="18"/>
      <c r="D1055" s="106"/>
      <c r="E1055" s="61"/>
      <c r="F1055" s="61"/>
      <c r="G1055" s="61"/>
      <c r="H1055" s="61"/>
      <c r="I1055" s="61"/>
      <c r="J1055" s="61"/>
      <c r="K1055" s="61"/>
      <c r="L1055" s="61"/>
      <c r="M1055" s="61"/>
      <c r="N1055" s="61"/>
      <c r="O1055" s="61"/>
      <c r="P1055" s="61"/>
      <c r="Q1055" s="61"/>
      <c r="R1055" s="61"/>
      <c r="S1055" s="61"/>
      <c r="T1055" s="61"/>
      <c r="U1055" s="61"/>
      <c r="V1055" s="62"/>
      <c r="W1055" s="80"/>
      <c r="X1055" s="63"/>
      <c r="Y1055" s="63"/>
      <c r="Z1055" s="63"/>
      <c r="AA1055" s="63"/>
      <c r="AB1055" s="63"/>
      <c r="AC1055" s="63"/>
      <c r="AD1055" s="63"/>
      <c r="AE1055" s="63"/>
      <c r="AF1055" s="63"/>
      <c r="AG1055" s="63"/>
      <c r="AH1055" s="63"/>
      <c r="AI1055" s="63"/>
      <c r="AJ1055" s="63"/>
      <c r="AK1055" s="63"/>
      <c r="AL1055" s="63"/>
      <c r="AM1055" s="63"/>
      <c r="AN1055" s="63"/>
      <c r="AO1055" s="63"/>
      <c r="AP1055" s="63"/>
    </row>
    <row r="1056" spans="2:42">
      <c r="B1056" s="18"/>
      <c r="C1056" s="18"/>
      <c r="D1056" s="106"/>
      <c r="E1056" s="61"/>
      <c r="F1056" s="61"/>
      <c r="G1056" s="61"/>
      <c r="H1056" s="61"/>
      <c r="I1056" s="61"/>
      <c r="J1056" s="61"/>
      <c r="K1056" s="61"/>
      <c r="L1056" s="61"/>
      <c r="M1056" s="61"/>
      <c r="N1056" s="61"/>
      <c r="O1056" s="61"/>
      <c r="P1056" s="61"/>
      <c r="Q1056" s="61"/>
      <c r="R1056" s="61"/>
      <c r="S1056" s="61"/>
      <c r="T1056" s="61"/>
      <c r="U1056" s="61"/>
      <c r="V1056" s="62"/>
      <c r="W1056" s="80"/>
      <c r="X1056" s="63"/>
      <c r="Y1056" s="63"/>
      <c r="Z1056" s="63"/>
      <c r="AA1056" s="63"/>
      <c r="AB1056" s="63"/>
      <c r="AC1056" s="63"/>
      <c r="AD1056" s="63"/>
      <c r="AE1056" s="63"/>
      <c r="AF1056" s="63"/>
      <c r="AG1056" s="63"/>
      <c r="AH1056" s="63"/>
      <c r="AI1056" s="63"/>
      <c r="AJ1056" s="63"/>
      <c r="AK1056" s="63"/>
      <c r="AL1056" s="63"/>
      <c r="AM1056" s="63"/>
      <c r="AN1056" s="63"/>
      <c r="AO1056" s="63"/>
      <c r="AP1056" s="63"/>
    </row>
    <row r="1057" spans="2:42">
      <c r="B1057" s="18"/>
      <c r="C1057" s="18"/>
      <c r="D1057" s="106"/>
      <c r="E1057" s="61"/>
      <c r="F1057" s="61"/>
      <c r="G1057" s="61"/>
      <c r="H1057" s="61"/>
      <c r="I1057" s="61"/>
      <c r="J1057" s="61"/>
      <c r="K1057" s="61"/>
      <c r="L1057" s="61"/>
      <c r="M1057" s="61"/>
      <c r="N1057" s="61"/>
      <c r="O1057" s="61"/>
      <c r="P1057" s="61"/>
      <c r="Q1057" s="61"/>
      <c r="R1057" s="61"/>
      <c r="S1057" s="61"/>
      <c r="T1057" s="61"/>
      <c r="U1057" s="61"/>
      <c r="V1057" s="62"/>
      <c r="W1057" s="80"/>
      <c r="X1057" s="63"/>
      <c r="Y1057" s="63"/>
      <c r="Z1057" s="63"/>
      <c r="AA1057" s="63"/>
      <c r="AB1057" s="63"/>
      <c r="AC1057" s="63"/>
      <c r="AD1057" s="63"/>
      <c r="AE1057" s="63"/>
      <c r="AF1057" s="63"/>
      <c r="AG1057" s="63"/>
      <c r="AH1057" s="63"/>
      <c r="AI1057" s="63"/>
      <c r="AJ1057" s="63"/>
      <c r="AK1057" s="63"/>
      <c r="AL1057" s="63"/>
      <c r="AM1057" s="63"/>
      <c r="AN1057" s="63"/>
      <c r="AO1057" s="63"/>
      <c r="AP1057" s="63"/>
    </row>
    <row r="1058" spans="2:42">
      <c r="B1058" s="18"/>
      <c r="C1058" s="18"/>
      <c r="D1058" s="106"/>
      <c r="E1058" s="61"/>
      <c r="F1058" s="61"/>
      <c r="G1058" s="61"/>
      <c r="H1058" s="61"/>
      <c r="I1058" s="61"/>
      <c r="J1058" s="61"/>
      <c r="K1058" s="61"/>
      <c r="L1058" s="61"/>
      <c r="M1058" s="61"/>
      <c r="N1058" s="61"/>
      <c r="O1058" s="61"/>
      <c r="P1058" s="61"/>
      <c r="Q1058" s="61"/>
      <c r="R1058" s="61"/>
      <c r="S1058" s="61"/>
      <c r="T1058" s="61"/>
      <c r="U1058" s="61"/>
      <c r="V1058" s="62"/>
      <c r="W1058" s="80"/>
      <c r="X1058" s="63"/>
      <c r="Y1058" s="63"/>
      <c r="Z1058" s="63"/>
      <c r="AA1058" s="63"/>
      <c r="AB1058" s="63"/>
      <c r="AC1058" s="63"/>
      <c r="AD1058" s="63"/>
      <c r="AE1058" s="63"/>
      <c r="AF1058" s="63"/>
      <c r="AG1058" s="63"/>
      <c r="AH1058" s="63"/>
      <c r="AI1058" s="63"/>
      <c r="AJ1058" s="63"/>
      <c r="AK1058" s="63"/>
      <c r="AL1058" s="63"/>
      <c r="AM1058" s="63"/>
      <c r="AN1058" s="63"/>
      <c r="AO1058" s="63"/>
      <c r="AP1058" s="63"/>
    </row>
    <row r="1059" spans="2:42">
      <c r="B1059" s="18"/>
      <c r="C1059" s="18"/>
      <c r="D1059" s="106"/>
      <c r="E1059" s="61"/>
      <c r="F1059" s="61"/>
      <c r="G1059" s="61"/>
      <c r="H1059" s="61"/>
      <c r="I1059" s="61"/>
      <c r="J1059" s="61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2"/>
      <c r="W1059" s="80"/>
      <c r="X1059" s="63"/>
      <c r="Y1059" s="63"/>
      <c r="Z1059" s="63"/>
      <c r="AA1059" s="63"/>
      <c r="AB1059" s="63"/>
      <c r="AC1059" s="63"/>
      <c r="AD1059" s="63"/>
      <c r="AE1059" s="63"/>
      <c r="AF1059" s="63"/>
      <c r="AG1059" s="63"/>
      <c r="AH1059" s="63"/>
      <c r="AI1059" s="63"/>
      <c r="AJ1059" s="63"/>
      <c r="AK1059" s="63"/>
      <c r="AL1059" s="63"/>
      <c r="AM1059" s="63"/>
      <c r="AN1059" s="63"/>
      <c r="AO1059" s="63"/>
      <c r="AP1059" s="63"/>
    </row>
    <row r="1060" spans="2:42">
      <c r="B1060" s="18"/>
      <c r="C1060" s="18"/>
      <c r="D1060" s="106"/>
      <c r="E1060" s="61"/>
      <c r="F1060" s="61"/>
      <c r="G1060" s="61"/>
      <c r="H1060" s="61"/>
      <c r="I1060" s="61"/>
      <c r="J1060" s="61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  <c r="U1060" s="61"/>
      <c r="V1060" s="62"/>
      <c r="W1060" s="80"/>
      <c r="X1060" s="63"/>
      <c r="Y1060" s="63"/>
      <c r="Z1060" s="63"/>
      <c r="AA1060" s="63"/>
      <c r="AB1060" s="63"/>
      <c r="AC1060" s="63"/>
      <c r="AD1060" s="63"/>
      <c r="AE1060" s="63"/>
      <c r="AF1060" s="63"/>
      <c r="AG1060" s="63"/>
      <c r="AH1060" s="63"/>
      <c r="AI1060" s="63"/>
      <c r="AJ1060" s="63"/>
      <c r="AK1060" s="63"/>
      <c r="AL1060" s="63"/>
      <c r="AM1060" s="63"/>
      <c r="AN1060" s="63"/>
      <c r="AO1060" s="63"/>
      <c r="AP1060" s="63"/>
    </row>
    <row r="1061" spans="2:42">
      <c r="B1061" s="18"/>
      <c r="C1061" s="18"/>
      <c r="D1061" s="106"/>
      <c r="E1061" s="61"/>
      <c r="F1061" s="61"/>
      <c r="G1061" s="61"/>
      <c r="H1061" s="61"/>
      <c r="I1061" s="61"/>
      <c r="J1061" s="61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  <c r="U1061" s="61"/>
      <c r="V1061" s="62"/>
      <c r="W1061" s="80"/>
      <c r="X1061" s="63"/>
      <c r="Y1061" s="63"/>
      <c r="Z1061" s="63"/>
      <c r="AA1061" s="63"/>
      <c r="AB1061" s="63"/>
      <c r="AC1061" s="63"/>
      <c r="AD1061" s="63"/>
      <c r="AE1061" s="63"/>
      <c r="AF1061" s="63"/>
      <c r="AG1061" s="63"/>
      <c r="AH1061" s="63"/>
      <c r="AI1061" s="63"/>
      <c r="AJ1061" s="63"/>
      <c r="AK1061" s="63"/>
      <c r="AL1061" s="63"/>
      <c r="AM1061" s="63"/>
      <c r="AN1061" s="63"/>
      <c r="AO1061" s="63"/>
      <c r="AP1061" s="63"/>
    </row>
    <row r="1062" spans="2:42">
      <c r="B1062" s="18"/>
      <c r="C1062" s="18"/>
      <c r="D1062" s="106"/>
      <c r="E1062" s="61"/>
      <c r="F1062" s="61"/>
      <c r="G1062" s="61"/>
      <c r="H1062" s="61"/>
      <c r="I1062" s="61"/>
      <c r="J1062" s="61"/>
      <c r="K1062" s="61"/>
      <c r="L1062" s="61"/>
      <c r="M1062" s="61"/>
      <c r="N1062" s="61"/>
      <c r="O1062" s="61"/>
      <c r="P1062" s="61"/>
      <c r="Q1062" s="61"/>
      <c r="R1062" s="61"/>
      <c r="S1062" s="61"/>
      <c r="T1062" s="61"/>
      <c r="U1062" s="61"/>
      <c r="V1062" s="62"/>
      <c r="W1062" s="80"/>
      <c r="X1062" s="63"/>
      <c r="Y1062" s="63"/>
      <c r="Z1062" s="63"/>
      <c r="AA1062" s="63"/>
      <c r="AB1062" s="63"/>
      <c r="AC1062" s="63"/>
      <c r="AD1062" s="63"/>
      <c r="AE1062" s="63"/>
      <c r="AF1062" s="63"/>
      <c r="AG1062" s="63"/>
      <c r="AH1062" s="63"/>
      <c r="AI1062" s="63"/>
      <c r="AJ1062" s="63"/>
      <c r="AK1062" s="63"/>
      <c r="AL1062" s="63"/>
      <c r="AM1062" s="63"/>
      <c r="AN1062" s="63"/>
      <c r="AO1062" s="63"/>
      <c r="AP1062" s="63"/>
    </row>
    <row r="1063" spans="2:42">
      <c r="B1063" s="18"/>
      <c r="C1063" s="18"/>
      <c r="D1063" s="106"/>
      <c r="E1063" s="61"/>
      <c r="F1063" s="61"/>
      <c r="G1063" s="61"/>
      <c r="H1063" s="61"/>
      <c r="I1063" s="61"/>
      <c r="J1063" s="61"/>
      <c r="K1063" s="61"/>
      <c r="L1063" s="61"/>
      <c r="M1063" s="61"/>
      <c r="N1063" s="61"/>
      <c r="O1063" s="61"/>
      <c r="P1063" s="61"/>
      <c r="Q1063" s="61"/>
      <c r="R1063" s="61"/>
      <c r="S1063" s="61"/>
      <c r="T1063" s="61"/>
      <c r="U1063" s="61"/>
      <c r="V1063" s="62"/>
      <c r="W1063" s="80"/>
      <c r="X1063" s="63"/>
      <c r="Y1063" s="63"/>
      <c r="Z1063" s="63"/>
      <c r="AA1063" s="63"/>
      <c r="AB1063" s="63"/>
      <c r="AC1063" s="63"/>
      <c r="AD1063" s="63"/>
      <c r="AE1063" s="63"/>
      <c r="AF1063" s="63"/>
      <c r="AG1063" s="63"/>
      <c r="AH1063" s="63"/>
      <c r="AI1063" s="63"/>
      <c r="AJ1063" s="63"/>
      <c r="AK1063" s="63"/>
      <c r="AL1063" s="63"/>
      <c r="AM1063" s="63"/>
      <c r="AN1063" s="63"/>
      <c r="AO1063" s="63"/>
      <c r="AP1063" s="63"/>
    </row>
    <row r="1064" spans="2:42">
      <c r="B1064" s="18"/>
      <c r="C1064" s="18"/>
      <c r="D1064" s="106"/>
      <c r="E1064" s="61"/>
      <c r="F1064" s="61"/>
      <c r="G1064" s="61"/>
      <c r="H1064" s="61"/>
      <c r="I1064" s="61"/>
      <c r="J1064" s="61"/>
      <c r="K1064" s="61"/>
      <c r="L1064" s="61"/>
      <c r="M1064" s="61"/>
      <c r="N1064" s="61"/>
      <c r="O1064" s="61"/>
      <c r="P1064" s="61"/>
      <c r="Q1064" s="61"/>
      <c r="R1064" s="61"/>
      <c r="S1064" s="61"/>
      <c r="T1064" s="61"/>
      <c r="U1064" s="61"/>
      <c r="V1064" s="62"/>
      <c r="W1064" s="80"/>
      <c r="X1064" s="63"/>
      <c r="Y1064" s="63"/>
      <c r="Z1064" s="63"/>
      <c r="AA1064" s="63"/>
      <c r="AB1064" s="63"/>
      <c r="AC1064" s="63"/>
      <c r="AD1064" s="63"/>
      <c r="AE1064" s="63"/>
      <c r="AF1064" s="63"/>
      <c r="AG1064" s="63"/>
      <c r="AH1064" s="63"/>
      <c r="AI1064" s="63"/>
      <c r="AJ1064" s="63"/>
      <c r="AK1064" s="63"/>
      <c r="AL1064" s="63"/>
      <c r="AM1064" s="63"/>
      <c r="AN1064" s="63"/>
      <c r="AO1064" s="63"/>
      <c r="AP1064" s="63"/>
    </row>
    <row r="1065" spans="2:42">
      <c r="B1065" s="18"/>
      <c r="C1065" s="18"/>
      <c r="D1065" s="106"/>
      <c r="E1065" s="61"/>
      <c r="F1065" s="61"/>
      <c r="G1065" s="61"/>
      <c r="H1065" s="61"/>
      <c r="I1065" s="61"/>
      <c r="J1065" s="61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  <c r="U1065" s="61"/>
      <c r="V1065" s="62"/>
      <c r="W1065" s="80"/>
      <c r="X1065" s="63"/>
      <c r="Y1065" s="63"/>
      <c r="Z1065" s="63"/>
      <c r="AA1065" s="63"/>
      <c r="AB1065" s="63"/>
      <c r="AC1065" s="63"/>
      <c r="AD1065" s="63"/>
      <c r="AE1065" s="63"/>
      <c r="AF1065" s="63"/>
      <c r="AG1065" s="63"/>
      <c r="AH1065" s="63"/>
      <c r="AI1065" s="63"/>
      <c r="AJ1065" s="63"/>
      <c r="AK1065" s="63"/>
      <c r="AL1065" s="63"/>
      <c r="AM1065" s="63"/>
      <c r="AN1065" s="63"/>
      <c r="AO1065" s="63"/>
      <c r="AP1065" s="63"/>
    </row>
    <row r="1066" spans="2:42">
      <c r="B1066" s="18"/>
      <c r="C1066" s="18"/>
      <c r="D1066" s="106"/>
      <c r="E1066" s="61"/>
      <c r="F1066" s="61"/>
      <c r="G1066" s="61"/>
      <c r="H1066" s="61"/>
      <c r="I1066" s="61"/>
      <c r="J1066" s="61"/>
      <c r="K1066" s="61"/>
      <c r="L1066" s="61"/>
      <c r="M1066" s="61"/>
      <c r="N1066" s="61"/>
      <c r="O1066" s="61"/>
      <c r="P1066" s="61"/>
      <c r="Q1066" s="61"/>
      <c r="R1066" s="61"/>
      <c r="S1066" s="61"/>
      <c r="T1066" s="61"/>
      <c r="U1066" s="61"/>
      <c r="V1066" s="62"/>
      <c r="W1066" s="80"/>
      <c r="X1066" s="63"/>
      <c r="Y1066" s="63"/>
      <c r="Z1066" s="63"/>
      <c r="AA1066" s="63"/>
      <c r="AB1066" s="63"/>
      <c r="AC1066" s="63"/>
      <c r="AD1066" s="63"/>
      <c r="AE1066" s="63"/>
      <c r="AF1066" s="63"/>
      <c r="AG1066" s="63"/>
      <c r="AH1066" s="63"/>
      <c r="AI1066" s="63"/>
      <c r="AJ1066" s="63"/>
      <c r="AK1066" s="63"/>
      <c r="AL1066" s="63"/>
      <c r="AM1066" s="63"/>
      <c r="AN1066" s="63"/>
      <c r="AO1066" s="63"/>
      <c r="AP1066" s="63"/>
    </row>
    <row r="1067" spans="2:42">
      <c r="B1067" s="18"/>
      <c r="C1067" s="18"/>
      <c r="D1067" s="106"/>
      <c r="E1067" s="61"/>
      <c r="F1067" s="61"/>
      <c r="G1067" s="61"/>
      <c r="H1067" s="61"/>
      <c r="I1067" s="61"/>
      <c r="J1067" s="61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  <c r="V1067" s="62"/>
      <c r="W1067" s="80"/>
      <c r="X1067" s="63"/>
      <c r="Y1067" s="63"/>
      <c r="Z1067" s="63"/>
      <c r="AA1067" s="63"/>
      <c r="AB1067" s="63"/>
      <c r="AC1067" s="63"/>
      <c r="AD1067" s="63"/>
      <c r="AE1067" s="63"/>
      <c r="AF1067" s="63"/>
      <c r="AG1067" s="63"/>
      <c r="AH1067" s="63"/>
      <c r="AI1067" s="63"/>
      <c r="AJ1067" s="63"/>
      <c r="AK1067" s="63"/>
      <c r="AL1067" s="63"/>
      <c r="AM1067" s="63"/>
      <c r="AN1067" s="63"/>
      <c r="AO1067" s="63"/>
      <c r="AP1067" s="63"/>
    </row>
    <row r="1068" spans="2:42">
      <c r="B1068" s="18"/>
      <c r="C1068" s="18"/>
      <c r="D1068" s="106"/>
      <c r="E1068" s="61"/>
      <c r="F1068" s="61"/>
      <c r="G1068" s="61"/>
      <c r="H1068" s="61"/>
      <c r="I1068" s="61"/>
      <c r="J1068" s="61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  <c r="U1068" s="61"/>
      <c r="V1068" s="62"/>
      <c r="W1068" s="80"/>
      <c r="X1068" s="63"/>
      <c r="Y1068" s="63"/>
      <c r="Z1068" s="63"/>
      <c r="AA1068" s="63"/>
      <c r="AB1068" s="63"/>
      <c r="AC1068" s="63"/>
      <c r="AD1068" s="63"/>
      <c r="AE1068" s="63"/>
      <c r="AF1068" s="63"/>
      <c r="AG1068" s="63"/>
      <c r="AH1068" s="63"/>
      <c r="AI1068" s="63"/>
      <c r="AJ1068" s="63"/>
      <c r="AK1068" s="63"/>
      <c r="AL1068" s="63"/>
      <c r="AM1068" s="63"/>
      <c r="AN1068" s="63"/>
      <c r="AO1068" s="63"/>
      <c r="AP1068" s="63"/>
    </row>
    <row r="1069" spans="2:42">
      <c r="B1069" s="18"/>
      <c r="C1069" s="18"/>
      <c r="D1069" s="106"/>
      <c r="E1069" s="61"/>
      <c r="F1069" s="61"/>
      <c r="G1069" s="61"/>
      <c r="H1069" s="61"/>
      <c r="I1069" s="61"/>
      <c r="J1069" s="61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  <c r="U1069" s="61"/>
      <c r="V1069" s="62"/>
      <c r="W1069" s="80"/>
      <c r="X1069" s="63"/>
      <c r="Y1069" s="63"/>
      <c r="Z1069" s="63"/>
      <c r="AA1069" s="63"/>
      <c r="AB1069" s="63"/>
      <c r="AC1069" s="63"/>
      <c r="AD1069" s="63"/>
      <c r="AE1069" s="63"/>
      <c r="AF1069" s="63"/>
      <c r="AG1069" s="63"/>
      <c r="AH1069" s="63"/>
      <c r="AI1069" s="63"/>
      <c r="AJ1069" s="63"/>
      <c r="AK1069" s="63"/>
      <c r="AL1069" s="63"/>
      <c r="AM1069" s="63"/>
      <c r="AN1069" s="63"/>
      <c r="AO1069" s="63"/>
      <c r="AP1069" s="63"/>
    </row>
    <row r="1070" spans="2:42">
      <c r="B1070" s="18"/>
      <c r="C1070" s="18"/>
      <c r="D1070" s="106"/>
      <c r="E1070" s="61"/>
      <c r="F1070" s="61"/>
      <c r="G1070" s="61"/>
      <c r="H1070" s="61"/>
      <c r="I1070" s="61"/>
      <c r="J1070" s="61"/>
      <c r="K1070" s="61"/>
      <c r="L1070" s="61"/>
      <c r="M1070" s="61"/>
      <c r="N1070" s="61"/>
      <c r="O1070" s="61"/>
      <c r="P1070" s="61"/>
      <c r="Q1070" s="61"/>
      <c r="R1070" s="61"/>
      <c r="S1070" s="61"/>
      <c r="T1070" s="61"/>
      <c r="U1070" s="61"/>
      <c r="V1070" s="62"/>
      <c r="W1070" s="80"/>
      <c r="X1070" s="63"/>
      <c r="Y1070" s="63"/>
      <c r="Z1070" s="63"/>
      <c r="AA1070" s="63"/>
      <c r="AB1070" s="63"/>
      <c r="AC1070" s="63"/>
      <c r="AD1070" s="63"/>
      <c r="AE1070" s="63"/>
      <c r="AF1070" s="63"/>
      <c r="AG1070" s="63"/>
      <c r="AH1070" s="63"/>
      <c r="AI1070" s="63"/>
      <c r="AJ1070" s="63"/>
      <c r="AK1070" s="63"/>
      <c r="AL1070" s="63"/>
      <c r="AM1070" s="63"/>
      <c r="AN1070" s="63"/>
      <c r="AO1070" s="63"/>
      <c r="AP1070" s="63"/>
    </row>
    <row r="1071" spans="2:42">
      <c r="B1071" s="18"/>
      <c r="C1071" s="18"/>
      <c r="D1071" s="106"/>
      <c r="E1071" s="61"/>
      <c r="F1071" s="61"/>
      <c r="G1071" s="61"/>
      <c r="H1071" s="61"/>
      <c r="I1071" s="61"/>
      <c r="J1071" s="61"/>
      <c r="K1071" s="61"/>
      <c r="L1071" s="61"/>
      <c r="M1071" s="61"/>
      <c r="N1071" s="61"/>
      <c r="O1071" s="61"/>
      <c r="P1071" s="61"/>
      <c r="Q1071" s="61"/>
      <c r="R1071" s="61"/>
      <c r="S1071" s="61"/>
      <c r="T1071" s="61"/>
      <c r="U1071" s="61"/>
      <c r="V1071" s="62"/>
      <c r="W1071" s="80"/>
      <c r="X1071" s="63"/>
      <c r="Y1071" s="63"/>
      <c r="Z1071" s="63"/>
      <c r="AA1071" s="63"/>
      <c r="AB1071" s="63"/>
      <c r="AC1071" s="63"/>
      <c r="AD1071" s="63"/>
      <c r="AE1071" s="63"/>
      <c r="AF1071" s="63"/>
      <c r="AG1071" s="63"/>
      <c r="AH1071" s="63"/>
      <c r="AI1071" s="63"/>
      <c r="AJ1071" s="63"/>
      <c r="AK1071" s="63"/>
      <c r="AL1071" s="63"/>
      <c r="AM1071" s="63"/>
      <c r="AN1071" s="63"/>
      <c r="AO1071" s="63"/>
      <c r="AP1071" s="63"/>
    </row>
    <row r="1072" spans="2:42">
      <c r="B1072" s="18"/>
      <c r="C1072" s="18"/>
      <c r="D1072" s="106"/>
      <c r="E1072" s="61"/>
      <c r="F1072" s="61"/>
      <c r="G1072" s="61"/>
      <c r="H1072" s="61"/>
      <c r="I1072" s="61"/>
      <c r="J1072" s="61"/>
      <c r="K1072" s="61"/>
      <c r="L1072" s="61"/>
      <c r="M1072" s="61"/>
      <c r="N1072" s="61"/>
      <c r="O1072" s="61"/>
      <c r="P1072" s="61"/>
      <c r="Q1072" s="61"/>
      <c r="R1072" s="61"/>
      <c r="S1072" s="61"/>
      <c r="T1072" s="61"/>
      <c r="U1072" s="61"/>
      <c r="V1072" s="62"/>
      <c r="W1072" s="80"/>
      <c r="X1072" s="63"/>
      <c r="Y1072" s="63"/>
      <c r="Z1072" s="63"/>
      <c r="AA1072" s="63"/>
      <c r="AB1072" s="63"/>
      <c r="AC1072" s="63"/>
      <c r="AD1072" s="63"/>
      <c r="AE1072" s="63"/>
      <c r="AF1072" s="63"/>
      <c r="AG1072" s="63"/>
      <c r="AH1072" s="63"/>
      <c r="AI1072" s="63"/>
      <c r="AJ1072" s="63"/>
      <c r="AK1072" s="63"/>
      <c r="AL1072" s="63"/>
      <c r="AM1072" s="63"/>
      <c r="AN1072" s="63"/>
      <c r="AO1072" s="63"/>
      <c r="AP1072" s="63"/>
    </row>
    <row r="1073" spans="2:42">
      <c r="B1073" s="18"/>
      <c r="C1073" s="18"/>
      <c r="D1073" s="106"/>
      <c r="E1073" s="61"/>
      <c r="F1073" s="61"/>
      <c r="G1073" s="61"/>
      <c r="H1073" s="61"/>
      <c r="I1073" s="61"/>
      <c r="J1073" s="61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  <c r="U1073" s="61"/>
      <c r="V1073" s="62"/>
      <c r="W1073" s="80"/>
      <c r="X1073" s="63"/>
      <c r="Y1073" s="63"/>
      <c r="Z1073" s="63"/>
      <c r="AA1073" s="63"/>
      <c r="AB1073" s="63"/>
      <c r="AC1073" s="63"/>
      <c r="AD1073" s="63"/>
      <c r="AE1073" s="63"/>
      <c r="AF1073" s="63"/>
      <c r="AG1073" s="63"/>
      <c r="AH1073" s="63"/>
      <c r="AI1073" s="63"/>
      <c r="AJ1073" s="63"/>
      <c r="AK1073" s="63"/>
      <c r="AL1073" s="63"/>
      <c r="AM1073" s="63"/>
      <c r="AN1073" s="63"/>
      <c r="AO1073" s="63"/>
      <c r="AP1073" s="63"/>
    </row>
    <row r="1074" spans="2:42">
      <c r="B1074" s="18"/>
      <c r="C1074" s="18"/>
      <c r="D1074" s="106"/>
      <c r="E1074" s="61"/>
      <c r="F1074" s="61"/>
      <c r="G1074" s="61"/>
      <c r="H1074" s="61"/>
      <c r="I1074" s="61"/>
      <c r="J1074" s="61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  <c r="U1074" s="61"/>
      <c r="V1074" s="62"/>
      <c r="W1074" s="80"/>
      <c r="X1074" s="63"/>
      <c r="Y1074" s="63"/>
      <c r="Z1074" s="63"/>
      <c r="AA1074" s="63"/>
      <c r="AB1074" s="63"/>
      <c r="AC1074" s="63"/>
      <c r="AD1074" s="63"/>
      <c r="AE1074" s="63"/>
      <c r="AF1074" s="63"/>
      <c r="AG1074" s="63"/>
      <c r="AH1074" s="63"/>
      <c r="AI1074" s="63"/>
      <c r="AJ1074" s="63"/>
      <c r="AK1074" s="63"/>
      <c r="AL1074" s="63"/>
      <c r="AM1074" s="63"/>
      <c r="AN1074" s="63"/>
      <c r="AO1074" s="63"/>
      <c r="AP1074" s="63"/>
    </row>
    <row r="1075" spans="2:42">
      <c r="B1075" s="18"/>
      <c r="C1075" s="18"/>
      <c r="D1075" s="106"/>
      <c r="E1075" s="61"/>
      <c r="F1075" s="61"/>
      <c r="G1075" s="61"/>
      <c r="H1075" s="61"/>
      <c r="I1075" s="61"/>
      <c r="J1075" s="61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  <c r="V1075" s="62"/>
      <c r="W1075" s="80"/>
      <c r="X1075" s="63"/>
      <c r="Y1075" s="63"/>
      <c r="Z1075" s="63"/>
      <c r="AA1075" s="63"/>
      <c r="AB1075" s="63"/>
      <c r="AC1075" s="63"/>
      <c r="AD1075" s="63"/>
      <c r="AE1075" s="63"/>
      <c r="AF1075" s="63"/>
      <c r="AG1075" s="63"/>
      <c r="AH1075" s="63"/>
      <c r="AI1075" s="63"/>
      <c r="AJ1075" s="63"/>
      <c r="AK1075" s="63"/>
      <c r="AL1075" s="63"/>
      <c r="AM1075" s="63"/>
      <c r="AN1075" s="63"/>
      <c r="AO1075" s="63"/>
      <c r="AP1075" s="63"/>
    </row>
    <row r="1076" spans="2:42">
      <c r="B1076" s="18"/>
      <c r="C1076" s="18"/>
      <c r="D1076" s="106"/>
      <c r="E1076" s="61"/>
      <c r="F1076" s="61"/>
      <c r="G1076" s="61"/>
      <c r="H1076" s="61"/>
      <c r="I1076" s="61"/>
      <c r="J1076" s="61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  <c r="U1076" s="61"/>
      <c r="V1076" s="62"/>
      <c r="W1076" s="80"/>
      <c r="X1076" s="63"/>
      <c r="Y1076" s="63"/>
      <c r="Z1076" s="63"/>
      <c r="AA1076" s="63"/>
      <c r="AB1076" s="63"/>
      <c r="AC1076" s="63"/>
      <c r="AD1076" s="63"/>
      <c r="AE1076" s="63"/>
      <c r="AF1076" s="63"/>
      <c r="AG1076" s="63"/>
      <c r="AH1076" s="63"/>
      <c r="AI1076" s="63"/>
      <c r="AJ1076" s="63"/>
      <c r="AK1076" s="63"/>
      <c r="AL1076" s="63"/>
      <c r="AM1076" s="63"/>
      <c r="AN1076" s="63"/>
      <c r="AO1076" s="63"/>
      <c r="AP1076" s="63"/>
    </row>
    <row r="1077" spans="2:42">
      <c r="B1077" s="18"/>
      <c r="C1077" s="18"/>
      <c r="D1077" s="106"/>
      <c r="E1077" s="61"/>
      <c r="F1077" s="61"/>
      <c r="G1077" s="61"/>
      <c r="H1077" s="61"/>
      <c r="I1077" s="61"/>
      <c r="J1077" s="61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  <c r="U1077" s="61"/>
      <c r="V1077" s="62"/>
      <c r="W1077" s="80"/>
      <c r="X1077" s="63"/>
      <c r="Y1077" s="63"/>
      <c r="Z1077" s="63"/>
      <c r="AA1077" s="63"/>
      <c r="AB1077" s="63"/>
      <c r="AC1077" s="63"/>
      <c r="AD1077" s="63"/>
      <c r="AE1077" s="63"/>
      <c r="AF1077" s="63"/>
      <c r="AG1077" s="63"/>
      <c r="AH1077" s="63"/>
      <c r="AI1077" s="63"/>
      <c r="AJ1077" s="63"/>
      <c r="AK1077" s="63"/>
      <c r="AL1077" s="63"/>
      <c r="AM1077" s="63"/>
      <c r="AN1077" s="63"/>
      <c r="AO1077" s="63"/>
      <c r="AP1077" s="63"/>
    </row>
    <row r="1078" spans="2:42">
      <c r="B1078" s="18"/>
      <c r="C1078" s="18"/>
      <c r="D1078" s="106"/>
      <c r="E1078" s="61"/>
      <c r="F1078" s="61"/>
      <c r="G1078" s="61"/>
      <c r="H1078" s="61"/>
      <c r="I1078" s="61"/>
      <c r="J1078" s="61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  <c r="U1078" s="61"/>
      <c r="V1078" s="62"/>
      <c r="W1078" s="80"/>
      <c r="X1078" s="63"/>
      <c r="Y1078" s="63"/>
      <c r="Z1078" s="63"/>
      <c r="AA1078" s="63"/>
      <c r="AB1078" s="63"/>
      <c r="AC1078" s="63"/>
      <c r="AD1078" s="63"/>
      <c r="AE1078" s="63"/>
      <c r="AF1078" s="63"/>
      <c r="AG1078" s="63"/>
      <c r="AH1078" s="63"/>
      <c r="AI1078" s="63"/>
      <c r="AJ1078" s="63"/>
      <c r="AK1078" s="63"/>
      <c r="AL1078" s="63"/>
      <c r="AM1078" s="63"/>
      <c r="AN1078" s="63"/>
      <c r="AO1078" s="63"/>
      <c r="AP1078" s="63"/>
    </row>
    <row r="1079" spans="2:42">
      <c r="B1079" s="18"/>
      <c r="C1079" s="18"/>
      <c r="D1079" s="106"/>
      <c r="E1079" s="61"/>
      <c r="F1079" s="61"/>
      <c r="G1079" s="61"/>
      <c r="H1079" s="61"/>
      <c r="I1079" s="61"/>
      <c r="J1079" s="61"/>
      <c r="K1079" s="61"/>
      <c r="L1079" s="61"/>
      <c r="M1079" s="61"/>
      <c r="N1079" s="61"/>
      <c r="O1079" s="61"/>
      <c r="P1079" s="61"/>
      <c r="Q1079" s="61"/>
      <c r="R1079" s="61"/>
      <c r="S1079" s="61"/>
      <c r="T1079" s="61"/>
      <c r="U1079" s="61"/>
      <c r="V1079" s="62"/>
      <c r="W1079" s="80"/>
      <c r="X1079" s="63"/>
      <c r="Y1079" s="63"/>
      <c r="Z1079" s="63"/>
      <c r="AA1079" s="63"/>
      <c r="AB1079" s="63"/>
      <c r="AC1079" s="63"/>
      <c r="AD1079" s="63"/>
      <c r="AE1079" s="63"/>
      <c r="AF1079" s="63"/>
      <c r="AG1079" s="63"/>
      <c r="AH1079" s="63"/>
      <c r="AI1079" s="63"/>
      <c r="AJ1079" s="63"/>
      <c r="AK1079" s="63"/>
      <c r="AL1079" s="63"/>
      <c r="AM1079" s="63"/>
      <c r="AN1079" s="63"/>
      <c r="AO1079" s="63"/>
      <c r="AP1079" s="63"/>
    </row>
    <row r="1080" spans="2:42">
      <c r="B1080" s="18"/>
      <c r="C1080" s="18"/>
      <c r="D1080" s="106"/>
      <c r="E1080" s="61"/>
      <c r="F1080" s="61"/>
      <c r="G1080" s="61"/>
      <c r="H1080" s="61"/>
      <c r="I1080" s="61"/>
      <c r="J1080" s="61"/>
      <c r="K1080" s="61"/>
      <c r="L1080" s="61"/>
      <c r="M1080" s="61"/>
      <c r="N1080" s="61"/>
      <c r="O1080" s="61"/>
      <c r="P1080" s="61"/>
      <c r="Q1080" s="61"/>
      <c r="R1080" s="61"/>
      <c r="S1080" s="61"/>
      <c r="T1080" s="61"/>
      <c r="U1080" s="61"/>
      <c r="V1080" s="62"/>
      <c r="W1080" s="80"/>
      <c r="X1080" s="63"/>
      <c r="Y1080" s="63"/>
      <c r="Z1080" s="63"/>
      <c r="AA1080" s="63"/>
      <c r="AB1080" s="63"/>
      <c r="AC1080" s="63"/>
      <c r="AD1080" s="63"/>
      <c r="AE1080" s="63"/>
      <c r="AF1080" s="63"/>
      <c r="AG1080" s="63"/>
      <c r="AH1080" s="63"/>
      <c r="AI1080" s="63"/>
      <c r="AJ1080" s="63"/>
      <c r="AK1080" s="63"/>
      <c r="AL1080" s="63"/>
      <c r="AM1080" s="63"/>
      <c r="AN1080" s="63"/>
      <c r="AO1080" s="63"/>
      <c r="AP1080" s="63"/>
    </row>
    <row r="1081" spans="2:42">
      <c r="B1081" s="18"/>
      <c r="C1081" s="18"/>
      <c r="D1081" s="106"/>
      <c r="E1081" s="61"/>
      <c r="F1081" s="61"/>
      <c r="G1081" s="61"/>
      <c r="H1081" s="61"/>
      <c r="I1081" s="61"/>
      <c r="J1081" s="61"/>
      <c r="K1081" s="61"/>
      <c r="L1081" s="61"/>
      <c r="M1081" s="61"/>
      <c r="N1081" s="61"/>
      <c r="O1081" s="61"/>
      <c r="P1081" s="61"/>
      <c r="Q1081" s="61"/>
      <c r="R1081" s="61"/>
      <c r="S1081" s="61"/>
      <c r="T1081" s="61"/>
      <c r="U1081" s="61"/>
      <c r="V1081" s="62"/>
      <c r="W1081" s="80"/>
      <c r="X1081" s="63"/>
      <c r="Y1081" s="63"/>
      <c r="Z1081" s="63"/>
      <c r="AA1081" s="63"/>
      <c r="AB1081" s="63"/>
      <c r="AC1081" s="63"/>
      <c r="AD1081" s="63"/>
      <c r="AE1081" s="63"/>
      <c r="AF1081" s="63"/>
      <c r="AG1081" s="63"/>
      <c r="AH1081" s="63"/>
      <c r="AI1081" s="63"/>
      <c r="AJ1081" s="63"/>
      <c r="AK1081" s="63"/>
      <c r="AL1081" s="63"/>
      <c r="AM1081" s="63"/>
      <c r="AN1081" s="63"/>
      <c r="AO1081" s="63"/>
      <c r="AP1081" s="63"/>
    </row>
    <row r="1082" spans="2:42">
      <c r="B1082" s="18"/>
      <c r="C1082" s="18"/>
      <c r="D1082" s="106"/>
      <c r="E1082" s="61"/>
      <c r="F1082" s="61"/>
      <c r="G1082" s="61"/>
      <c r="H1082" s="61"/>
      <c r="I1082" s="61"/>
      <c r="J1082" s="61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  <c r="U1082" s="61"/>
      <c r="V1082" s="62"/>
      <c r="W1082" s="80"/>
      <c r="X1082" s="63"/>
      <c r="Y1082" s="63"/>
      <c r="Z1082" s="63"/>
      <c r="AA1082" s="63"/>
      <c r="AB1082" s="63"/>
      <c r="AC1082" s="63"/>
      <c r="AD1082" s="63"/>
      <c r="AE1082" s="63"/>
      <c r="AF1082" s="63"/>
      <c r="AG1082" s="63"/>
      <c r="AH1082" s="63"/>
      <c r="AI1082" s="63"/>
      <c r="AJ1082" s="63"/>
      <c r="AK1082" s="63"/>
      <c r="AL1082" s="63"/>
      <c r="AM1082" s="63"/>
      <c r="AN1082" s="63"/>
      <c r="AO1082" s="63"/>
      <c r="AP1082" s="63"/>
    </row>
    <row r="1083" spans="2:42">
      <c r="B1083" s="18"/>
      <c r="C1083" s="18"/>
      <c r="D1083" s="106"/>
      <c r="E1083" s="61"/>
      <c r="F1083" s="61"/>
      <c r="G1083" s="61"/>
      <c r="H1083" s="61"/>
      <c r="I1083" s="61"/>
      <c r="J1083" s="61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  <c r="U1083" s="61"/>
      <c r="V1083" s="62"/>
      <c r="W1083" s="80"/>
      <c r="X1083" s="63"/>
      <c r="Y1083" s="63"/>
      <c r="Z1083" s="63"/>
      <c r="AA1083" s="63"/>
      <c r="AB1083" s="63"/>
      <c r="AC1083" s="63"/>
      <c r="AD1083" s="63"/>
      <c r="AE1083" s="63"/>
      <c r="AF1083" s="63"/>
      <c r="AG1083" s="63"/>
      <c r="AH1083" s="63"/>
      <c r="AI1083" s="63"/>
      <c r="AJ1083" s="63"/>
      <c r="AK1083" s="63"/>
      <c r="AL1083" s="63"/>
      <c r="AM1083" s="63"/>
      <c r="AN1083" s="63"/>
      <c r="AO1083" s="63"/>
      <c r="AP1083" s="63"/>
    </row>
    <row r="1084" spans="2:42">
      <c r="B1084" s="18"/>
      <c r="C1084" s="18"/>
      <c r="D1084" s="106"/>
      <c r="E1084" s="61"/>
      <c r="F1084" s="61"/>
      <c r="G1084" s="61"/>
      <c r="H1084" s="61"/>
      <c r="I1084" s="61"/>
      <c r="J1084" s="61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  <c r="U1084" s="61"/>
      <c r="V1084" s="62"/>
      <c r="W1084" s="80"/>
      <c r="X1084" s="63"/>
      <c r="Y1084" s="63"/>
      <c r="Z1084" s="63"/>
      <c r="AA1084" s="63"/>
      <c r="AB1084" s="63"/>
      <c r="AC1084" s="63"/>
      <c r="AD1084" s="63"/>
      <c r="AE1084" s="63"/>
      <c r="AF1084" s="63"/>
      <c r="AG1084" s="63"/>
      <c r="AH1084" s="63"/>
      <c r="AI1084" s="63"/>
      <c r="AJ1084" s="63"/>
      <c r="AK1084" s="63"/>
      <c r="AL1084" s="63"/>
      <c r="AM1084" s="63"/>
      <c r="AN1084" s="63"/>
      <c r="AO1084" s="63"/>
      <c r="AP1084" s="63"/>
    </row>
    <row r="1085" spans="2:42">
      <c r="B1085" s="18"/>
      <c r="C1085" s="18"/>
      <c r="D1085" s="106"/>
      <c r="E1085" s="61"/>
      <c r="F1085" s="61"/>
      <c r="G1085" s="61"/>
      <c r="H1085" s="61"/>
      <c r="I1085" s="61"/>
      <c r="J1085" s="61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  <c r="U1085" s="61"/>
      <c r="V1085" s="62"/>
      <c r="W1085" s="80"/>
      <c r="X1085" s="63"/>
      <c r="Y1085" s="63"/>
      <c r="Z1085" s="63"/>
      <c r="AA1085" s="63"/>
      <c r="AB1085" s="63"/>
      <c r="AC1085" s="63"/>
      <c r="AD1085" s="63"/>
      <c r="AE1085" s="63"/>
      <c r="AF1085" s="63"/>
      <c r="AG1085" s="63"/>
      <c r="AH1085" s="63"/>
      <c r="AI1085" s="63"/>
      <c r="AJ1085" s="63"/>
      <c r="AK1085" s="63"/>
      <c r="AL1085" s="63"/>
      <c r="AM1085" s="63"/>
      <c r="AN1085" s="63"/>
      <c r="AO1085" s="63"/>
      <c r="AP1085" s="63"/>
    </row>
    <row r="1086" spans="2:42">
      <c r="B1086" s="18"/>
      <c r="C1086" s="18"/>
      <c r="D1086" s="106"/>
      <c r="E1086" s="61"/>
      <c r="F1086" s="61"/>
      <c r="G1086" s="61"/>
      <c r="H1086" s="61"/>
      <c r="I1086" s="61"/>
      <c r="J1086" s="61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  <c r="U1086" s="61"/>
      <c r="V1086" s="62"/>
      <c r="W1086" s="80"/>
      <c r="X1086" s="63"/>
      <c r="Y1086" s="63"/>
      <c r="Z1086" s="63"/>
      <c r="AA1086" s="63"/>
      <c r="AB1086" s="63"/>
      <c r="AC1086" s="63"/>
      <c r="AD1086" s="63"/>
      <c r="AE1086" s="63"/>
      <c r="AF1086" s="63"/>
      <c r="AG1086" s="63"/>
      <c r="AH1086" s="63"/>
      <c r="AI1086" s="63"/>
      <c r="AJ1086" s="63"/>
      <c r="AK1086" s="63"/>
      <c r="AL1086" s="63"/>
      <c r="AM1086" s="63"/>
      <c r="AN1086" s="63"/>
      <c r="AO1086" s="63"/>
      <c r="AP1086" s="63"/>
    </row>
    <row r="1087" spans="2:42">
      <c r="B1087" s="18"/>
      <c r="C1087" s="18"/>
    </row>
    <row r="1088" spans="2:42">
      <c r="B1088" s="18"/>
      <c r="C1088" s="18"/>
    </row>
    <row r="1089" spans="1:42">
      <c r="B1089" s="18"/>
      <c r="C1089" s="18"/>
    </row>
    <row r="1090" spans="1:42" s="53" customFormat="1">
      <c r="A1090" s="18"/>
      <c r="B1090" s="18"/>
      <c r="C1090" s="18"/>
      <c r="E1090" s="107"/>
      <c r="F1090" s="107"/>
      <c r="G1090" s="107"/>
      <c r="H1090" s="107"/>
      <c r="I1090" s="107"/>
      <c r="J1090" s="107"/>
      <c r="K1090" s="107"/>
      <c r="L1090" s="107"/>
      <c r="M1090" s="107"/>
      <c r="N1090" s="107"/>
      <c r="O1090" s="107"/>
      <c r="P1090" s="107"/>
      <c r="Q1090" s="107"/>
      <c r="R1090" s="107"/>
      <c r="S1090" s="107"/>
      <c r="T1090" s="107"/>
      <c r="U1090" s="107"/>
      <c r="V1090" s="108"/>
      <c r="W1090" s="41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</row>
    <row r="1091" spans="1:42" s="53" customFormat="1">
      <c r="A1091" s="18"/>
      <c r="B1091" s="18"/>
      <c r="C1091" s="18"/>
      <c r="E1091" s="107"/>
      <c r="F1091" s="107"/>
      <c r="G1091" s="107"/>
      <c r="H1091" s="107"/>
      <c r="I1091" s="107"/>
      <c r="J1091" s="107"/>
      <c r="K1091" s="107"/>
      <c r="L1091" s="107"/>
      <c r="M1091" s="107"/>
      <c r="N1091" s="107"/>
      <c r="O1091" s="107"/>
      <c r="P1091" s="107"/>
      <c r="Q1091" s="107"/>
      <c r="R1091" s="107"/>
      <c r="S1091" s="107"/>
      <c r="T1091" s="107"/>
      <c r="U1091" s="107"/>
      <c r="V1091" s="108"/>
      <c r="W1091" s="41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</row>
    <row r="1092" spans="1:42" s="53" customFormat="1">
      <c r="A1092" s="18"/>
      <c r="B1092" s="18"/>
      <c r="C1092" s="18"/>
      <c r="E1092" s="107"/>
      <c r="F1092" s="107"/>
      <c r="G1092" s="107"/>
      <c r="H1092" s="107"/>
      <c r="I1092" s="107"/>
      <c r="J1092" s="107"/>
      <c r="K1092" s="107"/>
      <c r="L1092" s="107"/>
      <c r="M1092" s="107"/>
      <c r="N1092" s="107"/>
      <c r="O1092" s="107"/>
      <c r="P1092" s="107"/>
      <c r="Q1092" s="107"/>
      <c r="R1092" s="107"/>
      <c r="S1092" s="107"/>
      <c r="T1092" s="107"/>
      <c r="U1092" s="107"/>
      <c r="V1092" s="108"/>
      <c r="W1092" s="41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</row>
    <row r="1093" spans="1:42" s="53" customFormat="1">
      <c r="A1093" s="18"/>
      <c r="B1093" s="18"/>
      <c r="C1093" s="18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107"/>
      <c r="Q1093" s="107"/>
      <c r="R1093" s="107"/>
      <c r="S1093" s="107"/>
      <c r="T1093" s="107"/>
      <c r="U1093" s="107"/>
      <c r="V1093" s="108"/>
      <c r="W1093" s="41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</row>
    <row r="1094" spans="1:42" s="53" customFormat="1">
      <c r="A1094" s="18"/>
      <c r="B1094" s="18"/>
      <c r="C1094" s="18"/>
      <c r="E1094" s="107"/>
      <c r="F1094" s="107"/>
      <c r="G1094" s="107"/>
      <c r="H1094" s="107"/>
      <c r="I1094" s="107"/>
      <c r="J1094" s="107"/>
      <c r="K1094" s="107"/>
      <c r="L1094" s="107"/>
      <c r="M1094" s="107"/>
      <c r="N1094" s="107"/>
      <c r="O1094" s="107"/>
      <c r="P1094" s="107"/>
      <c r="Q1094" s="107"/>
      <c r="R1094" s="107"/>
      <c r="S1094" s="107"/>
      <c r="T1094" s="107"/>
      <c r="U1094" s="107"/>
      <c r="V1094" s="108"/>
      <c r="W1094" s="41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</row>
    <row r="1095" spans="1:42" s="53" customFormat="1">
      <c r="A1095" s="18"/>
      <c r="B1095" s="18"/>
      <c r="C1095" s="18"/>
      <c r="E1095" s="107"/>
      <c r="F1095" s="107"/>
      <c r="G1095" s="107"/>
      <c r="H1095" s="107"/>
      <c r="I1095" s="107"/>
      <c r="J1095" s="107"/>
      <c r="K1095" s="107"/>
      <c r="L1095" s="107"/>
      <c r="M1095" s="107"/>
      <c r="N1095" s="107"/>
      <c r="O1095" s="107"/>
      <c r="P1095" s="107"/>
      <c r="Q1095" s="107"/>
      <c r="R1095" s="107"/>
      <c r="S1095" s="107"/>
      <c r="T1095" s="107"/>
      <c r="U1095" s="107"/>
      <c r="V1095" s="108"/>
      <c r="W1095" s="41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</row>
    <row r="1096" spans="1:42" s="53" customFormat="1">
      <c r="A1096" s="18"/>
      <c r="B1096" s="18"/>
      <c r="C1096" s="18"/>
      <c r="E1096" s="107"/>
      <c r="F1096" s="107"/>
      <c r="G1096" s="107"/>
      <c r="H1096" s="107"/>
      <c r="I1096" s="107"/>
      <c r="J1096" s="107"/>
      <c r="K1096" s="107"/>
      <c r="L1096" s="107"/>
      <c r="M1096" s="107"/>
      <c r="N1096" s="107"/>
      <c r="O1096" s="107"/>
      <c r="P1096" s="107"/>
      <c r="Q1096" s="107"/>
      <c r="R1096" s="107"/>
      <c r="S1096" s="107"/>
      <c r="T1096" s="107"/>
      <c r="U1096" s="107"/>
      <c r="V1096" s="108"/>
      <c r="W1096" s="41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</row>
    <row r="1097" spans="1:42" s="53" customFormat="1">
      <c r="A1097" s="18"/>
      <c r="B1097" s="18"/>
      <c r="C1097" s="18"/>
      <c r="E1097" s="107"/>
      <c r="F1097" s="107"/>
      <c r="G1097" s="107"/>
      <c r="H1097" s="107"/>
      <c r="I1097" s="107"/>
      <c r="J1097" s="107"/>
      <c r="K1097" s="107"/>
      <c r="L1097" s="107"/>
      <c r="M1097" s="107"/>
      <c r="N1097" s="107"/>
      <c r="O1097" s="107"/>
      <c r="P1097" s="107"/>
      <c r="Q1097" s="107"/>
      <c r="R1097" s="107"/>
      <c r="S1097" s="107"/>
      <c r="T1097" s="107"/>
      <c r="U1097" s="107"/>
      <c r="V1097" s="108"/>
      <c r="W1097" s="41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</row>
    <row r="1098" spans="1:42" s="53" customFormat="1">
      <c r="A1098" s="18"/>
      <c r="B1098" s="18"/>
      <c r="C1098" s="18"/>
      <c r="E1098" s="107"/>
      <c r="F1098" s="107"/>
      <c r="G1098" s="107"/>
      <c r="H1098" s="107"/>
      <c r="I1098" s="107"/>
      <c r="J1098" s="107"/>
      <c r="K1098" s="107"/>
      <c r="L1098" s="107"/>
      <c r="M1098" s="107"/>
      <c r="N1098" s="107"/>
      <c r="O1098" s="107"/>
      <c r="P1098" s="107"/>
      <c r="Q1098" s="107"/>
      <c r="R1098" s="107"/>
      <c r="S1098" s="107"/>
      <c r="T1098" s="107"/>
      <c r="U1098" s="107"/>
      <c r="V1098" s="108"/>
      <c r="W1098" s="41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</row>
    <row r="1099" spans="1:42" s="53" customFormat="1">
      <c r="A1099" s="18"/>
      <c r="B1099" s="18"/>
      <c r="C1099" s="18"/>
      <c r="E1099" s="107"/>
      <c r="F1099" s="107"/>
      <c r="G1099" s="107"/>
      <c r="H1099" s="107"/>
      <c r="I1099" s="107"/>
      <c r="J1099" s="107"/>
      <c r="K1099" s="107"/>
      <c r="L1099" s="107"/>
      <c r="M1099" s="107"/>
      <c r="N1099" s="107"/>
      <c r="O1099" s="107"/>
      <c r="P1099" s="107"/>
      <c r="Q1099" s="107"/>
      <c r="R1099" s="107"/>
      <c r="S1099" s="107"/>
      <c r="T1099" s="107"/>
      <c r="U1099" s="107"/>
      <c r="V1099" s="108"/>
      <c r="W1099" s="41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</row>
    <row r="1100" spans="1:42" s="53" customFormat="1">
      <c r="A1100" s="18"/>
      <c r="B1100" s="18"/>
      <c r="C1100" s="18"/>
      <c r="E1100" s="107"/>
      <c r="F1100" s="107"/>
      <c r="G1100" s="107"/>
      <c r="H1100" s="107"/>
      <c r="I1100" s="107"/>
      <c r="J1100" s="107"/>
      <c r="K1100" s="107"/>
      <c r="L1100" s="107"/>
      <c r="M1100" s="107"/>
      <c r="N1100" s="107"/>
      <c r="O1100" s="107"/>
      <c r="P1100" s="107"/>
      <c r="Q1100" s="107"/>
      <c r="R1100" s="107"/>
      <c r="S1100" s="107"/>
      <c r="T1100" s="107"/>
      <c r="U1100" s="107"/>
      <c r="V1100" s="108"/>
      <c r="W1100" s="41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</row>
    <row r="1101" spans="1:42" s="53" customFormat="1">
      <c r="A1101" s="18"/>
      <c r="B1101" s="18"/>
      <c r="C1101" s="18"/>
      <c r="E1101" s="107"/>
      <c r="F1101" s="107"/>
      <c r="G1101" s="107"/>
      <c r="H1101" s="107"/>
      <c r="I1101" s="107"/>
      <c r="J1101" s="107"/>
      <c r="K1101" s="107"/>
      <c r="L1101" s="107"/>
      <c r="M1101" s="107"/>
      <c r="N1101" s="107"/>
      <c r="O1101" s="107"/>
      <c r="P1101" s="107"/>
      <c r="Q1101" s="107"/>
      <c r="R1101" s="107"/>
      <c r="S1101" s="107"/>
      <c r="T1101" s="107"/>
      <c r="U1101" s="107"/>
      <c r="V1101" s="108"/>
      <c r="W1101" s="41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</row>
    <row r="1102" spans="1:42" s="53" customFormat="1">
      <c r="A1102" s="18"/>
      <c r="B1102" s="18"/>
      <c r="C1102" s="18"/>
      <c r="E1102" s="107"/>
      <c r="F1102" s="107"/>
      <c r="G1102" s="107"/>
      <c r="H1102" s="107"/>
      <c r="I1102" s="107"/>
      <c r="J1102" s="107"/>
      <c r="K1102" s="107"/>
      <c r="L1102" s="107"/>
      <c r="M1102" s="107"/>
      <c r="N1102" s="107"/>
      <c r="O1102" s="107"/>
      <c r="P1102" s="107"/>
      <c r="Q1102" s="107"/>
      <c r="R1102" s="107"/>
      <c r="S1102" s="107"/>
      <c r="T1102" s="107"/>
      <c r="U1102" s="107"/>
      <c r="V1102" s="108"/>
      <c r="W1102" s="41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</row>
    <row r="1103" spans="1:42" s="53" customFormat="1">
      <c r="A1103" s="18"/>
      <c r="B1103" s="18"/>
      <c r="C1103" s="18"/>
      <c r="E1103" s="107"/>
      <c r="F1103" s="107"/>
      <c r="G1103" s="107"/>
      <c r="H1103" s="107"/>
      <c r="I1103" s="107"/>
      <c r="J1103" s="107"/>
      <c r="K1103" s="107"/>
      <c r="L1103" s="107"/>
      <c r="M1103" s="107"/>
      <c r="N1103" s="107"/>
      <c r="O1103" s="107"/>
      <c r="P1103" s="107"/>
      <c r="Q1103" s="107"/>
      <c r="R1103" s="107"/>
      <c r="S1103" s="107"/>
      <c r="T1103" s="107"/>
      <c r="U1103" s="107"/>
      <c r="V1103" s="108"/>
      <c r="W1103" s="41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</row>
    <row r="1104" spans="1:42" s="53" customFormat="1">
      <c r="A1104" s="18"/>
      <c r="B1104" s="18"/>
      <c r="C1104" s="18"/>
      <c r="E1104" s="107"/>
      <c r="F1104" s="107"/>
      <c r="G1104" s="107"/>
      <c r="H1104" s="107"/>
      <c r="I1104" s="107"/>
      <c r="J1104" s="107"/>
      <c r="K1104" s="107"/>
      <c r="L1104" s="107"/>
      <c r="M1104" s="107"/>
      <c r="N1104" s="107"/>
      <c r="O1104" s="107"/>
      <c r="P1104" s="107"/>
      <c r="Q1104" s="107"/>
      <c r="R1104" s="107"/>
      <c r="S1104" s="107"/>
      <c r="T1104" s="107"/>
      <c r="U1104" s="107"/>
      <c r="V1104" s="108"/>
      <c r="W1104" s="41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</row>
    <row r="1105" spans="1:42" s="53" customFormat="1">
      <c r="A1105" s="18"/>
      <c r="B1105" s="18"/>
      <c r="C1105" s="18"/>
      <c r="E1105" s="107"/>
      <c r="F1105" s="107"/>
      <c r="G1105" s="107"/>
      <c r="H1105" s="107"/>
      <c r="I1105" s="107"/>
      <c r="J1105" s="107"/>
      <c r="K1105" s="107"/>
      <c r="L1105" s="107"/>
      <c r="M1105" s="107"/>
      <c r="N1105" s="107"/>
      <c r="O1105" s="107"/>
      <c r="P1105" s="107"/>
      <c r="Q1105" s="107"/>
      <c r="R1105" s="107"/>
      <c r="S1105" s="107"/>
      <c r="T1105" s="107"/>
      <c r="U1105" s="107"/>
      <c r="V1105" s="108"/>
      <c r="W1105" s="41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</row>
    <row r="1106" spans="1:42" s="53" customFormat="1">
      <c r="A1106" s="18"/>
      <c r="B1106" s="18"/>
      <c r="C1106" s="18"/>
      <c r="E1106" s="107"/>
      <c r="F1106" s="107"/>
      <c r="G1106" s="107"/>
      <c r="H1106" s="107"/>
      <c r="I1106" s="107"/>
      <c r="J1106" s="107"/>
      <c r="K1106" s="107"/>
      <c r="L1106" s="107"/>
      <c r="M1106" s="107"/>
      <c r="N1106" s="107"/>
      <c r="O1106" s="107"/>
      <c r="P1106" s="107"/>
      <c r="Q1106" s="107"/>
      <c r="R1106" s="107"/>
      <c r="S1106" s="107"/>
      <c r="T1106" s="107"/>
      <c r="U1106" s="107"/>
      <c r="V1106" s="108"/>
      <c r="W1106" s="41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</row>
    <row r="1107" spans="1:42" s="53" customFormat="1">
      <c r="A1107" s="18"/>
      <c r="B1107" s="18"/>
      <c r="C1107" s="18"/>
      <c r="E1107" s="107"/>
      <c r="F1107" s="107"/>
      <c r="G1107" s="107"/>
      <c r="H1107" s="107"/>
      <c r="I1107" s="107"/>
      <c r="J1107" s="107"/>
      <c r="K1107" s="107"/>
      <c r="L1107" s="107"/>
      <c r="M1107" s="107"/>
      <c r="N1107" s="107"/>
      <c r="O1107" s="107"/>
      <c r="P1107" s="107"/>
      <c r="Q1107" s="107"/>
      <c r="R1107" s="107"/>
      <c r="S1107" s="107"/>
      <c r="T1107" s="107"/>
      <c r="U1107" s="107"/>
      <c r="V1107" s="108"/>
      <c r="W1107" s="41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</row>
    <row r="1108" spans="1:42" s="53" customFormat="1">
      <c r="A1108" s="18"/>
      <c r="B1108" s="18"/>
      <c r="C1108" s="18"/>
      <c r="E1108" s="107"/>
      <c r="F1108" s="107"/>
      <c r="G1108" s="107"/>
      <c r="H1108" s="107"/>
      <c r="I1108" s="107"/>
      <c r="J1108" s="107"/>
      <c r="K1108" s="107"/>
      <c r="L1108" s="107"/>
      <c r="M1108" s="107"/>
      <c r="N1108" s="107"/>
      <c r="O1108" s="107"/>
      <c r="P1108" s="107"/>
      <c r="Q1108" s="107"/>
      <c r="R1108" s="107"/>
      <c r="S1108" s="107"/>
      <c r="T1108" s="107"/>
      <c r="U1108" s="107"/>
      <c r="V1108" s="108"/>
      <c r="W1108" s="41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</row>
    <row r="1109" spans="1:42" s="53" customFormat="1">
      <c r="A1109" s="18"/>
      <c r="B1109" s="18"/>
      <c r="C1109" s="18"/>
      <c r="E1109" s="107"/>
      <c r="F1109" s="107"/>
      <c r="G1109" s="107"/>
      <c r="H1109" s="107"/>
      <c r="I1109" s="107"/>
      <c r="J1109" s="107"/>
      <c r="K1109" s="107"/>
      <c r="L1109" s="107"/>
      <c r="M1109" s="107"/>
      <c r="N1109" s="107"/>
      <c r="O1109" s="107"/>
      <c r="P1109" s="107"/>
      <c r="Q1109" s="107"/>
      <c r="R1109" s="107"/>
      <c r="S1109" s="107"/>
      <c r="T1109" s="107"/>
      <c r="U1109" s="107"/>
      <c r="V1109" s="108"/>
      <c r="W1109" s="41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</row>
    <row r="1110" spans="1:42" s="53" customFormat="1">
      <c r="A1110" s="18"/>
      <c r="B1110" s="18"/>
      <c r="C1110" s="18"/>
      <c r="E1110" s="107"/>
      <c r="F1110" s="107"/>
      <c r="G1110" s="107"/>
      <c r="H1110" s="107"/>
      <c r="I1110" s="107"/>
      <c r="J1110" s="107"/>
      <c r="K1110" s="107"/>
      <c r="L1110" s="107"/>
      <c r="M1110" s="107"/>
      <c r="N1110" s="107"/>
      <c r="O1110" s="107"/>
      <c r="P1110" s="107"/>
      <c r="Q1110" s="107"/>
      <c r="R1110" s="107"/>
      <c r="S1110" s="107"/>
      <c r="T1110" s="107"/>
      <c r="U1110" s="107"/>
      <c r="V1110" s="108"/>
      <c r="W1110" s="41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</row>
    <row r="1111" spans="1:42" s="53" customFormat="1">
      <c r="A1111" s="18"/>
      <c r="B1111" s="18"/>
      <c r="C1111" s="18"/>
      <c r="E1111" s="107"/>
      <c r="F1111" s="107"/>
      <c r="G1111" s="107"/>
      <c r="H1111" s="107"/>
      <c r="I1111" s="107"/>
      <c r="J1111" s="107"/>
      <c r="K1111" s="107"/>
      <c r="L1111" s="107"/>
      <c r="M1111" s="107"/>
      <c r="N1111" s="107"/>
      <c r="O1111" s="107"/>
      <c r="P1111" s="107"/>
      <c r="Q1111" s="107"/>
      <c r="R1111" s="107"/>
      <c r="S1111" s="107"/>
      <c r="T1111" s="107"/>
      <c r="U1111" s="107"/>
      <c r="V1111" s="108"/>
      <c r="W1111" s="41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</row>
    <row r="1112" spans="1:42" s="53" customFormat="1">
      <c r="A1112" s="18"/>
      <c r="B1112" s="18"/>
      <c r="C1112" s="18"/>
      <c r="E1112" s="107"/>
      <c r="F1112" s="107"/>
      <c r="G1112" s="107"/>
      <c r="H1112" s="107"/>
      <c r="I1112" s="107"/>
      <c r="J1112" s="107"/>
      <c r="K1112" s="107"/>
      <c r="L1112" s="107"/>
      <c r="M1112" s="107"/>
      <c r="N1112" s="107"/>
      <c r="O1112" s="107"/>
      <c r="P1112" s="107"/>
      <c r="Q1112" s="107"/>
      <c r="R1112" s="107"/>
      <c r="S1112" s="107"/>
      <c r="T1112" s="107"/>
      <c r="U1112" s="107"/>
      <c r="V1112" s="108"/>
      <c r="W1112" s="41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</row>
    <row r="1113" spans="1:42" s="53" customFormat="1">
      <c r="A1113" s="18"/>
      <c r="B1113" s="18"/>
      <c r="C1113" s="18"/>
      <c r="E1113" s="107"/>
      <c r="F1113" s="107"/>
      <c r="G1113" s="107"/>
      <c r="H1113" s="107"/>
      <c r="I1113" s="107"/>
      <c r="J1113" s="107"/>
      <c r="K1113" s="107"/>
      <c r="L1113" s="107"/>
      <c r="M1113" s="107"/>
      <c r="N1113" s="107"/>
      <c r="O1113" s="107"/>
      <c r="P1113" s="107"/>
      <c r="Q1113" s="107"/>
      <c r="R1113" s="107"/>
      <c r="S1113" s="107"/>
      <c r="T1113" s="107"/>
      <c r="U1113" s="107"/>
      <c r="V1113" s="108"/>
      <c r="W1113" s="41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</row>
    <row r="1114" spans="1:42" s="53" customFormat="1">
      <c r="A1114" s="18"/>
      <c r="B1114" s="18"/>
      <c r="C1114" s="18"/>
      <c r="E1114" s="107"/>
      <c r="F1114" s="107"/>
      <c r="G1114" s="107"/>
      <c r="H1114" s="107"/>
      <c r="I1114" s="107"/>
      <c r="J1114" s="107"/>
      <c r="K1114" s="107"/>
      <c r="L1114" s="107"/>
      <c r="M1114" s="107"/>
      <c r="N1114" s="107"/>
      <c r="O1114" s="107"/>
      <c r="P1114" s="107"/>
      <c r="Q1114" s="107"/>
      <c r="R1114" s="107"/>
      <c r="S1114" s="107"/>
      <c r="T1114" s="107"/>
      <c r="U1114" s="107"/>
      <c r="V1114" s="108"/>
      <c r="W1114" s="41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</row>
    <row r="1115" spans="1:42" s="53" customFormat="1">
      <c r="A1115" s="18"/>
      <c r="B1115" s="18"/>
      <c r="C1115" s="18"/>
      <c r="E1115" s="107"/>
      <c r="F1115" s="107"/>
      <c r="G1115" s="107"/>
      <c r="H1115" s="107"/>
      <c r="I1115" s="107"/>
      <c r="J1115" s="107"/>
      <c r="K1115" s="107"/>
      <c r="L1115" s="107"/>
      <c r="M1115" s="107"/>
      <c r="N1115" s="107"/>
      <c r="O1115" s="107"/>
      <c r="P1115" s="107"/>
      <c r="Q1115" s="107"/>
      <c r="R1115" s="107"/>
      <c r="S1115" s="107"/>
      <c r="T1115" s="107"/>
      <c r="U1115" s="107"/>
      <c r="V1115" s="108"/>
      <c r="W1115" s="41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</row>
    <row r="1116" spans="1:42" s="53" customFormat="1">
      <c r="A1116" s="18"/>
      <c r="B1116" s="18"/>
      <c r="C1116" s="18"/>
      <c r="E1116" s="107"/>
      <c r="F1116" s="107"/>
      <c r="G1116" s="107"/>
      <c r="H1116" s="107"/>
      <c r="I1116" s="107"/>
      <c r="J1116" s="107"/>
      <c r="K1116" s="107"/>
      <c r="L1116" s="107"/>
      <c r="M1116" s="107"/>
      <c r="N1116" s="107"/>
      <c r="O1116" s="107"/>
      <c r="P1116" s="107"/>
      <c r="Q1116" s="107"/>
      <c r="R1116" s="107"/>
      <c r="S1116" s="107"/>
      <c r="T1116" s="107"/>
      <c r="U1116" s="107"/>
      <c r="V1116" s="108"/>
      <c r="W1116" s="41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</row>
    <row r="1117" spans="1:42" s="53" customFormat="1">
      <c r="A1117" s="18"/>
      <c r="B1117" s="18"/>
      <c r="C1117" s="18"/>
      <c r="E1117" s="107"/>
      <c r="F1117" s="107"/>
      <c r="G1117" s="107"/>
      <c r="H1117" s="107"/>
      <c r="I1117" s="107"/>
      <c r="J1117" s="107"/>
      <c r="K1117" s="107"/>
      <c r="L1117" s="107"/>
      <c r="M1117" s="107"/>
      <c r="N1117" s="107"/>
      <c r="O1117" s="107"/>
      <c r="P1117" s="107"/>
      <c r="Q1117" s="107"/>
      <c r="R1117" s="107"/>
      <c r="S1117" s="107"/>
      <c r="T1117" s="107"/>
      <c r="U1117" s="107"/>
      <c r="V1117" s="108"/>
      <c r="W1117" s="41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</row>
    <row r="1118" spans="1:42" s="53" customFormat="1">
      <c r="A1118" s="18"/>
      <c r="B1118" s="18"/>
      <c r="C1118" s="18"/>
      <c r="E1118" s="107"/>
      <c r="F1118" s="107"/>
      <c r="G1118" s="107"/>
      <c r="H1118" s="107"/>
      <c r="I1118" s="107"/>
      <c r="J1118" s="107"/>
      <c r="K1118" s="107"/>
      <c r="L1118" s="107"/>
      <c r="M1118" s="107"/>
      <c r="N1118" s="107"/>
      <c r="O1118" s="107"/>
      <c r="P1118" s="107"/>
      <c r="Q1118" s="107"/>
      <c r="R1118" s="107"/>
      <c r="S1118" s="107"/>
      <c r="T1118" s="107"/>
      <c r="U1118" s="107"/>
      <c r="V1118" s="108"/>
      <c r="W1118" s="41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</row>
    <row r="1119" spans="1:42" s="53" customFormat="1">
      <c r="A1119" s="18"/>
      <c r="B1119" s="18"/>
      <c r="C1119" s="18"/>
      <c r="E1119" s="107"/>
      <c r="F1119" s="107"/>
      <c r="G1119" s="107"/>
      <c r="H1119" s="107"/>
      <c r="I1119" s="107"/>
      <c r="J1119" s="107"/>
      <c r="K1119" s="107"/>
      <c r="L1119" s="107"/>
      <c r="M1119" s="107"/>
      <c r="N1119" s="107"/>
      <c r="O1119" s="107"/>
      <c r="P1119" s="107"/>
      <c r="Q1119" s="107"/>
      <c r="R1119" s="107"/>
      <c r="S1119" s="107"/>
      <c r="T1119" s="107"/>
      <c r="U1119" s="107"/>
      <c r="V1119" s="108"/>
      <c r="W1119" s="41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</row>
    <row r="1120" spans="1:42" s="53" customFormat="1">
      <c r="A1120" s="18"/>
      <c r="B1120" s="18"/>
      <c r="C1120" s="18"/>
      <c r="E1120" s="107"/>
      <c r="F1120" s="107"/>
      <c r="G1120" s="107"/>
      <c r="H1120" s="107"/>
      <c r="I1120" s="107"/>
      <c r="J1120" s="107"/>
      <c r="K1120" s="107"/>
      <c r="L1120" s="107"/>
      <c r="M1120" s="107"/>
      <c r="N1120" s="107"/>
      <c r="O1120" s="107"/>
      <c r="P1120" s="107"/>
      <c r="Q1120" s="107"/>
      <c r="R1120" s="107"/>
      <c r="S1120" s="107"/>
      <c r="T1120" s="107"/>
      <c r="U1120" s="107"/>
      <c r="V1120" s="108"/>
      <c r="W1120" s="41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</row>
    <row r="1121" spans="1:42" s="53" customFormat="1">
      <c r="A1121" s="18"/>
      <c r="B1121" s="18"/>
      <c r="C1121" s="18"/>
      <c r="E1121" s="107"/>
      <c r="F1121" s="107"/>
      <c r="G1121" s="107"/>
      <c r="H1121" s="107"/>
      <c r="I1121" s="107"/>
      <c r="J1121" s="107"/>
      <c r="K1121" s="107"/>
      <c r="L1121" s="107"/>
      <c r="M1121" s="107"/>
      <c r="N1121" s="107"/>
      <c r="O1121" s="107"/>
      <c r="P1121" s="107"/>
      <c r="Q1121" s="107"/>
      <c r="R1121" s="107"/>
      <c r="S1121" s="107"/>
      <c r="T1121" s="107"/>
      <c r="U1121" s="107"/>
      <c r="V1121" s="108"/>
      <c r="W1121" s="41"/>
      <c r="X1121" s="18"/>
      <c r="Y1121" s="18"/>
      <c r="Z1121" s="18"/>
      <c r="AA1121" s="18"/>
      <c r="AB1121" s="18"/>
      <c r="AC1121" s="18"/>
      <c r="AD1121" s="18"/>
      <c r="AE1121" s="18"/>
      <c r="AF1121" s="18"/>
      <c r="AG1121" s="18"/>
      <c r="AH1121" s="18"/>
      <c r="AI1121" s="18"/>
      <c r="AJ1121" s="18"/>
      <c r="AK1121" s="18"/>
      <c r="AL1121" s="18"/>
      <c r="AM1121" s="18"/>
      <c r="AN1121" s="18"/>
      <c r="AO1121" s="18"/>
      <c r="AP1121" s="18"/>
    </row>
    <row r="1122" spans="1:42" s="53" customFormat="1">
      <c r="A1122" s="18"/>
      <c r="B1122" s="18"/>
      <c r="C1122" s="18"/>
      <c r="E1122" s="107"/>
      <c r="F1122" s="107"/>
      <c r="G1122" s="107"/>
      <c r="H1122" s="107"/>
      <c r="I1122" s="107"/>
      <c r="J1122" s="107"/>
      <c r="K1122" s="107"/>
      <c r="L1122" s="107"/>
      <c r="M1122" s="107"/>
      <c r="N1122" s="107"/>
      <c r="O1122" s="107"/>
      <c r="P1122" s="107"/>
      <c r="Q1122" s="107"/>
      <c r="R1122" s="107"/>
      <c r="S1122" s="107"/>
      <c r="T1122" s="107"/>
      <c r="U1122" s="107"/>
      <c r="V1122" s="108"/>
      <c r="W1122" s="41"/>
      <c r="X1122" s="18"/>
      <c r="Y1122" s="18"/>
      <c r="Z1122" s="18"/>
      <c r="AA1122" s="18"/>
      <c r="AB1122" s="18"/>
      <c r="AC1122" s="18"/>
      <c r="AD1122" s="18"/>
      <c r="AE1122" s="18"/>
      <c r="AF1122" s="18"/>
      <c r="AG1122" s="18"/>
      <c r="AH1122" s="18"/>
      <c r="AI1122" s="18"/>
      <c r="AJ1122" s="18"/>
      <c r="AK1122" s="18"/>
      <c r="AL1122" s="18"/>
      <c r="AM1122" s="18"/>
      <c r="AN1122" s="18"/>
      <c r="AO1122" s="18"/>
      <c r="AP1122" s="18"/>
    </row>
    <row r="1123" spans="1:42" s="53" customFormat="1">
      <c r="A1123" s="18"/>
      <c r="B1123" s="18"/>
      <c r="C1123" s="18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107"/>
      <c r="Q1123" s="107"/>
      <c r="R1123" s="107"/>
      <c r="S1123" s="107"/>
      <c r="T1123" s="107"/>
      <c r="U1123" s="107"/>
      <c r="V1123" s="108"/>
      <c r="W1123" s="41"/>
      <c r="X1123" s="18"/>
      <c r="Y1123" s="18"/>
      <c r="Z1123" s="18"/>
      <c r="AA1123" s="18"/>
      <c r="AB1123" s="18"/>
      <c r="AC1123" s="18"/>
      <c r="AD1123" s="18"/>
      <c r="AE1123" s="18"/>
      <c r="AF1123" s="18"/>
      <c r="AG1123" s="18"/>
      <c r="AH1123" s="18"/>
      <c r="AI1123" s="18"/>
      <c r="AJ1123" s="18"/>
      <c r="AK1123" s="18"/>
      <c r="AL1123" s="18"/>
      <c r="AM1123" s="18"/>
      <c r="AN1123" s="18"/>
      <c r="AO1123" s="18"/>
      <c r="AP1123" s="18"/>
    </row>
    <row r="1124" spans="1:42" s="53" customFormat="1">
      <c r="A1124" s="18"/>
      <c r="B1124" s="18"/>
      <c r="C1124" s="18"/>
      <c r="E1124" s="107"/>
      <c r="F1124" s="107"/>
      <c r="G1124" s="107"/>
      <c r="H1124" s="107"/>
      <c r="I1124" s="107"/>
      <c r="J1124" s="107"/>
      <c r="K1124" s="107"/>
      <c r="L1124" s="107"/>
      <c r="M1124" s="107"/>
      <c r="N1124" s="107"/>
      <c r="O1124" s="107"/>
      <c r="P1124" s="107"/>
      <c r="Q1124" s="107"/>
      <c r="R1124" s="107"/>
      <c r="S1124" s="107"/>
      <c r="T1124" s="107"/>
      <c r="U1124" s="107"/>
      <c r="V1124" s="108"/>
      <c r="W1124" s="41"/>
      <c r="X1124" s="18"/>
      <c r="Y1124" s="18"/>
      <c r="Z1124" s="18"/>
      <c r="AA1124" s="18"/>
      <c r="AB1124" s="18"/>
      <c r="AC1124" s="18"/>
      <c r="AD1124" s="18"/>
      <c r="AE1124" s="18"/>
      <c r="AF1124" s="18"/>
      <c r="AG1124" s="18"/>
      <c r="AH1124" s="18"/>
      <c r="AI1124" s="18"/>
      <c r="AJ1124" s="18"/>
      <c r="AK1124" s="18"/>
      <c r="AL1124" s="18"/>
      <c r="AM1124" s="18"/>
      <c r="AN1124" s="18"/>
      <c r="AO1124" s="18"/>
      <c r="AP1124" s="18"/>
    </row>
    <row r="1125" spans="1:42" s="53" customFormat="1">
      <c r="A1125" s="18"/>
      <c r="B1125" s="18"/>
      <c r="C1125" s="18"/>
      <c r="E1125" s="107"/>
      <c r="F1125" s="107"/>
      <c r="G1125" s="107"/>
      <c r="H1125" s="107"/>
      <c r="I1125" s="107"/>
      <c r="J1125" s="107"/>
      <c r="K1125" s="107"/>
      <c r="L1125" s="107"/>
      <c r="M1125" s="107"/>
      <c r="N1125" s="107"/>
      <c r="O1125" s="107"/>
      <c r="P1125" s="107"/>
      <c r="Q1125" s="107"/>
      <c r="R1125" s="107"/>
      <c r="S1125" s="107"/>
      <c r="T1125" s="107"/>
      <c r="U1125" s="107"/>
      <c r="V1125" s="108"/>
      <c r="W1125" s="41"/>
      <c r="X1125" s="18"/>
      <c r="Y1125" s="18"/>
      <c r="Z1125" s="18"/>
      <c r="AA1125" s="18"/>
      <c r="AB1125" s="18"/>
      <c r="AC1125" s="18"/>
      <c r="AD1125" s="18"/>
      <c r="AE1125" s="18"/>
      <c r="AF1125" s="18"/>
      <c r="AG1125" s="18"/>
      <c r="AH1125" s="18"/>
      <c r="AI1125" s="18"/>
      <c r="AJ1125" s="18"/>
      <c r="AK1125" s="18"/>
      <c r="AL1125" s="18"/>
      <c r="AM1125" s="18"/>
      <c r="AN1125" s="18"/>
      <c r="AO1125" s="18"/>
      <c r="AP1125" s="18"/>
    </row>
    <row r="1126" spans="1:42" s="53" customFormat="1">
      <c r="A1126" s="18"/>
      <c r="B1126" s="18"/>
      <c r="C1126" s="18"/>
      <c r="E1126" s="107"/>
      <c r="F1126" s="107"/>
      <c r="G1126" s="107"/>
      <c r="H1126" s="107"/>
      <c r="I1126" s="107"/>
      <c r="J1126" s="107"/>
      <c r="K1126" s="107"/>
      <c r="L1126" s="107"/>
      <c r="M1126" s="107"/>
      <c r="N1126" s="107"/>
      <c r="O1126" s="107"/>
      <c r="P1126" s="107"/>
      <c r="Q1126" s="107"/>
      <c r="R1126" s="107"/>
      <c r="S1126" s="107"/>
      <c r="T1126" s="107"/>
      <c r="U1126" s="107"/>
      <c r="V1126" s="108"/>
      <c r="W1126" s="41"/>
      <c r="X1126" s="18"/>
      <c r="Y1126" s="18"/>
      <c r="Z1126" s="18"/>
      <c r="AA1126" s="18"/>
      <c r="AB1126" s="18"/>
      <c r="AC1126" s="18"/>
      <c r="AD1126" s="18"/>
      <c r="AE1126" s="18"/>
      <c r="AF1126" s="18"/>
      <c r="AG1126" s="18"/>
      <c r="AH1126" s="18"/>
      <c r="AI1126" s="18"/>
      <c r="AJ1126" s="18"/>
      <c r="AK1126" s="18"/>
      <c r="AL1126" s="18"/>
      <c r="AM1126" s="18"/>
      <c r="AN1126" s="18"/>
      <c r="AO1126" s="18"/>
      <c r="AP1126" s="18"/>
    </row>
    <row r="1127" spans="1:42" s="53" customFormat="1">
      <c r="A1127" s="18"/>
      <c r="B1127" s="18"/>
      <c r="C1127" s="18"/>
      <c r="E1127" s="107"/>
      <c r="F1127" s="107"/>
      <c r="G1127" s="107"/>
      <c r="H1127" s="107"/>
      <c r="I1127" s="107"/>
      <c r="J1127" s="107"/>
      <c r="K1127" s="107"/>
      <c r="L1127" s="107"/>
      <c r="M1127" s="107"/>
      <c r="N1127" s="107"/>
      <c r="O1127" s="107"/>
      <c r="P1127" s="107"/>
      <c r="Q1127" s="107"/>
      <c r="R1127" s="107"/>
      <c r="S1127" s="107"/>
      <c r="T1127" s="107"/>
      <c r="U1127" s="107"/>
      <c r="V1127" s="108"/>
      <c r="W1127" s="41"/>
      <c r="X1127" s="18"/>
      <c r="Y1127" s="18"/>
      <c r="Z1127" s="18"/>
      <c r="AA1127" s="18"/>
      <c r="AB1127" s="18"/>
      <c r="AC1127" s="18"/>
      <c r="AD1127" s="18"/>
      <c r="AE1127" s="18"/>
      <c r="AF1127" s="18"/>
      <c r="AG1127" s="18"/>
      <c r="AH1127" s="18"/>
      <c r="AI1127" s="18"/>
      <c r="AJ1127" s="18"/>
      <c r="AK1127" s="18"/>
      <c r="AL1127" s="18"/>
      <c r="AM1127" s="18"/>
      <c r="AN1127" s="18"/>
      <c r="AO1127" s="18"/>
      <c r="AP1127" s="18"/>
    </row>
    <row r="1128" spans="1:42" s="53" customFormat="1">
      <c r="A1128" s="18"/>
      <c r="B1128" s="18"/>
      <c r="C1128" s="18"/>
      <c r="E1128" s="107"/>
      <c r="F1128" s="107"/>
      <c r="G1128" s="107"/>
      <c r="H1128" s="107"/>
      <c r="I1128" s="107"/>
      <c r="J1128" s="107"/>
      <c r="K1128" s="107"/>
      <c r="L1128" s="107"/>
      <c r="M1128" s="107"/>
      <c r="N1128" s="107"/>
      <c r="O1128" s="107"/>
      <c r="P1128" s="107"/>
      <c r="Q1128" s="107"/>
      <c r="R1128" s="107"/>
      <c r="S1128" s="107"/>
      <c r="T1128" s="107"/>
      <c r="U1128" s="107"/>
      <c r="V1128" s="108"/>
      <c r="W1128" s="41"/>
      <c r="X1128" s="18"/>
      <c r="Y1128" s="18"/>
      <c r="Z1128" s="18"/>
      <c r="AA1128" s="18"/>
      <c r="AB1128" s="18"/>
      <c r="AC1128" s="18"/>
      <c r="AD1128" s="18"/>
      <c r="AE1128" s="18"/>
      <c r="AF1128" s="18"/>
      <c r="AG1128" s="18"/>
      <c r="AH1128" s="18"/>
      <c r="AI1128" s="18"/>
      <c r="AJ1128" s="18"/>
      <c r="AK1128" s="18"/>
      <c r="AL1128" s="18"/>
      <c r="AM1128" s="18"/>
      <c r="AN1128" s="18"/>
      <c r="AO1128" s="18"/>
      <c r="AP1128" s="18"/>
    </row>
    <row r="1129" spans="1:42" s="53" customFormat="1">
      <c r="A1129" s="18"/>
      <c r="B1129" s="18"/>
      <c r="C1129" s="18"/>
      <c r="E1129" s="107"/>
      <c r="F1129" s="107"/>
      <c r="G1129" s="107"/>
      <c r="H1129" s="107"/>
      <c r="I1129" s="107"/>
      <c r="J1129" s="107"/>
      <c r="K1129" s="107"/>
      <c r="L1129" s="107"/>
      <c r="M1129" s="107"/>
      <c r="N1129" s="107"/>
      <c r="O1129" s="107"/>
      <c r="P1129" s="107"/>
      <c r="Q1129" s="107"/>
      <c r="R1129" s="107"/>
      <c r="S1129" s="107"/>
      <c r="T1129" s="107"/>
      <c r="U1129" s="107"/>
      <c r="V1129" s="108"/>
      <c r="W1129" s="41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18"/>
      <c r="AN1129" s="18"/>
      <c r="AO1129" s="18"/>
      <c r="AP1129" s="18"/>
    </row>
    <row r="1130" spans="1:42" s="53" customFormat="1">
      <c r="A1130" s="18"/>
      <c r="B1130" s="18"/>
      <c r="C1130" s="18"/>
      <c r="E1130" s="107"/>
      <c r="F1130" s="107"/>
      <c r="G1130" s="107"/>
      <c r="H1130" s="107"/>
      <c r="I1130" s="107"/>
      <c r="J1130" s="107"/>
      <c r="K1130" s="107"/>
      <c r="L1130" s="107"/>
      <c r="M1130" s="107"/>
      <c r="N1130" s="107"/>
      <c r="O1130" s="107"/>
      <c r="P1130" s="107"/>
      <c r="Q1130" s="107"/>
      <c r="R1130" s="107"/>
      <c r="S1130" s="107"/>
      <c r="T1130" s="107"/>
      <c r="U1130" s="107"/>
      <c r="V1130" s="108"/>
      <c r="W1130" s="41"/>
      <c r="X1130" s="18"/>
      <c r="Y1130" s="18"/>
      <c r="Z1130" s="18"/>
      <c r="AA1130" s="18"/>
      <c r="AB1130" s="18"/>
      <c r="AC1130" s="18"/>
      <c r="AD1130" s="18"/>
      <c r="AE1130" s="18"/>
      <c r="AF1130" s="18"/>
      <c r="AG1130" s="18"/>
      <c r="AH1130" s="18"/>
      <c r="AI1130" s="18"/>
      <c r="AJ1130" s="18"/>
      <c r="AK1130" s="18"/>
      <c r="AL1130" s="18"/>
      <c r="AM1130" s="18"/>
      <c r="AN1130" s="18"/>
      <c r="AO1130" s="18"/>
      <c r="AP1130" s="18"/>
    </row>
    <row r="1131" spans="1:42" s="53" customFormat="1">
      <c r="A1131" s="18"/>
      <c r="B1131" s="18"/>
      <c r="C1131" s="18"/>
      <c r="E1131" s="107"/>
      <c r="F1131" s="107"/>
      <c r="G1131" s="107"/>
      <c r="H1131" s="107"/>
      <c r="I1131" s="107"/>
      <c r="J1131" s="107"/>
      <c r="K1131" s="107"/>
      <c r="L1131" s="107"/>
      <c r="M1131" s="107"/>
      <c r="N1131" s="107"/>
      <c r="O1131" s="107"/>
      <c r="P1131" s="107"/>
      <c r="Q1131" s="107"/>
      <c r="R1131" s="107"/>
      <c r="S1131" s="107"/>
      <c r="T1131" s="107"/>
      <c r="U1131" s="107"/>
      <c r="V1131" s="108"/>
      <c r="W1131" s="41"/>
      <c r="X1131" s="18"/>
      <c r="Y1131" s="18"/>
      <c r="Z1131" s="18"/>
      <c r="AA1131" s="18"/>
      <c r="AB1131" s="18"/>
      <c r="AC1131" s="18"/>
      <c r="AD1131" s="18"/>
      <c r="AE1131" s="18"/>
      <c r="AF1131" s="18"/>
      <c r="AG1131" s="18"/>
      <c r="AH1131" s="18"/>
      <c r="AI1131" s="18"/>
      <c r="AJ1131" s="18"/>
      <c r="AK1131" s="18"/>
      <c r="AL1131" s="18"/>
      <c r="AM1131" s="18"/>
      <c r="AN1131" s="18"/>
      <c r="AO1131" s="18"/>
      <c r="AP1131" s="18"/>
    </row>
    <row r="1132" spans="1:42" s="53" customFormat="1">
      <c r="A1132" s="18"/>
      <c r="B1132" s="18"/>
      <c r="C1132" s="18"/>
      <c r="E1132" s="107"/>
      <c r="F1132" s="107"/>
      <c r="G1132" s="107"/>
      <c r="H1132" s="107"/>
      <c r="I1132" s="107"/>
      <c r="J1132" s="107"/>
      <c r="K1132" s="107"/>
      <c r="L1132" s="107"/>
      <c r="M1132" s="107"/>
      <c r="N1132" s="107"/>
      <c r="O1132" s="107"/>
      <c r="P1132" s="107"/>
      <c r="Q1132" s="107"/>
      <c r="R1132" s="107"/>
      <c r="S1132" s="107"/>
      <c r="T1132" s="107"/>
      <c r="U1132" s="107"/>
      <c r="V1132" s="108"/>
      <c r="W1132" s="41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18"/>
      <c r="AN1132" s="18"/>
      <c r="AO1132" s="18"/>
      <c r="AP1132" s="18"/>
    </row>
    <row r="1133" spans="1:42" s="53" customFormat="1">
      <c r="A1133" s="18"/>
      <c r="B1133" s="18"/>
      <c r="C1133" s="18"/>
      <c r="E1133" s="107"/>
      <c r="F1133" s="107"/>
      <c r="G1133" s="107"/>
      <c r="H1133" s="107"/>
      <c r="I1133" s="107"/>
      <c r="J1133" s="107"/>
      <c r="K1133" s="107"/>
      <c r="L1133" s="107"/>
      <c r="M1133" s="107"/>
      <c r="N1133" s="107"/>
      <c r="O1133" s="107"/>
      <c r="P1133" s="107"/>
      <c r="Q1133" s="107"/>
      <c r="R1133" s="107"/>
      <c r="S1133" s="107"/>
      <c r="T1133" s="107"/>
      <c r="U1133" s="107"/>
      <c r="V1133" s="108"/>
      <c r="W1133" s="41"/>
      <c r="X1133" s="18"/>
      <c r="Y1133" s="18"/>
      <c r="Z1133" s="18"/>
      <c r="AA1133" s="18"/>
      <c r="AB1133" s="18"/>
      <c r="AC1133" s="18"/>
      <c r="AD1133" s="18"/>
      <c r="AE1133" s="18"/>
      <c r="AF1133" s="18"/>
      <c r="AG1133" s="18"/>
      <c r="AH1133" s="18"/>
      <c r="AI1133" s="18"/>
      <c r="AJ1133" s="18"/>
      <c r="AK1133" s="18"/>
      <c r="AL1133" s="18"/>
      <c r="AM1133" s="18"/>
      <c r="AN1133" s="18"/>
      <c r="AO1133" s="18"/>
      <c r="AP1133" s="18"/>
    </row>
    <row r="1134" spans="1:42" s="53" customFormat="1">
      <c r="A1134" s="18"/>
      <c r="B1134" s="18"/>
      <c r="C1134" s="18"/>
      <c r="E1134" s="107"/>
      <c r="F1134" s="107"/>
      <c r="G1134" s="107"/>
      <c r="H1134" s="107"/>
      <c r="I1134" s="107"/>
      <c r="J1134" s="107"/>
      <c r="K1134" s="107"/>
      <c r="L1134" s="107"/>
      <c r="M1134" s="107"/>
      <c r="N1134" s="107"/>
      <c r="O1134" s="107"/>
      <c r="P1134" s="107"/>
      <c r="Q1134" s="107"/>
      <c r="R1134" s="107"/>
      <c r="S1134" s="107"/>
      <c r="T1134" s="107"/>
      <c r="U1134" s="107"/>
      <c r="V1134" s="108"/>
      <c r="W1134" s="41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18"/>
      <c r="AN1134" s="18"/>
      <c r="AO1134" s="18"/>
      <c r="AP1134" s="18"/>
    </row>
    <row r="1135" spans="1:42" s="53" customFormat="1">
      <c r="A1135" s="18"/>
      <c r="B1135" s="18"/>
      <c r="C1135" s="18"/>
      <c r="E1135" s="107"/>
      <c r="F1135" s="107"/>
      <c r="G1135" s="107"/>
      <c r="H1135" s="107"/>
      <c r="I1135" s="107"/>
      <c r="J1135" s="107"/>
      <c r="K1135" s="107"/>
      <c r="L1135" s="107"/>
      <c r="M1135" s="107"/>
      <c r="N1135" s="107"/>
      <c r="O1135" s="107"/>
      <c r="P1135" s="107"/>
      <c r="Q1135" s="107"/>
      <c r="R1135" s="107"/>
      <c r="S1135" s="107"/>
      <c r="T1135" s="107"/>
      <c r="U1135" s="107"/>
      <c r="V1135" s="108"/>
      <c r="W1135" s="41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</row>
    <row r="1136" spans="1:42" s="53" customFormat="1">
      <c r="A1136" s="18"/>
      <c r="B1136" s="18"/>
      <c r="C1136" s="18"/>
      <c r="E1136" s="107"/>
      <c r="F1136" s="107"/>
      <c r="G1136" s="107"/>
      <c r="H1136" s="107"/>
      <c r="I1136" s="107"/>
      <c r="J1136" s="107"/>
      <c r="K1136" s="107"/>
      <c r="L1136" s="107"/>
      <c r="M1136" s="107"/>
      <c r="N1136" s="107"/>
      <c r="O1136" s="107"/>
      <c r="P1136" s="107"/>
      <c r="Q1136" s="107"/>
      <c r="R1136" s="107"/>
      <c r="S1136" s="107"/>
      <c r="T1136" s="107"/>
      <c r="U1136" s="107"/>
      <c r="V1136" s="108"/>
      <c r="W1136" s="41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18"/>
      <c r="AN1136" s="18"/>
      <c r="AO1136" s="18"/>
      <c r="AP1136" s="18"/>
    </row>
    <row r="1137" spans="1:42" s="53" customFormat="1">
      <c r="A1137" s="18"/>
      <c r="B1137" s="18"/>
      <c r="C1137" s="18"/>
      <c r="E1137" s="107"/>
      <c r="F1137" s="107"/>
      <c r="G1137" s="107"/>
      <c r="H1137" s="107"/>
      <c r="I1137" s="107"/>
      <c r="J1137" s="107"/>
      <c r="K1137" s="107"/>
      <c r="L1137" s="107"/>
      <c r="M1137" s="107"/>
      <c r="N1137" s="107"/>
      <c r="O1137" s="107"/>
      <c r="P1137" s="107"/>
      <c r="Q1137" s="107"/>
      <c r="R1137" s="107"/>
      <c r="S1137" s="107"/>
      <c r="T1137" s="107"/>
      <c r="U1137" s="107"/>
      <c r="V1137" s="108"/>
      <c r="W1137" s="41"/>
      <c r="X1137" s="18"/>
      <c r="Y1137" s="18"/>
      <c r="Z1137" s="18"/>
      <c r="AA1137" s="18"/>
      <c r="AB1137" s="18"/>
      <c r="AC1137" s="18"/>
      <c r="AD1137" s="18"/>
      <c r="AE1137" s="18"/>
      <c r="AF1137" s="18"/>
      <c r="AG1137" s="18"/>
      <c r="AH1137" s="18"/>
      <c r="AI1137" s="18"/>
      <c r="AJ1137" s="18"/>
      <c r="AK1137" s="18"/>
      <c r="AL1137" s="18"/>
      <c r="AM1137" s="18"/>
      <c r="AN1137" s="18"/>
      <c r="AO1137" s="18"/>
      <c r="AP1137" s="18"/>
    </row>
    <row r="1138" spans="1:42" s="53" customFormat="1">
      <c r="A1138" s="18"/>
      <c r="B1138" s="18"/>
      <c r="C1138" s="18"/>
      <c r="E1138" s="107"/>
      <c r="F1138" s="107"/>
      <c r="G1138" s="107"/>
      <c r="H1138" s="107"/>
      <c r="I1138" s="107"/>
      <c r="J1138" s="107"/>
      <c r="K1138" s="107"/>
      <c r="L1138" s="107"/>
      <c r="M1138" s="107"/>
      <c r="N1138" s="107"/>
      <c r="O1138" s="107"/>
      <c r="P1138" s="107"/>
      <c r="Q1138" s="107"/>
      <c r="R1138" s="107"/>
      <c r="S1138" s="107"/>
      <c r="T1138" s="107"/>
      <c r="U1138" s="107"/>
      <c r="V1138" s="108"/>
      <c r="W1138" s="41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18"/>
      <c r="AN1138" s="18"/>
      <c r="AO1138" s="18"/>
      <c r="AP1138" s="18"/>
    </row>
    <row r="1139" spans="1:42" s="53" customFormat="1">
      <c r="A1139" s="18"/>
      <c r="B1139" s="18"/>
      <c r="C1139" s="18"/>
      <c r="E1139" s="107"/>
      <c r="F1139" s="107"/>
      <c r="G1139" s="107"/>
      <c r="H1139" s="107"/>
      <c r="I1139" s="107"/>
      <c r="J1139" s="107"/>
      <c r="K1139" s="107"/>
      <c r="L1139" s="107"/>
      <c r="M1139" s="107"/>
      <c r="N1139" s="107"/>
      <c r="O1139" s="107"/>
      <c r="P1139" s="107"/>
      <c r="Q1139" s="107"/>
      <c r="R1139" s="107"/>
      <c r="S1139" s="107"/>
      <c r="T1139" s="107"/>
      <c r="U1139" s="107"/>
      <c r="V1139" s="108"/>
      <c r="W1139" s="41"/>
      <c r="X1139" s="18"/>
      <c r="Y1139" s="18"/>
      <c r="Z1139" s="18"/>
      <c r="AA1139" s="18"/>
      <c r="AB1139" s="18"/>
      <c r="AC1139" s="18"/>
      <c r="AD1139" s="18"/>
      <c r="AE1139" s="18"/>
      <c r="AF1139" s="18"/>
      <c r="AG1139" s="18"/>
      <c r="AH1139" s="18"/>
      <c r="AI1139" s="18"/>
      <c r="AJ1139" s="18"/>
      <c r="AK1139" s="18"/>
      <c r="AL1139" s="18"/>
      <c r="AM1139" s="18"/>
      <c r="AN1139" s="18"/>
      <c r="AO1139" s="18"/>
      <c r="AP1139" s="18"/>
    </row>
    <row r="1140" spans="1:42" s="53" customFormat="1">
      <c r="A1140" s="18"/>
      <c r="B1140" s="18"/>
      <c r="C1140" s="18"/>
      <c r="E1140" s="107"/>
      <c r="F1140" s="107"/>
      <c r="G1140" s="107"/>
      <c r="H1140" s="107"/>
      <c r="I1140" s="107"/>
      <c r="J1140" s="107"/>
      <c r="K1140" s="107"/>
      <c r="L1140" s="107"/>
      <c r="M1140" s="107"/>
      <c r="N1140" s="107"/>
      <c r="O1140" s="107"/>
      <c r="P1140" s="107"/>
      <c r="Q1140" s="107"/>
      <c r="R1140" s="107"/>
      <c r="S1140" s="107"/>
      <c r="T1140" s="107"/>
      <c r="U1140" s="107"/>
      <c r="V1140" s="108"/>
      <c r="W1140" s="41"/>
      <c r="X1140" s="18"/>
      <c r="Y1140" s="18"/>
      <c r="Z1140" s="18"/>
      <c r="AA1140" s="18"/>
      <c r="AB1140" s="18"/>
      <c r="AC1140" s="18"/>
      <c r="AD1140" s="18"/>
      <c r="AE1140" s="18"/>
      <c r="AF1140" s="18"/>
      <c r="AG1140" s="18"/>
      <c r="AH1140" s="18"/>
      <c r="AI1140" s="18"/>
      <c r="AJ1140" s="18"/>
      <c r="AK1140" s="18"/>
      <c r="AL1140" s="18"/>
      <c r="AM1140" s="18"/>
      <c r="AN1140" s="18"/>
      <c r="AO1140" s="18"/>
      <c r="AP1140" s="18"/>
    </row>
    <row r="1141" spans="1:42" s="53" customFormat="1">
      <c r="A1141" s="18"/>
      <c r="B1141" s="18"/>
      <c r="C1141" s="18"/>
      <c r="E1141" s="107"/>
      <c r="F1141" s="107"/>
      <c r="G1141" s="107"/>
      <c r="H1141" s="107"/>
      <c r="I1141" s="107"/>
      <c r="J1141" s="107"/>
      <c r="K1141" s="107"/>
      <c r="L1141" s="107"/>
      <c r="M1141" s="107"/>
      <c r="N1141" s="107"/>
      <c r="O1141" s="107"/>
      <c r="P1141" s="107"/>
      <c r="Q1141" s="107"/>
      <c r="R1141" s="107"/>
      <c r="S1141" s="107"/>
      <c r="T1141" s="107"/>
      <c r="U1141" s="107"/>
      <c r="V1141" s="108"/>
      <c r="W1141" s="41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  <c r="AK1141" s="18"/>
      <c r="AL1141" s="18"/>
      <c r="AM1141" s="18"/>
      <c r="AN1141" s="18"/>
      <c r="AO1141" s="18"/>
      <c r="AP1141" s="18"/>
    </row>
    <row r="1142" spans="1:42" s="53" customFormat="1">
      <c r="A1142" s="18"/>
      <c r="B1142" s="18"/>
      <c r="C1142" s="18"/>
      <c r="E1142" s="107"/>
      <c r="F1142" s="107"/>
      <c r="G1142" s="107"/>
      <c r="H1142" s="107"/>
      <c r="I1142" s="107"/>
      <c r="J1142" s="107"/>
      <c r="K1142" s="107"/>
      <c r="L1142" s="107"/>
      <c r="M1142" s="107"/>
      <c r="N1142" s="107"/>
      <c r="O1142" s="107"/>
      <c r="P1142" s="107"/>
      <c r="Q1142" s="107"/>
      <c r="R1142" s="107"/>
      <c r="S1142" s="107"/>
      <c r="T1142" s="107"/>
      <c r="U1142" s="107"/>
      <c r="V1142" s="108"/>
      <c r="W1142" s="41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18"/>
      <c r="AN1142" s="18"/>
      <c r="AO1142" s="18"/>
      <c r="AP1142" s="18"/>
    </row>
    <row r="1143" spans="1:42" s="53" customFormat="1">
      <c r="A1143" s="18"/>
      <c r="B1143" s="18"/>
      <c r="C1143" s="18"/>
      <c r="E1143" s="107"/>
      <c r="F1143" s="107"/>
      <c r="G1143" s="107"/>
      <c r="H1143" s="107"/>
      <c r="I1143" s="107"/>
      <c r="J1143" s="107"/>
      <c r="K1143" s="107"/>
      <c r="L1143" s="107"/>
      <c r="M1143" s="107"/>
      <c r="N1143" s="107"/>
      <c r="O1143" s="107"/>
      <c r="P1143" s="107"/>
      <c r="Q1143" s="107"/>
      <c r="R1143" s="107"/>
      <c r="S1143" s="107"/>
      <c r="T1143" s="107"/>
      <c r="U1143" s="107"/>
      <c r="V1143" s="108"/>
      <c r="W1143" s="41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  <c r="AK1143" s="18"/>
      <c r="AL1143" s="18"/>
      <c r="AM1143" s="18"/>
      <c r="AN1143" s="18"/>
      <c r="AO1143" s="18"/>
      <c r="AP1143" s="18"/>
    </row>
    <row r="1144" spans="1:42" s="53" customFormat="1">
      <c r="A1144" s="18"/>
      <c r="B1144" s="18"/>
      <c r="C1144" s="18"/>
      <c r="E1144" s="107"/>
      <c r="F1144" s="107"/>
      <c r="G1144" s="107"/>
      <c r="H1144" s="107"/>
      <c r="I1144" s="107"/>
      <c r="J1144" s="107"/>
      <c r="K1144" s="107"/>
      <c r="L1144" s="107"/>
      <c r="M1144" s="107"/>
      <c r="N1144" s="107"/>
      <c r="O1144" s="107"/>
      <c r="P1144" s="107"/>
      <c r="Q1144" s="107"/>
      <c r="R1144" s="107"/>
      <c r="S1144" s="107"/>
      <c r="T1144" s="107"/>
      <c r="U1144" s="107"/>
      <c r="V1144" s="108"/>
      <c r="W1144" s="41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  <c r="AK1144" s="18"/>
      <c r="AL1144" s="18"/>
      <c r="AM1144" s="18"/>
      <c r="AN1144" s="18"/>
      <c r="AO1144" s="18"/>
      <c r="AP1144" s="18"/>
    </row>
    <row r="1145" spans="1:42" s="53" customFormat="1">
      <c r="A1145" s="18"/>
      <c r="B1145" s="18"/>
      <c r="C1145" s="18"/>
      <c r="E1145" s="107"/>
      <c r="F1145" s="107"/>
      <c r="G1145" s="107"/>
      <c r="H1145" s="107"/>
      <c r="I1145" s="107"/>
      <c r="J1145" s="107"/>
      <c r="K1145" s="107"/>
      <c r="L1145" s="107"/>
      <c r="M1145" s="107"/>
      <c r="N1145" s="107"/>
      <c r="O1145" s="107"/>
      <c r="P1145" s="107"/>
      <c r="Q1145" s="107"/>
      <c r="R1145" s="107"/>
      <c r="S1145" s="107"/>
      <c r="T1145" s="107"/>
      <c r="U1145" s="107"/>
      <c r="V1145" s="108"/>
      <c r="W1145" s="41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  <c r="AK1145" s="18"/>
      <c r="AL1145" s="18"/>
      <c r="AM1145" s="18"/>
      <c r="AN1145" s="18"/>
      <c r="AO1145" s="18"/>
      <c r="AP1145" s="18"/>
    </row>
    <row r="1146" spans="1:42" s="53" customFormat="1">
      <c r="A1146" s="18"/>
      <c r="B1146" s="18"/>
      <c r="C1146" s="18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107"/>
      <c r="Q1146" s="107"/>
      <c r="R1146" s="107"/>
      <c r="S1146" s="107"/>
      <c r="T1146" s="107"/>
      <c r="U1146" s="107"/>
      <c r="V1146" s="108"/>
      <c r="W1146" s="41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18"/>
      <c r="AN1146" s="18"/>
      <c r="AO1146" s="18"/>
      <c r="AP1146" s="18"/>
    </row>
    <row r="1147" spans="1:42" s="53" customFormat="1">
      <c r="A1147" s="18"/>
      <c r="B1147" s="18"/>
      <c r="C1147" s="18"/>
      <c r="E1147" s="107"/>
      <c r="F1147" s="107"/>
      <c r="G1147" s="107"/>
      <c r="H1147" s="107"/>
      <c r="I1147" s="107"/>
      <c r="J1147" s="107"/>
      <c r="K1147" s="107"/>
      <c r="L1147" s="107"/>
      <c r="M1147" s="107"/>
      <c r="N1147" s="107"/>
      <c r="O1147" s="107"/>
      <c r="P1147" s="107"/>
      <c r="Q1147" s="107"/>
      <c r="R1147" s="107"/>
      <c r="S1147" s="107"/>
      <c r="T1147" s="107"/>
      <c r="U1147" s="107"/>
      <c r="V1147" s="108"/>
      <c r="W1147" s="41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  <c r="AK1147" s="18"/>
      <c r="AL1147" s="18"/>
      <c r="AM1147" s="18"/>
      <c r="AN1147" s="18"/>
      <c r="AO1147" s="18"/>
      <c r="AP1147" s="18"/>
    </row>
    <row r="1148" spans="1:42" s="53" customFormat="1">
      <c r="A1148" s="18"/>
      <c r="B1148" s="18"/>
      <c r="C1148" s="18"/>
      <c r="E1148" s="107"/>
      <c r="F1148" s="107"/>
      <c r="G1148" s="107"/>
      <c r="H1148" s="107"/>
      <c r="I1148" s="107"/>
      <c r="J1148" s="107"/>
      <c r="K1148" s="107"/>
      <c r="L1148" s="107"/>
      <c r="M1148" s="107"/>
      <c r="N1148" s="107"/>
      <c r="O1148" s="107"/>
      <c r="P1148" s="107"/>
      <c r="Q1148" s="107"/>
      <c r="R1148" s="107"/>
      <c r="S1148" s="107"/>
      <c r="T1148" s="107"/>
      <c r="U1148" s="107"/>
      <c r="V1148" s="108"/>
      <c r="W1148" s="41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</row>
    <row r="1149" spans="1:42" s="53" customFormat="1">
      <c r="A1149" s="18"/>
      <c r="B1149" s="18"/>
      <c r="C1149" s="18"/>
      <c r="E1149" s="107"/>
      <c r="F1149" s="107"/>
      <c r="G1149" s="107"/>
      <c r="H1149" s="107"/>
      <c r="I1149" s="107"/>
      <c r="J1149" s="107"/>
      <c r="K1149" s="107"/>
      <c r="L1149" s="107"/>
      <c r="M1149" s="107"/>
      <c r="N1149" s="107"/>
      <c r="O1149" s="107"/>
      <c r="P1149" s="107"/>
      <c r="Q1149" s="107"/>
      <c r="R1149" s="107"/>
      <c r="S1149" s="107"/>
      <c r="T1149" s="107"/>
      <c r="U1149" s="107"/>
      <c r="V1149" s="108"/>
      <c r="W1149" s="41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  <c r="AK1149" s="18"/>
      <c r="AL1149" s="18"/>
      <c r="AM1149" s="18"/>
      <c r="AN1149" s="18"/>
      <c r="AO1149" s="18"/>
      <c r="AP1149" s="18"/>
    </row>
    <row r="1150" spans="1:42" s="53" customFormat="1">
      <c r="A1150" s="18"/>
      <c r="B1150" s="18"/>
      <c r="C1150" s="18"/>
      <c r="E1150" s="107"/>
      <c r="F1150" s="107"/>
      <c r="G1150" s="107"/>
      <c r="H1150" s="107"/>
      <c r="I1150" s="107"/>
      <c r="J1150" s="107"/>
      <c r="K1150" s="107"/>
      <c r="L1150" s="107"/>
      <c r="M1150" s="107"/>
      <c r="N1150" s="107"/>
      <c r="O1150" s="107"/>
      <c r="P1150" s="107"/>
      <c r="Q1150" s="107"/>
      <c r="R1150" s="107"/>
      <c r="S1150" s="107"/>
      <c r="T1150" s="107"/>
      <c r="U1150" s="107"/>
      <c r="V1150" s="108"/>
      <c r="W1150" s="41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  <c r="AK1150" s="18"/>
      <c r="AL1150" s="18"/>
      <c r="AM1150" s="18"/>
      <c r="AN1150" s="18"/>
      <c r="AO1150" s="18"/>
      <c r="AP1150" s="18"/>
    </row>
    <row r="1151" spans="1:42" s="53" customFormat="1">
      <c r="A1151" s="18"/>
      <c r="B1151" s="18"/>
      <c r="C1151" s="18"/>
      <c r="E1151" s="107"/>
      <c r="F1151" s="107"/>
      <c r="G1151" s="107"/>
      <c r="H1151" s="107"/>
      <c r="I1151" s="107"/>
      <c r="J1151" s="107"/>
      <c r="K1151" s="107"/>
      <c r="L1151" s="107"/>
      <c r="M1151" s="107"/>
      <c r="N1151" s="107"/>
      <c r="O1151" s="107"/>
      <c r="P1151" s="107"/>
      <c r="Q1151" s="107"/>
      <c r="R1151" s="107"/>
      <c r="S1151" s="107"/>
      <c r="T1151" s="107"/>
      <c r="U1151" s="107"/>
      <c r="V1151" s="108"/>
      <c r="W1151" s="41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  <c r="AK1151" s="18"/>
      <c r="AL1151" s="18"/>
      <c r="AM1151" s="18"/>
      <c r="AN1151" s="18"/>
      <c r="AO1151" s="18"/>
      <c r="AP1151" s="18"/>
    </row>
    <row r="1152" spans="1:42" s="53" customFormat="1">
      <c r="A1152" s="18"/>
      <c r="B1152" s="18"/>
      <c r="C1152" s="18"/>
      <c r="E1152" s="107"/>
      <c r="F1152" s="107"/>
      <c r="G1152" s="107"/>
      <c r="H1152" s="107"/>
      <c r="I1152" s="107"/>
      <c r="J1152" s="107"/>
      <c r="K1152" s="107"/>
      <c r="L1152" s="107"/>
      <c r="M1152" s="107"/>
      <c r="N1152" s="107"/>
      <c r="O1152" s="107"/>
      <c r="P1152" s="107"/>
      <c r="Q1152" s="107"/>
      <c r="R1152" s="107"/>
      <c r="S1152" s="107"/>
      <c r="T1152" s="107"/>
      <c r="U1152" s="107"/>
      <c r="V1152" s="108"/>
      <c r="W1152" s="41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  <c r="AK1152" s="18"/>
      <c r="AL1152" s="18"/>
      <c r="AM1152" s="18"/>
      <c r="AN1152" s="18"/>
      <c r="AO1152" s="18"/>
      <c r="AP1152" s="18"/>
    </row>
    <row r="1153" spans="1:42" s="53" customFormat="1">
      <c r="A1153" s="18"/>
      <c r="B1153" s="18"/>
      <c r="C1153" s="18"/>
      <c r="E1153" s="107"/>
      <c r="F1153" s="107"/>
      <c r="G1153" s="107"/>
      <c r="H1153" s="107"/>
      <c r="I1153" s="107"/>
      <c r="J1153" s="107"/>
      <c r="K1153" s="107"/>
      <c r="L1153" s="107"/>
      <c r="M1153" s="107"/>
      <c r="N1153" s="107"/>
      <c r="O1153" s="107"/>
      <c r="P1153" s="107"/>
      <c r="Q1153" s="107"/>
      <c r="R1153" s="107"/>
      <c r="S1153" s="107"/>
      <c r="T1153" s="107"/>
      <c r="U1153" s="107"/>
      <c r="V1153" s="108"/>
      <c r="W1153" s="41"/>
      <c r="X1153" s="18"/>
      <c r="Y1153" s="18"/>
      <c r="Z1153" s="18"/>
      <c r="AA1153" s="18"/>
      <c r="AB1153" s="18"/>
      <c r="AC1153" s="18"/>
      <c r="AD1153" s="18"/>
      <c r="AE1153" s="18"/>
      <c r="AF1153" s="18"/>
      <c r="AG1153" s="18"/>
      <c r="AH1153" s="18"/>
      <c r="AI1153" s="18"/>
      <c r="AJ1153" s="18"/>
      <c r="AK1153" s="18"/>
      <c r="AL1153" s="18"/>
      <c r="AM1153" s="18"/>
      <c r="AN1153" s="18"/>
      <c r="AO1153" s="18"/>
      <c r="AP1153" s="18"/>
    </row>
    <row r="1154" spans="1:42" s="53" customFormat="1">
      <c r="A1154" s="18"/>
      <c r="B1154" s="18"/>
      <c r="C1154" s="18"/>
      <c r="E1154" s="107"/>
      <c r="F1154" s="107"/>
      <c r="G1154" s="107"/>
      <c r="H1154" s="107"/>
      <c r="I1154" s="107"/>
      <c r="J1154" s="107"/>
      <c r="K1154" s="107"/>
      <c r="L1154" s="107"/>
      <c r="M1154" s="107"/>
      <c r="N1154" s="107"/>
      <c r="O1154" s="107"/>
      <c r="P1154" s="107"/>
      <c r="Q1154" s="107"/>
      <c r="R1154" s="107"/>
      <c r="S1154" s="107"/>
      <c r="T1154" s="107"/>
      <c r="U1154" s="107"/>
      <c r="V1154" s="108"/>
      <c r="W1154" s="41"/>
      <c r="X1154" s="18"/>
      <c r="Y1154" s="18"/>
      <c r="Z1154" s="18"/>
      <c r="AA1154" s="18"/>
      <c r="AB1154" s="18"/>
      <c r="AC1154" s="18"/>
      <c r="AD1154" s="18"/>
      <c r="AE1154" s="18"/>
      <c r="AF1154" s="18"/>
      <c r="AG1154" s="18"/>
      <c r="AH1154" s="18"/>
      <c r="AI1154" s="18"/>
      <c r="AJ1154" s="18"/>
      <c r="AK1154" s="18"/>
      <c r="AL1154" s="18"/>
      <c r="AM1154" s="18"/>
      <c r="AN1154" s="18"/>
      <c r="AO1154" s="18"/>
      <c r="AP1154" s="18"/>
    </row>
    <row r="1155" spans="1:42" s="53" customFormat="1">
      <c r="A1155" s="18"/>
      <c r="B1155" s="18"/>
      <c r="C1155" s="18"/>
      <c r="E1155" s="107"/>
      <c r="F1155" s="107"/>
      <c r="G1155" s="107"/>
      <c r="H1155" s="107"/>
      <c r="I1155" s="107"/>
      <c r="J1155" s="107"/>
      <c r="K1155" s="107"/>
      <c r="L1155" s="107"/>
      <c r="M1155" s="107"/>
      <c r="N1155" s="107"/>
      <c r="O1155" s="107"/>
      <c r="P1155" s="107"/>
      <c r="Q1155" s="107"/>
      <c r="R1155" s="107"/>
      <c r="S1155" s="107"/>
      <c r="T1155" s="107"/>
      <c r="U1155" s="107"/>
      <c r="V1155" s="108"/>
      <c r="W1155" s="41"/>
      <c r="X1155" s="18"/>
      <c r="Y1155" s="18"/>
      <c r="Z1155" s="18"/>
      <c r="AA1155" s="18"/>
      <c r="AB1155" s="18"/>
      <c r="AC1155" s="18"/>
      <c r="AD1155" s="18"/>
      <c r="AE1155" s="18"/>
      <c r="AF1155" s="18"/>
      <c r="AG1155" s="18"/>
      <c r="AH1155" s="18"/>
      <c r="AI1155" s="18"/>
      <c r="AJ1155" s="18"/>
      <c r="AK1155" s="18"/>
      <c r="AL1155" s="18"/>
      <c r="AM1155" s="18"/>
      <c r="AN1155" s="18"/>
      <c r="AO1155" s="18"/>
      <c r="AP1155" s="18"/>
    </row>
    <row r="1156" spans="1:42" s="53" customFormat="1">
      <c r="A1156" s="18"/>
      <c r="B1156" s="18"/>
      <c r="C1156" s="18"/>
      <c r="E1156" s="107"/>
      <c r="F1156" s="107"/>
      <c r="G1156" s="107"/>
      <c r="H1156" s="107"/>
      <c r="I1156" s="107"/>
      <c r="J1156" s="107"/>
      <c r="K1156" s="107"/>
      <c r="L1156" s="107"/>
      <c r="M1156" s="107"/>
      <c r="N1156" s="107"/>
      <c r="O1156" s="107"/>
      <c r="P1156" s="107"/>
      <c r="Q1156" s="107"/>
      <c r="R1156" s="107"/>
      <c r="S1156" s="107"/>
      <c r="T1156" s="107"/>
      <c r="U1156" s="107"/>
      <c r="V1156" s="108"/>
      <c r="W1156" s="41"/>
      <c r="X1156" s="18"/>
      <c r="Y1156" s="18"/>
      <c r="Z1156" s="18"/>
      <c r="AA1156" s="18"/>
      <c r="AB1156" s="18"/>
      <c r="AC1156" s="18"/>
      <c r="AD1156" s="18"/>
      <c r="AE1156" s="18"/>
      <c r="AF1156" s="18"/>
      <c r="AG1156" s="18"/>
      <c r="AH1156" s="18"/>
      <c r="AI1156" s="18"/>
      <c r="AJ1156" s="18"/>
      <c r="AK1156" s="18"/>
      <c r="AL1156" s="18"/>
      <c r="AM1156" s="18"/>
      <c r="AN1156" s="18"/>
      <c r="AO1156" s="18"/>
      <c r="AP1156" s="18"/>
    </row>
    <row r="1157" spans="1:42" s="53" customFormat="1">
      <c r="A1157" s="18"/>
      <c r="B1157" s="18"/>
      <c r="C1157" s="18"/>
      <c r="E1157" s="107"/>
      <c r="F1157" s="107"/>
      <c r="G1157" s="107"/>
      <c r="H1157" s="107"/>
      <c r="I1157" s="107"/>
      <c r="J1157" s="107"/>
      <c r="K1157" s="107"/>
      <c r="L1157" s="107"/>
      <c r="M1157" s="107"/>
      <c r="N1157" s="107"/>
      <c r="O1157" s="107"/>
      <c r="P1157" s="107"/>
      <c r="Q1157" s="107"/>
      <c r="R1157" s="107"/>
      <c r="S1157" s="107"/>
      <c r="T1157" s="107"/>
      <c r="U1157" s="107"/>
      <c r="V1157" s="108"/>
      <c r="W1157" s="41"/>
      <c r="X1157" s="18"/>
      <c r="Y1157" s="18"/>
      <c r="Z1157" s="18"/>
      <c r="AA1157" s="18"/>
      <c r="AB1157" s="18"/>
      <c r="AC1157" s="18"/>
      <c r="AD1157" s="18"/>
      <c r="AE1157" s="18"/>
      <c r="AF1157" s="18"/>
      <c r="AG1157" s="18"/>
      <c r="AH1157" s="18"/>
      <c r="AI1157" s="18"/>
      <c r="AJ1157" s="18"/>
      <c r="AK1157" s="18"/>
      <c r="AL1157" s="18"/>
      <c r="AM1157" s="18"/>
      <c r="AN1157" s="18"/>
      <c r="AO1157" s="18"/>
      <c r="AP1157" s="18"/>
    </row>
    <row r="1158" spans="1:42" s="53" customFormat="1">
      <c r="A1158" s="18"/>
      <c r="B1158" s="18"/>
      <c r="C1158" s="18"/>
      <c r="E1158" s="107"/>
      <c r="F1158" s="107"/>
      <c r="G1158" s="107"/>
      <c r="H1158" s="107"/>
      <c r="I1158" s="107"/>
      <c r="J1158" s="107"/>
      <c r="K1158" s="107"/>
      <c r="L1158" s="107"/>
      <c r="M1158" s="107"/>
      <c r="N1158" s="107"/>
      <c r="O1158" s="107"/>
      <c r="P1158" s="107"/>
      <c r="Q1158" s="107"/>
      <c r="R1158" s="107"/>
      <c r="S1158" s="107"/>
      <c r="T1158" s="107"/>
      <c r="U1158" s="107"/>
      <c r="V1158" s="108"/>
      <c r="W1158" s="41"/>
      <c r="X1158" s="18"/>
      <c r="Y1158" s="18"/>
      <c r="Z1158" s="18"/>
      <c r="AA1158" s="18"/>
      <c r="AB1158" s="18"/>
      <c r="AC1158" s="18"/>
      <c r="AD1158" s="18"/>
      <c r="AE1158" s="18"/>
      <c r="AF1158" s="18"/>
      <c r="AG1158" s="18"/>
      <c r="AH1158" s="18"/>
      <c r="AI1158" s="18"/>
      <c r="AJ1158" s="18"/>
      <c r="AK1158" s="18"/>
      <c r="AL1158" s="18"/>
      <c r="AM1158" s="18"/>
      <c r="AN1158" s="18"/>
      <c r="AO1158" s="18"/>
      <c r="AP1158" s="18"/>
    </row>
    <row r="1159" spans="1:42" s="53" customFormat="1">
      <c r="A1159" s="18"/>
      <c r="B1159" s="18"/>
      <c r="C1159" s="18"/>
      <c r="E1159" s="107"/>
      <c r="F1159" s="107"/>
      <c r="G1159" s="107"/>
      <c r="H1159" s="107"/>
      <c r="I1159" s="107"/>
      <c r="J1159" s="107"/>
      <c r="K1159" s="107"/>
      <c r="L1159" s="107"/>
      <c r="M1159" s="107"/>
      <c r="N1159" s="107"/>
      <c r="O1159" s="107"/>
      <c r="P1159" s="107"/>
      <c r="Q1159" s="107"/>
      <c r="R1159" s="107"/>
      <c r="S1159" s="107"/>
      <c r="T1159" s="107"/>
      <c r="U1159" s="107"/>
      <c r="V1159" s="108"/>
      <c r="W1159" s="41"/>
      <c r="X1159" s="18"/>
      <c r="Y1159" s="18"/>
      <c r="Z1159" s="18"/>
      <c r="AA1159" s="18"/>
      <c r="AB1159" s="18"/>
      <c r="AC1159" s="18"/>
      <c r="AD1159" s="18"/>
      <c r="AE1159" s="18"/>
      <c r="AF1159" s="18"/>
      <c r="AG1159" s="18"/>
      <c r="AH1159" s="18"/>
      <c r="AI1159" s="18"/>
      <c r="AJ1159" s="18"/>
      <c r="AK1159" s="18"/>
      <c r="AL1159" s="18"/>
      <c r="AM1159" s="18"/>
      <c r="AN1159" s="18"/>
      <c r="AO1159" s="18"/>
      <c r="AP1159" s="18"/>
    </row>
    <row r="1160" spans="1:42" s="53" customFormat="1">
      <c r="A1160" s="18"/>
      <c r="B1160" s="18"/>
      <c r="C1160" s="18"/>
      <c r="E1160" s="107"/>
      <c r="F1160" s="107"/>
      <c r="G1160" s="107"/>
      <c r="H1160" s="107"/>
      <c r="I1160" s="107"/>
      <c r="J1160" s="107"/>
      <c r="K1160" s="107"/>
      <c r="L1160" s="107"/>
      <c r="M1160" s="107"/>
      <c r="N1160" s="107"/>
      <c r="O1160" s="107"/>
      <c r="P1160" s="107"/>
      <c r="Q1160" s="107"/>
      <c r="R1160" s="107"/>
      <c r="S1160" s="107"/>
      <c r="T1160" s="107"/>
      <c r="U1160" s="107"/>
      <c r="V1160" s="108"/>
      <c r="W1160" s="41"/>
      <c r="X1160" s="18"/>
      <c r="Y1160" s="18"/>
      <c r="Z1160" s="18"/>
      <c r="AA1160" s="18"/>
      <c r="AB1160" s="18"/>
      <c r="AC1160" s="18"/>
      <c r="AD1160" s="18"/>
      <c r="AE1160" s="18"/>
      <c r="AF1160" s="18"/>
      <c r="AG1160" s="18"/>
      <c r="AH1160" s="18"/>
      <c r="AI1160" s="18"/>
      <c r="AJ1160" s="18"/>
      <c r="AK1160" s="18"/>
      <c r="AL1160" s="18"/>
      <c r="AM1160" s="18"/>
      <c r="AN1160" s="18"/>
      <c r="AO1160" s="18"/>
      <c r="AP1160" s="18"/>
    </row>
    <row r="1161" spans="1:42" s="53" customFormat="1">
      <c r="A1161" s="18"/>
      <c r="B1161" s="18"/>
      <c r="C1161" s="18"/>
      <c r="E1161" s="107"/>
      <c r="F1161" s="107"/>
      <c r="G1161" s="107"/>
      <c r="H1161" s="107"/>
      <c r="I1161" s="107"/>
      <c r="J1161" s="107"/>
      <c r="K1161" s="107"/>
      <c r="L1161" s="107"/>
      <c r="M1161" s="107"/>
      <c r="N1161" s="107"/>
      <c r="O1161" s="107"/>
      <c r="P1161" s="107"/>
      <c r="Q1161" s="107"/>
      <c r="R1161" s="107"/>
      <c r="S1161" s="107"/>
      <c r="T1161" s="107"/>
      <c r="U1161" s="107"/>
      <c r="V1161" s="108"/>
      <c r="W1161" s="41"/>
      <c r="X1161" s="18"/>
      <c r="Y1161" s="18"/>
      <c r="Z1161" s="18"/>
      <c r="AA1161" s="18"/>
      <c r="AB1161" s="18"/>
      <c r="AC1161" s="18"/>
      <c r="AD1161" s="18"/>
      <c r="AE1161" s="18"/>
      <c r="AF1161" s="18"/>
      <c r="AG1161" s="18"/>
      <c r="AH1161" s="18"/>
      <c r="AI1161" s="18"/>
      <c r="AJ1161" s="18"/>
      <c r="AK1161" s="18"/>
      <c r="AL1161" s="18"/>
      <c r="AM1161" s="18"/>
      <c r="AN1161" s="18"/>
      <c r="AO1161" s="18"/>
      <c r="AP1161" s="18"/>
    </row>
    <row r="1162" spans="1:42" s="53" customFormat="1">
      <c r="A1162" s="18"/>
      <c r="B1162" s="18"/>
      <c r="C1162" s="18"/>
      <c r="E1162" s="107"/>
      <c r="F1162" s="107"/>
      <c r="G1162" s="107"/>
      <c r="H1162" s="107"/>
      <c r="I1162" s="107"/>
      <c r="J1162" s="107"/>
      <c r="K1162" s="107"/>
      <c r="L1162" s="107"/>
      <c r="M1162" s="107"/>
      <c r="N1162" s="107"/>
      <c r="O1162" s="107"/>
      <c r="P1162" s="107"/>
      <c r="Q1162" s="107"/>
      <c r="R1162" s="107"/>
      <c r="S1162" s="107"/>
      <c r="T1162" s="107"/>
      <c r="U1162" s="107"/>
      <c r="V1162" s="108"/>
      <c r="W1162" s="41"/>
      <c r="X1162" s="18"/>
      <c r="Y1162" s="18"/>
      <c r="Z1162" s="18"/>
      <c r="AA1162" s="18"/>
      <c r="AB1162" s="18"/>
      <c r="AC1162" s="18"/>
      <c r="AD1162" s="18"/>
      <c r="AE1162" s="18"/>
      <c r="AF1162" s="18"/>
      <c r="AG1162" s="18"/>
      <c r="AH1162" s="18"/>
      <c r="AI1162" s="18"/>
      <c r="AJ1162" s="18"/>
      <c r="AK1162" s="18"/>
      <c r="AL1162" s="18"/>
      <c r="AM1162" s="18"/>
      <c r="AN1162" s="18"/>
      <c r="AO1162" s="18"/>
      <c r="AP1162" s="18"/>
    </row>
    <row r="1163" spans="1:42" s="53" customFormat="1">
      <c r="A1163" s="18"/>
      <c r="B1163" s="18"/>
      <c r="C1163" s="18"/>
      <c r="E1163" s="107"/>
      <c r="F1163" s="107"/>
      <c r="G1163" s="107"/>
      <c r="H1163" s="107"/>
      <c r="I1163" s="107"/>
      <c r="J1163" s="107"/>
      <c r="K1163" s="107"/>
      <c r="L1163" s="107"/>
      <c r="M1163" s="107"/>
      <c r="N1163" s="107"/>
      <c r="O1163" s="107"/>
      <c r="P1163" s="107"/>
      <c r="Q1163" s="107"/>
      <c r="R1163" s="107"/>
      <c r="S1163" s="107"/>
      <c r="T1163" s="107"/>
      <c r="U1163" s="107"/>
      <c r="V1163" s="108"/>
      <c r="W1163" s="41"/>
      <c r="X1163" s="18"/>
      <c r="Y1163" s="18"/>
      <c r="Z1163" s="18"/>
      <c r="AA1163" s="18"/>
      <c r="AB1163" s="18"/>
      <c r="AC1163" s="18"/>
      <c r="AD1163" s="18"/>
      <c r="AE1163" s="18"/>
      <c r="AF1163" s="18"/>
      <c r="AG1163" s="18"/>
      <c r="AH1163" s="18"/>
      <c r="AI1163" s="18"/>
      <c r="AJ1163" s="18"/>
      <c r="AK1163" s="18"/>
      <c r="AL1163" s="18"/>
      <c r="AM1163" s="18"/>
      <c r="AN1163" s="18"/>
      <c r="AO1163" s="18"/>
      <c r="AP1163" s="18"/>
    </row>
    <row r="1164" spans="1:42" s="53" customFormat="1">
      <c r="A1164" s="18"/>
      <c r="B1164" s="18"/>
      <c r="C1164" s="18"/>
      <c r="E1164" s="107"/>
      <c r="F1164" s="107"/>
      <c r="G1164" s="107"/>
      <c r="H1164" s="107"/>
      <c r="I1164" s="107"/>
      <c r="J1164" s="107"/>
      <c r="K1164" s="107"/>
      <c r="L1164" s="107"/>
      <c r="M1164" s="107"/>
      <c r="N1164" s="107"/>
      <c r="O1164" s="107"/>
      <c r="P1164" s="107"/>
      <c r="Q1164" s="107"/>
      <c r="R1164" s="107"/>
      <c r="S1164" s="107"/>
      <c r="T1164" s="107"/>
      <c r="U1164" s="107"/>
      <c r="V1164" s="108"/>
      <c r="W1164" s="41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18"/>
      <c r="AN1164" s="18"/>
      <c r="AO1164" s="18"/>
      <c r="AP1164" s="18"/>
    </row>
    <row r="1165" spans="1:42" s="53" customFormat="1">
      <c r="A1165" s="18"/>
      <c r="B1165" s="18"/>
      <c r="C1165" s="18"/>
      <c r="E1165" s="107"/>
      <c r="F1165" s="107"/>
      <c r="G1165" s="107"/>
      <c r="H1165" s="107"/>
      <c r="I1165" s="107"/>
      <c r="J1165" s="107"/>
      <c r="K1165" s="107"/>
      <c r="L1165" s="107"/>
      <c r="M1165" s="107"/>
      <c r="N1165" s="107"/>
      <c r="O1165" s="107"/>
      <c r="P1165" s="107"/>
      <c r="Q1165" s="107"/>
      <c r="R1165" s="107"/>
      <c r="S1165" s="107"/>
      <c r="T1165" s="107"/>
      <c r="U1165" s="107"/>
      <c r="V1165" s="108"/>
      <c r="W1165" s="41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</row>
    <row r="1166" spans="1:42" s="53" customFormat="1">
      <c r="A1166" s="18"/>
      <c r="B1166" s="18"/>
      <c r="C1166" s="18"/>
      <c r="E1166" s="107"/>
      <c r="F1166" s="107"/>
      <c r="G1166" s="107"/>
      <c r="H1166" s="107"/>
      <c r="I1166" s="107"/>
      <c r="J1166" s="107"/>
      <c r="K1166" s="107"/>
      <c r="L1166" s="107"/>
      <c r="M1166" s="107"/>
      <c r="N1166" s="107"/>
      <c r="O1166" s="107"/>
      <c r="P1166" s="107"/>
      <c r="Q1166" s="107"/>
      <c r="R1166" s="107"/>
      <c r="S1166" s="107"/>
      <c r="T1166" s="107"/>
      <c r="U1166" s="107"/>
      <c r="V1166" s="108"/>
      <c r="W1166" s="41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18"/>
      <c r="AN1166" s="18"/>
      <c r="AO1166" s="18"/>
      <c r="AP1166" s="18"/>
    </row>
    <row r="1167" spans="1:42" s="53" customFormat="1">
      <c r="A1167" s="18"/>
      <c r="B1167" s="18"/>
      <c r="C1167" s="18"/>
      <c r="E1167" s="107"/>
      <c r="F1167" s="107"/>
      <c r="G1167" s="107"/>
      <c r="H1167" s="107"/>
      <c r="I1167" s="107"/>
      <c r="J1167" s="107"/>
      <c r="K1167" s="107"/>
      <c r="L1167" s="107"/>
      <c r="M1167" s="107"/>
      <c r="N1167" s="107"/>
      <c r="O1167" s="107"/>
      <c r="P1167" s="107"/>
      <c r="Q1167" s="107"/>
      <c r="R1167" s="107"/>
      <c r="S1167" s="107"/>
      <c r="T1167" s="107"/>
      <c r="U1167" s="107"/>
      <c r="V1167" s="108"/>
      <c r="W1167" s="41"/>
      <c r="X1167" s="18"/>
      <c r="Y1167" s="18"/>
      <c r="Z1167" s="18"/>
      <c r="AA1167" s="18"/>
      <c r="AB1167" s="18"/>
      <c r="AC1167" s="18"/>
      <c r="AD1167" s="18"/>
      <c r="AE1167" s="18"/>
      <c r="AF1167" s="18"/>
      <c r="AG1167" s="18"/>
      <c r="AH1167" s="18"/>
      <c r="AI1167" s="18"/>
      <c r="AJ1167" s="18"/>
      <c r="AK1167" s="18"/>
      <c r="AL1167" s="18"/>
      <c r="AM1167" s="18"/>
      <c r="AN1167" s="18"/>
      <c r="AO1167" s="18"/>
      <c r="AP1167" s="18"/>
    </row>
    <row r="1168" spans="1:42" s="53" customFormat="1">
      <c r="A1168" s="18"/>
      <c r="B1168" s="18"/>
      <c r="C1168" s="18"/>
      <c r="E1168" s="107"/>
      <c r="F1168" s="107"/>
      <c r="G1168" s="107"/>
      <c r="H1168" s="107"/>
      <c r="I1168" s="107"/>
      <c r="J1168" s="107"/>
      <c r="K1168" s="107"/>
      <c r="L1168" s="107"/>
      <c r="M1168" s="107"/>
      <c r="N1168" s="107"/>
      <c r="O1168" s="107"/>
      <c r="P1168" s="107"/>
      <c r="Q1168" s="107"/>
      <c r="R1168" s="107"/>
      <c r="S1168" s="107"/>
      <c r="T1168" s="107"/>
      <c r="U1168" s="107"/>
      <c r="V1168" s="108"/>
      <c r="W1168" s="41"/>
      <c r="X1168" s="18"/>
      <c r="Y1168" s="18"/>
      <c r="Z1168" s="18"/>
      <c r="AA1168" s="18"/>
      <c r="AB1168" s="18"/>
      <c r="AC1168" s="18"/>
      <c r="AD1168" s="18"/>
      <c r="AE1168" s="18"/>
      <c r="AF1168" s="18"/>
      <c r="AG1168" s="18"/>
      <c r="AH1168" s="18"/>
      <c r="AI1168" s="18"/>
      <c r="AJ1168" s="18"/>
      <c r="AK1168" s="18"/>
      <c r="AL1168" s="18"/>
      <c r="AM1168" s="18"/>
      <c r="AN1168" s="18"/>
      <c r="AO1168" s="18"/>
      <c r="AP1168" s="18"/>
    </row>
    <row r="1169" spans="1:42" s="53" customFormat="1">
      <c r="A1169" s="18"/>
      <c r="B1169" s="18"/>
      <c r="C1169" s="18"/>
      <c r="E1169" s="107"/>
      <c r="F1169" s="107"/>
      <c r="G1169" s="107"/>
      <c r="H1169" s="107"/>
      <c r="I1169" s="107"/>
      <c r="J1169" s="107"/>
      <c r="K1169" s="107"/>
      <c r="L1169" s="107"/>
      <c r="M1169" s="107"/>
      <c r="N1169" s="107"/>
      <c r="O1169" s="107"/>
      <c r="P1169" s="107"/>
      <c r="Q1169" s="107"/>
      <c r="R1169" s="107"/>
      <c r="S1169" s="107"/>
      <c r="T1169" s="107"/>
      <c r="U1169" s="107"/>
      <c r="V1169" s="108"/>
      <c r="W1169" s="41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18"/>
      <c r="AN1169" s="18"/>
      <c r="AO1169" s="18"/>
      <c r="AP1169" s="18"/>
    </row>
    <row r="1170" spans="1:42" s="53" customFormat="1">
      <c r="A1170" s="18"/>
      <c r="B1170" s="18"/>
      <c r="C1170" s="18"/>
      <c r="E1170" s="107"/>
      <c r="F1170" s="107"/>
      <c r="G1170" s="107"/>
      <c r="H1170" s="107"/>
      <c r="I1170" s="107"/>
      <c r="J1170" s="107"/>
      <c r="K1170" s="107"/>
      <c r="L1170" s="107"/>
      <c r="M1170" s="107"/>
      <c r="N1170" s="107"/>
      <c r="O1170" s="107"/>
      <c r="P1170" s="107"/>
      <c r="Q1170" s="107"/>
      <c r="R1170" s="107"/>
      <c r="S1170" s="107"/>
      <c r="T1170" s="107"/>
      <c r="U1170" s="107"/>
      <c r="V1170" s="108"/>
      <c r="W1170" s="41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18"/>
      <c r="AN1170" s="18"/>
      <c r="AO1170" s="18"/>
      <c r="AP1170" s="18"/>
    </row>
    <row r="1171" spans="1:42" s="53" customFormat="1">
      <c r="A1171" s="18"/>
      <c r="B1171" s="18"/>
      <c r="C1171" s="18"/>
      <c r="E1171" s="107"/>
      <c r="F1171" s="107"/>
      <c r="G1171" s="107"/>
      <c r="H1171" s="107"/>
      <c r="I1171" s="107"/>
      <c r="J1171" s="107"/>
      <c r="K1171" s="107"/>
      <c r="L1171" s="107"/>
      <c r="M1171" s="107"/>
      <c r="N1171" s="107"/>
      <c r="O1171" s="107"/>
      <c r="P1171" s="107"/>
      <c r="Q1171" s="107"/>
      <c r="R1171" s="107"/>
      <c r="S1171" s="107"/>
      <c r="T1171" s="107"/>
      <c r="U1171" s="107"/>
      <c r="V1171" s="108"/>
      <c r="W1171" s="41"/>
      <c r="X1171" s="18"/>
      <c r="Y1171" s="18"/>
      <c r="Z1171" s="18"/>
      <c r="AA1171" s="18"/>
      <c r="AB1171" s="18"/>
      <c r="AC1171" s="18"/>
      <c r="AD1171" s="18"/>
      <c r="AE1171" s="18"/>
      <c r="AF1171" s="18"/>
      <c r="AG1171" s="18"/>
      <c r="AH1171" s="18"/>
      <c r="AI1171" s="18"/>
      <c r="AJ1171" s="18"/>
      <c r="AK1171" s="18"/>
      <c r="AL1171" s="18"/>
      <c r="AM1171" s="18"/>
      <c r="AN1171" s="18"/>
      <c r="AO1171" s="18"/>
      <c r="AP1171" s="18"/>
    </row>
    <row r="1172" spans="1:42" s="53" customFormat="1">
      <c r="A1172" s="18"/>
      <c r="B1172" s="18"/>
      <c r="C1172" s="18"/>
      <c r="E1172" s="107"/>
      <c r="F1172" s="107"/>
      <c r="G1172" s="107"/>
      <c r="H1172" s="107"/>
      <c r="I1172" s="107"/>
      <c r="J1172" s="107"/>
      <c r="K1172" s="107"/>
      <c r="L1172" s="107"/>
      <c r="M1172" s="107"/>
      <c r="N1172" s="107"/>
      <c r="O1172" s="107"/>
      <c r="P1172" s="107"/>
      <c r="Q1172" s="107"/>
      <c r="R1172" s="107"/>
      <c r="S1172" s="107"/>
      <c r="T1172" s="107"/>
      <c r="U1172" s="107"/>
      <c r="V1172" s="108"/>
      <c r="W1172" s="41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18"/>
      <c r="AN1172" s="18"/>
      <c r="AO1172" s="18"/>
      <c r="AP1172" s="18"/>
    </row>
    <row r="1173" spans="1:42" s="53" customFormat="1">
      <c r="A1173" s="18"/>
      <c r="B1173" s="18"/>
      <c r="C1173" s="18"/>
      <c r="E1173" s="107"/>
      <c r="F1173" s="107"/>
      <c r="G1173" s="107"/>
      <c r="H1173" s="107"/>
      <c r="I1173" s="107"/>
      <c r="J1173" s="107"/>
      <c r="K1173" s="107"/>
      <c r="L1173" s="107"/>
      <c r="M1173" s="107"/>
      <c r="N1173" s="107"/>
      <c r="O1173" s="107"/>
      <c r="P1173" s="107"/>
      <c r="Q1173" s="107"/>
      <c r="R1173" s="107"/>
      <c r="S1173" s="107"/>
      <c r="T1173" s="107"/>
      <c r="U1173" s="107"/>
      <c r="V1173" s="108"/>
      <c r="W1173" s="41"/>
      <c r="X1173" s="18"/>
      <c r="Y1173" s="18"/>
      <c r="Z1173" s="18"/>
      <c r="AA1173" s="18"/>
      <c r="AB1173" s="18"/>
      <c r="AC1173" s="18"/>
      <c r="AD1173" s="18"/>
      <c r="AE1173" s="18"/>
      <c r="AF1173" s="18"/>
      <c r="AG1173" s="18"/>
      <c r="AH1173" s="18"/>
      <c r="AI1173" s="18"/>
      <c r="AJ1173" s="18"/>
      <c r="AK1173" s="18"/>
      <c r="AL1173" s="18"/>
      <c r="AM1173" s="18"/>
      <c r="AN1173" s="18"/>
      <c r="AO1173" s="18"/>
      <c r="AP1173" s="18"/>
    </row>
    <row r="1174" spans="1:42" s="53" customFormat="1">
      <c r="A1174" s="18"/>
      <c r="B1174" s="18"/>
      <c r="C1174" s="18"/>
      <c r="E1174" s="107"/>
      <c r="F1174" s="107"/>
      <c r="G1174" s="107"/>
      <c r="H1174" s="107"/>
      <c r="I1174" s="107"/>
      <c r="J1174" s="107"/>
      <c r="K1174" s="107"/>
      <c r="L1174" s="107"/>
      <c r="M1174" s="107"/>
      <c r="N1174" s="107"/>
      <c r="O1174" s="107"/>
      <c r="P1174" s="107"/>
      <c r="Q1174" s="107"/>
      <c r="R1174" s="107"/>
      <c r="S1174" s="107"/>
      <c r="T1174" s="107"/>
      <c r="U1174" s="107"/>
      <c r="V1174" s="108"/>
      <c r="W1174" s="41"/>
      <c r="X1174" s="18"/>
      <c r="Y1174" s="18"/>
      <c r="Z1174" s="18"/>
      <c r="AA1174" s="18"/>
      <c r="AB1174" s="18"/>
      <c r="AC1174" s="18"/>
      <c r="AD1174" s="18"/>
      <c r="AE1174" s="18"/>
      <c r="AF1174" s="18"/>
      <c r="AG1174" s="18"/>
      <c r="AH1174" s="18"/>
      <c r="AI1174" s="18"/>
      <c r="AJ1174" s="18"/>
      <c r="AK1174" s="18"/>
      <c r="AL1174" s="18"/>
      <c r="AM1174" s="18"/>
      <c r="AN1174" s="18"/>
      <c r="AO1174" s="18"/>
      <c r="AP1174" s="18"/>
    </row>
    <row r="1175" spans="1:42" s="53" customFormat="1">
      <c r="A1175" s="18"/>
      <c r="B1175" s="18"/>
      <c r="C1175" s="18"/>
      <c r="E1175" s="107"/>
      <c r="F1175" s="107"/>
      <c r="G1175" s="107"/>
      <c r="H1175" s="107"/>
      <c r="I1175" s="107"/>
      <c r="J1175" s="107"/>
      <c r="K1175" s="107"/>
      <c r="L1175" s="107"/>
      <c r="M1175" s="107"/>
      <c r="N1175" s="107"/>
      <c r="O1175" s="107"/>
      <c r="P1175" s="107"/>
      <c r="Q1175" s="107"/>
      <c r="R1175" s="107"/>
      <c r="S1175" s="107"/>
      <c r="T1175" s="107"/>
      <c r="U1175" s="107"/>
      <c r="V1175" s="108"/>
      <c r="W1175" s="41"/>
      <c r="X1175" s="18"/>
      <c r="Y1175" s="18"/>
      <c r="Z1175" s="18"/>
      <c r="AA1175" s="18"/>
      <c r="AB1175" s="18"/>
      <c r="AC1175" s="18"/>
      <c r="AD1175" s="18"/>
      <c r="AE1175" s="18"/>
      <c r="AF1175" s="18"/>
      <c r="AG1175" s="18"/>
      <c r="AH1175" s="18"/>
      <c r="AI1175" s="18"/>
      <c r="AJ1175" s="18"/>
      <c r="AK1175" s="18"/>
      <c r="AL1175" s="18"/>
      <c r="AM1175" s="18"/>
      <c r="AN1175" s="18"/>
      <c r="AO1175" s="18"/>
      <c r="AP1175" s="18"/>
    </row>
    <row r="1176" spans="1:42" s="53" customFormat="1">
      <c r="A1176" s="18"/>
      <c r="B1176" s="18"/>
      <c r="C1176" s="18"/>
      <c r="E1176" s="107"/>
      <c r="F1176" s="107"/>
      <c r="G1176" s="107"/>
      <c r="H1176" s="107"/>
      <c r="I1176" s="107"/>
      <c r="J1176" s="107"/>
      <c r="K1176" s="107"/>
      <c r="L1176" s="107"/>
      <c r="M1176" s="107"/>
      <c r="N1176" s="107"/>
      <c r="O1176" s="107"/>
      <c r="P1176" s="107"/>
      <c r="Q1176" s="107"/>
      <c r="R1176" s="107"/>
      <c r="S1176" s="107"/>
      <c r="T1176" s="107"/>
      <c r="U1176" s="107"/>
      <c r="V1176" s="108"/>
      <c r="W1176" s="41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18"/>
      <c r="AN1176" s="18"/>
      <c r="AO1176" s="18"/>
      <c r="AP1176" s="18"/>
    </row>
    <row r="1177" spans="1:42" s="53" customFormat="1">
      <c r="A1177" s="18"/>
      <c r="B1177" s="18"/>
      <c r="C1177" s="18"/>
      <c r="E1177" s="107"/>
      <c r="F1177" s="107"/>
      <c r="G1177" s="107"/>
      <c r="H1177" s="107"/>
      <c r="I1177" s="107"/>
      <c r="J1177" s="107"/>
      <c r="K1177" s="107"/>
      <c r="L1177" s="107"/>
      <c r="M1177" s="107"/>
      <c r="N1177" s="107"/>
      <c r="O1177" s="107"/>
      <c r="P1177" s="107"/>
      <c r="Q1177" s="107"/>
      <c r="R1177" s="107"/>
      <c r="S1177" s="107"/>
      <c r="T1177" s="107"/>
      <c r="U1177" s="107"/>
      <c r="V1177" s="108"/>
      <c r="W1177" s="41"/>
      <c r="X1177" s="18"/>
      <c r="Y1177" s="18"/>
      <c r="Z1177" s="18"/>
      <c r="AA1177" s="18"/>
      <c r="AB1177" s="18"/>
      <c r="AC1177" s="18"/>
      <c r="AD1177" s="18"/>
      <c r="AE1177" s="18"/>
      <c r="AF1177" s="18"/>
      <c r="AG1177" s="18"/>
      <c r="AH1177" s="18"/>
      <c r="AI1177" s="18"/>
      <c r="AJ1177" s="18"/>
      <c r="AK1177" s="18"/>
      <c r="AL1177" s="18"/>
      <c r="AM1177" s="18"/>
      <c r="AN1177" s="18"/>
      <c r="AO1177" s="18"/>
      <c r="AP1177" s="18"/>
    </row>
    <row r="1178" spans="1:42" s="53" customFormat="1">
      <c r="A1178" s="18"/>
      <c r="B1178" s="18"/>
      <c r="C1178" s="18"/>
      <c r="E1178" s="107"/>
      <c r="F1178" s="107"/>
      <c r="G1178" s="107"/>
      <c r="H1178" s="107"/>
      <c r="I1178" s="107"/>
      <c r="J1178" s="107"/>
      <c r="K1178" s="107"/>
      <c r="L1178" s="107"/>
      <c r="M1178" s="107"/>
      <c r="N1178" s="107"/>
      <c r="O1178" s="107"/>
      <c r="P1178" s="107"/>
      <c r="Q1178" s="107"/>
      <c r="R1178" s="107"/>
      <c r="S1178" s="107"/>
      <c r="T1178" s="107"/>
      <c r="U1178" s="107"/>
      <c r="V1178" s="108"/>
      <c r="W1178" s="41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</row>
    <row r="1179" spans="1:42" s="53" customFormat="1">
      <c r="A1179" s="18"/>
      <c r="B1179" s="18"/>
      <c r="C1179" s="18"/>
      <c r="E1179" s="107"/>
      <c r="F1179" s="107"/>
      <c r="G1179" s="107"/>
      <c r="H1179" s="107"/>
      <c r="I1179" s="107"/>
      <c r="J1179" s="107"/>
      <c r="K1179" s="107"/>
      <c r="L1179" s="107"/>
      <c r="M1179" s="107"/>
      <c r="N1179" s="107"/>
      <c r="O1179" s="107"/>
      <c r="P1179" s="107"/>
      <c r="Q1179" s="107"/>
      <c r="R1179" s="107"/>
      <c r="S1179" s="107"/>
      <c r="T1179" s="107"/>
      <c r="U1179" s="107"/>
      <c r="V1179" s="108"/>
      <c r="W1179" s="41"/>
      <c r="X1179" s="18"/>
      <c r="Y1179" s="18"/>
      <c r="Z1179" s="18"/>
      <c r="AA1179" s="18"/>
      <c r="AB1179" s="18"/>
      <c r="AC1179" s="18"/>
      <c r="AD1179" s="18"/>
      <c r="AE1179" s="18"/>
      <c r="AF1179" s="18"/>
      <c r="AG1179" s="18"/>
      <c r="AH1179" s="18"/>
      <c r="AI1179" s="18"/>
      <c r="AJ1179" s="18"/>
      <c r="AK1179" s="18"/>
      <c r="AL1179" s="18"/>
      <c r="AM1179" s="18"/>
      <c r="AN1179" s="18"/>
      <c r="AO1179" s="18"/>
      <c r="AP1179" s="18"/>
    </row>
    <row r="1180" spans="1:42" s="53" customFormat="1">
      <c r="A1180" s="18"/>
      <c r="B1180" s="18"/>
      <c r="C1180" s="18"/>
      <c r="E1180" s="107"/>
      <c r="F1180" s="107"/>
      <c r="G1180" s="107"/>
      <c r="H1180" s="107"/>
      <c r="I1180" s="107"/>
      <c r="J1180" s="107"/>
      <c r="K1180" s="107"/>
      <c r="L1180" s="107"/>
      <c r="M1180" s="107"/>
      <c r="N1180" s="107"/>
      <c r="O1180" s="107"/>
      <c r="P1180" s="107"/>
      <c r="Q1180" s="107"/>
      <c r="R1180" s="107"/>
      <c r="S1180" s="107"/>
      <c r="T1180" s="107"/>
      <c r="U1180" s="107"/>
      <c r="V1180" s="108"/>
      <c r="W1180" s="41"/>
      <c r="X1180" s="18"/>
      <c r="Y1180" s="18"/>
      <c r="Z1180" s="18"/>
      <c r="AA1180" s="18"/>
      <c r="AB1180" s="18"/>
      <c r="AC1180" s="18"/>
      <c r="AD1180" s="18"/>
      <c r="AE1180" s="18"/>
      <c r="AF1180" s="18"/>
      <c r="AG1180" s="18"/>
      <c r="AH1180" s="18"/>
      <c r="AI1180" s="18"/>
      <c r="AJ1180" s="18"/>
      <c r="AK1180" s="18"/>
      <c r="AL1180" s="18"/>
      <c r="AM1180" s="18"/>
      <c r="AN1180" s="18"/>
      <c r="AO1180" s="18"/>
      <c r="AP1180" s="18"/>
    </row>
    <row r="1181" spans="1:42" s="53" customFormat="1">
      <c r="A1181" s="18"/>
      <c r="B1181" s="18"/>
      <c r="C1181" s="18"/>
      <c r="E1181" s="107"/>
      <c r="F1181" s="107"/>
      <c r="G1181" s="107"/>
      <c r="H1181" s="107"/>
      <c r="I1181" s="107"/>
      <c r="J1181" s="107"/>
      <c r="K1181" s="107"/>
      <c r="L1181" s="107"/>
      <c r="M1181" s="107"/>
      <c r="N1181" s="107"/>
      <c r="O1181" s="107"/>
      <c r="P1181" s="107"/>
      <c r="Q1181" s="107"/>
      <c r="R1181" s="107"/>
      <c r="S1181" s="107"/>
      <c r="T1181" s="107"/>
      <c r="U1181" s="107"/>
      <c r="V1181" s="108"/>
      <c r="W1181" s="41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18"/>
      <c r="AN1181" s="18"/>
      <c r="AO1181" s="18"/>
      <c r="AP1181" s="18"/>
    </row>
    <row r="1182" spans="1:42" s="53" customFormat="1">
      <c r="A1182" s="18"/>
      <c r="B1182" s="18"/>
      <c r="C1182" s="18"/>
      <c r="E1182" s="107"/>
      <c r="F1182" s="107"/>
      <c r="G1182" s="107"/>
      <c r="H1182" s="107"/>
      <c r="I1182" s="107"/>
      <c r="J1182" s="107"/>
      <c r="K1182" s="107"/>
      <c r="L1182" s="107"/>
      <c r="M1182" s="107"/>
      <c r="N1182" s="107"/>
      <c r="O1182" s="107"/>
      <c r="P1182" s="107"/>
      <c r="Q1182" s="107"/>
      <c r="R1182" s="107"/>
      <c r="S1182" s="107"/>
      <c r="T1182" s="107"/>
      <c r="U1182" s="107"/>
      <c r="V1182" s="108"/>
      <c r="W1182" s="41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18"/>
      <c r="AN1182" s="18"/>
      <c r="AO1182" s="18"/>
      <c r="AP1182" s="18"/>
    </row>
    <row r="1183" spans="1:42" s="53" customFormat="1">
      <c r="A1183" s="18"/>
      <c r="B1183" s="18"/>
      <c r="C1183" s="18"/>
      <c r="E1183" s="107"/>
      <c r="F1183" s="107"/>
      <c r="G1183" s="107"/>
      <c r="H1183" s="107"/>
      <c r="I1183" s="107"/>
      <c r="J1183" s="107"/>
      <c r="K1183" s="107"/>
      <c r="L1183" s="107"/>
      <c r="M1183" s="107"/>
      <c r="N1183" s="107"/>
      <c r="O1183" s="107"/>
      <c r="P1183" s="107"/>
      <c r="Q1183" s="107"/>
      <c r="R1183" s="107"/>
      <c r="S1183" s="107"/>
      <c r="T1183" s="107"/>
      <c r="U1183" s="107"/>
      <c r="V1183" s="108"/>
      <c r="W1183" s="41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18"/>
      <c r="AN1183" s="18"/>
      <c r="AO1183" s="18"/>
      <c r="AP1183" s="18"/>
    </row>
    <row r="1184" spans="1:42" s="53" customFormat="1">
      <c r="A1184" s="18"/>
      <c r="B1184" s="18"/>
      <c r="C1184" s="18"/>
      <c r="E1184" s="107"/>
      <c r="F1184" s="107"/>
      <c r="G1184" s="107"/>
      <c r="H1184" s="107"/>
      <c r="I1184" s="107"/>
      <c r="J1184" s="107"/>
      <c r="K1184" s="107"/>
      <c r="L1184" s="107"/>
      <c r="M1184" s="107"/>
      <c r="N1184" s="107"/>
      <c r="O1184" s="107"/>
      <c r="P1184" s="107"/>
      <c r="Q1184" s="107"/>
      <c r="R1184" s="107"/>
      <c r="S1184" s="107"/>
      <c r="T1184" s="107"/>
      <c r="U1184" s="107"/>
      <c r="V1184" s="108"/>
      <c r="W1184" s="41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18"/>
      <c r="AN1184" s="18"/>
      <c r="AO1184" s="18"/>
      <c r="AP1184" s="18"/>
    </row>
    <row r="1185" spans="1:42" s="53" customFormat="1">
      <c r="A1185" s="18"/>
      <c r="B1185" s="18"/>
      <c r="C1185" s="18"/>
      <c r="E1185" s="107"/>
      <c r="F1185" s="107"/>
      <c r="G1185" s="107"/>
      <c r="H1185" s="107"/>
      <c r="I1185" s="107"/>
      <c r="J1185" s="107"/>
      <c r="K1185" s="107"/>
      <c r="L1185" s="107"/>
      <c r="M1185" s="107"/>
      <c r="N1185" s="107"/>
      <c r="O1185" s="107"/>
      <c r="P1185" s="107"/>
      <c r="Q1185" s="107"/>
      <c r="R1185" s="107"/>
      <c r="S1185" s="107"/>
      <c r="T1185" s="107"/>
      <c r="U1185" s="107"/>
      <c r="V1185" s="108"/>
      <c r="W1185" s="41"/>
      <c r="X1185" s="18"/>
      <c r="Y1185" s="18"/>
      <c r="Z1185" s="18"/>
      <c r="AA1185" s="18"/>
      <c r="AB1185" s="18"/>
      <c r="AC1185" s="18"/>
      <c r="AD1185" s="18"/>
      <c r="AE1185" s="18"/>
      <c r="AF1185" s="18"/>
      <c r="AG1185" s="18"/>
      <c r="AH1185" s="18"/>
      <c r="AI1185" s="18"/>
      <c r="AJ1185" s="18"/>
      <c r="AK1185" s="18"/>
      <c r="AL1185" s="18"/>
      <c r="AM1185" s="18"/>
      <c r="AN1185" s="18"/>
      <c r="AO1185" s="18"/>
      <c r="AP1185" s="18"/>
    </row>
    <row r="1186" spans="1:42" s="53" customFormat="1">
      <c r="A1186" s="18"/>
      <c r="B1186" s="18"/>
      <c r="C1186" s="18"/>
      <c r="E1186" s="107"/>
      <c r="F1186" s="107"/>
      <c r="G1186" s="107"/>
      <c r="H1186" s="107"/>
      <c r="I1186" s="107"/>
      <c r="J1186" s="107"/>
      <c r="K1186" s="107"/>
      <c r="L1186" s="107"/>
      <c r="M1186" s="107"/>
      <c r="N1186" s="107"/>
      <c r="O1186" s="107"/>
      <c r="P1186" s="107"/>
      <c r="Q1186" s="107"/>
      <c r="R1186" s="107"/>
      <c r="S1186" s="107"/>
      <c r="T1186" s="107"/>
      <c r="U1186" s="107"/>
      <c r="V1186" s="108"/>
      <c r="W1186" s="41"/>
      <c r="X1186" s="18"/>
      <c r="Y1186" s="18"/>
      <c r="Z1186" s="18"/>
      <c r="AA1186" s="18"/>
      <c r="AB1186" s="18"/>
      <c r="AC1186" s="18"/>
      <c r="AD1186" s="18"/>
      <c r="AE1186" s="18"/>
      <c r="AF1186" s="18"/>
      <c r="AG1186" s="18"/>
      <c r="AH1186" s="18"/>
      <c r="AI1186" s="18"/>
      <c r="AJ1186" s="18"/>
      <c r="AK1186" s="18"/>
      <c r="AL1186" s="18"/>
      <c r="AM1186" s="18"/>
      <c r="AN1186" s="18"/>
      <c r="AO1186" s="18"/>
      <c r="AP1186" s="18"/>
    </row>
    <row r="1187" spans="1:42" s="53" customFormat="1">
      <c r="A1187" s="18"/>
      <c r="B1187" s="18"/>
      <c r="C1187" s="18"/>
      <c r="E1187" s="107"/>
      <c r="F1187" s="107"/>
      <c r="G1187" s="107"/>
      <c r="H1187" s="107"/>
      <c r="I1187" s="107"/>
      <c r="J1187" s="107"/>
      <c r="K1187" s="107"/>
      <c r="L1187" s="107"/>
      <c r="M1187" s="107"/>
      <c r="N1187" s="107"/>
      <c r="O1187" s="107"/>
      <c r="P1187" s="107"/>
      <c r="Q1187" s="107"/>
      <c r="R1187" s="107"/>
      <c r="S1187" s="107"/>
      <c r="T1187" s="107"/>
      <c r="U1187" s="107"/>
      <c r="V1187" s="108"/>
      <c r="W1187" s="41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18"/>
      <c r="AN1187" s="18"/>
      <c r="AO1187" s="18"/>
      <c r="AP1187" s="18"/>
    </row>
    <row r="1188" spans="1:42" s="53" customFormat="1">
      <c r="A1188" s="18"/>
      <c r="B1188" s="18"/>
      <c r="C1188" s="18"/>
      <c r="E1188" s="107"/>
      <c r="F1188" s="107"/>
      <c r="G1188" s="107"/>
      <c r="H1188" s="107"/>
      <c r="I1188" s="107"/>
      <c r="J1188" s="107"/>
      <c r="K1188" s="107"/>
      <c r="L1188" s="107"/>
      <c r="M1188" s="107"/>
      <c r="N1188" s="107"/>
      <c r="O1188" s="107"/>
      <c r="P1188" s="107"/>
      <c r="Q1188" s="107"/>
      <c r="R1188" s="107"/>
      <c r="S1188" s="107"/>
      <c r="T1188" s="107"/>
      <c r="U1188" s="107"/>
      <c r="V1188" s="108"/>
      <c r="W1188" s="41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18"/>
      <c r="AN1188" s="18"/>
      <c r="AO1188" s="18"/>
      <c r="AP1188" s="18"/>
    </row>
    <row r="1189" spans="1:42" s="53" customFormat="1">
      <c r="A1189" s="18"/>
      <c r="B1189" s="18"/>
      <c r="C1189" s="18"/>
      <c r="E1189" s="107"/>
      <c r="F1189" s="107"/>
      <c r="G1189" s="107"/>
      <c r="H1189" s="107"/>
      <c r="I1189" s="107"/>
      <c r="J1189" s="107"/>
      <c r="K1189" s="107"/>
      <c r="L1189" s="107"/>
      <c r="M1189" s="107"/>
      <c r="N1189" s="107"/>
      <c r="O1189" s="107"/>
      <c r="P1189" s="107"/>
      <c r="Q1189" s="107"/>
      <c r="R1189" s="107"/>
      <c r="S1189" s="107"/>
      <c r="T1189" s="107"/>
      <c r="U1189" s="107"/>
      <c r="V1189" s="108"/>
      <c r="W1189" s="41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18"/>
      <c r="AN1189" s="18"/>
      <c r="AO1189" s="18"/>
      <c r="AP1189" s="18"/>
    </row>
    <row r="1190" spans="1:42" s="53" customFormat="1">
      <c r="A1190" s="18"/>
      <c r="B1190" s="18"/>
      <c r="C1190" s="18"/>
      <c r="E1190" s="107"/>
      <c r="F1190" s="107"/>
      <c r="G1190" s="107"/>
      <c r="H1190" s="107"/>
      <c r="I1190" s="107"/>
      <c r="J1190" s="107"/>
      <c r="K1190" s="107"/>
      <c r="L1190" s="107"/>
      <c r="M1190" s="107"/>
      <c r="N1190" s="107"/>
      <c r="O1190" s="107"/>
      <c r="P1190" s="107"/>
      <c r="Q1190" s="107"/>
      <c r="R1190" s="107"/>
      <c r="S1190" s="107"/>
      <c r="T1190" s="107"/>
      <c r="U1190" s="107"/>
      <c r="V1190" s="108"/>
      <c r="W1190" s="41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18"/>
      <c r="AN1190" s="18"/>
      <c r="AO1190" s="18"/>
      <c r="AP1190" s="18"/>
    </row>
    <row r="1191" spans="1:42" s="53" customFormat="1">
      <c r="A1191" s="18"/>
      <c r="B1191" s="18"/>
      <c r="C1191" s="18"/>
      <c r="E1191" s="107"/>
      <c r="F1191" s="107"/>
      <c r="G1191" s="107"/>
      <c r="H1191" s="107"/>
      <c r="I1191" s="107"/>
      <c r="J1191" s="107"/>
      <c r="K1191" s="107"/>
      <c r="L1191" s="107"/>
      <c r="M1191" s="107"/>
      <c r="N1191" s="107"/>
      <c r="O1191" s="107"/>
      <c r="P1191" s="107"/>
      <c r="Q1191" s="107"/>
      <c r="R1191" s="107"/>
      <c r="S1191" s="107"/>
      <c r="T1191" s="107"/>
      <c r="U1191" s="107"/>
      <c r="V1191" s="108"/>
      <c r="W1191" s="41"/>
      <c r="X1191" s="18"/>
      <c r="Y1191" s="18"/>
      <c r="Z1191" s="18"/>
      <c r="AA1191" s="18"/>
      <c r="AB1191" s="18"/>
      <c r="AC1191" s="18"/>
      <c r="AD1191" s="18"/>
      <c r="AE1191" s="18"/>
      <c r="AF1191" s="18"/>
      <c r="AG1191" s="18"/>
      <c r="AH1191" s="18"/>
      <c r="AI1191" s="18"/>
      <c r="AJ1191" s="18"/>
      <c r="AK1191" s="18"/>
      <c r="AL1191" s="18"/>
      <c r="AM1191" s="18"/>
      <c r="AN1191" s="18"/>
      <c r="AO1191" s="18"/>
      <c r="AP1191" s="18"/>
    </row>
    <row r="1192" spans="1:42" s="53" customFormat="1">
      <c r="A1192" s="18"/>
      <c r="B1192" s="18"/>
      <c r="C1192" s="18"/>
      <c r="E1192" s="107"/>
      <c r="F1192" s="107"/>
      <c r="G1192" s="107"/>
      <c r="H1192" s="107"/>
      <c r="I1192" s="107"/>
      <c r="J1192" s="107"/>
      <c r="K1192" s="107"/>
      <c r="L1192" s="107"/>
      <c r="M1192" s="107"/>
      <c r="N1192" s="107"/>
      <c r="O1192" s="107"/>
      <c r="P1192" s="107"/>
      <c r="Q1192" s="107"/>
      <c r="R1192" s="107"/>
      <c r="S1192" s="107"/>
      <c r="T1192" s="107"/>
      <c r="U1192" s="107"/>
      <c r="V1192" s="108"/>
      <c r="W1192" s="41"/>
      <c r="X1192" s="18"/>
      <c r="Y1192" s="18"/>
      <c r="Z1192" s="18"/>
      <c r="AA1192" s="18"/>
      <c r="AB1192" s="18"/>
      <c r="AC1192" s="18"/>
      <c r="AD1192" s="18"/>
      <c r="AE1192" s="18"/>
      <c r="AF1192" s="18"/>
      <c r="AG1192" s="18"/>
      <c r="AH1192" s="18"/>
      <c r="AI1192" s="18"/>
      <c r="AJ1192" s="18"/>
      <c r="AK1192" s="18"/>
      <c r="AL1192" s="18"/>
      <c r="AM1192" s="18"/>
      <c r="AN1192" s="18"/>
      <c r="AO1192" s="18"/>
      <c r="AP1192" s="18"/>
    </row>
    <row r="1193" spans="1:42" s="53" customFormat="1">
      <c r="A1193" s="18"/>
      <c r="B1193" s="18"/>
      <c r="C1193" s="18"/>
      <c r="E1193" s="107"/>
      <c r="F1193" s="107"/>
      <c r="G1193" s="107"/>
      <c r="H1193" s="107"/>
      <c r="I1193" s="107"/>
      <c r="J1193" s="107"/>
      <c r="K1193" s="107"/>
      <c r="L1193" s="107"/>
      <c r="M1193" s="107"/>
      <c r="N1193" s="107"/>
      <c r="O1193" s="107"/>
      <c r="P1193" s="107"/>
      <c r="Q1193" s="107"/>
      <c r="R1193" s="107"/>
      <c r="S1193" s="107"/>
      <c r="T1193" s="107"/>
      <c r="U1193" s="107"/>
      <c r="V1193" s="108"/>
      <c r="W1193" s="41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18"/>
      <c r="AN1193" s="18"/>
      <c r="AO1193" s="18"/>
      <c r="AP1193" s="18"/>
    </row>
    <row r="1194" spans="1:42" s="53" customFormat="1">
      <c r="A1194" s="18"/>
      <c r="B1194" s="18"/>
      <c r="C1194" s="18"/>
      <c r="E1194" s="107"/>
      <c r="F1194" s="107"/>
      <c r="G1194" s="107"/>
      <c r="H1194" s="107"/>
      <c r="I1194" s="107"/>
      <c r="J1194" s="107"/>
      <c r="K1194" s="107"/>
      <c r="L1194" s="107"/>
      <c r="M1194" s="107"/>
      <c r="N1194" s="107"/>
      <c r="O1194" s="107"/>
      <c r="P1194" s="107"/>
      <c r="Q1194" s="107"/>
      <c r="R1194" s="107"/>
      <c r="S1194" s="107"/>
      <c r="T1194" s="107"/>
      <c r="U1194" s="107"/>
      <c r="V1194" s="108"/>
      <c r="W1194" s="41"/>
      <c r="X1194" s="18"/>
      <c r="Y1194" s="18"/>
      <c r="Z1194" s="18"/>
      <c r="AA1194" s="18"/>
      <c r="AB1194" s="18"/>
      <c r="AC1194" s="18"/>
      <c r="AD1194" s="18"/>
      <c r="AE1194" s="18"/>
      <c r="AF1194" s="18"/>
      <c r="AG1194" s="18"/>
      <c r="AH1194" s="18"/>
      <c r="AI1194" s="18"/>
      <c r="AJ1194" s="18"/>
      <c r="AK1194" s="18"/>
      <c r="AL1194" s="18"/>
      <c r="AM1194" s="18"/>
      <c r="AN1194" s="18"/>
      <c r="AO1194" s="18"/>
      <c r="AP1194" s="18"/>
    </row>
    <row r="1195" spans="1:42" s="53" customFormat="1">
      <c r="A1195" s="18"/>
      <c r="B1195" s="18"/>
      <c r="C1195" s="18"/>
      <c r="E1195" s="107"/>
      <c r="F1195" s="107"/>
      <c r="G1195" s="107"/>
      <c r="H1195" s="107"/>
      <c r="I1195" s="107"/>
      <c r="J1195" s="107"/>
      <c r="K1195" s="107"/>
      <c r="L1195" s="107"/>
      <c r="M1195" s="107"/>
      <c r="N1195" s="107"/>
      <c r="O1195" s="107"/>
      <c r="P1195" s="107"/>
      <c r="Q1195" s="107"/>
      <c r="R1195" s="107"/>
      <c r="S1195" s="107"/>
      <c r="T1195" s="107"/>
      <c r="U1195" s="107"/>
      <c r="V1195" s="108"/>
      <c r="W1195" s="41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</row>
    <row r="1196" spans="1:42" s="53" customFormat="1">
      <c r="A1196" s="18"/>
      <c r="B1196" s="18"/>
      <c r="C1196" s="18"/>
      <c r="E1196" s="107"/>
      <c r="F1196" s="107"/>
      <c r="G1196" s="107"/>
      <c r="H1196" s="107"/>
      <c r="I1196" s="107"/>
      <c r="J1196" s="107"/>
      <c r="K1196" s="107"/>
      <c r="L1196" s="107"/>
      <c r="M1196" s="107"/>
      <c r="N1196" s="107"/>
      <c r="O1196" s="107"/>
      <c r="P1196" s="107"/>
      <c r="Q1196" s="107"/>
      <c r="R1196" s="107"/>
      <c r="S1196" s="107"/>
      <c r="T1196" s="107"/>
      <c r="U1196" s="107"/>
      <c r="V1196" s="108"/>
      <c r="W1196" s="41"/>
      <c r="X1196" s="18"/>
      <c r="Y1196" s="18"/>
      <c r="Z1196" s="18"/>
      <c r="AA1196" s="18"/>
      <c r="AB1196" s="18"/>
      <c r="AC1196" s="18"/>
      <c r="AD1196" s="18"/>
      <c r="AE1196" s="18"/>
      <c r="AF1196" s="18"/>
      <c r="AG1196" s="18"/>
      <c r="AH1196" s="18"/>
      <c r="AI1196" s="18"/>
      <c r="AJ1196" s="18"/>
      <c r="AK1196" s="18"/>
      <c r="AL1196" s="18"/>
      <c r="AM1196" s="18"/>
      <c r="AN1196" s="18"/>
      <c r="AO1196" s="18"/>
      <c r="AP1196" s="18"/>
    </row>
    <row r="1197" spans="1:42" s="53" customFormat="1">
      <c r="A1197" s="18"/>
      <c r="B1197" s="18"/>
      <c r="C1197" s="18"/>
      <c r="E1197" s="107"/>
      <c r="F1197" s="107"/>
      <c r="G1197" s="107"/>
      <c r="H1197" s="107"/>
      <c r="I1197" s="107"/>
      <c r="J1197" s="107"/>
      <c r="K1197" s="107"/>
      <c r="L1197" s="107"/>
      <c r="M1197" s="107"/>
      <c r="N1197" s="107"/>
      <c r="O1197" s="107"/>
      <c r="P1197" s="107"/>
      <c r="Q1197" s="107"/>
      <c r="R1197" s="107"/>
      <c r="S1197" s="107"/>
      <c r="T1197" s="107"/>
      <c r="U1197" s="107"/>
      <c r="V1197" s="108"/>
      <c r="W1197" s="41"/>
      <c r="X1197" s="18"/>
      <c r="Y1197" s="18"/>
      <c r="Z1197" s="18"/>
      <c r="AA1197" s="18"/>
      <c r="AB1197" s="18"/>
      <c r="AC1197" s="18"/>
      <c r="AD1197" s="18"/>
      <c r="AE1197" s="18"/>
      <c r="AF1197" s="18"/>
      <c r="AG1197" s="18"/>
      <c r="AH1197" s="18"/>
      <c r="AI1197" s="18"/>
      <c r="AJ1197" s="18"/>
      <c r="AK1197" s="18"/>
      <c r="AL1197" s="18"/>
      <c r="AM1197" s="18"/>
      <c r="AN1197" s="18"/>
      <c r="AO1197" s="18"/>
      <c r="AP1197" s="18"/>
    </row>
    <row r="1198" spans="1:42" s="53" customFormat="1">
      <c r="A1198" s="18"/>
      <c r="B1198" s="18"/>
      <c r="C1198" s="18"/>
      <c r="E1198" s="107"/>
      <c r="F1198" s="107"/>
      <c r="G1198" s="107"/>
      <c r="H1198" s="107"/>
      <c r="I1198" s="107"/>
      <c r="J1198" s="107"/>
      <c r="K1198" s="107"/>
      <c r="L1198" s="107"/>
      <c r="M1198" s="107"/>
      <c r="N1198" s="107"/>
      <c r="O1198" s="107"/>
      <c r="P1198" s="107"/>
      <c r="Q1198" s="107"/>
      <c r="R1198" s="107"/>
      <c r="S1198" s="107"/>
      <c r="T1198" s="107"/>
      <c r="U1198" s="107"/>
      <c r="V1198" s="108"/>
      <c r="W1198" s="41"/>
      <c r="X1198" s="18"/>
      <c r="Y1198" s="18"/>
      <c r="Z1198" s="18"/>
      <c r="AA1198" s="18"/>
      <c r="AB1198" s="18"/>
      <c r="AC1198" s="18"/>
      <c r="AD1198" s="18"/>
      <c r="AE1198" s="18"/>
      <c r="AF1198" s="18"/>
      <c r="AG1198" s="18"/>
      <c r="AH1198" s="18"/>
      <c r="AI1198" s="18"/>
      <c r="AJ1198" s="18"/>
      <c r="AK1198" s="18"/>
      <c r="AL1198" s="18"/>
      <c r="AM1198" s="18"/>
      <c r="AN1198" s="18"/>
      <c r="AO1198" s="18"/>
      <c r="AP1198" s="18"/>
    </row>
    <row r="1199" spans="1:42" s="53" customFormat="1">
      <c r="A1199" s="18"/>
      <c r="B1199" s="18"/>
      <c r="C1199" s="18"/>
      <c r="E1199" s="107"/>
      <c r="F1199" s="107"/>
      <c r="G1199" s="107"/>
      <c r="H1199" s="107"/>
      <c r="I1199" s="107"/>
      <c r="J1199" s="107"/>
      <c r="K1199" s="107"/>
      <c r="L1199" s="107"/>
      <c r="M1199" s="107"/>
      <c r="N1199" s="107"/>
      <c r="O1199" s="107"/>
      <c r="P1199" s="107"/>
      <c r="Q1199" s="107"/>
      <c r="R1199" s="107"/>
      <c r="S1199" s="107"/>
      <c r="T1199" s="107"/>
      <c r="U1199" s="107"/>
      <c r="V1199" s="108"/>
      <c r="W1199" s="41"/>
      <c r="X1199" s="18"/>
      <c r="Y1199" s="18"/>
      <c r="Z1199" s="18"/>
      <c r="AA1199" s="18"/>
      <c r="AB1199" s="18"/>
      <c r="AC1199" s="18"/>
      <c r="AD1199" s="18"/>
      <c r="AE1199" s="18"/>
      <c r="AF1199" s="18"/>
      <c r="AG1199" s="18"/>
      <c r="AH1199" s="18"/>
      <c r="AI1199" s="18"/>
      <c r="AJ1199" s="18"/>
      <c r="AK1199" s="18"/>
      <c r="AL1199" s="18"/>
      <c r="AM1199" s="18"/>
      <c r="AN1199" s="18"/>
      <c r="AO1199" s="18"/>
      <c r="AP1199" s="18"/>
    </row>
    <row r="1200" spans="1:42" s="53" customFormat="1">
      <c r="A1200" s="18"/>
      <c r="B1200" s="18"/>
      <c r="C1200" s="18"/>
      <c r="E1200" s="107"/>
      <c r="F1200" s="107"/>
      <c r="G1200" s="107"/>
      <c r="H1200" s="107"/>
      <c r="I1200" s="107"/>
      <c r="J1200" s="107"/>
      <c r="K1200" s="107"/>
      <c r="L1200" s="107"/>
      <c r="M1200" s="107"/>
      <c r="N1200" s="107"/>
      <c r="O1200" s="107"/>
      <c r="P1200" s="107"/>
      <c r="Q1200" s="107"/>
      <c r="R1200" s="107"/>
      <c r="S1200" s="107"/>
      <c r="T1200" s="107"/>
      <c r="U1200" s="107"/>
      <c r="V1200" s="108"/>
      <c r="W1200" s="41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18"/>
      <c r="AN1200" s="18"/>
      <c r="AO1200" s="18"/>
      <c r="AP1200" s="18"/>
    </row>
    <row r="1201" spans="1:42" s="53" customFormat="1">
      <c r="A1201" s="18"/>
      <c r="B1201" s="18"/>
      <c r="C1201" s="18"/>
      <c r="E1201" s="107"/>
      <c r="F1201" s="107"/>
      <c r="G1201" s="107"/>
      <c r="H1201" s="107"/>
      <c r="I1201" s="107"/>
      <c r="J1201" s="107"/>
      <c r="K1201" s="107"/>
      <c r="L1201" s="107"/>
      <c r="M1201" s="107"/>
      <c r="N1201" s="107"/>
      <c r="O1201" s="107"/>
      <c r="P1201" s="107"/>
      <c r="Q1201" s="107"/>
      <c r="R1201" s="107"/>
      <c r="S1201" s="107"/>
      <c r="T1201" s="107"/>
      <c r="U1201" s="107"/>
      <c r="V1201" s="108"/>
      <c r="W1201" s="41"/>
      <c r="X1201" s="18"/>
      <c r="Y1201" s="18"/>
      <c r="Z1201" s="18"/>
      <c r="AA1201" s="18"/>
      <c r="AB1201" s="18"/>
      <c r="AC1201" s="18"/>
      <c r="AD1201" s="18"/>
      <c r="AE1201" s="18"/>
      <c r="AF1201" s="18"/>
      <c r="AG1201" s="18"/>
      <c r="AH1201" s="18"/>
      <c r="AI1201" s="18"/>
      <c r="AJ1201" s="18"/>
      <c r="AK1201" s="18"/>
      <c r="AL1201" s="18"/>
      <c r="AM1201" s="18"/>
      <c r="AN1201" s="18"/>
      <c r="AO1201" s="18"/>
      <c r="AP1201" s="18"/>
    </row>
    <row r="1202" spans="1:42" s="53" customFormat="1">
      <c r="A1202" s="18"/>
      <c r="B1202" s="18"/>
      <c r="C1202" s="18"/>
      <c r="E1202" s="107"/>
      <c r="F1202" s="107"/>
      <c r="G1202" s="107"/>
      <c r="H1202" s="107"/>
      <c r="I1202" s="107"/>
      <c r="J1202" s="107"/>
      <c r="K1202" s="107"/>
      <c r="L1202" s="107"/>
      <c r="M1202" s="107"/>
      <c r="N1202" s="107"/>
      <c r="O1202" s="107"/>
      <c r="P1202" s="107"/>
      <c r="Q1202" s="107"/>
      <c r="R1202" s="107"/>
      <c r="S1202" s="107"/>
      <c r="T1202" s="107"/>
      <c r="U1202" s="107"/>
      <c r="V1202" s="108"/>
      <c r="W1202" s="41"/>
      <c r="X1202" s="18"/>
      <c r="Y1202" s="18"/>
      <c r="Z1202" s="18"/>
      <c r="AA1202" s="18"/>
      <c r="AB1202" s="18"/>
      <c r="AC1202" s="18"/>
      <c r="AD1202" s="18"/>
      <c r="AE1202" s="18"/>
      <c r="AF1202" s="18"/>
      <c r="AG1202" s="18"/>
      <c r="AH1202" s="18"/>
      <c r="AI1202" s="18"/>
      <c r="AJ1202" s="18"/>
      <c r="AK1202" s="18"/>
      <c r="AL1202" s="18"/>
      <c r="AM1202" s="18"/>
      <c r="AN1202" s="18"/>
      <c r="AO1202" s="18"/>
      <c r="AP1202" s="18"/>
    </row>
    <row r="1203" spans="1:42" s="53" customFormat="1">
      <c r="A1203" s="18"/>
      <c r="B1203" s="18"/>
      <c r="C1203" s="18"/>
      <c r="E1203" s="107"/>
      <c r="F1203" s="107"/>
      <c r="G1203" s="107"/>
      <c r="H1203" s="107"/>
      <c r="I1203" s="107"/>
      <c r="J1203" s="107"/>
      <c r="K1203" s="107"/>
      <c r="L1203" s="107"/>
      <c r="M1203" s="107"/>
      <c r="N1203" s="107"/>
      <c r="O1203" s="107"/>
      <c r="P1203" s="107"/>
      <c r="Q1203" s="107"/>
      <c r="R1203" s="107"/>
      <c r="S1203" s="107"/>
      <c r="T1203" s="107"/>
      <c r="U1203" s="107"/>
      <c r="V1203" s="108"/>
      <c r="W1203" s="41"/>
      <c r="X1203" s="18"/>
      <c r="Y1203" s="18"/>
      <c r="Z1203" s="18"/>
      <c r="AA1203" s="18"/>
      <c r="AB1203" s="18"/>
      <c r="AC1203" s="18"/>
      <c r="AD1203" s="18"/>
      <c r="AE1203" s="18"/>
      <c r="AF1203" s="18"/>
      <c r="AG1203" s="18"/>
      <c r="AH1203" s="18"/>
      <c r="AI1203" s="18"/>
      <c r="AJ1203" s="18"/>
      <c r="AK1203" s="18"/>
      <c r="AL1203" s="18"/>
      <c r="AM1203" s="18"/>
      <c r="AN1203" s="18"/>
      <c r="AO1203" s="18"/>
      <c r="AP1203" s="18"/>
    </row>
    <row r="1204" spans="1:42" s="53" customFormat="1">
      <c r="A1204" s="18"/>
      <c r="B1204" s="18"/>
      <c r="C1204" s="18"/>
      <c r="E1204" s="107"/>
      <c r="F1204" s="107"/>
      <c r="G1204" s="107"/>
      <c r="H1204" s="107"/>
      <c r="I1204" s="107"/>
      <c r="J1204" s="107"/>
      <c r="K1204" s="107"/>
      <c r="L1204" s="107"/>
      <c r="M1204" s="107"/>
      <c r="N1204" s="107"/>
      <c r="O1204" s="107"/>
      <c r="P1204" s="107"/>
      <c r="Q1204" s="107"/>
      <c r="R1204" s="107"/>
      <c r="S1204" s="107"/>
      <c r="T1204" s="107"/>
      <c r="U1204" s="107"/>
      <c r="V1204" s="108"/>
      <c r="W1204" s="41"/>
      <c r="X1204" s="18"/>
      <c r="Y1204" s="18"/>
      <c r="Z1204" s="18"/>
      <c r="AA1204" s="18"/>
      <c r="AB1204" s="18"/>
      <c r="AC1204" s="18"/>
      <c r="AD1204" s="18"/>
      <c r="AE1204" s="18"/>
      <c r="AF1204" s="18"/>
      <c r="AG1204" s="18"/>
      <c r="AH1204" s="18"/>
      <c r="AI1204" s="18"/>
      <c r="AJ1204" s="18"/>
      <c r="AK1204" s="18"/>
      <c r="AL1204" s="18"/>
      <c r="AM1204" s="18"/>
      <c r="AN1204" s="18"/>
      <c r="AO1204" s="18"/>
      <c r="AP1204" s="18"/>
    </row>
    <row r="1205" spans="1:42" s="53" customFormat="1">
      <c r="A1205" s="18"/>
      <c r="B1205" s="18"/>
      <c r="C1205" s="18"/>
      <c r="E1205" s="107"/>
      <c r="F1205" s="107"/>
      <c r="G1205" s="107"/>
      <c r="H1205" s="107"/>
      <c r="I1205" s="107"/>
      <c r="J1205" s="107"/>
      <c r="K1205" s="107"/>
      <c r="L1205" s="107"/>
      <c r="M1205" s="107"/>
      <c r="N1205" s="107"/>
      <c r="O1205" s="107"/>
      <c r="P1205" s="107"/>
      <c r="Q1205" s="107"/>
      <c r="R1205" s="107"/>
      <c r="S1205" s="107"/>
      <c r="T1205" s="107"/>
      <c r="U1205" s="107"/>
      <c r="V1205" s="108"/>
      <c r="W1205" s="41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18"/>
      <c r="AN1205" s="18"/>
      <c r="AO1205" s="18"/>
      <c r="AP1205" s="18"/>
    </row>
    <row r="1206" spans="1:42" s="53" customFormat="1">
      <c r="A1206" s="18"/>
      <c r="B1206" s="18"/>
      <c r="C1206" s="18"/>
      <c r="E1206" s="107"/>
      <c r="F1206" s="107"/>
      <c r="G1206" s="107"/>
      <c r="H1206" s="107"/>
      <c r="I1206" s="107"/>
      <c r="J1206" s="107"/>
      <c r="K1206" s="107"/>
      <c r="L1206" s="107"/>
      <c r="M1206" s="107"/>
      <c r="N1206" s="107"/>
      <c r="O1206" s="107"/>
      <c r="P1206" s="107"/>
      <c r="Q1206" s="107"/>
      <c r="R1206" s="107"/>
      <c r="S1206" s="107"/>
      <c r="T1206" s="107"/>
      <c r="U1206" s="107"/>
      <c r="V1206" s="108"/>
      <c r="W1206" s="41"/>
      <c r="X1206" s="18"/>
      <c r="Y1206" s="18"/>
      <c r="Z1206" s="18"/>
      <c r="AA1206" s="18"/>
      <c r="AB1206" s="18"/>
      <c r="AC1206" s="18"/>
      <c r="AD1206" s="18"/>
      <c r="AE1206" s="18"/>
      <c r="AF1206" s="18"/>
      <c r="AG1206" s="18"/>
      <c r="AH1206" s="18"/>
      <c r="AI1206" s="18"/>
      <c r="AJ1206" s="18"/>
      <c r="AK1206" s="18"/>
      <c r="AL1206" s="18"/>
      <c r="AM1206" s="18"/>
      <c r="AN1206" s="18"/>
      <c r="AO1206" s="18"/>
      <c r="AP1206" s="18"/>
    </row>
    <row r="1207" spans="1:42" s="53" customFormat="1">
      <c r="A1207" s="18"/>
      <c r="B1207" s="18"/>
      <c r="C1207" s="18"/>
      <c r="E1207" s="107"/>
      <c r="F1207" s="107"/>
      <c r="G1207" s="107"/>
      <c r="H1207" s="107"/>
      <c r="I1207" s="107"/>
      <c r="J1207" s="107"/>
      <c r="K1207" s="107"/>
      <c r="L1207" s="107"/>
      <c r="M1207" s="107"/>
      <c r="N1207" s="107"/>
      <c r="O1207" s="107"/>
      <c r="P1207" s="107"/>
      <c r="Q1207" s="107"/>
      <c r="R1207" s="107"/>
      <c r="S1207" s="107"/>
      <c r="T1207" s="107"/>
      <c r="U1207" s="107"/>
      <c r="V1207" s="108"/>
      <c r="W1207" s="41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18"/>
      <c r="AN1207" s="18"/>
      <c r="AO1207" s="18"/>
      <c r="AP1207" s="18"/>
    </row>
    <row r="1208" spans="1:42" s="53" customFormat="1">
      <c r="A1208" s="18"/>
      <c r="B1208" s="18"/>
      <c r="C1208" s="18"/>
      <c r="E1208" s="107"/>
      <c r="F1208" s="107"/>
      <c r="G1208" s="107"/>
      <c r="H1208" s="107"/>
      <c r="I1208" s="107"/>
      <c r="J1208" s="107"/>
      <c r="K1208" s="107"/>
      <c r="L1208" s="107"/>
      <c r="M1208" s="107"/>
      <c r="N1208" s="107"/>
      <c r="O1208" s="107"/>
      <c r="P1208" s="107"/>
      <c r="Q1208" s="107"/>
      <c r="R1208" s="107"/>
      <c r="S1208" s="107"/>
      <c r="T1208" s="107"/>
      <c r="U1208" s="107"/>
      <c r="V1208" s="108"/>
      <c r="W1208" s="41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18"/>
      <c r="AN1208" s="18"/>
      <c r="AO1208" s="18"/>
      <c r="AP1208" s="18"/>
    </row>
    <row r="1209" spans="1:42" s="53" customFormat="1">
      <c r="A1209" s="18"/>
      <c r="B1209" s="18"/>
      <c r="C1209" s="18"/>
      <c r="E1209" s="107"/>
      <c r="F1209" s="107"/>
      <c r="G1209" s="107"/>
      <c r="H1209" s="107"/>
      <c r="I1209" s="107"/>
      <c r="J1209" s="107"/>
      <c r="K1209" s="107"/>
      <c r="L1209" s="107"/>
      <c r="M1209" s="107"/>
      <c r="N1209" s="107"/>
      <c r="O1209" s="107"/>
      <c r="P1209" s="107"/>
      <c r="Q1209" s="107"/>
      <c r="R1209" s="107"/>
      <c r="S1209" s="107"/>
      <c r="T1209" s="107"/>
      <c r="U1209" s="107"/>
      <c r="V1209" s="108"/>
      <c r="W1209" s="41"/>
      <c r="X1209" s="18"/>
      <c r="Y1209" s="18"/>
      <c r="Z1209" s="18"/>
      <c r="AA1209" s="18"/>
      <c r="AB1209" s="18"/>
      <c r="AC1209" s="18"/>
      <c r="AD1209" s="18"/>
      <c r="AE1209" s="18"/>
      <c r="AF1209" s="18"/>
      <c r="AG1209" s="18"/>
      <c r="AH1209" s="18"/>
      <c r="AI1209" s="18"/>
      <c r="AJ1209" s="18"/>
      <c r="AK1209" s="18"/>
      <c r="AL1209" s="18"/>
      <c r="AM1209" s="18"/>
      <c r="AN1209" s="18"/>
      <c r="AO1209" s="18"/>
      <c r="AP1209" s="18"/>
    </row>
    <row r="1210" spans="1:42" s="53" customFormat="1">
      <c r="A1210" s="18"/>
      <c r="B1210" s="18"/>
      <c r="C1210" s="18"/>
      <c r="E1210" s="107"/>
      <c r="F1210" s="107"/>
      <c r="G1210" s="107"/>
      <c r="H1210" s="107"/>
      <c r="I1210" s="107"/>
      <c r="J1210" s="107"/>
      <c r="K1210" s="107"/>
      <c r="L1210" s="107"/>
      <c r="M1210" s="107"/>
      <c r="N1210" s="107"/>
      <c r="O1210" s="107"/>
      <c r="P1210" s="107"/>
      <c r="Q1210" s="107"/>
      <c r="R1210" s="107"/>
      <c r="S1210" s="107"/>
      <c r="T1210" s="107"/>
      <c r="U1210" s="107"/>
      <c r="V1210" s="108"/>
      <c r="W1210" s="41"/>
      <c r="X1210" s="18"/>
      <c r="Y1210" s="18"/>
      <c r="Z1210" s="18"/>
      <c r="AA1210" s="18"/>
      <c r="AB1210" s="18"/>
      <c r="AC1210" s="18"/>
      <c r="AD1210" s="18"/>
      <c r="AE1210" s="18"/>
      <c r="AF1210" s="18"/>
      <c r="AG1210" s="18"/>
      <c r="AH1210" s="18"/>
      <c r="AI1210" s="18"/>
      <c r="AJ1210" s="18"/>
      <c r="AK1210" s="18"/>
      <c r="AL1210" s="18"/>
      <c r="AM1210" s="18"/>
      <c r="AN1210" s="18"/>
      <c r="AO1210" s="18"/>
      <c r="AP1210" s="18"/>
    </row>
    <row r="1211" spans="1:42" s="53" customFormat="1">
      <c r="A1211" s="18"/>
      <c r="B1211" s="18"/>
      <c r="C1211" s="18"/>
      <c r="E1211" s="107"/>
      <c r="F1211" s="107"/>
      <c r="G1211" s="107"/>
      <c r="H1211" s="107"/>
      <c r="I1211" s="107"/>
      <c r="J1211" s="107"/>
      <c r="K1211" s="107"/>
      <c r="L1211" s="107"/>
      <c r="M1211" s="107"/>
      <c r="N1211" s="107"/>
      <c r="O1211" s="107"/>
      <c r="P1211" s="107"/>
      <c r="Q1211" s="107"/>
      <c r="R1211" s="107"/>
      <c r="S1211" s="107"/>
      <c r="T1211" s="107"/>
      <c r="U1211" s="107"/>
      <c r="V1211" s="108"/>
      <c r="W1211" s="41"/>
      <c r="X1211" s="18"/>
      <c r="Y1211" s="18"/>
      <c r="Z1211" s="18"/>
      <c r="AA1211" s="18"/>
      <c r="AB1211" s="18"/>
      <c r="AC1211" s="18"/>
      <c r="AD1211" s="18"/>
      <c r="AE1211" s="18"/>
      <c r="AF1211" s="18"/>
      <c r="AG1211" s="18"/>
      <c r="AH1211" s="18"/>
      <c r="AI1211" s="18"/>
      <c r="AJ1211" s="18"/>
      <c r="AK1211" s="18"/>
      <c r="AL1211" s="18"/>
      <c r="AM1211" s="18"/>
      <c r="AN1211" s="18"/>
      <c r="AO1211" s="18"/>
      <c r="AP1211" s="18"/>
    </row>
    <row r="1212" spans="1:42" s="53" customFormat="1">
      <c r="A1212" s="18"/>
      <c r="B1212" s="18"/>
      <c r="C1212" s="18"/>
      <c r="E1212" s="107"/>
      <c r="F1212" s="107"/>
      <c r="G1212" s="107"/>
      <c r="H1212" s="107"/>
      <c r="I1212" s="107"/>
      <c r="J1212" s="107"/>
      <c r="K1212" s="107"/>
      <c r="L1212" s="107"/>
      <c r="M1212" s="107"/>
      <c r="N1212" s="107"/>
      <c r="O1212" s="107"/>
      <c r="P1212" s="107"/>
      <c r="Q1212" s="107"/>
      <c r="R1212" s="107"/>
      <c r="S1212" s="107"/>
      <c r="T1212" s="107"/>
      <c r="U1212" s="107"/>
      <c r="V1212" s="108"/>
      <c r="W1212" s="41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</row>
    <row r="1213" spans="1:42" s="53" customFormat="1">
      <c r="A1213" s="18"/>
      <c r="B1213" s="18"/>
      <c r="C1213" s="18"/>
      <c r="E1213" s="107"/>
      <c r="F1213" s="107"/>
      <c r="G1213" s="107"/>
      <c r="H1213" s="107"/>
      <c r="I1213" s="107"/>
      <c r="J1213" s="107"/>
      <c r="K1213" s="107"/>
      <c r="L1213" s="107"/>
      <c r="M1213" s="107"/>
      <c r="N1213" s="107"/>
      <c r="O1213" s="107"/>
      <c r="P1213" s="107"/>
      <c r="Q1213" s="107"/>
      <c r="R1213" s="107"/>
      <c r="S1213" s="107"/>
      <c r="T1213" s="107"/>
      <c r="U1213" s="107"/>
      <c r="V1213" s="108"/>
      <c r="W1213" s="41"/>
      <c r="X1213" s="18"/>
      <c r="Y1213" s="18"/>
      <c r="Z1213" s="18"/>
      <c r="AA1213" s="18"/>
      <c r="AB1213" s="18"/>
      <c r="AC1213" s="18"/>
      <c r="AD1213" s="18"/>
      <c r="AE1213" s="18"/>
      <c r="AF1213" s="18"/>
      <c r="AG1213" s="18"/>
      <c r="AH1213" s="18"/>
      <c r="AI1213" s="18"/>
      <c r="AJ1213" s="18"/>
      <c r="AK1213" s="18"/>
      <c r="AL1213" s="18"/>
      <c r="AM1213" s="18"/>
      <c r="AN1213" s="18"/>
      <c r="AO1213" s="18"/>
      <c r="AP1213" s="18"/>
    </row>
    <row r="1214" spans="1:42" s="53" customFormat="1">
      <c r="A1214" s="18"/>
      <c r="B1214" s="18"/>
      <c r="C1214" s="18"/>
      <c r="E1214" s="107"/>
      <c r="F1214" s="107"/>
      <c r="G1214" s="107"/>
      <c r="H1214" s="107"/>
      <c r="I1214" s="107"/>
      <c r="J1214" s="107"/>
      <c r="K1214" s="107"/>
      <c r="L1214" s="107"/>
      <c r="M1214" s="107"/>
      <c r="N1214" s="107"/>
      <c r="O1214" s="107"/>
      <c r="P1214" s="107"/>
      <c r="Q1214" s="107"/>
      <c r="R1214" s="107"/>
      <c r="S1214" s="107"/>
      <c r="T1214" s="107"/>
      <c r="U1214" s="107"/>
      <c r="V1214" s="108"/>
      <c r="W1214" s="41"/>
      <c r="X1214" s="18"/>
      <c r="Y1214" s="18"/>
      <c r="Z1214" s="18"/>
      <c r="AA1214" s="18"/>
      <c r="AB1214" s="18"/>
      <c r="AC1214" s="18"/>
      <c r="AD1214" s="18"/>
      <c r="AE1214" s="18"/>
      <c r="AF1214" s="18"/>
      <c r="AG1214" s="18"/>
      <c r="AH1214" s="18"/>
      <c r="AI1214" s="18"/>
      <c r="AJ1214" s="18"/>
      <c r="AK1214" s="18"/>
      <c r="AL1214" s="18"/>
      <c r="AM1214" s="18"/>
      <c r="AN1214" s="18"/>
      <c r="AO1214" s="18"/>
      <c r="AP1214" s="18"/>
    </row>
    <row r="1215" spans="1:42" s="53" customFormat="1">
      <c r="A1215" s="18"/>
      <c r="B1215" s="18"/>
      <c r="C1215" s="18"/>
      <c r="E1215" s="107"/>
      <c r="F1215" s="107"/>
      <c r="G1215" s="107"/>
      <c r="H1215" s="107"/>
      <c r="I1215" s="107"/>
      <c r="J1215" s="107"/>
      <c r="K1215" s="107"/>
      <c r="L1215" s="107"/>
      <c r="M1215" s="107"/>
      <c r="N1215" s="107"/>
      <c r="O1215" s="107"/>
      <c r="P1215" s="107"/>
      <c r="Q1215" s="107"/>
      <c r="R1215" s="107"/>
      <c r="S1215" s="107"/>
      <c r="T1215" s="107"/>
      <c r="U1215" s="107"/>
      <c r="V1215" s="108"/>
      <c r="W1215" s="41"/>
      <c r="X1215" s="18"/>
      <c r="Y1215" s="18"/>
      <c r="Z1215" s="18"/>
      <c r="AA1215" s="18"/>
      <c r="AB1215" s="18"/>
      <c r="AC1215" s="18"/>
      <c r="AD1215" s="18"/>
      <c r="AE1215" s="18"/>
      <c r="AF1215" s="18"/>
      <c r="AG1215" s="18"/>
      <c r="AH1215" s="18"/>
      <c r="AI1215" s="18"/>
      <c r="AJ1215" s="18"/>
      <c r="AK1215" s="18"/>
      <c r="AL1215" s="18"/>
      <c r="AM1215" s="18"/>
      <c r="AN1215" s="18"/>
      <c r="AO1215" s="18"/>
      <c r="AP1215" s="18"/>
    </row>
    <row r="1216" spans="1:42" s="53" customFormat="1">
      <c r="A1216" s="18"/>
      <c r="B1216" s="18"/>
      <c r="C1216" s="18"/>
      <c r="E1216" s="107"/>
      <c r="F1216" s="107"/>
      <c r="G1216" s="107"/>
      <c r="H1216" s="107"/>
      <c r="I1216" s="107"/>
      <c r="J1216" s="107"/>
      <c r="K1216" s="107"/>
      <c r="L1216" s="107"/>
      <c r="M1216" s="107"/>
      <c r="N1216" s="107"/>
      <c r="O1216" s="107"/>
      <c r="P1216" s="107"/>
      <c r="Q1216" s="107"/>
      <c r="R1216" s="107"/>
      <c r="S1216" s="107"/>
      <c r="T1216" s="107"/>
      <c r="U1216" s="107"/>
      <c r="V1216" s="108"/>
      <c r="W1216" s="41"/>
      <c r="X1216" s="18"/>
      <c r="Y1216" s="18"/>
      <c r="Z1216" s="18"/>
      <c r="AA1216" s="18"/>
      <c r="AB1216" s="18"/>
      <c r="AC1216" s="18"/>
      <c r="AD1216" s="18"/>
      <c r="AE1216" s="18"/>
      <c r="AF1216" s="18"/>
      <c r="AG1216" s="18"/>
      <c r="AH1216" s="18"/>
      <c r="AI1216" s="18"/>
      <c r="AJ1216" s="18"/>
      <c r="AK1216" s="18"/>
      <c r="AL1216" s="18"/>
      <c r="AM1216" s="18"/>
      <c r="AN1216" s="18"/>
      <c r="AO1216" s="18"/>
      <c r="AP1216" s="18"/>
    </row>
    <row r="1217" spans="1:42" s="53" customFormat="1">
      <c r="A1217" s="18"/>
      <c r="B1217" s="18"/>
      <c r="C1217" s="18"/>
      <c r="E1217" s="107"/>
      <c r="F1217" s="107"/>
      <c r="G1217" s="107"/>
      <c r="H1217" s="107"/>
      <c r="I1217" s="107"/>
      <c r="J1217" s="107"/>
      <c r="K1217" s="107"/>
      <c r="L1217" s="107"/>
      <c r="M1217" s="107"/>
      <c r="N1217" s="107"/>
      <c r="O1217" s="107"/>
      <c r="P1217" s="107"/>
      <c r="Q1217" s="107"/>
      <c r="R1217" s="107"/>
      <c r="S1217" s="107"/>
      <c r="T1217" s="107"/>
      <c r="U1217" s="107"/>
      <c r="V1217" s="108"/>
      <c r="W1217" s="41"/>
      <c r="X1217" s="18"/>
      <c r="Y1217" s="18"/>
      <c r="Z1217" s="18"/>
      <c r="AA1217" s="18"/>
      <c r="AB1217" s="18"/>
      <c r="AC1217" s="18"/>
      <c r="AD1217" s="18"/>
      <c r="AE1217" s="18"/>
      <c r="AF1217" s="18"/>
      <c r="AG1217" s="18"/>
      <c r="AH1217" s="18"/>
      <c r="AI1217" s="18"/>
      <c r="AJ1217" s="18"/>
      <c r="AK1217" s="18"/>
      <c r="AL1217" s="18"/>
      <c r="AM1217" s="18"/>
      <c r="AN1217" s="18"/>
      <c r="AO1217" s="18"/>
      <c r="AP1217" s="18"/>
    </row>
    <row r="1218" spans="1:42" s="53" customFormat="1">
      <c r="A1218" s="18"/>
      <c r="B1218" s="18"/>
      <c r="C1218" s="18"/>
      <c r="E1218" s="107"/>
      <c r="F1218" s="107"/>
      <c r="G1218" s="107"/>
      <c r="H1218" s="107"/>
      <c r="I1218" s="107"/>
      <c r="J1218" s="107"/>
      <c r="K1218" s="107"/>
      <c r="L1218" s="107"/>
      <c r="M1218" s="107"/>
      <c r="N1218" s="107"/>
      <c r="O1218" s="107"/>
      <c r="P1218" s="107"/>
      <c r="Q1218" s="107"/>
      <c r="R1218" s="107"/>
      <c r="S1218" s="107"/>
      <c r="T1218" s="107"/>
      <c r="U1218" s="107"/>
      <c r="V1218" s="108"/>
      <c r="W1218" s="41"/>
      <c r="X1218" s="18"/>
      <c r="Y1218" s="18"/>
      <c r="Z1218" s="18"/>
      <c r="AA1218" s="18"/>
      <c r="AB1218" s="18"/>
      <c r="AC1218" s="18"/>
      <c r="AD1218" s="18"/>
      <c r="AE1218" s="18"/>
      <c r="AF1218" s="18"/>
      <c r="AG1218" s="18"/>
      <c r="AH1218" s="18"/>
      <c r="AI1218" s="18"/>
      <c r="AJ1218" s="18"/>
      <c r="AK1218" s="18"/>
      <c r="AL1218" s="18"/>
      <c r="AM1218" s="18"/>
      <c r="AN1218" s="18"/>
      <c r="AO1218" s="18"/>
      <c r="AP1218" s="18"/>
    </row>
    <row r="1219" spans="1:42" s="53" customFormat="1">
      <c r="A1219" s="18"/>
      <c r="B1219" s="18"/>
      <c r="C1219" s="18"/>
      <c r="E1219" s="107"/>
      <c r="F1219" s="107"/>
      <c r="G1219" s="107"/>
      <c r="H1219" s="107"/>
      <c r="I1219" s="107"/>
      <c r="J1219" s="107"/>
      <c r="K1219" s="107"/>
      <c r="L1219" s="107"/>
      <c r="M1219" s="107"/>
      <c r="N1219" s="107"/>
      <c r="O1219" s="107"/>
      <c r="P1219" s="107"/>
      <c r="Q1219" s="107"/>
      <c r="R1219" s="107"/>
      <c r="S1219" s="107"/>
      <c r="T1219" s="107"/>
      <c r="U1219" s="107"/>
      <c r="V1219" s="108"/>
      <c r="W1219" s="41"/>
      <c r="X1219" s="18"/>
      <c r="Y1219" s="18"/>
      <c r="Z1219" s="18"/>
      <c r="AA1219" s="18"/>
      <c r="AB1219" s="18"/>
      <c r="AC1219" s="18"/>
      <c r="AD1219" s="18"/>
      <c r="AE1219" s="18"/>
      <c r="AF1219" s="18"/>
      <c r="AG1219" s="18"/>
      <c r="AH1219" s="18"/>
      <c r="AI1219" s="18"/>
      <c r="AJ1219" s="18"/>
      <c r="AK1219" s="18"/>
      <c r="AL1219" s="18"/>
      <c r="AM1219" s="18"/>
      <c r="AN1219" s="18"/>
      <c r="AO1219" s="18"/>
      <c r="AP1219" s="18"/>
    </row>
    <row r="1220" spans="1:42" s="53" customFormat="1">
      <c r="A1220" s="18"/>
      <c r="B1220" s="18"/>
      <c r="C1220" s="18"/>
      <c r="E1220" s="107"/>
      <c r="F1220" s="107"/>
      <c r="G1220" s="107"/>
      <c r="H1220" s="107"/>
      <c r="I1220" s="107"/>
      <c r="J1220" s="107"/>
      <c r="K1220" s="107"/>
      <c r="L1220" s="107"/>
      <c r="M1220" s="107"/>
      <c r="N1220" s="107"/>
      <c r="O1220" s="107"/>
      <c r="P1220" s="107"/>
      <c r="Q1220" s="107"/>
      <c r="R1220" s="107"/>
      <c r="S1220" s="107"/>
      <c r="T1220" s="107"/>
      <c r="U1220" s="107"/>
      <c r="V1220" s="108"/>
      <c r="W1220" s="41"/>
      <c r="X1220" s="18"/>
      <c r="Y1220" s="18"/>
      <c r="Z1220" s="18"/>
      <c r="AA1220" s="18"/>
      <c r="AB1220" s="18"/>
      <c r="AC1220" s="18"/>
      <c r="AD1220" s="18"/>
      <c r="AE1220" s="18"/>
      <c r="AF1220" s="18"/>
      <c r="AG1220" s="18"/>
      <c r="AH1220" s="18"/>
      <c r="AI1220" s="18"/>
      <c r="AJ1220" s="18"/>
      <c r="AK1220" s="18"/>
      <c r="AL1220" s="18"/>
      <c r="AM1220" s="18"/>
      <c r="AN1220" s="18"/>
      <c r="AO1220" s="18"/>
      <c r="AP1220" s="18"/>
    </row>
    <row r="1221" spans="1:42" s="53" customFormat="1">
      <c r="A1221" s="18"/>
      <c r="B1221" s="18"/>
      <c r="C1221" s="18"/>
      <c r="E1221" s="107"/>
      <c r="F1221" s="107"/>
      <c r="G1221" s="107"/>
      <c r="H1221" s="107"/>
      <c r="I1221" s="107"/>
      <c r="J1221" s="107"/>
      <c r="K1221" s="107"/>
      <c r="L1221" s="107"/>
      <c r="M1221" s="107"/>
      <c r="N1221" s="107"/>
      <c r="O1221" s="107"/>
      <c r="P1221" s="107"/>
      <c r="Q1221" s="107"/>
      <c r="R1221" s="107"/>
      <c r="S1221" s="107"/>
      <c r="T1221" s="107"/>
      <c r="U1221" s="107"/>
      <c r="V1221" s="108"/>
      <c r="W1221" s="41"/>
      <c r="X1221" s="18"/>
      <c r="Y1221" s="18"/>
      <c r="Z1221" s="18"/>
      <c r="AA1221" s="18"/>
      <c r="AB1221" s="18"/>
      <c r="AC1221" s="18"/>
      <c r="AD1221" s="18"/>
      <c r="AE1221" s="18"/>
      <c r="AF1221" s="18"/>
      <c r="AG1221" s="18"/>
      <c r="AH1221" s="18"/>
      <c r="AI1221" s="18"/>
      <c r="AJ1221" s="18"/>
      <c r="AK1221" s="18"/>
      <c r="AL1221" s="18"/>
      <c r="AM1221" s="18"/>
      <c r="AN1221" s="18"/>
      <c r="AO1221" s="18"/>
      <c r="AP1221" s="18"/>
    </row>
    <row r="1222" spans="1:42" s="53" customFormat="1">
      <c r="A1222" s="18"/>
      <c r="B1222" s="18"/>
      <c r="C1222" s="18"/>
      <c r="E1222" s="107"/>
      <c r="F1222" s="107"/>
      <c r="G1222" s="107"/>
      <c r="H1222" s="107"/>
      <c r="I1222" s="107"/>
      <c r="J1222" s="107"/>
      <c r="K1222" s="107"/>
      <c r="L1222" s="107"/>
      <c r="M1222" s="107"/>
      <c r="N1222" s="107"/>
      <c r="O1222" s="107"/>
      <c r="P1222" s="107"/>
      <c r="Q1222" s="107"/>
      <c r="R1222" s="107"/>
      <c r="S1222" s="107"/>
      <c r="T1222" s="107"/>
      <c r="U1222" s="107"/>
      <c r="V1222" s="108"/>
      <c r="W1222" s="41"/>
      <c r="X1222" s="18"/>
      <c r="Y1222" s="18"/>
      <c r="Z1222" s="18"/>
      <c r="AA1222" s="18"/>
      <c r="AB1222" s="18"/>
      <c r="AC1222" s="18"/>
      <c r="AD1222" s="18"/>
      <c r="AE1222" s="18"/>
      <c r="AF1222" s="18"/>
      <c r="AG1222" s="18"/>
      <c r="AH1222" s="18"/>
      <c r="AI1222" s="18"/>
      <c r="AJ1222" s="18"/>
      <c r="AK1222" s="18"/>
      <c r="AL1222" s="18"/>
      <c r="AM1222" s="18"/>
      <c r="AN1222" s="18"/>
      <c r="AO1222" s="18"/>
      <c r="AP1222" s="18"/>
    </row>
    <row r="1223" spans="1:42" s="53" customFormat="1">
      <c r="A1223" s="18"/>
      <c r="B1223" s="18"/>
      <c r="C1223" s="18"/>
      <c r="E1223" s="107"/>
      <c r="F1223" s="107"/>
      <c r="G1223" s="107"/>
      <c r="H1223" s="107"/>
      <c r="I1223" s="107"/>
      <c r="J1223" s="107"/>
      <c r="K1223" s="107"/>
      <c r="L1223" s="107"/>
      <c r="M1223" s="107"/>
      <c r="N1223" s="107"/>
      <c r="O1223" s="107"/>
      <c r="P1223" s="107"/>
      <c r="Q1223" s="107"/>
      <c r="R1223" s="107"/>
      <c r="S1223" s="107"/>
      <c r="T1223" s="107"/>
      <c r="U1223" s="107"/>
      <c r="V1223" s="108"/>
      <c r="W1223" s="41"/>
      <c r="X1223" s="18"/>
      <c r="Y1223" s="18"/>
      <c r="Z1223" s="18"/>
      <c r="AA1223" s="18"/>
      <c r="AB1223" s="18"/>
      <c r="AC1223" s="18"/>
      <c r="AD1223" s="18"/>
      <c r="AE1223" s="18"/>
      <c r="AF1223" s="18"/>
      <c r="AG1223" s="18"/>
      <c r="AH1223" s="18"/>
      <c r="AI1223" s="18"/>
      <c r="AJ1223" s="18"/>
      <c r="AK1223" s="18"/>
      <c r="AL1223" s="18"/>
      <c r="AM1223" s="18"/>
      <c r="AN1223" s="18"/>
      <c r="AO1223" s="18"/>
      <c r="AP1223" s="18"/>
    </row>
    <row r="1224" spans="1:42" s="53" customFormat="1">
      <c r="A1224" s="18"/>
      <c r="B1224" s="18"/>
      <c r="C1224" s="18"/>
      <c r="E1224" s="107"/>
      <c r="F1224" s="107"/>
      <c r="G1224" s="107"/>
      <c r="H1224" s="107"/>
      <c r="I1224" s="107"/>
      <c r="J1224" s="107"/>
      <c r="K1224" s="107"/>
      <c r="L1224" s="107"/>
      <c r="M1224" s="107"/>
      <c r="N1224" s="107"/>
      <c r="O1224" s="107"/>
      <c r="P1224" s="107"/>
      <c r="Q1224" s="107"/>
      <c r="R1224" s="107"/>
      <c r="S1224" s="107"/>
      <c r="T1224" s="107"/>
      <c r="U1224" s="107"/>
      <c r="V1224" s="108"/>
      <c r="W1224" s="41"/>
      <c r="X1224" s="18"/>
      <c r="Y1224" s="18"/>
      <c r="Z1224" s="18"/>
      <c r="AA1224" s="18"/>
      <c r="AB1224" s="18"/>
      <c r="AC1224" s="18"/>
      <c r="AD1224" s="18"/>
      <c r="AE1224" s="18"/>
      <c r="AF1224" s="18"/>
      <c r="AG1224" s="18"/>
      <c r="AH1224" s="18"/>
      <c r="AI1224" s="18"/>
      <c r="AJ1224" s="18"/>
      <c r="AK1224" s="18"/>
      <c r="AL1224" s="18"/>
      <c r="AM1224" s="18"/>
      <c r="AN1224" s="18"/>
      <c r="AO1224" s="18"/>
      <c r="AP1224" s="18"/>
    </row>
    <row r="1225" spans="1:42" s="53" customFormat="1">
      <c r="A1225" s="18"/>
      <c r="B1225" s="18"/>
      <c r="C1225" s="18"/>
      <c r="E1225" s="107"/>
      <c r="F1225" s="107"/>
      <c r="G1225" s="107"/>
      <c r="H1225" s="107"/>
      <c r="I1225" s="107"/>
      <c r="J1225" s="107"/>
      <c r="K1225" s="107"/>
      <c r="L1225" s="107"/>
      <c r="M1225" s="107"/>
      <c r="N1225" s="107"/>
      <c r="O1225" s="107"/>
      <c r="P1225" s="107"/>
      <c r="Q1225" s="107"/>
      <c r="R1225" s="107"/>
      <c r="S1225" s="107"/>
      <c r="T1225" s="107"/>
      <c r="U1225" s="107"/>
      <c r="V1225" s="108"/>
      <c r="W1225" s="41"/>
      <c r="X1225" s="18"/>
      <c r="Y1225" s="18"/>
      <c r="Z1225" s="18"/>
      <c r="AA1225" s="18"/>
      <c r="AB1225" s="18"/>
      <c r="AC1225" s="18"/>
      <c r="AD1225" s="18"/>
      <c r="AE1225" s="18"/>
      <c r="AF1225" s="18"/>
      <c r="AG1225" s="18"/>
      <c r="AH1225" s="18"/>
      <c r="AI1225" s="18"/>
      <c r="AJ1225" s="18"/>
      <c r="AK1225" s="18"/>
      <c r="AL1225" s="18"/>
      <c r="AM1225" s="18"/>
      <c r="AN1225" s="18"/>
      <c r="AO1225" s="18"/>
      <c r="AP1225" s="18"/>
    </row>
    <row r="1226" spans="1:42" s="53" customFormat="1">
      <c r="A1226" s="18"/>
      <c r="B1226" s="18"/>
      <c r="C1226" s="18"/>
      <c r="E1226" s="107"/>
      <c r="F1226" s="107"/>
      <c r="G1226" s="107"/>
      <c r="H1226" s="107"/>
      <c r="I1226" s="107"/>
      <c r="J1226" s="107"/>
      <c r="K1226" s="107"/>
      <c r="L1226" s="107"/>
      <c r="M1226" s="107"/>
      <c r="N1226" s="107"/>
      <c r="O1226" s="107"/>
      <c r="P1226" s="107"/>
      <c r="Q1226" s="107"/>
      <c r="R1226" s="107"/>
      <c r="S1226" s="107"/>
      <c r="T1226" s="107"/>
      <c r="U1226" s="107"/>
      <c r="V1226" s="108"/>
      <c r="W1226" s="41"/>
      <c r="X1226" s="18"/>
      <c r="Y1226" s="18"/>
      <c r="Z1226" s="18"/>
      <c r="AA1226" s="18"/>
      <c r="AB1226" s="18"/>
      <c r="AC1226" s="18"/>
      <c r="AD1226" s="18"/>
      <c r="AE1226" s="18"/>
      <c r="AF1226" s="18"/>
      <c r="AG1226" s="18"/>
      <c r="AH1226" s="18"/>
      <c r="AI1226" s="18"/>
      <c r="AJ1226" s="18"/>
      <c r="AK1226" s="18"/>
      <c r="AL1226" s="18"/>
      <c r="AM1226" s="18"/>
      <c r="AN1226" s="18"/>
      <c r="AO1226" s="18"/>
      <c r="AP1226" s="18"/>
    </row>
    <row r="1227" spans="1:42" s="53" customFormat="1">
      <c r="A1227" s="18"/>
      <c r="B1227" s="18"/>
      <c r="C1227" s="18"/>
      <c r="E1227" s="107"/>
      <c r="F1227" s="107"/>
      <c r="G1227" s="107"/>
      <c r="H1227" s="107"/>
      <c r="I1227" s="107"/>
      <c r="J1227" s="107"/>
      <c r="K1227" s="107"/>
      <c r="L1227" s="107"/>
      <c r="M1227" s="107"/>
      <c r="N1227" s="107"/>
      <c r="O1227" s="107"/>
      <c r="P1227" s="107"/>
      <c r="Q1227" s="107"/>
      <c r="R1227" s="107"/>
      <c r="S1227" s="107"/>
      <c r="T1227" s="107"/>
      <c r="U1227" s="107"/>
      <c r="V1227" s="108"/>
      <c r="W1227" s="41"/>
      <c r="X1227" s="18"/>
      <c r="Y1227" s="18"/>
      <c r="Z1227" s="18"/>
      <c r="AA1227" s="18"/>
      <c r="AB1227" s="18"/>
      <c r="AC1227" s="18"/>
      <c r="AD1227" s="18"/>
      <c r="AE1227" s="18"/>
      <c r="AF1227" s="18"/>
      <c r="AG1227" s="18"/>
      <c r="AH1227" s="18"/>
      <c r="AI1227" s="18"/>
      <c r="AJ1227" s="18"/>
      <c r="AK1227" s="18"/>
      <c r="AL1227" s="18"/>
      <c r="AM1227" s="18"/>
      <c r="AN1227" s="18"/>
      <c r="AO1227" s="18"/>
      <c r="AP1227" s="18"/>
    </row>
    <row r="1228" spans="1:42" s="53" customFormat="1">
      <c r="A1228" s="18"/>
      <c r="B1228" s="18"/>
      <c r="C1228" s="18"/>
      <c r="E1228" s="107"/>
      <c r="F1228" s="107"/>
      <c r="G1228" s="107"/>
      <c r="H1228" s="107"/>
      <c r="I1228" s="107"/>
      <c r="J1228" s="107"/>
      <c r="K1228" s="107"/>
      <c r="L1228" s="107"/>
      <c r="M1228" s="107"/>
      <c r="N1228" s="107"/>
      <c r="O1228" s="107"/>
      <c r="P1228" s="107"/>
      <c r="Q1228" s="107"/>
      <c r="R1228" s="107"/>
      <c r="S1228" s="107"/>
      <c r="T1228" s="107"/>
      <c r="U1228" s="107"/>
      <c r="V1228" s="108"/>
      <c r="W1228" s="41"/>
      <c r="X1228" s="18"/>
      <c r="Y1228" s="18"/>
      <c r="Z1228" s="18"/>
      <c r="AA1228" s="18"/>
      <c r="AB1228" s="18"/>
      <c r="AC1228" s="18"/>
      <c r="AD1228" s="18"/>
      <c r="AE1228" s="18"/>
      <c r="AF1228" s="18"/>
      <c r="AG1228" s="18"/>
      <c r="AH1228" s="18"/>
      <c r="AI1228" s="18"/>
      <c r="AJ1228" s="18"/>
      <c r="AK1228" s="18"/>
      <c r="AL1228" s="18"/>
      <c r="AM1228" s="18"/>
      <c r="AN1228" s="18"/>
      <c r="AO1228" s="18"/>
      <c r="AP1228" s="18"/>
    </row>
    <row r="1229" spans="1:42" s="53" customFormat="1">
      <c r="A1229" s="18"/>
      <c r="B1229" s="18"/>
      <c r="C1229" s="18"/>
      <c r="E1229" s="107"/>
      <c r="F1229" s="107"/>
      <c r="G1229" s="107"/>
      <c r="H1229" s="107"/>
      <c r="I1229" s="107"/>
      <c r="J1229" s="107"/>
      <c r="K1229" s="107"/>
      <c r="L1229" s="107"/>
      <c r="M1229" s="107"/>
      <c r="N1229" s="107"/>
      <c r="O1229" s="107"/>
      <c r="P1229" s="107"/>
      <c r="Q1229" s="107"/>
      <c r="R1229" s="107"/>
      <c r="S1229" s="107"/>
      <c r="T1229" s="107"/>
      <c r="U1229" s="107"/>
      <c r="V1229" s="108"/>
      <c r="W1229" s="41"/>
      <c r="X1229" s="18"/>
      <c r="Y1229" s="18"/>
      <c r="Z1229" s="18"/>
      <c r="AA1229" s="18"/>
      <c r="AB1229" s="18"/>
      <c r="AC1229" s="18"/>
      <c r="AD1229" s="18"/>
      <c r="AE1229" s="18"/>
      <c r="AF1229" s="18"/>
      <c r="AG1229" s="18"/>
      <c r="AH1229" s="18"/>
      <c r="AI1229" s="18"/>
      <c r="AJ1229" s="18"/>
      <c r="AK1229" s="18"/>
      <c r="AL1229" s="18"/>
      <c r="AM1229" s="18"/>
      <c r="AN1229" s="18"/>
      <c r="AO1229" s="18"/>
      <c r="AP1229" s="18"/>
    </row>
    <row r="1230" spans="1:42" s="53" customFormat="1">
      <c r="A1230" s="18"/>
      <c r="B1230" s="18"/>
      <c r="C1230" s="18"/>
      <c r="E1230" s="107"/>
      <c r="F1230" s="107"/>
      <c r="G1230" s="107"/>
      <c r="H1230" s="107"/>
      <c r="I1230" s="107"/>
      <c r="J1230" s="107"/>
      <c r="K1230" s="107"/>
      <c r="L1230" s="107"/>
      <c r="M1230" s="107"/>
      <c r="N1230" s="107"/>
      <c r="O1230" s="107"/>
      <c r="P1230" s="107"/>
      <c r="Q1230" s="107"/>
      <c r="R1230" s="107"/>
      <c r="S1230" s="107"/>
      <c r="T1230" s="107"/>
      <c r="U1230" s="107"/>
      <c r="V1230" s="108"/>
      <c r="W1230" s="41"/>
      <c r="X1230" s="18"/>
      <c r="Y1230" s="18"/>
      <c r="Z1230" s="18"/>
      <c r="AA1230" s="18"/>
      <c r="AB1230" s="18"/>
      <c r="AC1230" s="18"/>
      <c r="AD1230" s="18"/>
      <c r="AE1230" s="18"/>
      <c r="AF1230" s="18"/>
      <c r="AG1230" s="18"/>
      <c r="AH1230" s="18"/>
      <c r="AI1230" s="18"/>
      <c r="AJ1230" s="18"/>
      <c r="AK1230" s="18"/>
      <c r="AL1230" s="18"/>
      <c r="AM1230" s="18"/>
      <c r="AN1230" s="18"/>
      <c r="AO1230" s="18"/>
      <c r="AP1230" s="18"/>
    </row>
    <row r="1231" spans="1:42" s="53" customFormat="1">
      <c r="A1231" s="18"/>
      <c r="B1231" s="18"/>
      <c r="C1231" s="18"/>
      <c r="E1231" s="107"/>
      <c r="F1231" s="107"/>
      <c r="G1231" s="107"/>
      <c r="H1231" s="107"/>
      <c r="I1231" s="107"/>
      <c r="J1231" s="107"/>
      <c r="K1231" s="107"/>
      <c r="L1231" s="107"/>
      <c r="M1231" s="107"/>
      <c r="N1231" s="107"/>
      <c r="O1231" s="107"/>
      <c r="P1231" s="107"/>
      <c r="Q1231" s="107"/>
      <c r="R1231" s="107"/>
      <c r="S1231" s="107"/>
      <c r="T1231" s="107"/>
      <c r="U1231" s="107"/>
      <c r="V1231" s="108"/>
      <c r="W1231" s="41"/>
      <c r="X1231" s="18"/>
      <c r="Y1231" s="18"/>
      <c r="Z1231" s="18"/>
      <c r="AA1231" s="18"/>
      <c r="AB1231" s="18"/>
      <c r="AC1231" s="18"/>
      <c r="AD1231" s="18"/>
      <c r="AE1231" s="18"/>
      <c r="AF1231" s="18"/>
      <c r="AG1231" s="18"/>
      <c r="AH1231" s="18"/>
      <c r="AI1231" s="18"/>
      <c r="AJ1231" s="18"/>
      <c r="AK1231" s="18"/>
      <c r="AL1231" s="18"/>
      <c r="AM1231" s="18"/>
      <c r="AN1231" s="18"/>
      <c r="AO1231" s="18"/>
      <c r="AP1231" s="18"/>
    </row>
    <row r="1232" spans="1:42" s="53" customFormat="1">
      <c r="A1232" s="18"/>
      <c r="B1232" s="18"/>
      <c r="C1232" s="18"/>
      <c r="E1232" s="107"/>
      <c r="F1232" s="107"/>
      <c r="G1232" s="107"/>
      <c r="H1232" s="107"/>
      <c r="I1232" s="107"/>
      <c r="J1232" s="107"/>
      <c r="K1232" s="107"/>
      <c r="L1232" s="107"/>
      <c r="M1232" s="107"/>
      <c r="N1232" s="107"/>
      <c r="O1232" s="107"/>
      <c r="P1232" s="107"/>
      <c r="Q1232" s="107"/>
      <c r="R1232" s="107"/>
      <c r="S1232" s="107"/>
      <c r="T1232" s="107"/>
      <c r="U1232" s="107"/>
      <c r="V1232" s="108"/>
      <c r="W1232" s="41"/>
      <c r="X1232" s="18"/>
      <c r="Y1232" s="18"/>
      <c r="Z1232" s="18"/>
      <c r="AA1232" s="18"/>
      <c r="AB1232" s="18"/>
      <c r="AC1232" s="18"/>
      <c r="AD1232" s="18"/>
      <c r="AE1232" s="18"/>
      <c r="AF1232" s="18"/>
      <c r="AG1232" s="18"/>
      <c r="AH1232" s="18"/>
      <c r="AI1232" s="18"/>
      <c r="AJ1232" s="18"/>
      <c r="AK1232" s="18"/>
      <c r="AL1232" s="18"/>
      <c r="AM1232" s="18"/>
      <c r="AN1232" s="18"/>
      <c r="AO1232" s="18"/>
      <c r="AP1232" s="18"/>
    </row>
    <row r="1233" spans="1:42" s="53" customFormat="1">
      <c r="A1233" s="18"/>
      <c r="B1233" s="18"/>
      <c r="C1233" s="18"/>
      <c r="E1233" s="107"/>
      <c r="F1233" s="107"/>
      <c r="G1233" s="107"/>
      <c r="H1233" s="107"/>
      <c r="I1233" s="107"/>
      <c r="J1233" s="107"/>
      <c r="K1233" s="107"/>
      <c r="L1233" s="107"/>
      <c r="M1233" s="107"/>
      <c r="N1233" s="107"/>
      <c r="O1233" s="107"/>
      <c r="P1233" s="107"/>
      <c r="Q1233" s="107"/>
      <c r="R1233" s="107"/>
      <c r="S1233" s="107"/>
      <c r="T1233" s="107"/>
      <c r="U1233" s="107"/>
      <c r="V1233" s="108"/>
      <c r="W1233" s="41"/>
      <c r="X1233" s="18"/>
      <c r="Y1233" s="18"/>
      <c r="Z1233" s="18"/>
      <c r="AA1233" s="18"/>
      <c r="AB1233" s="18"/>
      <c r="AC1233" s="18"/>
      <c r="AD1233" s="18"/>
      <c r="AE1233" s="18"/>
      <c r="AF1233" s="18"/>
      <c r="AG1233" s="18"/>
      <c r="AH1233" s="18"/>
      <c r="AI1233" s="18"/>
      <c r="AJ1233" s="18"/>
      <c r="AK1233" s="18"/>
      <c r="AL1233" s="18"/>
      <c r="AM1233" s="18"/>
      <c r="AN1233" s="18"/>
      <c r="AO1233" s="18"/>
      <c r="AP1233" s="18"/>
    </row>
    <row r="1234" spans="1:42" s="53" customFormat="1">
      <c r="A1234" s="18"/>
      <c r="B1234" s="18"/>
      <c r="C1234" s="18"/>
      <c r="E1234" s="107"/>
      <c r="F1234" s="107"/>
      <c r="G1234" s="107"/>
      <c r="H1234" s="107"/>
      <c r="I1234" s="107"/>
      <c r="J1234" s="107"/>
      <c r="K1234" s="107"/>
      <c r="L1234" s="107"/>
      <c r="M1234" s="107"/>
      <c r="N1234" s="107"/>
      <c r="O1234" s="107"/>
      <c r="P1234" s="107"/>
      <c r="Q1234" s="107"/>
      <c r="R1234" s="107"/>
      <c r="S1234" s="107"/>
      <c r="T1234" s="107"/>
      <c r="U1234" s="107"/>
      <c r="V1234" s="108"/>
      <c r="W1234" s="41"/>
      <c r="X1234" s="18"/>
      <c r="Y1234" s="18"/>
      <c r="Z1234" s="18"/>
      <c r="AA1234" s="18"/>
      <c r="AB1234" s="18"/>
      <c r="AC1234" s="18"/>
      <c r="AD1234" s="18"/>
      <c r="AE1234" s="18"/>
      <c r="AF1234" s="18"/>
      <c r="AG1234" s="18"/>
      <c r="AH1234" s="18"/>
      <c r="AI1234" s="18"/>
      <c r="AJ1234" s="18"/>
      <c r="AK1234" s="18"/>
      <c r="AL1234" s="18"/>
      <c r="AM1234" s="18"/>
      <c r="AN1234" s="18"/>
      <c r="AO1234" s="18"/>
      <c r="AP1234" s="18"/>
    </row>
    <row r="1235" spans="1:42" s="53" customFormat="1">
      <c r="A1235" s="18"/>
      <c r="B1235" s="18"/>
      <c r="C1235" s="18"/>
      <c r="E1235" s="107"/>
      <c r="F1235" s="107"/>
      <c r="G1235" s="107"/>
      <c r="H1235" s="107"/>
      <c r="I1235" s="107"/>
      <c r="J1235" s="107"/>
      <c r="K1235" s="107"/>
      <c r="L1235" s="107"/>
      <c r="M1235" s="107"/>
      <c r="N1235" s="107"/>
      <c r="O1235" s="107"/>
      <c r="P1235" s="107"/>
      <c r="Q1235" s="107"/>
      <c r="R1235" s="107"/>
      <c r="S1235" s="107"/>
      <c r="T1235" s="107"/>
      <c r="U1235" s="107"/>
      <c r="V1235" s="108"/>
      <c r="W1235" s="41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</row>
    <row r="1236" spans="1:42" s="53" customFormat="1">
      <c r="A1236" s="18"/>
      <c r="B1236" s="18"/>
      <c r="C1236" s="18"/>
      <c r="E1236" s="107"/>
      <c r="F1236" s="107"/>
      <c r="G1236" s="107"/>
      <c r="H1236" s="107"/>
      <c r="I1236" s="107"/>
      <c r="J1236" s="107"/>
      <c r="K1236" s="107"/>
      <c r="L1236" s="107"/>
      <c r="M1236" s="107"/>
      <c r="N1236" s="107"/>
      <c r="O1236" s="107"/>
      <c r="P1236" s="107"/>
      <c r="Q1236" s="107"/>
      <c r="R1236" s="107"/>
      <c r="S1236" s="107"/>
      <c r="T1236" s="107"/>
      <c r="U1236" s="107"/>
      <c r="V1236" s="108"/>
      <c r="W1236" s="41"/>
      <c r="X1236" s="18"/>
      <c r="Y1236" s="18"/>
      <c r="Z1236" s="18"/>
      <c r="AA1236" s="18"/>
      <c r="AB1236" s="18"/>
      <c r="AC1236" s="18"/>
      <c r="AD1236" s="18"/>
      <c r="AE1236" s="18"/>
      <c r="AF1236" s="18"/>
      <c r="AG1236" s="18"/>
      <c r="AH1236" s="18"/>
      <c r="AI1236" s="18"/>
      <c r="AJ1236" s="18"/>
      <c r="AK1236" s="18"/>
      <c r="AL1236" s="18"/>
      <c r="AM1236" s="18"/>
      <c r="AN1236" s="18"/>
      <c r="AO1236" s="18"/>
      <c r="AP1236" s="18"/>
    </row>
    <row r="1237" spans="1:42" s="53" customFormat="1">
      <c r="A1237" s="18"/>
      <c r="B1237" s="18"/>
      <c r="C1237" s="18"/>
      <c r="E1237" s="107"/>
      <c r="F1237" s="107"/>
      <c r="G1237" s="107"/>
      <c r="H1237" s="107"/>
      <c r="I1237" s="107"/>
      <c r="J1237" s="107"/>
      <c r="K1237" s="107"/>
      <c r="L1237" s="107"/>
      <c r="M1237" s="107"/>
      <c r="N1237" s="107"/>
      <c r="O1237" s="107"/>
      <c r="P1237" s="107"/>
      <c r="Q1237" s="107"/>
      <c r="R1237" s="107"/>
      <c r="S1237" s="107"/>
      <c r="T1237" s="107"/>
      <c r="U1237" s="107"/>
      <c r="V1237" s="108"/>
      <c r="W1237" s="41"/>
      <c r="X1237" s="18"/>
      <c r="Y1237" s="18"/>
      <c r="Z1237" s="18"/>
      <c r="AA1237" s="18"/>
      <c r="AB1237" s="18"/>
      <c r="AC1237" s="18"/>
      <c r="AD1237" s="18"/>
      <c r="AE1237" s="18"/>
      <c r="AF1237" s="18"/>
      <c r="AG1237" s="18"/>
      <c r="AH1237" s="18"/>
      <c r="AI1237" s="18"/>
      <c r="AJ1237" s="18"/>
      <c r="AK1237" s="18"/>
      <c r="AL1237" s="18"/>
      <c r="AM1237" s="18"/>
      <c r="AN1237" s="18"/>
      <c r="AO1237" s="18"/>
      <c r="AP1237" s="18"/>
    </row>
    <row r="1238" spans="1:42" s="53" customFormat="1">
      <c r="A1238" s="18"/>
      <c r="B1238" s="18"/>
      <c r="C1238" s="18"/>
      <c r="E1238" s="107"/>
      <c r="F1238" s="107"/>
      <c r="G1238" s="107"/>
      <c r="H1238" s="107"/>
      <c r="I1238" s="107"/>
      <c r="J1238" s="107"/>
      <c r="K1238" s="107"/>
      <c r="L1238" s="107"/>
      <c r="M1238" s="107"/>
      <c r="N1238" s="107"/>
      <c r="O1238" s="107"/>
      <c r="P1238" s="107"/>
      <c r="Q1238" s="107"/>
      <c r="R1238" s="107"/>
      <c r="S1238" s="107"/>
      <c r="T1238" s="107"/>
      <c r="U1238" s="107"/>
      <c r="V1238" s="108"/>
      <c r="W1238" s="41"/>
      <c r="X1238" s="18"/>
      <c r="Y1238" s="18"/>
      <c r="Z1238" s="18"/>
      <c r="AA1238" s="18"/>
      <c r="AB1238" s="18"/>
      <c r="AC1238" s="18"/>
      <c r="AD1238" s="18"/>
      <c r="AE1238" s="18"/>
      <c r="AF1238" s="18"/>
      <c r="AG1238" s="18"/>
      <c r="AH1238" s="18"/>
      <c r="AI1238" s="18"/>
      <c r="AJ1238" s="18"/>
      <c r="AK1238" s="18"/>
      <c r="AL1238" s="18"/>
      <c r="AM1238" s="18"/>
      <c r="AN1238" s="18"/>
      <c r="AO1238" s="18"/>
      <c r="AP1238" s="18"/>
    </row>
    <row r="1239" spans="1:42" s="53" customFormat="1">
      <c r="A1239" s="18"/>
      <c r="B1239" s="18"/>
      <c r="C1239" s="18"/>
      <c r="E1239" s="107"/>
      <c r="F1239" s="107"/>
      <c r="G1239" s="107"/>
      <c r="H1239" s="107"/>
      <c r="I1239" s="107"/>
      <c r="J1239" s="107"/>
      <c r="K1239" s="107"/>
      <c r="L1239" s="107"/>
      <c r="M1239" s="107"/>
      <c r="N1239" s="107"/>
      <c r="O1239" s="107"/>
      <c r="P1239" s="107"/>
      <c r="Q1239" s="107"/>
      <c r="R1239" s="107"/>
      <c r="S1239" s="107"/>
      <c r="T1239" s="107"/>
      <c r="U1239" s="107"/>
      <c r="V1239" s="108"/>
      <c r="W1239" s="41"/>
      <c r="X1239" s="18"/>
      <c r="Y1239" s="18"/>
      <c r="Z1239" s="18"/>
      <c r="AA1239" s="18"/>
      <c r="AB1239" s="18"/>
      <c r="AC1239" s="18"/>
      <c r="AD1239" s="18"/>
      <c r="AE1239" s="18"/>
      <c r="AF1239" s="18"/>
      <c r="AG1239" s="18"/>
      <c r="AH1239" s="18"/>
      <c r="AI1239" s="18"/>
      <c r="AJ1239" s="18"/>
      <c r="AK1239" s="18"/>
      <c r="AL1239" s="18"/>
      <c r="AM1239" s="18"/>
      <c r="AN1239" s="18"/>
      <c r="AO1239" s="18"/>
      <c r="AP1239" s="18"/>
    </row>
    <row r="1240" spans="1:42" s="53" customFormat="1">
      <c r="A1240" s="18"/>
      <c r="B1240" s="18"/>
      <c r="C1240" s="18"/>
      <c r="E1240" s="107"/>
      <c r="F1240" s="107"/>
      <c r="G1240" s="107"/>
      <c r="H1240" s="107"/>
      <c r="I1240" s="107"/>
      <c r="J1240" s="107"/>
      <c r="K1240" s="107"/>
      <c r="L1240" s="107"/>
      <c r="M1240" s="107"/>
      <c r="N1240" s="107"/>
      <c r="O1240" s="107"/>
      <c r="P1240" s="107"/>
      <c r="Q1240" s="107"/>
      <c r="R1240" s="107"/>
      <c r="S1240" s="107"/>
      <c r="T1240" s="107"/>
      <c r="U1240" s="107"/>
      <c r="V1240" s="108"/>
      <c r="W1240" s="41"/>
      <c r="X1240" s="18"/>
      <c r="Y1240" s="18"/>
      <c r="Z1240" s="18"/>
      <c r="AA1240" s="18"/>
      <c r="AB1240" s="18"/>
      <c r="AC1240" s="18"/>
      <c r="AD1240" s="18"/>
      <c r="AE1240" s="18"/>
      <c r="AF1240" s="18"/>
      <c r="AG1240" s="18"/>
      <c r="AH1240" s="18"/>
      <c r="AI1240" s="18"/>
      <c r="AJ1240" s="18"/>
      <c r="AK1240" s="18"/>
      <c r="AL1240" s="18"/>
      <c r="AM1240" s="18"/>
      <c r="AN1240" s="18"/>
      <c r="AO1240" s="18"/>
      <c r="AP1240" s="18"/>
    </row>
    <row r="1241" spans="1:42" s="53" customFormat="1">
      <c r="A1241" s="18"/>
      <c r="B1241" s="18"/>
      <c r="C1241" s="18"/>
      <c r="E1241" s="107"/>
      <c r="F1241" s="107"/>
      <c r="G1241" s="107"/>
      <c r="H1241" s="107"/>
      <c r="I1241" s="107"/>
      <c r="J1241" s="107"/>
      <c r="K1241" s="107"/>
      <c r="L1241" s="107"/>
      <c r="M1241" s="107"/>
      <c r="N1241" s="107"/>
      <c r="O1241" s="107"/>
      <c r="P1241" s="107"/>
      <c r="Q1241" s="107"/>
      <c r="R1241" s="107"/>
      <c r="S1241" s="107"/>
      <c r="T1241" s="107"/>
      <c r="U1241" s="107"/>
      <c r="V1241" s="108"/>
      <c r="W1241" s="41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</row>
    <row r="1242" spans="1:42" s="53" customFormat="1">
      <c r="A1242" s="18"/>
      <c r="B1242" s="18"/>
      <c r="C1242" s="18"/>
      <c r="E1242" s="107"/>
      <c r="F1242" s="107"/>
      <c r="G1242" s="107"/>
      <c r="H1242" s="107"/>
      <c r="I1242" s="107"/>
      <c r="J1242" s="107"/>
      <c r="K1242" s="107"/>
      <c r="L1242" s="107"/>
      <c r="M1242" s="107"/>
      <c r="N1242" s="107"/>
      <c r="O1242" s="107"/>
      <c r="P1242" s="107"/>
      <c r="Q1242" s="107"/>
      <c r="R1242" s="107"/>
      <c r="S1242" s="107"/>
      <c r="T1242" s="107"/>
      <c r="U1242" s="107"/>
      <c r="V1242" s="108"/>
      <c r="W1242" s="41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</row>
    <row r="1243" spans="1:42" s="53" customFormat="1">
      <c r="A1243" s="18"/>
      <c r="B1243" s="18"/>
      <c r="C1243" s="18"/>
      <c r="E1243" s="107"/>
      <c r="F1243" s="107"/>
      <c r="G1243" s="107"/>
      <c r="H1243" s="107"/>
      <c r="I1243" s="107"/>
      <c r="J1243" s="107"/>
      <c r="K1243" s="107"/>
      <c r="L1243" s="107"/>
      <c r="M1243" s="107"/>
      <c r="N1243" s="107"/>
      <c r="O1243" s="107"/>
      <c r="P1243" s="107"/>
      <c r="Q1243" s="107"/>
      <c r="R1243" s="107"/>
      <c r="S1243" s="107"/>
      <c r="T1243" s="107"/>
      <c r="U1243" s="107"/>
      <c r="V1243" s="108"/>
      <c r="W1243" s="41"/>
      <c r="X1243" s="18"/>
      <c r="Y1243" s="18"/>
      <c r="Z1243" s="18"/>
      <c r="AA1243" s="18"/>
      <c r="AB1243" s="18"/>
      <c r="AC1243" s="18"/>
      <c r="AD1243" s="18"/>
      <c r="AE1243" s="18"/>
      <c r="AF1243" s="18"/>
      <c r="AG1243" s="18"/>
      <c r="AH1243" s="18"/>
      <c r="AI1243" s="18"/>
      <c r="AJ1243" s="18"/>
      <c r="AK1243" s="18"/>
      <c r="AL1243" s="18"/>
      <c r="AM1243" s="18"/>
      <c r="AN1243" s="18"/>
      <c r="AO1243" s="18"/>
      <c r="AP1243" s="18"/>
    </row>
    <row r="1244" spans="1:42" s="53" customFormat="1">
      <c r="A1244" s="18"/>
      <c r="B1244" s="18"/>
      <c r="C1244" s="18"/>
      <c r="E1244" s="107"/>
      <c r="F1244" s="107"/>
      <c r="G1244" s="107"/>
      <c r="H1244" s="107"/>
      <c r="I1244" s="107"/>
      <c r="J1244" s="107"/>
      <c r="K1244" s="107"/>
      <c r="L1244" s="107"/>
      <c r="M1244" s="107"/>
      <c r="N1244" s="107"/>
      <c r="O1244" s="107"/>
      <c r="P1244" s="107"/>
      <c r="Q1244" s="107"/>
      <c r="R1244" s="107"/>
      <c r="S1244" s="107"/>
      <c r="T1244" s="107"/>
      <c r="U1244" s="107"/>
      <c r="V1244" s="108"/>
      <c r="W1244" s="41"/>
      <c r="X1244" s="18"/>
      <c r="Y1244" s="18"/>
      <c r="Z1244" s="18"/>
      <c r="AA1244" s="18"/>
      <c r="AB1244" s="18"/>
      <c r="AC1244" s="18"/>
      <c r="AD1244" s="18"/>
      <c r="AE1244" s="18"/>
      <c r="AF1244" s="18"/>
      <c r="AG1244" s="18"/>
      <c r="AH1244" s="18"/>
      <c r="AI1244" s="18"/>
      <c r="AJ1244" s="18"/>
      <c r="AK1244" s="18"/>
      <c r="AL1244" s="18"/>
      <c r="AM1244" s="18"/>
      <c r="AN1244" s="18"/>
      <c r="AO1244" s="18"/>
      <c r="AP1244" s="18"/>
    </row>
    <row r="1245" spans="1:42" s="53" customFormat="1">
      <c r="A1245" s="18"/>
      <c r="B1245" s="18"/>
      <c r="C1245" s="18"/>
      <c r="E1245" s="107"/>
      <c r="F1245" s="107"/>
      <c r="G1245" s="107"/>
      <c r="H1245" s="107"/>
      <c r="I1245" s="107"/>
      <c r="J1245" s="107"/>
      <c r="K1245" s="107"/>
      <c r="L1245" s="107"/>
      <c r="M1245" s="107"/>
      <c r="N1245" s="107"/>
      <c r="O1245" s="107"/>
      <c r="P1245" s="107"/>
      <c r="Q1245" s="107"/>
      <c r="R1245" s="107"/>
      <c r="S1245" s="107"/>
      <c r="T1245" s="107"/>
      <c r="U1245" s="107"/>
      <c r="V1245" s="108"/>
      <c r="W1245" s="41"/>
      <c r="X1245" s="18"/>
      <c r="Y1245" s="18"/>
      <c r="Z1245" s="18"/>
      <c r="AA1245" s="18"/>
      <c r="AB1245" s="18"/>
      <c r="AC1245" s="18"/>
      <c r="AD1245" s="18"/>
      <c r="AE1245" s="18"/>
      <c r="AF1245" s="18"/>
      <c r="AG1245" s="18"/>
      <c r="AH1245" s="18"/>
      <c r="AI1245" s="18"/>
      <c r="AJ1245" s="18"/>
      <c r="AK1245" s="18"/>
      <c r="AL1245" s="18"/>
      <c r="AM1245" s="18"/>
      <c r="AN1245" s="18"/>
      <c r="AO1245" s="18"/>
      <c r="AP1245" s="18"/>
    </row>
    <row r="1246" spans="1:42" s="53" customFormat="1">
      <c r="A1246" s="18"/>
      <c r="B1246" s="18"/>
      <c r="C1246" s="18"/>
      <c r="E1246" s="107"/>
      <c r="F1246" s="107"/>
      <c r="G1246" s="107"/>
      <c r="H1246" s="107"/>
      <c r="I1246" s="107"/>
      <c r="J1246" s="107"/>
      <c r="K1246" s="107"/>
      <c r="L1246" s="107"/>
      <c r="M1246" s="107"/>
      <c r="N1246" s="107"/>
      <c r="O1246" s="107"/>
      <c r="P1246" s="107"/>
      <c r="Q1246" s="107"/>
      <c r="R1246" s="107"/>
      <c r="S1246" s="107"/>
      <c r="T1246" s="107"/>
      <c r="U1246" s="107"/>
      <c r="V1246" s="108"/>
      <c r="W1246" s="41"/>
      <c r="X1246" s="18"/>
      <c r="Y1246" s="18"/>
      <c r="Z1246" s="18"/>
      <c r="AA1246" s="18"/>
      <c r="AB1246" s="18"/>
      <c r="AC1246" s="18"/>
      <c r="AD1246" s="18"/>
      <c r="AE1246" s="18"/>
      <c r="AF1246" s="18"/>
      <c r="AG1246" s="18"/>
      <c r="AH1246" s="18"/>
      <c r="AI1246" s="18"/>
      <c r="AJ1246" s="18"/>
      <c r="AK1246" s="18"/>
      <c r="AL1246" s="18"/>
      <c r="AM1246" s="18"/>
      <c r="AN1246" s="18"/>
      <c r="AO1246" s="18"/>
      <c r="AP1246" s="18"/>
    </row>
    <row r="1247" spans="1:42" s="53" customFormat="1">
      <c r="A1247" s="18"/>
      <c r="B1247" s="18"/>
      <c r="C1247" s="18"/>
      <c r="E1247" s="107"/>
      <c r="F1247" s="107"/>
      <c r="G1247" s="107"/>
      <c r="H1247" s="107"/>
      <c r="I1247" s="107"/>
      <c r="J1247" s="107"/>
      <c r="K1247" s="107"/>
      <c r="L1247" s="107"/>
      <c r="M1247" s="107"/>
      <c r="N1247" s="107"/>
      <c r="O1247" s="107"/>
      <c r="P1247" s="107"/>
      <c r="Q1247" s="107"/>
      <c r="R1247" s="107"/>
      <c r="S1247" s="107"/>
      <c r="T1247" s="107"/>
      <c r="U1247" s="107"/>
      <c r="V1247" s="108"/>
      <c r="W1247" s="41"/>
      <c r="X1247" s="18"/>
      <c r="Y1247" s="18"/>
      <c r="Z1247" s="18"/>
      <c r="AA1247" s="18"/>
      <c r="AB1247" s="18"/>
      <c r="AC1247" s="18"/>
      <c r="AD1247" s="18"/>
      <c r="AE1247" s="18"/>
      <c r="AF1247" s="18"/>
      <c r="AG1247" s="18"/>
      <c r="AH1247" s="18"/>
      <c r="AI1247" s="18"/>
      <c r="AJ1247" s="18"/>
      <c r="AK1247" s="18"/>
      <c r="AL1247" s="18"/>
      <c r="AM1247" s="18"/>
      <c r="AN1247" s="18"/>
      <c r="AO1247" s="18"/>
      <c r="AP1247" s="18"/>
    </row>
    <row r="1248" spans="1:42" s="53" customFormat="1">
      <c r="A1248" s="18"/>
      <c r="B1248" s="18"/>
      <c r="C1248" s="18"/>
      <c r="E1248" s="107"/>
      <c r="F1248" s="107"/>
      <c r="G1248" s="107"/>
      <c r="H1248" s="107"/>
      <c r="I1248" s="107"/>
      <c r="J1248" s="107"/>
      <c r="K1248" s="107"/>
      <c r="L1248" s="107"/>
      <c r="M1248" s="107"/>
      <c r="N1248" s="107"/>
      <c r="O1248" s="107"/>
      <c r="P1248" s="107"/>
      <c r="Q1248" s="107"/>
      <c r="R1248" s="107"/>
      <c r="S1248" s="107"/>
      <c r="T1248" s="107"/>
      <c r="U1248" s="107"/>
      <c r="V1248" s="108"/>
      <c r="W1248" s="41"/>
      <c r="X1248" s="18"/>
      <c r="Y1248" s="18"/>
      <c r="Z1248" s="18"/>
      <c r="AA1248" s="18"/>
      <c r="AB1248" s="18"/>
      <c r="AC1248" s="18"/>
      <c r="AD1248" s="18"/>
      <c r="AE1248" s="18"/>
      <c r="AF1248" s="18"/>
      <c r="AG1248" s="18"/>
      <c r="AH1248" s="18"/>
      <c r="AI1248" s="18"/>
      <c r="AJ1248" s="18"/>
      <c r="AK1248" s="18"/>
      <c r="AL1248" s="18"/>
      <c r="AM1248" s="18"/>
      <c r="AN1248" s="18"/>
      <c r="AO1248" s="18"/>
      <c r="AP1248" s="18"/>
    </row>
    <row r="1249" spans="1:42" s="53" customFormat="1">
      <c r="A1249" s="18"/>
      <c r="B1249" s="18"/>
      <c r="C1249" s="18"/>
      <c r="E1249" s="107"/>
      <c r="F1249" s="107"/>
      <c r="G1249" s="107"/>
      <c r="H1249" s="107"/>
      <c r="I1249" s="107"/>
      <c r="J1249" s="107"/>
      <c r="K1249" s="107"/>
      <c r="L1249" s="107"/>
      <c r="M1249" s="107"/>
      <c r="N1249" s="107"/>
      <c r="O1249" s="107"/>
      <c r="P1249" s="107"/>
      <c r="Q1249" s="107"/>
      <c r="R1249" s="107"/>
      <c r="S1249" s="107"/>
      <c r="T1249" s="107"/>
      <c r="U1249" s="107"/>
      <c r="V1249" s="108"/>
      <c r="W1249" s="41"/>
      <c r="X1249" s="18"/>
      <c r="Y1249" s="18"/>
      <c r="Z1249" s="18"/>
      <c r="AA1249" s="18"/>
      <c r="AB1249" s="18"/>
      <c r="AC1249" s="18"/>
      <c r="AD1249" s="18"/>
      <c r="AE1249" s="18"/>
      <c r="AF1249" s="18"/>
      <c r="AG1249" s="18"/>
      <c r="AH1249" s="18"/>
      <c r="AI1249" s="18"/>
      <c r="AJ1249" s="18"/>
      <c r="AK1249" s="18"/>
      <c r="AL1249" s="18"/>
      <c r="AM1249" s="18"/>
      <c r="AN1249" s="18"/>
      <c r="AO1249" s="18"/>
      <c r="AP1249" s="18"/>
    </row>
    <row r="1250" spans="1:42" s="53" customFormat="1">
      <c r="A1250" s="18"/>
      <c r="B1250" s="18"/>
      <c r="C1250" s="18"/>
      <c r="E1250" s="107"/>
      <c r="F1250" s="107"/>
      <c r="G1250" s="107"/>
      <c r="H1250" s="107"/>
      <c r="I1250" s="107"/>
      <c r="J1250" s="107"/>
      <c r="K1250" s="107"/>
      <c r="L1250" s="107"/>
      <c r="M1250" s="107"/>
      <c r="N1250" s="107"/>
      <c r="O1250" s="107"/>
      <c r="P1250" s="107"/>
      <c r="Q1250" s="107"/>
      <c r="R1250" s="107"/>
      <c r="S1250" s="107"/>
      <c r="T1250" s="107"/>
      <c r="U1250" s="107"/>
      <c r="V1250" s="108"/>
      <c r="W1250" s="41"/>
      <c r="X1250" s="18"/>
      <c r="Y1250" s="18"/>
      <c r="Z1250" s="18"/>
      <c r="AA1250" s="18"/>
      <c r="AB1250" s="18"/>
      <c r="AC1250" s="18"/>
      <c r="AD1250" s="18"/>
      <c r="AE1250" s="18"/>
      <c r="AF1250" s="18"/>
      <c r="AG1250" s="18"/>
      <c r="AH1250" s="18"/>
      <c r="AI1250" s="18"/>
      <c r="AJ1250" s="18"/>
      <c r="AK1250" s="18"/>
      <c r="AL1250" s="18"/>
      <c r="AM1250" s="18"/>
      <c r="AN1250" s="18"/>
      <c r="AO1250" s="18"/>
      <c r="AP1250" s="18"/>
    </row>
    <row r="1251" spans="1:42" s="53" customFormat="1">
      <c r="A1251" s="18"/>
      <c r="B1251" s="18"/>
      <c r="C1251" s="18"/>
      <c r="E1251" s="107"/>
      <c r="F1251" s="107"/>
      <c r="G1251" s="107"/>
      <c r="H1251" s="107"/>
      <c r="I1251" s="107"/>
      <c r="J1251" s="107"/>
      <c r="K1251" s="107"/>
      <c r="L1251" s="107"/>
      <c r="M1251" s="107"/>
      <c r="N1251" s="107"/>
      <c r="O1251" s="107"/>
      <c r="P1251" s="107"/>
      <c r="Q1251" s="107"/>
      <c r="R1251" s="107"/>
      <c r="S1251" s="107"/>
      <c r="T1251" s="107"/>
      <c r="U1251" s="107"/>
      <c r="V1251" s="108"/>
      <c r="W1251" s="41"/>
      <c r="X1251" s="18"/>
      <c r="Y1251" s="18"/>
      <c r="Z1251" s="18"/>
      <c r="AA1251" s="18"/>
      <c r="AB1251" s="18"/>
      <c r="AC1251" s="18"/>
      <c r="AD1251" s="18"/>
      <c r="AE1251" s="18"/>
      <c r="AF1251" s="18"/>
      <c r="AG1251" s="18"/>
      <c r="AH1251" s="18"/>
      <c r="AI1251" s="18"/>
      <c r="AJ1251" s="18"/>
      <c r="AK1251" s="18"/>
      <c r="AL1251" s="18"/>
      <c r="AM1251" s="18"/>
      <c r="AN1251" s="18"/>
      <c r="AO1251" s="18"/>
      <c r="AP1251" s="18"/>
    </row>
    <row r="1252" spans="1:42" s="53" customFormat="1">
      <c r="A1252" s="18"/>
      <c r="B1252" s="18"/>
      <c r="C1252" s="18"/>
      <c r="E1252" s="107"/>
      <c r="F1252" s="107"/>
      <c r="G1252" s="107"/>
      <c r="H1252" s="107"/>
      <c r="I1252" s="107"/>
      <c r="J1252" s="107"/>
      <c r="K1252" s="107"/>
      <c r="L1252" s="107"/>
      <c r="M1252" s="107"/>
      <c r="N1252" s="107"/>
      <c r="O1252" s="107"/>
      <c r="P1252" s="107"/>
      <c r="Q1252" s="107"/>
      <c r="R1252" s="107"/>
      <c r="S1252" s="107"/>
      <c r="T1252" s="107"/>
      <c r="U1252" s="107"/>
      <c r="V1252" s="108"/>
      <c r="W1252" s="41"/>
      <c r="X1252" s="18"/>
      <c r="Y1252" s="18"/>
      <c r="Z1252" s="18"/>
      <c r="AA1252" s="18"/>
      <c r="AB1252" s="18"/>
      <c r="AC1252" s="18"/>
      <c r="AD1252" s="18"/>
      <c r="AE1252" s="18"/>
      <c r="AF1252" s="18"/>
      <c r="AG1252" s="18"/>
      <c r="AH1252" s="18"/>
      <c r="AI1252" s="18"/>
      <c r="AJ1252" s="18"/>
      <c r="AK1252" s="18"/>
      <c r="AL1252" s="18"/>
      <c r="AM1252" s="18"/>
      <c r="AN1252" s="18"/>
      <c r="AO1252" s="18"/>
      <c r="AP1252" s="18"/>
    </row>
    <row r="1253" spans="1:42" s="53" customFormat="1">
      <c r="A1253" s="18"/>
      <c r="B1253" s="18"/>
      <c r="C1253" s="18"/>
      <c r="E1253" s="107"/>
      <c r="F1253" s="107"/>
      <c r="G1253" s="107"/>
      <c r="H1253" s="107"/>
      <c r="I1253" s="107"/>
      <c r="J1253" s="107"/>
      <c r="K1253" s="107"/>
      <c r="L1253" s="107"/>
      <c r="M1253" s="107"/>
      <c r="N1253" s="107"/>
      <c r="O1253" s="107"/>
      <c r="P1253" s="107"/>
      <c r="Q1253" s="107"/>
      <c r="R1253" s="107"/>
      <c r="S1253" s="107"/>
      <c r="T1253" s="107"/>
      <c r="U1253" s="107"/>
      <c r="V1253" s="108"/>
      <c r="W1253" s="41"/>
      <c r="X1253" s="18"/>
      <c r="Y1253" s="18"/>
      <c r="Z1253" s="18"/>
      <c r="AA1253" s="18"/>
      <c r="AB1253" s="18"/>
      <c r="AC1253" s="18"/>
      <c r="AD1253" s="18"/>
      <c r="AE1253" s="18"/>
      <c r="AF1253" s="18"/>
      <c r="AG1253" s="18"/>
      <c r="AH1253" s="18"/>
      <c r="AI1253" s="18"/>
      <c r="AJ1253" s="18"/>
      <c r="AK1253" s="18"/>
      <c r="AL1253" s="18"/>
      <c r="AM1253" s="18"/>
      <c r="AN1253" s="18"/>
      <c r="AO1253" s="18"/>
      <c r="AP1253" s="18"/>
    </row>
    <row r="1254" spans="1:42" s="53" customFormat="1">
      <c r="A1254" s="18"/>
      <c r="B1254" s="18"/>
      <c r="C1254" s="18"/>
      <c r="E1254" s="107"/>
      <c r="F1254" s="107"/>
      <c r="G1254" s="107"/>
      <c r="H1254" s="107"/>
      <c r="I1254" s="107"/>
      <c r="J1254" s="107"/>
      <c r="K1254" s="107"/>
      <c r="L1254" s="107"/>
      <c r="M1254" s="107"/>
      <c r="N1254" s="107"/>
      <c r="O1254" s="107"/>
      <c r="P1254" s="107"/>
      <c r="Q1254" s="107"/>
      <c r="R1254" s="107"/>
      <c r="S1254" s="107"/>
      <c r="T1254" s="107"/>
      <c r="U1254" s="107"/>
      <c r="V1254" s="108"/>
      <c r="W1254" s="41"/>
      <c r="X1254" s="18"/>
      <c r="Y1254" s="18"/>
      <c r="Z1254" s="18"/>
      <c r="AA1254" s="18"/>
      <c r="AB1254" s="18"/>
      <c r="AC1254" s="18"/>
      <c r="AD1254" s="18"/>
      <c r="AE1254" s="18"/>
      <c r="AF1254" s="18"/>
      <c r="AG1254" s="18"/>
      <c r="AH1254" s="18"/>
      <c r="AI1254" s="18"/>
      <c r="AJ1254" s="18"/>
      <c r="AK1254" s="18"/>
      <c r="AL1254" s="18"/>
      <c r="AM1254" s="18"/>
      <c r="AN1254" s="18"/>
      <c r="AO1254" s="18"/>
      <c r="AP1254" s="18"/>
    </row>
    <row r="1255" spans="1:42" s="53" customFormat="1">
      <c r="A1255" s="18"/>
      <c r="B1255" s="18"/>
      <c r="C1255" s="18"/>
      <c r="E1255" s="107"/>
      <c r="F1255" s="107"/>
      <c r="G1255" s="107"/>
      <c r="H1255" s="107"/>
      <c r="I1255" s="107"/>
      <c r="J1255" s="107"/>
      <c r="K1255" s="107"/>
      <c r="L1255" s="107"/>
      <c r="M1255" s="107"/>
      <c r="N1255" s="107"/>
      <c r="O1255" s="107"/>
      <c r="P1255" s="107"/>
      <c r="Q1255" s="107"/>
      <c r="R1255" s="107"/>
      <c r="S1255" s="107"/>
      <c r="T1255" s="107"/>
      <c r="U1255" s="107"/>
      <c r="V1255" s="108"/>
      <c r="W1255" s="41"/>
      <c r="X1255" s="18"/>
      <c r="Y1255" s="18"/>
      <c r="Z1255" s="18"/>
      <c r="AA1255" s="18"/>
      <c r="AB1255" s="18"/>
      <c r="AC1255" s="18"/>
      <c r="AD1255" s="18"/>
      <c r="AE1255" s="18"/>
      <c r="AF1255" s="18"/>
      <c r="AG1255" s="18"/>
      <c r="AH1255" s="18"/>
      <c r="AI1255" s="18"/>
      <c r="AJ1255" s="18"/>
      <c r="AK1255" s="18"/>
      <c r="AL1255" s="18"/>
      <c r="AM1255" s="18"/>
      <c r="AN1255" s="18"/>
      <c r="AO1255" s="18"/>
      <c r="AP1255" s="18"/>
    </row>
    <row r="1256" spans="1:42" s="53" customFormat="1">
      <c r="A1256" s="18"/>
      <c r="B1256" s="18"/>
      <c r="C1256" s="18"/>
      <c r="E1256" s="107"/>
      <c r="F1256" s="107"/>
      <c r="G1256" s="107"/>
      <c r="H1256" s="107"/>
      <c r="I1256" s="107"/>
      <c r="J1256" s="107"/>
      <c r="K1256" s="107"/>
      <c r="L1256" s="107"/>
      <c r="M1256" s="107"/>
      <c r="N1256" s="107"/>
      <c r="O1256" s="107"/>
      <c r="P1256" s="107"/>
      <c r="Q1256" s="107"/>
      <c r="R1256" s="107"/>
      <c r="S1256" s="107"/>
      <c r="T1256" s="107"/>
      <c r="U1256" s="107"/>
      <c r="V1256" s="108"/>
      <c r="W1256" s="41"/>
      <c r="X1256" s="18"/>
      <c r="Y1256" s="18"/>
      <c r="Z1256" s="18"/>
      <c r="AA1256" s="18"/>
      <c r="AB1256" s="18"/>
      <c r="AC1256" s="18"/>
      <c r="AD1256" s="18"/>
      <c r="AE1256" s="18"/>
      <c r="AF1256" s="18"/>
      <c r="AG1256" s="18"/>
      <c r="AH1256" s="18"/>
      <c r="AI1256" s="18"/>
      <c r="AJ1256" s="18"/>
      <c r="AK1256" s="18"/>
      <c r="AL1256" s="18"/>
      <c r="AM1256" s="18"/>
      <c r="AN1256" s="18"/>
      <c r="AO1256" s="18"/>
      <c r="AP1256" s="18"/>
    </row>
    <row r="1257" spans="1:42" s="53" customFormat="1">
      <c r="A1257" s="18"/>
      <c r="B1257" s="18"/>
      <c r="C1257" s="18"/>
      <c r="E1257" s="107"/>
      <c r="F1257" s="107"/>
      <c r="G1257" s="107"/>
      <c r="H1257" s="107"/>
      <c r="I1257" s="107"/>
      <c r="J1257" s="107"/>
      <c r="K1257" s="107"/>
      <c r="L1257" s="107"/>
      <c r="M1257" s="107"/>
      <c r="N1257" s="107"/>
      <c r="O1257" s="107"/>
      <c r="P1257" s="107"/>
      <c r="Q1257" s="107"/>
      <c r="R1257" s="107"/>
      <c r="S1257" s="107"/>
      <c r="T1257" s="107"/>
      <c r="U1257" s="107"/>
      <c r="V1257" s="108"/>
      <c r="W1257" s="41"/>
      <c r="X1257" s="18"/>
      <c r="Y1257" s="18"/>
      <c r="Z1257" s="18"/>
      <c r="AA1257" s="18"/>
      <c r="AB1257" s="18"/>
      <c r="AC1257" s="18"/>
      <c r="AD1257" s="18"/>
      <c r="AE1257" s="18"/>
      <c r="AF1257" s="18"/>
      <c r="AG1257" s="18"/>
      <c r="AH1257" s="18"/>
      <c r="AI1257" s="18"/>
      <c r="AJ1257" s="18"/>
      <c r="AK1257" s="18"/>
      <c r="AL1257" s="18"/>
      <c r="AM1257" s="18"/>
      <c r="AN1257" s="18"/>
      <c r="AO1257" s="18"/>
      <c r="AP1257" s="18"/>
    </row>
    <row r="1258" spans="1:42" s="53" customFormat="1">
      <c r="A1258" s="18"/>
      <c r="B1258" s="18"/>
      <c r="C1258" s="18"/>
      <c r="E1258" s="107"/>
      <c r="F1258" s="107"/>
      <c r="G1258" s="107"/>
      <c r="H1258" s="107"/>
      <c r="I1258" s="107"/>
      <c r="J1258" s="107"/>
      <c r="K1258" s="107"/>
      <c r="L1258" s="107"/>
      <c r="M1258" s="107"/>
      <c r="N1258" s="107"/>
      <c r="O1258" s="107"/>
      <c r="P1258" s="107"/>
      <c r="Q1258" s="107"/>
      <c r="R1258" s="107"/>
      <c r="S1258" s="107"/>
      <c r="T1258" s="107"/>
      <c r="U1258" s="107"/>
      <c r="V1258" s="108"/>
      <c r="W1258" s="41"/>
      <c r="X1258" s="18"/>
      <c r="Y1258" s="18"/>
      <c r="Z1258" s="18"/>
      <c r="AA1258" s="18"/>
      <c r="AB1258" s="18"/>
      <c r="AC1258" s="18"/>
      <c r="AD1258" s="18"/>
      <c r="AE1258" s="18"/>
      <c r="AF1258" s="18"/>
      <c r="AG1258" s="18"/>
      <c r="AH1258" s="18"/>
      <c r="AI1258" s="18"/>
      <c r="AJ1258" s="18"/>
      <c r="AK1258" s="18"/>
      <c r="AL1258" s="18"/>
      <c r="AM1258" s="18"/>
      <c r="AN1258" s="18"/>
      <c r="AO1258" s="18"/>
      <c r="AP1258" s="18"/>
    </row>
    <row r="1259" spans="1:42" s="53" customFormat="1">
      <c r="A1259" s="18"/>
      <c r="B1259" s="18"/>
      <c r="C1259" s="18"/>
      <c r="E1259" s="107"/>
      <c r="F1259" s="107"/>
      <c r="G1259" s="107"/>
      <c r="H1259" s="107"/>
      <c r="I1259" s="107"/>
      <c r="J1259" s="107"/>
      <c r="K1259" s="107"/>
      <c r="L1259" s="107"/>
      <c r="M1259" s="107"/>
      <c r="N1259" s="107"/>
      <c r="O1259" s="107"/>
      <c r="P1259" s="107"/>
      <c r="Q1259" s="107"/>
      <c r="R1259" s="107"/>
      <c r="S1259" s="107"/>
      <c r="T1259" s="107"/>
      <c r="U1259" s="107"/>
      <c r="V1259" s="108"/>
      <c r="W1259" s="41"/>
      <c r="X1259" s="18"/>
      <c r="Y1259" s="18"/>
      <c r="Z1259" s="18"/>
      <c r="AA1259" s="18"/>
      <c r="AB1259" s="18"/>
      <c r="AC1259" s="18"/>
      <c r="AD1259" s="18"/>
      <c r="AE1259" s="18"/>
      <c r="AF1259" s="18"/>
      <c r="AG1259" s="18"/>
      <c r="AH1259" s="18"/>
      <c r="AI1259" s="18"/>
      <c r="AJ1259" s="18"/>
      <c r="AK1259" s="18"/>
      <c r="AL1259" s="18"/>
      <c r="AM1259" s="18"/>
      <c r="AN1259" s="18"/>
      <c r="AO1259" s="18"/>
      <c r="AP1259" s="18"/>
    </row>
    <row r="1260" spans="1:42" s="53" customFormat="1">
      <c r="A1260" s="18"/>
      <c r="B1260" s="18"/>
      <c r="C1260" s="18"/>
      <c r="E1260" s="107"/>
      <c r="F1260" s="107"/>
      <c r="G1260" s="107"/>
      <c r="H1260" s="107"/>
      <c r="I1260" s="107"/>
      <c r="J1260" s="107"/>
      <c r="K1260" s="107"/>
      <c r="L1260" s="107"/>
      <c r="M1260" s="107"/>
      <c r="N1260" s="107"/>
      <c r="O1260" s="107"/>
      <c r="P1260" s="107"/>
      <c r="Q1260" s="107"/>
      <c r="R1260" s="107"/>
      <c r="S1260" s="107"/>
      <c r="T1260" s="107"/>
      <c r="U1260" s="107"/>
      <c r="V1260" s="108"/>
      <c r="W1260" s="41"/>
      <c r="X1260" s="18"/>
      <c r="Y1260" s="18"/>
      <c r="Z1260" s="18"/>
      <c r="AA1260" s="18"/>
      <c r="AB1260" s="18"/>
      <c r="AC1260" s="18"/>
      <c r="AD1260" s="18"/>
      <c r="AE1260" s="18"/>
      <c r="AF1260" s="18"/>
      <c r="AG1260" s="18"/>
      <c r="AH1260" s="18"/>
      <c r="AI1260" s="18"/>
      <c r="AJ1260" s="18"/>
      <c r="AK1260" s="18"/>
      <c r="AL1260" s="18"/>
      <c r="AM1260" s="18"/>
      <c r="AN1260" s="18"/>
      <c r="AO1260" s="18"/>
      <c r="AP1260" s="18"/>
    </row>
    <row r="1261" spans="1:42" s="53" customFormat="1">
      <c r="A1261" s="18"/>
      <c r="B1261" s="18"/>
      <c r="C1261" s="18"/>
      <c r="E1261" s="107"/>
      <c r="F1261" s="107"/>
      <c r="G1261" s="107"/>
      <c r="H1261" s="107"/>
      <c r="I1261" s="107"/>
      <c r="J1261" s="107"/>
      <c r="K1261" s="107"/>
      <c r="L1261" s="107"/>
      <c r="M1261" s="107"/>
      <c r="N1261" s="107"/>
      <c r="O1261" s="107"/>
      <c r="P1261" s="107"/>
      <c r="Q1261" s="107"/>
      <c r="R1261" s="107"/>
      <c r="S1261" s="107"/>
      <c r="T1261" s="107"/>
      <c r="U1261" s="107"/>
      <c r="V1261" s="108"/>
      <c r="W1261" s="41"/>
      <c r="X1261" s="18"/>
      <c r="Y1261" s="18"/>
      <c r="Z1261" s="18"/>
      <c r="AA1261" s="18"/>
      <c r="AB1261" s="18"/>
      <c r="AC1261" s="18"/>
      <c r="AD1261" s="18"/>
      <c r="AE1261" s="18"/>
      <c r="AF1261" s="18"/>
      <c r="AG1261" s="18"/>
      <c r="AH1261" s="18"/>
      <c r="AI1261" s="18"/>
      <c r="AJ1261" s="18"/>
      <c r="AK1261" s="18"/>
      <c r="AL1261" s="18"/>
      <c r="AM1261" s="18"/>
      <c r="AN1261" s="18"/>
      <c r="AO1261" s="18"/>
      <c r="AP1261" s="18"/>
    </row>
    <row r="1262" spans="1:42" s="53" customFormat="1">
      <c r="A1262" s="18"/>
      <c r="B1262" s="18"/>
      <c r="C1262" s="18"/>
      <c r="E1262" s="107"/>
      <c r="F1262" s="107"/>
      <c r="G1262" s="107"/>
      <c r="H1262" s="107"/>
      <c r="I1262" s="107"/>
      <c r="J1262" s="107"/>
      <c r="K1262" s="107"/>
      <c r="L1262" s="107"/>
      <c r="M1262" s="107"/>
      <c r="N1262" s="107"/>
      <c r="O1262" s="107"/>
      <c r="P1262" s="107"/>
      <c r="Q1262" s="107"/>
      <c r="R1262" s="107"/>
      <c r="S1262" s="107"/>
      <c r="T1262" s="107"/>
      <c r="U1262" s="107"/>
      <c r="V1262" s="108"/>
      <c r="W1262" s="41"/>
      <c r="X1262" s="18"/>
      <c r="Y1262" s="18"/>
      <c r="Z1262" s="18"/>
      <c r="AA1262" s="18"/>
      <c r="AB1262" s="18"/>
      <c r="AC1262" s="18"/>
      <c r="AD1262" s="18"/>
      <c r="AE1262" s="18"/>
      <c r="AF1262" s="18"/>
      <c r="AG1262" s="18"/>
      <c r="AH1262" s="18"/>
      <c r="AI1262" s="18"/>
      <c r="AJ1262" s="18"/>
      <c r="AK1262" s="18"/>
      <c r="AL1262" s="18"/>
      <c r="AM1262" s="18"/>
      <c r="AN1262" s="18"/>
      <c r="AO1262" s="18"/>
      <c r="AP1262" s="18"/>
    </row>
    <row r="1263" spans="1:42" s="53" customFormat="1">
      <c r="A1263" s="18"/>
      <c r="B1263" s="18"/>
      <c r="C1263" s="18"/>
      <c r="E1263" s="107"/>
      <c r="F1263" s="107"/>
      <c r="G1263" s="107"/>
      <c r="H1263" s="107"/>
      <c r="I1263" s="107"/>
      <c r="J1263" s="107"/>
      <c r="K1263" s="107"/>
      <c r="L1263" s="107"/>
      <c r="M1263" s="107"/>
      <c r="N1263" s="107"/>
      <c r="O1263" s="107"/>
      <c r="P1263" s="107"/>
      <c r="Q1263" s="107"/>
      <c r="R1263" s="107"/>
      <c r="S1263" s="107"/>
      <c r="T1263" s="107"/>
      <c r="U1263" s="107"/>
      <c r="V1263" s="108"/>
      <c r="W1263" s="41"/>
      <c r="X1263" s="18"/>
      <c r="Y1263" s="18"/>
      <c r="Z1263" s="18"/>
      <c r="AA1263" s="18"/>
      <c r="AB1263" s="18"/>
      <c r="AC1263" s="18"/>
      <c r="AD1263" s="18"/>
      <c r="AE1263" s="18"/>
      <c r="AF1263" s="18"/>
      <c r="AG1263" s="18"/>
      <c r="AH1263" s="18"/>
      <c r="AI1263" s="18"/>
      <c r="AJ1263" s="18"/>
      <c r="AK1263" s="18"/>
      <c r="AL1263" s="18"/>
      <c r="AM1263" s="18"/>
      <c r="AN1263" s="18"/>
      <c r="AO1263" s="18"/>
      <c r="AP1263" s="18"/>
    </row>
    <row r="1264" spans="1:42" s="53" customFormat="1">
      <c r="A1264" s="18"/>
      <c r="B1264" s="18"/>
      <c r="C1264" s="18"/>
      <c r="E1264" s="107"/>
      <c r="F1264" s="107"/>
      <c r="G1264" s="107"/>
      <c r="H1264" s="107"/>
      <c r="I1264" s="107"/>
      <c r="J1264" s="107"/>
      <c r="K1264" s="107"/>
      <c r="L1264" s="107"/>
      <c r="M1264" s="107"/>
      <c r="N1264" s="107"/>
      <c r="O1264" s="107"/>
      <c r="P1264" s="107"/>
      <c r="Q1264" s="107"/>
      <c r="R1264" s="107"/>
      <c r="S1264" s="107"/>
      <c r="T1264" s="107"/>
      <c r="U1264" s="107"/>
      <c r="V1264" s="108"/>
      <c r="W1264" s="41"/>
      <c r="X1264" s="18"/>
      <c r="Y1264" s="18"/>
      <c r="Z1264" s="18"/>
      <c r="AA1264" s="18"/>
      <c r="AB1264" s="18"/>
      <c r="AC1264" s="18"/>
      <c r="AD1264" s="18"/>
      <c r="AE1264" s="18"/>
      <c r="AF1264" s="18"/>
      <c r="AG1264" s="18"/>
      <c r="AH1264" s="18"/>
      <c r="AI1264" s="18"/>
      <c r="AJ1264" s="18"/>
      <c r="AK1264" s="18"/>
      <c r="AL1264" s="18"/>
      <c r="AM1264" s="18"/>
      <c r="AN1264" s="18"/>
      <c r="AO1264" s="18"/>
      <c r="AP1264" s="18"/>
    </row>
    <row r="1265" spans="1:42" s="53" customFormat="1">
      <c r="A1265" s="18"/>
      <c r="B1265" s="18"/>
      <c r="C1265" s="18"/>
      <c r="E1265" s="107"/>
      <c r="F1265" s="107"/>
      <c r="G1265" s="107"/>
      <c r="H1265" s="107"/>
      <c r="I1265" s="107"/>
      <c r="J1265" s="107"/>
      <c r="K1265" s="107"/>
      <c r="L1265" s="107"/>
      <c r="M1265" s="107"/>
      <c r="N1265" s="107"/>
      <c r="O1265" s="107"/>
      <c r="P1265" s="107"/>
      <c r="Q1265" s="107"/>
      <c r="R1265" s="107"/>
      <c r="S1265" s="107"/>
      <c r="T1265" s="107"/>
      <c r="U1265" s="107"/>
      <c r="V1265" s="108"/>
      <c r="W1265" s="41"/>
      <c r="X1265" s="18"/>
      <c r="Y1265" s="18"/>
      <c r="Z1265" s="18"/>
      <c r="AA1265" s="18"/>
      <c r="AB1265" s="18"/>
      <c r="AC1265" s="18"/>
      <c r="AD1265" s="18"/>
      <c r="AE1265" s="18"/>
      <c r="AF1265" s="18"/>
      <c r="AG1265" s="18"/>
      <c r="AH1265" s="18"/>
      <c r="AI1265" s="18"/>
      <c r="AJ1265" s="18"/>
      <c r="AK1265" s="18"/>
      <c r="AL1265" s="18"/>
      <c r="AM1265" s="18"/>
      <c r="AN1265" s="18"/>
      <c r="AO1265" s="18"/>
      <c r="AP1265" s="18"/>
    </row>
    <row r="1266" spans="1:42" s="53" customFormat="1">
      <c r="A1266" s="18"/>
      <c r="B1266" s="18"/>
      <c r="C1266" s="18"/>
      <c r="E1266" s="107"/>
      <c r="F1266" s="107"/>
      <c r="G1266" s="107"/>
      <c r="H1266" s="107"/>
      <c r="I1266" s="107"/>
      <c r="J1266" s="107"/>
      <c r="K1266" s="107"/>
      <c r="L1266" s="107"/>
      <c r="M1266" s="107"/>
      <c r="N1266" s="107"/>
      <c r="O1266" s="107"/>
      <c r="P1266" s="107"/>
      <c r="Q1266" s="107"/>
      <c r="R1266" s="107"/>
      <c r="S1266" s="107"/>
      <c r="T1266" s="107"/>
      <c r="U1266" s="107"/>
      <c r="V1266" s="108"/>
      <c r="W1266" s="41"/>
      <c r="X1266" s="18"/>
      <c r="Y1266" s="18"/>
      <c r="Z1266" s="18"/>
      <c r="AA1266" s="18"/>
      <c r="AB1266" s="18"/>
      <c r="AC1266" s="18"/>
      <c r="AD1266" s="18"/>
      <c r="AE1266" s="18"/>
      <c r="AF1266" s="18"/>
      <c r="AG1266" s="18"/>
      <c r="AH1266" s="18"/>
      <c r="AI1266" s="18"/>
      <c r="AJ1266" s="18"/>
      <c r="AK1266" s="18"/>
      <c r="AL1266" s="18"/>
      <c r="AM1266" s="18"/>
      <c r="AN1266" s="18"/>
      <c r="AO1266" s="18"/>
      <c r="AP1266" s="18"/>
    </row>
    <row r="1267" spans="1:42" s="53" customFormat="1">
      <c r="A1267" s="18"/>
      <c r="B1267" s="18"/>
      <c r="C1267" s="18"/>
      <c r="E1267" s="107"/>
      <c r="F1267" s="107"/>
      <c r="G1267" s="107"/>
      <c r="H1267" s="107"/>
      <c r="I1267" s="107"/>
      <c r="J1267" s="107"/>
      <c r="K1267" s="107"/>
      <c r="L1267" s="107"/>
      <c r="M1267" s="107"/>
      <c r="N1267" s="107"/>
      <c r="O1267" s="107"/>
      <c r="P1267" s="107"/>
      <c r="Q1267" s="107"/>
      <c r="R1267" s="107"/>
      <c r="S1267" s="107"/>
      <c r="T1267" s="107"/>
      <c r="U1267" s="107"/>
      <c r="V1267" s="108"/>
      <c r="W1267" s="41"/>
      <c r="X1267" s="18"/>
      <c r="Y1267" s="18"/>
      <c r="Z1267" s="18"/>
      <c r="AA1267" s="18"/>
      <c r="AB1267" s="18"/>
      <c r="AC1267" s="18"/>
      <c r="AD1267" s="18"/>
      <c r="AE1267" s="18"/>
      <c r="AF1267" s="18"/>
      <c r="AG1267" s="18"/>
      <c r="AH1267" s="18"/>
      <c r="AI1267" s="18"/>
      <c r="AJ1267" s="18"/>
      <c r="AK1267" s="18"/>
      <c r="AL1267" s="18"/>
      <c r="AM1267" s="18"/>
      <c r="AN1267" s="18"/>
      <c r="AO1267" s="18"/>
      <c r="AP1267" s="18"/>
    </row>
    <row r="1268" spans="1:42" s="53" customFormat="1">
      <c r="A1268" s="18"/>
      <c r="B1268" s="18"/>
      <c r="C1268" s="18"/>
      <c r="E1268" s="107"/>
      <c r="F1268" s="107"/>
      <c r="G1268" s="107"/>
      <c r="H1268" s="107"/>
      <c r="I1268" s="107"/>
      <c r="J1268" s="107"/>
      <c r="K1268" s="107"/>
      <c r="L1268" s="107"/>
      <c r="M1268" s="107"/>
      <c r="N1268" s="107"/>
      <c r="O1268" s="107"/>
      <c r="P1268" s="107"/>
      <c r="Q1268" s="107"/>
      <c r="R1268" s="107"/>
      <c r="S1268" s="107"/>
      <c r="T1268" s="107"/>
      <c r="U1268" s="107"/>
      <c r="V1268" s="108"/>
      <c r="W1268" s="41"/>
      <c r="X1268" s="18"/>
      <c r="Y1268" s="18"/>
      <c r="Z1268" s="18"/>
      <c r="AA1268" s="18"/>
      <c r="AB1268" s="18"/>
      <c r="AC1268" s="18"/>
      <c r="AD1268" s="18"/>
      <c r="AE1268" s="18"/>
      <c r="AF1268" s="18"/>
      <c r="AG1268" s="18"/>
      <c r="AH1268" s="18"/>
      <c r="AI1268" s="18"/>
      <c r="AJ1268" s="18"/>
      <c r="AK1268" s="18"/>
      <c r="AL1268" s="18"/>
      <c r="AM1268" s="18"/>
      <c r="AN1268" s="18"/>
      <c r="AO1268" s="18"/>
      <c r="AP1268" s="18"/>
    </row>
    <row r="1269" spans="1:42" s="53" customFormat="1">
      <c r="A1269" s="18"/>
      <c r="B1269" s="18"/>
      <c r="C1269" s="18"/>
      <c r="E1269" s="107"/>
      <c r="F1269" s="107"/>
      <c r="G1269" s="107"/>
      <c r="H1269" s="107"/>
      <c r="I1269" s="107"/>
      <c r="J1269" s="107"/>
      <c r="K1269" s="107"/>
      <c r="L1269" s="107"/>
      <c r="M1269" s="107"/>
      <c r="N1269" s="107"/>
      <c r="O1269" s="107"/>
      <c r="P1269" s="107"/>
      <c r="Q1269" s="107"/>
      <c r="R1269" s="107"/>
      <c r="S1269" s="107"/>
      <c r="T1269" s="107"/>
      <c r="U1269" s="107"/>
      <c r="V1269" s="108"/>
      <c r="W1269" s="41"/>
      <c r="X1269" s="18"/>
      <c r="Y1269" s="18"/>
      <c r="Z1269" s="18"/>
      <c r="AA1269" s="18"/>
      <c r="AB1269" s="18"/>
      <c r="AC1269" s="18"/>
      <c r="AD1269" s="18"/>
      <c r="AE1269" s="18"/>
      <c r="AF1269" s="18"/>
      <c r="AG1269" s="18"/>
      <c r="AH1269" s="18"/>
      <c r="AI1269" s="18"/>
      <c r="AJ1269" s="18"/>
      <c r="AK1269" s="18"/>
      <c r="AL1269" s="18"/>
      <c r="AM1269" s="18"/>
      <c r="AN1269" s="18"/>
      <c r="AO1269" s="18"/>
      <c r="AP1269" s="18"/>
    </row>
    <row r="1270" spans="1:42" s="53" customFormat="1">
      <c r="A1270" s="18"/>
      <c r="B1270" s="18"/>
      <c r="C1270" s="18"/>
      <c r="E1270" s="107"/>
      <c r="F1270" s="107"/>
      <c r="G1270" s="107"/>
      <c r="H1270" s="107"/>
      <c r="I1270" s="107"/>
      <c r="J1270" s="107"/>
      <c r="K1270" s="107"/>
      <c r="L1270" s="107"/>
      <c r="M1270" s="107"/>
      <c r="N1270" s="107"/>
      <c r="O1270" s="107"/>
      <c r="P1270" s="107"/>
      <c r="Q1270" s="107"/>
      <c r="R1270" s="107"/>
      <c r="S1270" s="107"/>
      <c r="T1270" s="107"/>
      <c r="U1270" s="107"/>
      <c r="V1270" s="108"/>
      <c r="W1270" s="41"/>
      <c r="X1270" s="18"/>
      <c r="Y1270" s="18"/>
      <c r="Z1270" s="18"/>
      <c r="AA1270" s="18"/>
      <c r="AB1270" s="18"/>
      <c r="AC1270" s="18"/>
      <c r="AD1270" s="18"/>
      <c r="AE1270" s="18"/>
      <c r="AF1270" s="18"/>
      <c r="AG1270" s="18"/>
      <c r="AH1270" s="18"/>
      <c r="AI1270" s="18"/>
      <c r="AJ1270" s="18"/>
      <c r="AK1270" s="18"/>
      <c r="AL1270" s="18"/>
      <c r="AM1270" s="18"/>
      <c r="AN1270" s="18"/>
      <c r="AO1270" s="18"/>
      <c r="AP1270" s="18"/>
    </row>
    <row r="1271" spans="1:42" s="53" customFormat="1">
      <c r="A1271" s="18"/>
      <c r="B1271" s="18"/>
      <c r="C1271" s="18"/>
      <c r="E1271" s="107"/>
      <c r="F1271" s="107"/>
      <c r="G1271" s="107"/>
      <c r="H1271" s="107"/>
      <c r="I1271" s="107"/>
      <c r="J1271" s="107"/>
      <c r="K1271" s="107"/>
      <c r="L1271" s="107"/>
      <c r="M1271" s="107"/>
      <c r="N1271" s="107"/>
      <c r="O1271" s="107"/>
      <c r="P1271" s="107"/>
      <c r="Q1271" s="107"/>
      <c r="R1271" s="107"/>
      <c r="S1271" s="107"/>
      <c r="T1271" s="107"/>
      <c r="U1271" s="107"/>
      <c r="V1271" s="108"/>
      <c r="W1271" s="41"/>
      <c r="X1271" s="18"/>
      <c r="Y1271" s="18"/>
      <c r="Z1271" s="18"/>
      <c r="AA1271" s="18"/>
      <c r="AB1271" s="18"/>
      <c r="AC1271" s="18"/>
      <c r="AD1271" s="18"/>
      <c r="AE1271" s="18"/>
      <c r="AF1271" s="18"/>
      <c r="AG1271" s="18"/>
      <c r="AH1271" s="18"/>
      <c r="AI1271" s="18"/>
      <c r="AJ1271" s="18"/>
      <c r="AK1271" s="18"/>
      <c r="AL1271" s="18"/>
      <c r="AM1271" s="18"/>
      <c r="AN1271" s="18"/>
      <c r="AO1271" s="18"/>
      <c r="AP1271" s="18"/>
    </row>
    <row r="1272" spans="1:42" s="53" customFormat="1">
      <c r="A1272" s="18"/>
      <c r="B1272" s="18"/>
      <c r="C1272" s="18"/>
      <c r="E1272" s="107"/>
      <c r="F1272" s="107"/>
      <c r="G1272" s="107"/>
      <c r="H1272" s="107"/>
      <c r="I1272" s="107"/>
      <c r="J1272" s="107"/>
      <c r="K1272" s="107"/>
      <c r="L1272" s="107"/>
      <c r="M1272" s="107"/>
      <c r="N1272" s="107"/>
      <c r="O1272" s="107"/>
      <c r="P1272" s="107"/>
      <c r="Q1272" s="107"/>
      <c r="R1272" s="107"/>
      <c r="S1272" s="107"/>
      <c r="T1272" s="107"/>
      <c r="U1272" s="107"/>
      <c r="V1272" s="108"/>
      <c r="W1272" s="41"/>
      <c r="X1272" s="18"/>
      <c r="Y1272" s="18"/>
      <c r="Z1272" s="18"/>
      <c r="AA1272" s="18"/>
      <c r="AB1272" s="18"/>
      <c r="AC1272" s="18"/>
      <c r="AD1272" s="18"/>
      <c r="AE1272" s="18"/>
      <c r="AF1272" s="18"/>
      <c r="AG1272" s="18"/>
      <c r="AH1272" s="18"/>
      <c r="AI1272" s="18"/>
      <c r="AJ1272" s="18"/>
      <c r="AK1272" s="18"/>
      <c r="AL1272" s="18"/>
      <c r="AM1272" s="18"/>
      <c r="AN1272" s="18"/>
      <c r="AO1272" s="18"/>
      <c r="AP1272" s="18"/>
    </row>
    <row r="1273" spans="1:42" s="53" customFormat="1">
      <c r="A1273" s="18"/>
      <c r="B1273" s="18"/>
      <c r="C1273" s="18"/>
      <c r="E1273" s="107"/>
      <c r="F1273" s="107"/>
      <c r="G1273" s="107"/>
      <c r="H1273" s="107"/>
      <c r="I1273" s="107"/>
      <c r="J1273" s="107"/>
      <c r="K1273" s="107"/>
      <c r="L1273" s="107"/>
      <c r="M1273" s="107"/>
      <c r="N1273" s="107"/>
      <c r="O1273" s="107"/>
      <c r="P1273" s="107"/>
      <c r="Q1273" s="107"/>
      <c r="R1273" s="107"/>
      <c r="S1273" s="107"/>
      <c r="T1273" s="107"/>
      <c r="U1273" s="107"/>
      <c r="V1273" s="108"/>
      <c r="W1273" s="41"/>
      <c r="X1273" s="18"/>
      <c r="Y1273" s="18"/>
      <c r="Z1273" s="18"/>
      <c r="AA1273" s="18"/>
      <c r="AB1273" s="18"/>
      <c r="AC1273" s="18"/>
      <c r="AD1273" s="18"/>
      <c r="AE1273" s="18"/>
      <c r="AF1273" s="18"/>
      <c r="AG1273" s="18"/>
      <c r="AH1273" s="18"/>
      <c r="AI1273" s="18"/>
      <c r="AJ1273" s="18"/>
      <c r="AK1273" s="18"/>
      <c r="AL1273" s="18"/>
      <c r="AM1273" s="18"/>
      <c r="AN1273" s="18"/>
      <c r="AO1273" s="18"/>
      <c r="AP1273" s="18"/>
    </row>
    <row r="1274" spans="1:42" s="53" customFormat="1">
      <c r="A1274" s="18"/>
      <c r="B1274" s="18"/>
      <c r="C1274" s="18"/>
      <c r="E1274" s="107"/>
      <c r="F1274" s="107"/>
      <c r="G1274" s="107"/>
      <c r="H1274" s="107"/>
      <c r="I1274" s="107"/>
      <c r="J1274" s="107"/>
      <c r="K1274" s="107"/>
      <c r="L1274" s="107"/>
      <c r="M1274" s="107"/>
      <c r="N1274" s="107"/>
      <c r="O1274" s="107"/>
      <c r="P1274" s="107"/>
      <c r="Q1274" s="107"/>
      <c r="R1274" s="107"/>
      <c r="S1274" s="107"/>
      <c r="T1274" s="107"/>
      <c r="U1274" s="107"/>
      <c r="V1274" s="108"/>
      <c r="W1274" s="41"/>
      <c r="X1274" s="18"/>
      <c r="Y1274" s="18"/>
      <c r="Z1274" s="18"/>
      <c r="AA1274" s="18"/>
      <c r="AB1274" s="18"/>
      <c r="AC1274" s="18"/>
      <c r="AD1274" s="18"/>
      <c r="AE1274" s="18"/>
      <c r="AF1274" s="18"/>
      <c r="AG1274" s="18"/>
      <c r="AH1274" s="18"/>
      <c r="AI1274" s="18"/>
      <c r="AJ1274" s="18"/>
      <c r="AK1274" s="18"/>
      <c r="AL1274" s="18"/>
      <c r="AM1274" s="18"/>
      <c r="AN1274" s="18"/>
      <c r="AO1274" s="18"/>
      <c r="AP1274" s="18"/>
    </row>
    <row r="1275" spans="1:42" s="53" customFormat="1">
      <c r="A1275" s="18"/>
      <c r="B1275" s="18"/>
      <c r="C1275" s="18"/>
      <c r="E1275" s="107"/>
      <c r="F1275" s="107"/>
      <c r="G1275" s="107"/>
      <c r="H1275" s="107"/>
      <c r="I1275" s="107"/>
      <c r="J1275" s="107"/>
      <c r="K1275" s="107"/>
      <c r="L1275" s="107"/>
      <c r="M1275" s="107"/>
      <c r="N1275" s="107"/>
      <c r="O1275" s="107"/>
      <c r="P1275" s="107"/>
      <c r="Q1275" s="107"/>
      <c r="R1275" s="107"/>
      <c r="S1275" s="107"/>
      <c r="T1275" s="107"/>
      <c r="U1275" s="107"/>
      <c r="V1275" s="108"/>
      <c r="W1275" s="41"/>
      <c r="X1275" s="18"/>
      <c r="Y1275" s="18"/>
      <c r="Z1275" s="18"/>
      <c r="AA1275" s="18"/>
      <c r="AB1275" s="18"/>
      <c r="AC1275" s="18"/>
      <c r="AD1275" s="18"/>
      <c r="AE1275" s="18"/>
      <c r="AF1275" s="18"/>
      <c r="AG1275" s="18"/>
      <c r="AH1275" s="18"/>
      <c r="AI1275" s="18"/>
      <c r="AJ1275" s="18"/>
      <c r="AK1275" s="18"/>
      <c r="AL1275" s="18"/>
      <c r="AM1275" s="18"/>
      <c r="AN1275" s="18"/>
      <c r="AO1275" s="18"/>
      <c r="AP1275" s="18"/>
    </row>
    <row r="1276" spans="1:42" s="53" customFormat="1">
      <c r="A1276" s="18"/>
      <c r="B1276" s="18"/>
      <c r="C1276" s="18"/>
      <c r="E1276" s="107"/>
      <c r="F1276" s="107"/>
      <c r="G1276" s="107"/>
      <c r="H1276" s="107"/>
      <c r="I1276" s="107"/>
      <c r="J1276" s="107"/>
      <c r="K1276" s="107"/>
      <c r="L1276" s="107"/>
      <c r="M1276" s="107"/>
      <c r="N1276" s="107"/>
      <c r="O1276" s="107"/>
      <c r="P1276" s="107"/>
      <c r="Q1276" s="107"/>
      <c r="R1276" s="107"/>
      <c r="S1276" s="107"/>
      <c r="T1276" s="107"/>
      <c r="U1276" s="107"/>
      <c r="V1276" s="108"/>
      <c r="W1276" s="41"/>
      <c r="X1276" s="18"/>
      <c r="Y1276" s="18"/>
      <c r="Z1276" s="18"/>
      <c r="AA1276" s="18"/>
      <c r="AB1276" s="18"/>
      <c r="AC1276" s="18"/>
      <c r="AD1276" s="18"/>
      <c r="AE1276" s="18"/>
      <c r="AF1276" s="18"/>
      <c r="AG1276" s="18"/>
      <c r="AH1276" s="18"/>
      <c r="AI1276" s="18"/>
      <c r="AJ1276" s="18"/>
      <c r="AK1276" s="18"/>
      <c r="AL1276" s="18"/>
      <c r="AM1276" s="18"/>
      <c r="AN1276" s="18"/>
      <c r="AO1276" s="18"/>
      <c r="AP1276" s="18"/>
    </row>
    <row r="1277" spans="1:42" s="53" customFormat="1">
      <c r="A1277" s="18"/>
      <c r="B1277" s="18"/>
      <c r="C1277" s="18"/>
      <c r="E1277" s="107"/>
      <c r="F1277" s="107"/>
      <c r="G1277" s="107"/>
      <c r="H1277" s="107"/>
      <c r="I1277" s="107"/>
      <c r="J1277" s="107"/>
      <c r="K1277" s="107"/>
      <c r="L1277" s="107"/>
      <c r="M1277" s="107"/>
      <c r="N1277" s="107"/>
      <c r="O1277" s="107"/>
      <c r="P1277" s="107"/>
      <c r="Q1277" s="107"/>
      <c r="R1277" s="107"/>
      <c r="S1277" s="107"/>
      <c r="T1277" s="107"/>
      <c r="U1277" s="107"/>
      <c r="V1277" s="108"/>
      <c r="W1277" s="41"/>
      <c r="X1277" s="18"/>
      <c r="Y1277" s="18"/>
      <c r="Z1277" s="18"/>
      <c r="AA1277" s="18"/>
      <c r="AB1277" s="18"/>
      <c r="AC1277" s="18"/>
      <c r="AD1277" s="18"/>
      <c r="AE1277" s="18"/>
      <c r="AF1277" s="18"/>
      <c r="AG1277" s="18"/>
      <c r="AH1277" s="18"/>
      <c r="AI1277" s="18"/>
      <c r="AJ1277" s="18"/>
      <c r="AK1277" s="18"/>
      <c r="AL1277" s="18"/>
      <c r="AM1277" s="18"/>
      <c r="AN1277" s="18"/>
      <c r="AO1277" s="18"/>
      <c r="AP1277" s="18"/>
    </row>
    <row r="1278" spans="1:42" s="53" customFormat="1">
      <c r="A1278" s="18"/>
      <c r="B1278" s="18"/>
      <c r="C1278" s="18"/>
      <c r="E1278" s="107"/>
      <c r="F1278" s="107"/>
      <c r="G1278" s="107"/>
      <c r="H1278" s="107"/>
      <c r="I1278" s="107"/>
      <c r="J1278" s="107"/>
      <c r="K1278" s="107"/>
      <c r="L1278" s="107"/>
      <c r="M1278" s="107"/>
      <c r="N1278" s="107"/>
      <c r="O1278" s="107"/>
      <c r="P1278" s="107"/>
      <c r="Q1278" s="107"/>
      <c r="R1278" s="107"/>
      <c r="S1278" s="107"/>
      <c r="T1278" s="107"/>
      <c r="U1278" s="107"/>
      <c r="V1278" s="108"/>
      <c r="W1278" s="41"/>
      <c r="X1278" s="18"/>
      <c r="Y1278" s="18"/>
      <c r="Z1278" s="18"/>
      <c r="AA1278" s="18"/>
      <c r="AB1278" s="18"/>
      <c r="AC1278" s="18"/>
      <c r="AD1278" s="18"/>
      <c r="AE1278" s="18"/>
      <c r="AF1278" s="18"/>
      <c r="AG1278" s="18"/>
      <c r="AH1278" s="18"/>
      <c r="AI1278" s="18"/>
      <c r="AJ1278" s="18"/>
      <c r="AK1278" s="18"/>
      <c r="AL1278" s="18"/>
      <c r="AM1278" s="18"/>
      <c r="AN1278" s="18"/>
      <c r="AO1278" s="18"/>
      <c r="AP1278" s="18"/>
    </row>
    <row r="1279" spans="1:42" s="53" customFormat="1">
      <c r="A1279" s="18"/>
      <c r="B1279" s="18"/>
      <c r="C1279" s="18"/>
      <c r="E1279" s="107"/>
      <c r="F1279" s="107"/>
      <c r="G1279" s="107"/>
      <c r="H1279" s="107"/>
      <c r="I1279" s="107"/>
      <c r="J1279" s="107"/>
      <c r="K1279" s="107"/>
      <c r="L1279" s="107"/>
      <c r="M1279" s="107"/>
      <c r="N1279" s="107"/>
      <c r="O1279" s="107"/>
      <c r="P1279" s="107"/>
      <c r="Q1279" s="107"/>
      <c r="R1279" s="107"/>
      <c r="S1279" s="107"/>
      <c r="T1279" s="107"/>
      <c r="U1279" s="107"/>
      <c r="V1279" s="108"/>
      <c r="W1279" s="41"/>
      <c r="X1279" s="18"/>
      <c r="Y1279" s="18"/>
      <c r="Z1279" s="18"/>
      <c r="AA1279" s="18"/>
      <c r="AB1279" s="18"/>
      <c r="AC1279" s="18"/>
      <c r="AD1279" s="18"/>
      <c r="AE1279" s="18"/>
      <c r="AF1279" s="18"/>
      <c r="AG1279" s="18"/>
      <c r="AH1279" s="18"/>
      <c r="AI1279" s="18"/>
      <c r="AJ1279" s="18"/>
      <c r="AK1279" s="18"/>
      <c r="AL1279" s="18"/>
      <c r="AM1279" s="18"/>
      <c r="AN1279" s="18"/>
      <c r="AO1279" s="18"/>
      <c r="AP1279" s="18"/>
    </row>
    <row r="1280" spans="1:42" s="53" customFormat="1">
      <c r="A1280" s="18"/>
      <c r="B1280" s="18"/>
      <c r="C1280" s="18"/>
      <c r="E1280" s="107"/>
      <c r="F1280" s="107"/>
      <c r="G1280" s="107"/>
      <c r="H1280" s="107"/>
      <c r="I1280" s="107"/>
      <c r="J1280" s="107"/>
      <c r="K1280" s="107"/>
      <c r="L1280" s="107"/>
      <c r="M1280" s="107"/>
      <c r="N1280" s="107"/>
      <c r="O1280" s="107"/>
      <c r="P1280" s="107"/>
      <c r="Q1280" s="107"/>
      <c r="R1280" s="107"/>
      <c r="S1280" s="107"/>
      <c r="T1280" s="107"/>
      <c r="U1280" s="107"/>
      <c r="V1280" s="108"/>
      <c r="W1280" s="41"/>
      <c r="X1280" s="18"/>
      <c r="Y1280" s="18"/>
      <c r="Z1280" s="18"/>
      <c r="AA1280" s="18"/>
      <c r="AB1280" s="18"/>
      <c r="AC1280" s="18"/>
      <c r="AD1280" s="18"/>
      <c r="AE1280" s="18"/>
      <c r="AF1280" s="18"/>
      <c r="AG1280" s="18"/>
      <c r="AH1280" s="18"/>
      <c r="AI1280" s="18"/>
      <c r="AJ1280" s="18"/>
      <c r="AK1280" s="18"/>
      <c r="AL1280" s="18"/>
      <c r="AM1280" s="18"/>
      <c r="AN1280" s="18"/>
      <c r="AO1280" s="18"/>
      <c r="AP1280" s="18"/>
    </row>
    <row r="1281" spans="1:42" s="53" customFormat="1">
      <c r="A1281" s="18"/>
      <c r="B1281" s="18"/>
      <c r="C1281" s="18"/>
      <c r="E1281" s="107"/>
      <c r="F1281" s="107"/>
      <c r="G1281" s="107"/>
      <c r="H1281" s="107"/>
      <c r="I1281" s="107"/>
      <c r="J1281" s="107"/>
      <c r="K1281" s="107"/>
      <c r="L1281" s="107"/>
      <c r="M1281" s="107"/>
      <c r="N1281" s="107"/>
      <c r="O1281" s="107"/>
      <c r="P1281" s="107"/>
      <c r="Q1281" s="107"/>
      <c r="R1281" s="107"/>
      <c r="S1281" s="107"/>
      <c r="T1281" s="107"/>
      <c r="U1281" s="107"/>
      <c r="V1281" s="108"/>
      <c r="W1281" s="41"/>
      <c r="X1281" s="18"/>
      <c r="Y1281" s="18"/>
      <c r="Z1281" s="18"/>
      <c r="AA1281" s="18"/>
      <c r="AB1281" s="18"/>
      <c r="AC1281" s="18"/>
      <c r="AD1281" s="18"/>
      <c r="AE1281" s="18"/>
      <c r="AF1281" s="18"/>
      <c r="AG1281" s="18"/>
      <c r="AH1281" s="18"/>
      <c r="AI1281" s="18"/>
      <c r="AJ1281" s="18"/>
      <c r="AK1281" s="18"/>
      <c r="AL1281" s="18"/>
      <c r="AM1281" s="18"/>
      <c r="AN1281" s="18"/>
      <c r="AO1281" s="18"/>
      <c r="AP1281" s="18"/>
    </row>
    <row r="1282" spans="1:42" s="53" customFormat="1">
      <c r="A1282" s="18"/>
      <c r="B1282" s="18"/>
      <c r="C1282" s="18"/>
      <c r="E1282" s="107"/>
      <c r="F1282" s="107"/>
      <c r="G1282" s="107"/>
      <c r="H1282" s="107"/>
      <c r="I1282" s="107"/>
      <c r="J1282" s="107"/>
      <c r="K1282" s="107"/>
      <c r="L1282" s="107"/>
      <c r="M1282" s="107"/>
      <c r="N1282" s="107"/>
      <c r="O1282" s="107"/>
      <c r="P1282" s="107"/>
      <c r="Q1282" s="107"/>
      <c r="R1282" s="107"/>
      <c r="S1282" s="107"/>
      <c r="T1282" s="107"/>
      <c r="U1282" s="107"/>
      <c r="V1282" s="108"/>
      <c r="W1282" s="41"/>
      <c r="X1282" s="18"/>
      <c r="Y1282" s="18"/>
      <c r="Z1282" s="18"/>
      <c r="AA1282" s="18"/>
      <c r="AB1282" s="18"/>
      <c r="AC1282" s="18"/>
      <c r="AD1282" s="18"/>
      <c r="AE1282" s="18"/>
      <c r="AF1282" s="18"/>
      <c r="AG1282" s="18"/>
      <c r="AH1282" s="18"/>
      <c r="AI1282" s="18"/>
      <c r="AJ1282" s="18"/>
      <c r="AK1282" s="18"/>
      <c r="AL1282" s="18"/>
      <c r="AM1282" s="18"/>
      <c r="AN1282" s="18"/>
      <c r="AO1282" s="18"/>
      <c r="AP1282" s="18"/>
    </row>
    <row r="1283" spans="1:42" s="53" customFormat="1">
      <c r="A1283" s="18"/>
      <c r="B1283" s="18"/>
      <c r="C1283" s="18"/>
      <c r="E1283" s="107"/>
      <c r="F1283" s="107"/>
      <c r="G1283" s="107"/>
      <c r="H1283" s="107"/>
      <c r="I1283" s="107"/>
      <c r="J1283" s="107"/>
      <c r="K1283" s="107"/>
      <c r="L1283" s="107"/>
      <c r="M1283" s="107"/>
      <c r="N1283" s="107"/>
      <c r="O1283" s="107"/>
      <c r="P1283" s="107"/>
      <c r="Q1283" s="107"/>
      <c r="R1283" s="107"/>
      <c r="S1283" s="107"/>
      <c r="T1283" s="107"/>
      <c r="U1283" s="107"/>
      <c r="V1283" s="108"/>
      <c r="W1283" s="41"/>
      <c r="X1283" s="18"/>
      <c r="Y1283" s="18"/>
      <c r="Z1283" s="18"/>
      <c r="AA1283" s="18"/>
      <c r="AB1283" s="18"/>
      <c r="AC1283" s="18"/>
      <c r="AD1283" s="18"/>
      <c r="AE1283" s="18"/>
      <c r="AF1283" s="18"/>
      <c r="AG1283" s="18"/>
      <c r="AH1283" s="18"/>
      <c r="AI1283" s="18"/>
      <c r="AJ1283" s="18"/>
      <c r="AK1283" s="18"/>
      <c r="AL1283" s="18"/>
      <c r="AM1283" s="18"/>
      <c r="AN1283" s="18"/>
      <c r="AO1283" s="18"/>
      <c r="AP1283" s="18"/>
    </row>
    <row r="1284" spans="1:42" s="53" customFormat="1">
      <c r="A1284" s="18"/>
      <c r="B1284" s="18"/>
      <c r="C1284" s="18"/>
      <c r="E1284" s="107"/>
      <c r="F1284" s="107"/>
      <c r="G1284" s="107"/>
      <c r="H1284" s="107"/>
      <c r="I1284" s="107"/>
      <c r="J1284" s="107"/>
      <c r="K1284" s="107"/>
      <c r="L1284" s="107"/>
      <c r="M1284" s="107"/>
      <c r="N1284" s="107"/>
      <c r="O1284" s="107"/>
      <c r="P1284" s="107"/>
      <c r="Q1284" s="107"/>
      <c r="R1284" s="107"/>
      <c r="S1284" s="107"/>
      <c r="T1284" s="107"/>
      <c r="U1284" s="107"/>
      <c r="V1284" s="108"/>
      <c r="W1284" s="41"/>
      <c r="X1284" s="18"/>
      <c r="Y1284" s="18"/>
      <c r="Z1284" s="18"/>
      <c r="AA1284" s="18"/>
      <c r="AB1284" s="18"/>
      <c r="AC1284" s="18"/>
      <c r="AD1284" s="18"/>
      <c r="AE1284" s="18"/>
      <c r="AF1284" s="18"/>
      <c r="AG1284" s="18"/>
      <c r="AH1284" s="18"/>
      <c r="AI1284" s="18"/>
      <c r="AJ1284" s="18"/>
      <c r="AK1284" s="18"/>
      <c r="AL1284" s="18"/>
      <c r="AM1284" s="18"/>
      <c r="AN1284" s="18"/>
      <c r="AO1284" s="18"/>
      <c r="AP1284" s="18"/>
    </row>
    <row r="1285" spans="1:42" s="53" customFormat="1">
      <c r="A1285" s="18"/>
      <c r="B1285" s="18"/>
      <c r="C1285" s="18"/>
      <c r="E1285" s="107"/>
      <c r="F1285" s="107"/>
      <c r="G1285" s="107"/>
      <c r="H1285" s="107"/>
      <c r="I1285" s="107"/>
      <c r="J1285" s="107"/>
      <c r="K1285" s="107"/>
      <c r="L1285" s="107"/>
      <c r="M1285" s="107"/>
      <c r="N1285" s="107"/>
      <c r="O1285" s="107"/>
      <c r="P1285" s="107"/>
      <c r="Q1285" s="107"/>
      <c r="R1285" s="107"/>
      <c r="S1285" s="107"/>
      <c r="T1285" s="107"/>
      <c r="U1285" s="107"/>
      <c r="V1285" s="108"/>
      <c r="W1285" s="41"/>
      <c r="X1285" s="18"/>
      <c r="Y1285" s="18"/>
      <c r="Z1285" s="18"/>
      <c r="AA1285" s="18"/>
      <c r="AB1285" s="18"/>
      <c r="AC1285" s="18"/>
      <c r="AD1285" s="18"/>
      <c r="AE1285" s="18"/>
      <c r="AF1285" s="18"/>
      <c r="AG1285" s="18"/>
      <c r="AH1285" s="18"/>
      <c r="AI1285" s="18"/>
      <c r="AJ1285" s="18"/>
      <c r="AK1285" s="18"/>
      <c r="AL1285" s="18"/>
      <c r="AM1285" s="18"/>
      <c r="AN1285" s="18"/>
      <c r="AO1285" s="18"/>
      <c r="AP1285" s="18"/>
    </row>
    <row r="1286" spans="1:42" s="53" customFormat="1">
      <c r="A1286" s="18"/>
      <c r="B1286" s="18"/>
      <c r="C1286" s="18"/>
      <c r="E1286" s="107"/>
      <c r="F1286" s="107"/>
      <c r="G1286" s="107"/>
      <c r="H1286" s="107"/>
      <c r="I1286" s="107"/>
      <c r="J1286" s="107"/>
      <c r="K1286" s="107"/>
      <c r="L1286" s="107"/>
      <c r="M1286" s="107"/>
      <c r="N1286" s="107"/>
      <c r="O1286" s="107"/>
      <c r="P1286" s="107"/>
      <c r="Q1286" s="107"/>
      <c r="R1286" s="107"/>
      <c r="S1286" s="107"/>
      <c r="T1286" s="107"/>
      <c r="U1286" s="107"/>
      <c r="V1286" s="108"/>
      <c r="W1286" s="41"/>
      <c r="X1286" s="18"/>
      <c r="Y1286" s="18"/>
      <c r="Z1286" s="18"/>
      <c r="AA1286" s="18"/>
      <c r="AB1286" s="18"/>
      <c r="AC1286" s="18"/>
      <c r="AD1286" s="18"/>
      <c r="AE1286" s="18"/>
      <c r="AF1286" s="18"/>
      <c r="AG1286" s="18"/>
      <c r="AH1286" s="18"/>
      <c r="AI1286" s="18"/>
      <c r="AJ1286" s="18"/>
      <c r="AK1286" s="18"/>
      <c r="AL1286" s="18"/>
      <c r="AM1286" s="18"/>
      <c r="AN1286" s="18"/>
      <c r="AO1286" s="18"/>
      <c r="AP1286" s="18"/>
    </row>
    <row r="1287" spans="1:42" s="53" customFormat="1">
      <c r="A1287" s="18"/>
      <c r="B1287" s="18"/>
      <c r="C1287" s="18"/>
      <c r="E1287" s="107"/>
      <c r="F1287" s="107"/>
      <c r="G1287" s="107"/>
      <c r="H1287" s="107"/>
      <c r="I1287" s="107"/>
      <c r="J1287" s="107"/>
      <c r="K1287" s="107"/>
      <c r="L1287" s="107"/>
      <c r="M1287" s="107"/>
      <c r="N1287" s="107"/>
      <c r="O1287" s="107"/>
      <c r="P1287" s="107"/>
      <c r="Q1287" s="107"/>
      <c r="R1287" s="107"/>
      <c r="S1287" s="107"/>
      <c r="T1287" s="107"/>
      <c r="U1287" s="107"/>
      <c r="V1287" s="108"/>
      <c r="W1287" s="41"/>
      <c r="X1287" s="18"/>
      <c r="Y1287" s="18"/>
      <c r="Z1287" s="18"/>
      <c r="AA1287" s="18"/>
      <c r="AB1287" s="18"/>
      <c r="AC1287" s="18"/>
      <c r="AD1287" s="18"/>
      <c r="AE1287" s="18"/>
      <c r="AF1287" s="18"/>
      <c r="AG1287" s="18"/>
      <c r="AH1287" s="18"/>
      <c r="AI1287" s="18"/>
      <c r="AJ1287" s="18"/>
      <c r="AK1287" s="18"/>
      <c r="AL1287" s="18"/>
      <c r="AM1287" s="18"/>
      <c r="AN1287" s="18"/>
      <c r="AO1287" s="18"/>
      <c r="AP1287" s="18"/>
    </row>
    <row r="1288" spans="1:42" s="53" customFormat="1">
      <c r="A1288" s="18"/>
      <c r="B1288" s="18"/>
      <c r="C1288" s="18"/>
      <c r="E1288" s="107"/>
      <c r="F1288" s="107"/>
      <c r="G1288" s="107"/>
      <c r="H1288" s="107"/>
      <c r="I1288" s="107"/>
      <c r="J1288" s="107"/>
      <c r="K1288" s="107"/>
      <c r="L1288" s="107"/>
      <c r="M1288" s="107"/>
      <c r="N1288" s="107"/>
      <c r="O1288" s="107"/>
      <c r="P1288" s="107"/>
      <c r="Q1288" s="107"/>
      <c r="R1288" s="107"/>
      <c r="S1288" s="107"/>
      <c r="T1288" s="107"/>
      <c r="U1288" s="107"/>
      <c r="V1288" s="108"/>
      <c r="W1288" s="41"/>
      <c r="X1288" s="18"/>
      <c r="Y1288" s="18"/>
      <c r="Z1288" s="18"/>
      <c r="AA1288" s="18"/>
      <c r="AB1288" s="18"/>
      <c r="AC1288" s="18"/>
      <c r="AD1288" s="18"/>
      <c r="AE1288" s="18"/>
      <c r="AF1288" s="18"/>
      <c r="AG1288" s="18"/>
      <c r="AH1288" s="18"/>
      <c r="AI1288" s="18"/>
      <c r="AJ1288" s="18"/>
      <c r="AK1288" s="18"/>
      <c r="AL1288" s="18"/>
      <c r="AM1288" s="18"/>
      <c r="AN1288" s="18"/>
      <c r="AO1288" s="18"/>
      <c r="AP1288" s="18"/>
    </row>
    <row r="1289" spans="1:42" s="53" customFormat="1">
      <c r="A1289" s="18"/>
      <c r="B1289" s="18"/>
      <c r="C1289" s="18"/>
      <c r="E1289" s="107"/>
      <c r="F1289" s="107"/>
      <c r="G1289" s="107"/>
      <c r="H1289" s="107"/>
      <c r="I1289" s="107"/>
      <c r="J1289" s="107"/>
      <c r="K1289" s="107"/>
      <c r="L1289" s="107"/>
      <c r="M1289" s="107"/>
      <c r="N1289" s="107"/>
      <c r="O1289" s="107"/>
      <c r="P1289" s="107"/>
      <c r="Q1289" s="107"/>
      <c r="R1289" s="107"/>
      <c r="S1289" s="107"/>
      <c r="T1289" s="107"/>
      <c r="U1289" s="107"/>
      <c r="V1289" s="108"/>
      <c r="W1289" s="41"/>
      <c r="X1289" s="18"/>
      <c r="Y1289" s="18"/>
      <c r="Z1289" s="18"/>
      <c r="AA1289" s="18"/>
      <c r="AB1289" s="18"/>
      <c r="AC1289" s="18"/>
      <c r="AD1289" s="18"/>
      <c r="AE1289" s="18"/>
      <c r="AF1289" s="18"/>
      <c r="AG1289" s="18"/>
      <c r="AH1289" s="18"/>
      <c r="AI1289" s="18"/>
      <c r="AJ1289" s="18"/>
      <c r="AK1289" s="18"/>
      <c r="AL1289" s="18"/>
      <c r="AM1289" s="18"/>
      <c r="AN1289" s="18"/>
      <c r="AO1289" s="18"/>
      <c r="AP1289" s="18"/>
    </row>
    <row r="1290" spans="1:42" s="53" customFormat="1">
      <c r="A1290" s="18"/>
      <c r="B1290" s="18"/>
      <c r="C1290" s="18"/>
      <c r="E1290" s="107"/>
      <c r="F1290" s="107"/>
      <c r="G1290" s="107"/>
      <c r="H1290" s="107"/>
      <c r="I1290" s="107"/>
      <c r="J1290" s="107"/>
      <c r="K1290" s="107"/>
      <c r="L1290" s="107"/>
      <c r="M1290" s="107"/>
      <c r="N1290" s="107"/>
      <c r="O1290" s="107"/>
      <c r="P1290" s="107"/>
      <c r="Q1290" s="107"/>
      <c r="R1290" s="107"/>
      <c r="S1290" s="107"/>
      <c r="T1290" s="107"/>
      <c r="U1290" s="107"/>
      <c r="V1290" s="108"/>
      <c r="W1290" s="41"/>
      <c r="X1290" s="18"/>
      <c r="Y1290" s="18"/>
      <c r="Z1290" s="18"/>
      <c r="AA1290" s="18"/>
      <c r="AB1290" s="18"/>
      <c r="AC1290" s="18"/>
      <c r="AD1290" s="18"/>
      <c r="AE1290" s="18"/>
      <c r="AF1290" s="18"/>
      <c r="AG1290" s="18"/>
      <c r="AH1290" s="18"/>
      <c r="AI1290" s="18"/>
      <c r="AJ1290" s="18"/>
      <c r="AK1290" s="18"/>
      <c r="AL1290" s="18"/>
      <c r="AM1290" s="18"/>
      <c r="AN1290" s="18"/>
      <c r="AO1290" s="18"/>
      <c r="AP1290" s="18"/>
    </row>
    <row r="1291" spans="1:42" s="53" customFormat="1">
      <c r="A1291" s="18"/>
      <c r="B1291" s="18"/>
      <c r="C1291" s="18"/>
      <c r="E1291" s="107"/>
      <c r="F1291" s="107"/>
      <c r="G1291" s="107"/>
      <c r="H1291" s="107"/>
      <c r="I1291" s="107"/>
      <c r="J1291" s="107"/>
      <c r="K1291" s="107"/>
      <c r="L1291" s="107"/>
      <c r="M1291" s="107"/>
      <c r="N1291" s="107"/>
      <c r="O1291" s="107"/>
      <c r="P1291" s="107"/>
      <c r="Q1291" s="107"/>
      <c r="R1291" s="107"/>
      <c r="S1291" s="107"/>
      <c r="T1291" s="107"/>
      <c r="U1291" s="107"/>
      <c r="V1291" s="108"/>
      <c r="W1291" s="41"/>
      <c r="X1291" s="18"/>
      <c r="Y1291" s="18"/>
      <c r="Z1291" s="18"/>
      <c r="AA1291" s="18"/>
      <c r="AB1291" s="18"/>
      <c r="AC1291" s="18"/>
      <c r="AD1291" s="18"/>
      <c r="AE1291" s="18"/>
      <c r="AF1291" s="18"/>
      <c r="AG1291" s="18"/>
      <c r="AH1291" s="18"/>
      <c r="AI1291" s="18"/>
      <c r="AJ1291" s="18"/>
      <c r="AK1291" s="18"/>
      <c r="AL1291" s="18"/>
      <c r="AM1291" s="18"/>
      <c r="AN1291" s="18"/>
      <c r="AO1291" s="18"/>
      <c r="AP1291" s="18"/>
    </row>
    <row r="1292" spans="1:42" s="53" customFormat="1">
      <c r="A1292" s="18"/>
      <c r="B1292" s="18"/>
      <c r="C1292" s="18"/>
      <c r="E1292" s="107"/>
      <c r="F1292" s="107"/>
      <c r="G1292" s="107"/>
      <c r="H1292" s="107"/>
      <c r="I1292" s="107"/>
      <c r="J1292" s="107"/>
      <c r="K1292" s="107"/>
      <c r="L1292" s="107"/>
      <c r="M1292" s="107"/>
      <c r="N1292" s="107"/>
      <c r="O1292" s="107"/>
      <c r="P1292" s="107"/>
      <c r="Q1292" s="107"/>
      <c r="R1292" s="107"/>
      <c r="S1292" s="107"/>
      <c r="T1292" s="107"/>
      <c r="U1292" s="107"/>
      <c r="V1292" s="108"/>
      <c r="W1292" s="41"/>
      <c r="X1292" s="18"/>
      <c r="Y1292" s="18"/>
      <c r="Z1292" s="18"/>
      <c r="AA1292" s="18"/>
      <c r="AB1292" s="18"/>
      <c r="AC1292" s="18"/>
      <c r="AD1292" s="18"/>
      <c r="AE1292" s="18"/>
      <c r="AF1292" s="18"/>
      <c r="AG1292" s="18"/>
      <c r="AH1292" s="18"/>
      <c r="AI1292" s="18"/>
      <c r="AJ1292" s="18"/>
      <c r="AK1292" s="18"/>
      <c r="AL1292" s="18"/>
      <c r="AM1292" s="18"/>
      <c r="AN1292" s="18"/>
      <c r="AO1292" s="18"/>
      <c r="AP1292" s="18"/>
    </row>
    <row r="1293" spans="1:42" s="53" customFormat="1">
      <c r="A1293" s="18"/>
      <c r="B1293" s="18"/>
      <c r="C1293" s="18"/>
      <c r="E1293" s="107"/>
      <c r="F1293" s="107"/>
      <c r="G1293" s="107"/>
      <c r="H1293" s="107"/>
      <c r="I1293" s="107"/>
      <c r="J1293" s="107"/>
      <c r="K1293" s="107"/>
      <c r="L1293" s="107"/>
      <c r="M1293" s="107"/>
      <c r="N1293" s="107"/>
      <c r="O1293" s="107"/>
      <c r="P1293" s="107"/>
      <c r="Q1293" s="107"/>
      <c r="R1293" s="107"/>
      <c r="S1293" s="107"/>
      <c r="T1293" s="107"/>
      <c r="U1293" s="107"/>
      <c r="V1293" s="108"/>
      <c r="W1293" s="41"/>
      <c r="X1293" s="18"/>
      <c r="Y1293" s="18"/>
      <c r="Z1293" s="18"/>
      <c r="AA1293" s="18"/>
      <c r="AB1293" s="18"/>
      <c r="AC1293" s="18"/>
      <c r="AD1293" s="18"/>
      <c r="AE1293" s="18"/>
      <c r="AF1293" s="18"/>
      <c r="AG1293" s="18"/>
      <c r="AH1293" s="18"/>
      <c r="AI1293" s="18"/>
      <c r="AJ1293" s="18"/>
      <c r="AK1293" s="18"/>
      <c r="AL1293" s="18"/>
      <c r="AM1293" s="18"/>
      <c r="AN1293" s="18"/>
      <c r="AO1293" s="18"/>
      <c r="AP1293" s="18"/>
    </row>
    <row r="1294" spans="1:42" s="53" customFormat="1">
      <c r="A1294" s="18"/>
      <c r="B1294" s="18"/>
      <c r="C1294" s="18"/>
      <c r="E1294" s="107"/>
      <c r="F1294" s="107"/>
      <c r="G1294" s="107"/>
      <c r="H1294" s="107"/>
      <c r="I1294" s="107"/>
      <c r="J1294" s="107"/>
      <c r="K1294" s="107"/>
      <c r="L1294" s="107"/>
      <c r="M1294" s="107"/>
      <c r="N1294" s="107"/>
      <c r="O1294" s="107"/>
      <c r="P1294" s="107"/>
      <c r="Q1294" s="107"/>
      <c r="R1294" s="107"/>
      <c r="S1294" s="107"/>
      <c r="T1294" s="107"/>
      <c r="U1294" s="107"/>
      <c r="V1294" s="108"/>
      <c r="W1294" s="41"/>
      <c r="X1294" s="18"/>
      <c r="Y1294" s="18"/>
      <c r="Z1294" s="18"/>
      <c r="AA1294" s="18"/>
      <c r="AB1294" s="18"/>
      <c r="AC1294" s="18"/>
      <c r="AD1294" s="18"/>
      <c r="AE1294" s="18"/>
      <c r="AF1294" s="18"/>
      <c r="AG1294" s="18"/>
      <c r="AH1294" s="18"/>
      <c r="AI1294" s="18"/>
      <c r="AJ1294" s="18"/>
      <c r="AK1294" s="18"/>
      <c r="AL1294" s="18"/>
      <c r="AM1294" s="18"/>
      <c r="AN1294" s="18"/>
      <c r="AO1294" s="18"/>
      <c r="AP1294" s="18"/>
    </row>
    <row r="1295" spans="1:42" s="53" customFormat="1">
      <c r="A1295" s="18"/>
      <c r="B1295" s="18"/>
      <c r="C1295" s="18"/>
      <c r="E1295" s="107"/>
      <c r="F1295" s="107"/>
      <c r="G1295" s="107"/>
      <c r="H1295" s="107"/>
      <c r="I1295" s="107"/>
      <c r="J1295" s="107"/>
      <c r="K1295" s="107"/>
      <c r="L1295" s="107"/>
      <c r="M1295" s="107"/>
      <c r="N1295" s="107"/>
      <c r="O1295" s="107"/>
      <c r="P1295" s="107"/>
      <c r="Q1295" s="107"/>
      <c r="R1295" s="107"/>
      <c r="S1295" s="107"/>
      <c r="T1295" s="107"/>
      <c r="U1295" s="107"/>
      <c r="V1295" s="108"/>
      <c r="W1295" s="41"/>
      <c r="X1295" s="18"/>
      <c r="Y1295" s="18"/>
      <c r="Z1295" s="18"/>
      <c r="AA1295" s="18"/>
      <c r="AB1295" s="18"/>
      <c r="AC1295" s="18"/>
      <c r="AD1295" s="18"/>
      <c r="AE1295" s="18"/>
      <c r="AF1295" s="18"/>
      <c r="AG1295" s="18"/>
      <c r="AH1295" s="18"/>
      <c r="AI1295" s="18"/>
      <c r="AJ1295" s="18"/>
      <c r="AK1295" s="18"/>
      <c r="AL1295" s="18"/>
      <c r="AM1295" s="18"/>
      <c r="AN1295" s="18"/>
      <c r="AO1295" s="18"/>
      <c r="AP1295" s="18"/>
    </row>
    <row r="1296" spans="1:42" s="53" customFormat="1">
      <c r="A1296" s="18"/>
      <c r="B1296" s="18"/>
      <c r="C1296" s="18"/>
      <c r="E1296" s="107"/>
      <c r="F1296" s="107"/>
      <c r="G1296" s="107"/>
      <c r="H1296" s="107"/>
      <c r="I1296" s="107"/>
      <c r="J1296" s="107"/>
      <c r="K1296" s="107"/>
      <c r="L1296" s="107"/>
      <c r="M1296" s="107"/>
      <c r="N1296" s="107"/>
      <c r="O1296" s="107"/>
      <c r="P1296" s="107"/>
      <c r="Q1296" s="107"/>
      <c r="R1296" s="107"/>
      <c r="S1296" s="107"/>
      <c r="T1296" s="107"/>
      <c r="U1296" s="107"/>
      <c r="V1296" s="108"/>
      <c r="W1296" s="41"/>
      <c r="X1296" s="18"/>
      <c r="Y1296" s="18"/>
      <c r="Z1296" s="18"/>
      <c r="AA1296" s="18"/>
      <c r="AB1296" s="18"/>
      <c r="AC1296" s="18"/>
      <c r="AD1296" s="18"/>
      <c r="AE1296" s="18"/>
      <c r="AF1296" s="18"/>
      <c r="AG1296" s="18"/>
      <c r="AH1296" s="18"/>
      <c r="AI1296" s="18"/>
      <c r="AJ1296" s="18"/>
      <c r="AK1296" s="18"/>
      <c r="AL1296" s="18"/>
      <c r="AM1296" s="18"/>
      <c r="AN1296" s="18"/>
      <c r="AO1296" s="18"/>
      <c r="AP1296" s="18"/>
    </row>
    <row r="1297" spans="1:42" s="53" customFormat="1">
      <c r="A1297" s="18"/>
      <c r="B1297" s="18"/>
      <c r="C1297" s="18"/>
      <c r="E1297" s="107"/>
      <c r="F1297" s="107"/>
      <c r="G1297" s="107"/>
      <c r="H1297" s="107"/>
      <c r="I1297" s="107"/>
      <c r="J1297" s="107"/>
      <c r="K1297" s="107"/>
      <c r="L1297" s="107"/>
      <c r="M1297" s="107"/>
      <c r="N1297" s="107"/>
      <c r="O1297" s="107"/>
      <c r="P1297" s="107"/>
      <c r="Q1297" s="107"/>
      <c r="R1297" s="107"/>
      <c r="S1297" s="107"/>
      <c r="T1297" s="107"/>
      <c r="U1297" s="107"/>
      <c r="V1297" s="108"/>
      <c r="W1297" s="41"/>
      <c r="X1297" s="18"/>
      <c r="Y1297" s="18"/>
      <c r="Z1297" s="18"/>
      <c r="AA1297" s="18"/>
      <c r="AB1297" s="18"/>
      <c r="AC1297" s="18"/>
      <c r="AD1297" s="18"/>
      <c r="AE1297" s="18"/>
      <c r="AF1297" s="18"/>
      <c r="AG1297" s="18"/>
      <c r="AH1297" s="18"/>
      <c r="AI1297" s="18"/>
      <c r="AJ1297" s="18"/>
      <c r="AK1297" s="18"/>
      <c r="AL1297" s="18"/>
      <c r="AM1297" s="18"/>
      <c r="AN1297" s="18"/>
      <c r="AO1297" s="18"/>
      <c r="AP1297" s="18"/>
    </row>
    <row r="1298" spans="1:42" s="53" customFormat="1">
      <c r="A1298" s="18"/>
      <c r="B1298" s="18"/>
      <c r="C1298" s="18"/>
      <c r="E1298" s="107"/>
      <c r="F1298" s="107"/>
      <c r="G1298" s="107"/>
      <c r="H1298" s="107"/>
      <c r="I1298" s="107"/>
      <c r="J1298" s="107"/>
      <c r="K1298" s="107"/>
      <c r="L1298" s="107"/>
      <c r="M1298" s="107"/>
      <c r="N1298" s="107"/>
      <c r="O1298" s="107"/>
      <c r="P1298" s="107"/>
      <c r="Q1298" s="107"/>
      <c r="R1298" s="107"/>
      <c r="S1298" s="107"/>
      <c r="T1298" s="107"/>
      <c r="U1298" s="107"/>
      <c r="V1298" s="108"/>
      <c r="W1298" s="41"/>
      <c r="X1298" s="18"/>
      <c r="Y1298" s="18"/>
      <c r="Z1298" s="18"/>
      <c r="AA1298" s="18"/>
      <c r="AB1298" s="18"/>
      <c r="AC1298" s="18"/>
      <c r="AD1298" s="18"/>
      <c r="AE1298" s="18"/>
      <c r="AF1298" s="18"/>
      <c r="AG1298" s="18"/>
      <c r="AH1298" s="18"/>
      <c r="AI1298" s="18"/>
      <c r="AJ1298" s="18"/>
      <c r="AK1298" s="18"/>
      <c r="AL1298" s="18"/>
      <c r="AM1298" s="18"/>
      <c r="AN1298" s="18"/>
      <c r="AO1298" s="18"/>
      <c r="AP1298" s="18"/>
    </row>
    <row r="1299" spans="1:42" s="53" customFormat="1">
      <c r="A1299" s="18"/>
      <c r="B1299" s="18"/>
      <c r="C1299" s="18"/>
      <c r="E1299" s="107"/>
      <c r="F1299" s="107"/>
      <c r="G1299" s="107"/>
      <c r="H1299" s="107"/>
      <c r="I1299" s="107"/>
      <c r="J1299" s="107"/>
      <c r="K1299" s="107"/>
      <c r="L1299" s="107"/>
      <c r="M1299" s="107"/>
      <c r="N1299" s="107"/>
      <c r="O1299" s="107"/>
      <c r="P1299" s="107"/>
      <c r="Q1299" s="107"/>
      <c r="R1299" s="107"/>
      <c r="S1299" s="107"/>
      <c r="T1299" s="107"/>
      <c r="U1299" s="107"/>
      <c r="V1299" s="108"/>
      <c r="W1299" s="41"/>
      <c r="X1299" s="18"/>
      <c r="Y1299" s="18"/>
      <c r="Z1299" s="18"/>
      <c r="AA1299" s="18"/>
      <c r="AB1299" s="18"/>
      <c r="AC1299" s="18"/>
      <c r="AD1299" s="18"/>
      <c r="AE1299" s="18"/>
      <c r="AF1299" s="18"/>
      <c r="AG1299" s="18"/>
      <c r="AH1299" s="18"/>
      <c r="AI1299" s="18"/>
      <c r="AJ1299" s="18"/>
      <c r="AK1299" s="18"/>
      <c r="AL1299" s="18"/>
      <c r="AM1299" s="18"/>
      <c r="AN1299" s="18"/>
      <c r="AO1299" s="18"/>
      <c r="AP1299" s="18"/>
    </row>
    <row r="1300" spans="1:42" s="53" customFormat="1">
      <c r="A1300" s="18"/>
      <c r="B1300" s="18"/>
      <c r="C1300" s="18"/>
      <c r="E1300" s="107"/>
      <c r="F1300" s="107"/>
      <c r="G1300" s="107"/>
      <c r="H1300" s="107"/>
      <c r="I1300" s="107"/>
      <c r="J1300" s="107"/>
      <c r="K1300" s="107"/>
      <c r="L1300" s="107"/>
      <c r="M1300" s="107"/>
      <c r="N1300" s="107"/>
      <c r="O1300" s="107"/>
      <c r="P1300" s="107"/>
      <c r="Q1300" s="107"/>
      <c r="R1300" s="107"/>
      <c r="S1300" s="107"/>
      <c r="T1300" s="107"/>
      <c r="U1300" s="107"/>
      <c r="V1300" s="108"/>
      <c r="W1300" s="41"/>
      <c r="X1300" s="18"/>
      <c r="Y1300" s="18"/>
      <c r="Z1300" s="18"/>
      <c r="AA1300" s="18"/>
      <c r="AB1300" s="18"/>
      <c r="AC1300" s="18"/>
      <c r="AD1300" s="18"/>
      <c r="AE1300" s="18"/>
      <c r="AF1300" s="18"/>
      <c r="AG1300" s="18"/>
      <c r="AH1300" s="18"/>
      <c r="AI1300" s="18"/>
      <c r="AJ1300" s="18"/>
      <c r="AK1300" s="18"/>
      <c r="AL1300" s="18"/>
      <c r="AM1300" s="18"/>
      <c r="AN1300" s="18"/>
      <c r="AO1300" s="18"/>
      <c r="AP1300" s="18"/>
    </row>
    <row r="1301" spans="1:42" s="53" customFormat="1">
      <c r="A1301" s="18"/>
      <c r="B1301" s="18"/>
      <c r="C1301" s="18"/>
      <c r="E1301" s="107"/>
      <c r="F1301" s="107"/>
      <c r="G1301" s="107"/>
      <c r="H1301" s="107"/>
      <c r="I1301" s="107"/>
      <c r="J1301" s="107"/>
      <c r="K1301" s="107"/>
      <c r="L1301" s="107"/>
      <c r="M1301" s="107"/>
      <c r="N1301" s="107"/>
      <c r="O1301" s="107"/>
      <c r="P1301" s="107"/>
      <c r="Q1301" s="107"/>
      <c r="R1301" s="107"/>
      <c r="S1301" s="107"/>
      <c r="T1301" s="107"/>
      <c r="U1301" s="107"/>
      <c r="V1301" s="108"/>
      <c r="W1301" s="41"/>
      <c r="X1301" s="18"/>
      <c r="Y1301" s="18"/>
      <c r="Z1301" s="18"/>
      <c r="AA1301" s="18"/>
      <c r="AB1301" s="18"/>
      <c r="AC1301" s="18"/>
      <c r="AD1301" s="18"/>
      <c r="AE1301" s="18"/>
      <c r="AF1301" s="18"/>
      <c r="AG1301" s="18"/>
      <c r="AH1301" s="18"/>
      <c r="AI1301" s="18"/>
      <c r="AJ1301" s="18"/>
      <c r="AK1301" s="18"/>
      <c r="AL1301" s="18"/>
      <c r="AM1301" s="18"/>
      <c r="AN1301" s="18"/>
      <c r="AO1301" s="18"/>
      <c r="AP1301" s="18"/>
    </row>
    <row r="1302" spans="1:42" s="53" customFormat="1">
      <c r="A1302" s="18"/>
      <c r="B1302" s="18"/>
      <c r="C1302" s="18"/>
      <c r="E1302" s="107"/>
      <c r="F1302" s="107"/>
      <c r="G1302" s="107"/>
      <c r="H1302" s="107"/>
      <c r="I1302" s="107"/>
      <c r="J1302" s="107"/>
      <c r="K1302" s="107"/>
      <c r="L1302" s="107"/>
      <c r="M1302" s="107"/>
      <c r="N1302" s="107"/>
      <c r="O1302" s="107"/>
      <c r="P1302" s="107"/>
      <c r="Q1302" s="107"/>
      <c r="R1302" s="107"/>
      <c r="S1302" s="107"/>
      <c r="T1302" s="107"/>
      <c r="U1302" s="107"/>
      <c r="V1302" s="108"/>
      <c r="W1302" s="41"/>
      <c r="X1302" s="18"/>
      <c r="Y1302" s="18"/>
      <c r="Z1302" s="18"/>
      <c r="AA1302" s="18"/>
      <c r="AB1302" s="18"/>
      <c r="AC1302" s="18"/>
      <c r="AD1302" s="18"/>
      <c r="AE1302" s="18"/>
      <c r="AF1302" s="18"/>
      <c r="AG1302" s="18"/>
      <c r="AH1302" s="18"/>
      <c r="AI1302" s="18"/>
      <c r="AJ1302" s="18"/>
      <c r="AK1302" s="18"/>
      <c r="AL1302" s="18"/>
      <c r="AM1302" s="18"/>
      <c r="AN1302" s="18"/>
      <c r="AO1302" s="18"/>
      <c r="AP1302" s="18"/>
    </row>
    <row r="1303" spans="1:42" s="53" customFormat="1">
      <c r="A1303" s="18"/>
      <c r="B1303" s="18"/>
      <c r="C1303" s="18"/>
      <c r="E1303" s="107"/>
      <c r="F1303" s="107"/>
      <c r="G1303" s="107"/>
      <c r="H1303" s="107"/>
      <c r="I1303" s="107"/>
      <c r="J1303" s="107"/>
      <c r="K1303" s="107"/>
      <c r="L1303" s="107"/>
      <c r="M1303" s="107"/>
      <c r="N1303" s="107"/>
      <c r="O1303" s="107"/>
      <c r="P1303" s="107"/>
      <c r="Q1303" s="107"/>
      <c r="R1303" s="107"/>
      <c r="S1303" s="107"/>
      <c r="T1303" s="107"/>
      <c r="U1303" s="107"/>
      <c r="V1303" s="108"/>
      <c r="W1303" s="41"/>
      <c r="X1303" s="18"/>
      <c r="Y1303" s="18"/>
      <c r="Z1303" s="18"/>
      <c r="AA1303" s="18"/>
      <c r="AB1303" s="18"/>
      <c r="AC1303" s="18"/>
      <c r="AD1303" s="18"/>
      <c r="AE1303" s="18"/>
      <c r="AF1303" s="18"/>
      <c r="AG1303" s="18"/>
      <c r="AH1303" s="18"/>
      <c r="AI1303" s="18"/>
      <c r="AJ1303" s="18"/>
      <c r="AK1303" s="18"/>
      <c r="AL1303" s="18"/>
      <c r="AM1303" s="18"/>
      <c r="AN1303" s="18"/>
      <c r="AO1303" s="18"/>
      <c r="AP1303" s="18"/>
    </row>
    <row r="1304" spans="1:42" s="53" customFormat="1">
      <c r="A1304" s="18"/>
      <c r="B1304" s="18"/>
      <c r="C1304" s="18"/>
      <c r="E1304" s="107"/>
      <c r="F1304" s="107"/>
      <c r="G1304" s="107"/>
      <c r="H1304" s="107"/>
      <c r="I1304" s="107"/>
      <c r="J1304" s="107"/>
      <c r="K1304" s="107"/>
      <c r="L1304" s="107"/>
      <c r="M1304" s="107"/>
      <c r="N1304" s="107"/>
      <c r="O1304" s="107"/>
      <c r="P1304" s="107"/>
      <c r="Q1304" s="107"/>
      <c r="R1304" s="107"/>
      <c r="S1304" s="107"/>
      <c r="T1304" s="107"/>
      <c r="U1304" s="107"/>
      <c r="V1304" s="108"/>
      <c r="W1304" s="41"/>
      <c r="X1304" s="18"/>
      <c r="Y1304" s="18"/>
      <c r="Z1304" s="18"/>
      <c r="AA1304" s="18"/>
      <c r="AB1304" s="18"/>
      <c r="AC1304" s="18"/>
      <c r="AD1304" s="18"/>
      <c r="AE1304" s="18"/>
      <c r="AF1304" s="18"/>
      <c r="AG1304" s="18"/>
      <c r="AH1304" s="18"/>
      <c r="AI1304" s="18"/>
      <c r="AJ1304" s="18"/>
      <c r="AK1304" s="18"/>
      <c r="AL1304" s="18"/>
      <c r="AM1304" s="18"/>
      <c r="AN1304" s="18"/>
      <c r="AO1304" s="18"/>
      <c r="AP1304" s="18"/>
    </row>
    <row r="1305" spans="1:42" s="53" customFormat="1">
      <c r="A1305" s="18"/>
      <c r="B1305" s="18"/>
      <c r="C1305" s="18"/>
      <c r="E1305" s="107"/>
      <c r="F1305" s="107"/>
      <c r="G1305" s="107"/>
      <c r="H1305" s="107"/>
      <c r="I1305" s="107"/>
      <c r="J1305" s="107"/>
      <c r="K1305" s="107"/>
      <c r="L1305" s="107"/>
      <c r="M1305" s="107"/>
      <c r="N1305" s="107"/>
      <c r="O1305" s="107"/>
      <c r="P1305" s="107"/>
      <c r="Q1305" s="107"/>
      <c r="R1305" s="107"/>
      <c r="S1305" s="107"/>
      <c r="T1305" s="107"/>
      <c r="U1305" s="107"/>
      <c r="V1305" s="108"/>
      <c r="W1305" s="41"/>
      <c r="X1305" s="18"/>
      <c r="Y1305" s="18"/>
      <c r="Z1305" s="18"/>
      <c r="AA1305" s="18"/>
      <c r="AB1305" s="18"/>
      <c r="AC1305" s="18"/>
      <c r="AD1305" s="18"/>
      <c r="AE1305" s="18"/>
      <c r="AF1305" s="18"/>
      <c r="AG1305" s="18"/>
      <c r="AH1305" s="18"/>
      <c r="AI1305" s="18"/>
      <c r="AJ1305" s="18"/>
      <c r="AK1305" s="18"/>
      <c r="AL1305" s="18"/>
      <c r="AM1305" s="18"/>
      <c r="AN1305" s="18"/>
      <c r="AO1305" s="18"/>
      <c r="AP1305" s="18"/>
    </row>
    <row r="1306" spans="1:42" s="53" customFormat="1">
      <c r="A1306" s="18"/>
      <c r="B1306" s="18"/>
      <c r="C1306" s="18"/>
      <c r="E1306" s="107"/>
      <c r="F1306" s="107"/>
      <c r="G1306" s="107"/>
      <c r="H1306" s="107"/>
      <c r="I1306" s="107"/>
      <c r="J1306" s="107"/>
      <c r="K1306" s="107"/>
      <c r="L1306" s="107"/>
      <c r="M1306" s="107"/>
      <c r="N1306" s="107"/>
      <c r="O1306" s="107"/>
      <c r="P1306" s="107"/>
      <c r="Q1306" s="107"/>
      <c r="R1306" s="107"/>
      <c r="S1306" s="107"/>
      <c r="T1306" s="107"/>
      <c r="U1306" s="107"/>
      <c r="V1306" s="108"/>
      <c r="W1306" s="41"/>
      <c r="X1306" s="18"/>
      <c r="Y1306" s="18"/>
      <c r="Z1306" s="18"/>
      <c r="AA1306" s="18"/>
      <c r="AB1306" s="18"/>
      <c r="AC1306" s="18"/>
      <c r="AD1306" s="18"/>
      <c r="AE1306" s="18"/>
      <c r="AF1306" s="18"/>
      <c r="AG1306" s="18"/>
      <c r="AH1306" s="18"/>
      <c r="AI1306" s="18"/>
      <c r="AJ1306" s="18"/>
      <c r="AK1306" s="18"/>
      <c r="AL1306" s="18"/>
      <c r="AM1306" s="18"/>
      <c r="AN1306" s="18"/>
      <c r="AO1306" s="18"/>
      <c r="AP1306" s="18"/>
    </row>
    <row r="1307" spans="1:42" s="53" customFormat="1">
      <c r="A1307" s="18"/>
      <c r="B1307" s="18"/>
      <c r="C1307" s="18"/>
      <c r="E1307" s="107"/>
      <c r="F1307" s="107"/>
      <c r="G1307" s="107"/>
      <c r="H1307" s="107"/>
      <c r="I1307" s="107"/>
      <c r="J1307" s="107"/>
      <c r="K1307" s="107"/>
      <c r="L1307" s="107"/>
      <c r="M1307" s="107"/>
      <c r="N1307" s="107"/>
      <c r="O1307" s="107"/>
      <c r="P1307" s="107"/>
      <c r="Q1307" s="107"/>
      <c r="R1307" s="107"/>
      <c r="S1307" s="107"/>
      <c r="T1307" s="107"/>
      <c r="U1307" s="107"/>
      <c r="V1307" s="108"/>
      <c r="W1307" s="41"/>
      <c r="X1307" s="18"/>
      <c r="Y1307" s="18"/>
      <c r="Z1307" s="18"/>
      <c r="AA1307" s="18"/>
      <c r="AB1307" s="18"/>
      <c r="AC1307" s="18"/>
      <c r="AD1307" s="18"/>
      <c r="AE1307" s="18"/>
      <c r="AF1307" s="18"/>
      <c r="AG1307" s="18"/>
      <c r="AH1307" s="18"/>
      <c r="AI1307" s="18"/>
      <c r="AJ1307" s="18"/>
      <c r="AK1307" s="18"/>
      <c r="AL1307" s="18"/>
      <c r="AM1307" s="18"/>
      <c r="AN1307" s="18"/>
      <c r="AO1307" s="18"/>
      <c r="AP1307" s="18"/>
    </row>
    <row r="1308" spans="1:42" s="53" customFormat="1">
      <c r="A1308" s="18"/>
      <c r="B1308" s="18"/>
      <c r="C1308" s="18"/>
      <c r="E1308" s="107"/>
      <c r="F1308" s="107"/>
      <c r="G1308" s="107"/>
      <c r="H1308" s="107"/>
      <c r="I1308" s="107"/>
      <c r="J1308" s="107"/>
      <c r="K1308" s="107"/>
      <c r="L1308" s="107"/>
      <c r="M1308" s="107"/>
      <c r="N1308" s="107"/>
      <c r="O1308" s="107"/>
      <c r="P1308" s="107"/>
      <c r="Q1308" s="107"/>
      <c r="R1308" s="107"/>
      <c r="S1308" s="107"/>
      <c r="T1308" s="107"/>
      <c r="U1308" s="107"/>
      <c r="V1308" s="108"/>
      <c r="W1308" s="41"/>
      <c r="X1308" s="18"/>
      <c r="Y1308" s="18"/>
      <c r="Z1308" s="18"/>
      <c r="AA1308" s="18"/>
      <c r="AB1308" s="18"/>
      <c r="AC1308" s="18"/>
      <c r="AD1308" s="18"/>
      <c r="AE1308" s="18"/>
      <c r="AF1308" s="18"/>
      <c r="AG1308" s="18"/>
      <c r="AH1308" s="18"/>
      <c r="AI1308" s="18"/>
      <c r="AJ1308" s="18"/>
      <c r="AK1308" s="18"/>
      <c r="AL1308" s="18"/>
      <c r="AM1308" s="18"/>
      <c r="AN1308" s="18"/>
      <c r="AO1308" s="18"/>
      <c r="AP1308" s="18"/>
    </row>
    <row r="1309" spans="1:42" s="53" customFormat="1">
      <c r="A1309" s="18"/>
      <c r="B1309" s="18"/>
      <c r="C1309" s="18"/>
      <c r="E1309" s="107"/>
      <c r="F1309" s="107"/>
      <c r="G1309" s="107"/>
      <c r="H1309" s="107"/>
      <c r="I1309" s="107"/>
      <c r="J1309" s="107"/>
      <c r="K1309" s="107"/>
      <c r="L1309" s="107"/>
      <c r="M1309" s="107"/>
      <c r="N1309" s="107"/>
      <c r="O1309" s="107"/>
      <c r="P1309" s="107"/>
      <c r="Q1309" s="107"/>
      <c r="R1309" s="107"/>
      <c r="S1309" s="107"/>
      <c r="T1309" s="107"/>
      <c r="U1309" s="107"/>
      <c r="V1309" s="108"/>
      <c r="W1309" s="41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</row>
    <row r="1310" spans="1:42" s="53" customFormat="1">
      <c r="A1310" s="18"/>
      <c r="B1310" s="18"/>
      <c r="C1310" s="18"/>
      <c r="E1310" s="107"/>
      <c r="F1310" s="107"/>
      <c r="G1310" s="107"/>
      <c r="H1310" s="107"/>
      <c r="I1310" s="107"/>
      <c r="J1310" s="107"/>
      <c r="K1310" s="107"/>
      <c r="L1310" s="107"/>
      <c r="M1310" s="107"/>
      <c r="N1310" s="107"/>
      <c r="O1310" s="107"/>
      <c r="P1310" s="107"/>
      <c r="Q1310" s="107"/>
      <c r="R1310" s="107"/>
      <c r="S1310" s="107"/>
      <c r="T1310" s="107"/>
      <c r="U1310" s="107"/>
      <c r="V1310" s="108"/>
      <c r="W1310" s="41"/>
      <c r="X1310" s="18"/>
      <c r="Y1310" s="18"/>
      <c r="Z1310" s="18"/>
      <c r="AA1310" s="18"/>
      <c r="AB1310" s="18"/>
      <c r="AC1310" s="18"/>
      <c r="AD1310" s="18"/>
      <c r="AE1310" s="18"/>
      <c r="AF1310" s="18"/>
      <c r="AG1310" s="18"/>
      <c r="AH1310" s="18"/>
      <c r="AI1310" s="18"/>
      <c r="AJ1310" s="18"/>
      <c r="AK1310" s="18"/>
      <c r="AL1310" s="18"/>
      <c r="AM1310" s="18"/>
      <c r="AN1310" s="18"/>
      <c r="AO1310" s="18"/>
      <c r="AP1310" s="18"/>
    </row>
    <row r="1311" spans="1:42" s="53" customFormat="1">
      <c r="A1311" s="18"/>
      <c r="B1311" s="18"/>
      <c r="C1311" s="18"/>
      <c r="E1311" s="107"/>
      <c r="F1311" s="107"/>
      <c r="G1311" s="107"/>
      <c r="H1311" s="107"/>
      <c r="I1311" s="107"/>
      <c r="J1311" s="107"/>
      <c r="K1311" s="107"/>
      <c r="L1311" s="107"/>
      <c r="M1311" s="107"/>
      <c r="N1311" s="107"/>
      <c r="O1311" s="107"/>
      <c r="P1311" s="107"/>
      <c r="Q1311" s="107"/>
      <c r="R1311" s="107"/>
      <c r="S1311" s="107"/>
      <c r="T1311" s="107"/>
      <c r="U1311" s="107"/>
      <c r="V1311" s="108"/>
      <c r="W1311" s="41"/>
      <c r="X1311" s="18"/>
      <c r="Y1311" s="18"/>
      <c r="Z1311" s="18"/>
      <c r="AA1311" s="18"/>
      <c r="AB1311" s="18"/>
      <c r="AC1311" s="18"/>
      <c r="AD1311" s="18"/>
      <c r="AE1311" s="18"/>
      <c r="AF1311" s="18"/>
      <c r="AG1311" s="18"/>
      <c r="AH1311" s="18"/>
      <c r="AI1311" s="18"/>
      <c r="AJ1311" s="18"/>
      <c r="AK1311" s="18"/>
      <c r="AL1311" s="18"/>
      <c r="AM1311" s="18"/>
      <c r="AN1311" s="18"/>
      <c r="AO1311" s="18"/>
      <c r="AP1311" s="18"/>
    </row>
    <row r="1312" spans="1:42" s="53" customFormat="1">
      <c r="A1312" s="18"/>
      <c r="B1312" s="18"/>
      <c r="C1312" s="18"/>
      <c r="E1312" s="107"/>
      <c r="F1312" s="107"/>
      <c r="G1312" s="107"/>
      <c r="H1312" s="107"/>
      <c r="I1312" s="107"/>
      <c r="J1312" s="107"/>
      <c r="K1312" s="107"/>
      <c r="L1312" s="107"/>
      <c r="M1312" s="107"/>
      <c r="N1312" s="107"/>
      <c r="O1312" s="107"/>
      <c r="P1312" s="107"/>
      <c r="Q1312" s="107"/>
      <c r="R1312" s="107"/>
      <c r="S1312" s="107"/>
      <c r="T1312" s="107"/>
      <c r="U1312" s="107"/>
      <c r="V1312" s="108"/>
      <c r="W1312" s="41"/>
      <c r="X1312" s="18"/>
      <c r="Y1312" s="18"/>
      <c r="Z1312" s="18"/>
      <c r="AA1312" s="18"/>
      <c r="AB1312" s="18"/>
      <c r="AC1312" s="18"/>
      <c r="AD1312" s="18"/>
      <c r="AE1312" s="18"/>
      <c r="AF1312" s="18"/>
      <c r="AG1312" s="18"/>
      <c r="AH1312" s="18"/>
      <c r="AI1312" s="18"/>
      <c r="AJ1312" s="18"/>
      <c r="AK1312" s="18"/>
      <c r="AL1312" s="18"/>
      <c r="AM1312" s="18"/>
      <c r="AN1312" s="18"/>
      <c r="AO1312" s="18"/>
      <c r="AP1312" s="18"/>
    </row>
    <row r="1313" spans="1:42" s="53" customFormat="1">
      <c r="A1313" s="18"/>
      <c r="B1313" s="18"/>
      <c r="C1313" s="18"/>
      <c r="E1313" s="107"/>
      <c r="F1313" s="107"/>
      <c r="G1313" s="107"/>
      <c r="H1313" s="107"/>
      <c r="I1313" s="107"/>
      <c r="J1313" s="107"/>
      <c r="K1313" s="107"/>
      <c r="L1313" s="107"/>
      <c r="M1313" s="107"/>
      <c r="N1313" s="107"/>
      <c r="O1313" s="107"/>
      <c r="P1313" s="107"/>
      <c r="Q1313" s="107"/>
      <c r="R1313" s="107"/>
      <c r="S1313" s="107"/>
      <c r="T1313" s="107"/>
      <c r="U1313" s="107"/>
      <c r="V1313" s="108"/>
      <c r="W1313" s="41"/>
      <c r="X1313" s="18"/>
      <c r="Y1313" s="18"/>
      <c r="Z1313" s="18"/>
      <c r="AA1313" s="18"/>
      <c r="AB1313" s="18"/>
      <c r="AC1313" s="18"/>
      <c r="AD1313" s="18"/>
      <c r="AE1313" s="18"/>
      <c r="AF1313" s="18"/>
      <c r="AG1313" s="18"/>
      <c r="AH1313" s="18"/>
      <c r="AI1313" s="18"/>
      <c r="AJ1313" s="18"/>
      <c r="AK1313" s="18"/>
      <c r="AL1313" s="18"/>
      <c r="AM1313" s="18"/>
      <c r="AN1313" s="18"/>
      <c r="AO1313" s="18"/>
      <c r="AP1313" s="18"/>
    </row>
    <row r="1314" spans="1:42" s="53" customFormat="1">
      <c r="A1314" s="18"/>
      <c r="B1314" s="18"/>
      <c r="C1314" s="18"/>
      <c r="E1314" s="107"/>
      <c r="F1314" s="107"/>
      <c r="G1314" s="107"/>
      <c r="H1314" s="107"/>
      <c r="I1314" s="107"/>
      <c r="J1314" s="107"/>
      <c r="K1314" s="107"/>
      <c r="L1314" s="107"/>
      <c r="M1314" s="107"/>
      <c r="N1314" s="107"/>
      <c r="O1314" s="107"/>
      <c r="P1314" s="107"/>
      <c r="Q1314" s="107"/>
      <c r="R1314" s="107"/>
      <c r="S1314" s="107"/>
      <c r="T1314" s="107"/>
      <c r="U1314" s="107"/>
      <c r="V1314" s="108"/>
      <c r="W1314" s="41"/>
      <c r="X1314" s="18"/>
      <c r="Y1314" s="18"/>
      <c r="Z1314" s="18"/>
      <c r="AA1314" s="18"/>
      <c r="AB1314" s="18"/>
      <c r="AC1314" s="18"/>
      <c r="AD1314" s="18"/>
      <c r="AE1314" s="18"/>
      <c r="AF1314" s="18"/>
      <c r="AG1314" s="18"/>
      <c r="AH1314" s="18"/>
      <c r="AI1314" s="18"/>
      <c r="AJ1314" s="18"/>
      <c r="AK1314" s="18"/>
      <c r="AL1314" s="18"/>
      <c r="AM1314" s="18"/>
      <c r="AN1314" s="18"/>
      <c r="AO1314" s="18"/>
      <c r="AP1314" s="18"/>
    </row>
    <row r="1315" spans="1:42" s="53" customFormat="1">
      <c r="A1315" s="18"/>
      <c r="B1315" s="18"/>
      <c r="C1315" s="18"/>
      <c r="E1315" s="107"/>
      <c r="F1315" s="107"/>
      <c r="G1315" s="107"/>
      <c r="H1315" s="107"/>
      <c r="I1315" s="107"/>
      <c r="J1315" s="107"/>
      <c r="K1315" s="107"/>
      <c r="L1315" s="107"/>
      <c r="M1315" s="107"/>
      <c r="N1315" s="107"/>
      <c r="O1315" s="107"/>
      <c r="P1315" s="107"/>
      <c r="Q1315" s="107"/>
      <c r="R1315" s="107"/>
      <c r="S1315" s="107"/>
      <c r="T1315" s="107"/>
      <c r="U1315" s="107"/>
      <c r="V1315" s="108"/>
      <c r="W1315" s="41"/>
      <c r="X1315" s="18"/>
      <c r="Y1315" s="18"/>
      <c r="Z1315" s="18"/>
      <c r="AA1315" s="18"/>
      <c r="AB1315" s="18"/>
      <c r="AC1315" s="18"/>
      <c r="AD1315" s="18"/>
      <c r="AE1315" s="18"/>
      <c r="AF1315" s="18"/>
      <c r="AG1315" s="18"/>
      <c r="AH1315" s="18"/>
      <c r="AI1315" s="18"/>
      <c r="AJ1315" s="18"/>
      <c r="AK1315" s="18"/>
      <c r="AL1315" s="18"/>
      <c r="AM1315" s="18"/>
      <c r="AN1315" s="18"/>
      <c r="AO1315" s="18"/>
      <c r="AP1315" s="18"/>
    </row>
    <row r="1316" spans="1:42" s="53" customFormat="1">
      <c r="A1316" s="18"/>
      <c r="B1316" s="18"/>
      <c r="C1316" s="18"/>
      <c r="E1316" s="107"/>
      <c r="F1316" s="107"/>
      <c r="G1316" s="107"/>
      <c r="H1316" s="107"/>
      <c r="I1316" s="107"/>
      <c r="J1316" s="107"/>
      <c r="K1316" s="107"/>
      <c r="L1316" s="107"/>
      <c r="M1316" s="107"/>
      <c r="N1316" s="107"/>
      <c r="O1316" s="107"/>
      <c r="P1316" s="107"/>
      <c r="Q1316" s="107"/>
      <c r="R1316" s="107"/>
      <c r="S1316" s="107"/>
      <c r="T1316" s="107"/>
      <c r="U1316" s="107"/>
      <c r="V1316" s="108"/>
      <c r="W1316" s="41"/>
      <c r="X1316" s="18"/>
      <c r="Y1316" s="18"/>
      <c r="Z1316" s="18"/>
      <c r="AA1316" s="18"/>
      <c r="AB1316" s="18"/>
      <c r="AC1316" s="18"/>
      <c r="AD1316" s="18"/>
      <c r="AE1316" s="18"/>
      <c r="AF1316" s="18"/>
      <c r="AG1316" s="18"/>
      <c r="AH1316" s="18"/>
      <c r="AI1316" s="18"/>
      <c r="AJ1316" s="18"/>
      <c r="AK1316" s="18"/>
      <c r="AL1316" s="18"/>
      <c r="AM1316" s="18"/>
      <c r="AN1316" s="18"/>
      <c r="AO1316" s="18"/>
      <c r="AP1316" s="18"/>
    </row>
    <row r="1317" spans="1:42" s="53" customFormat="1">
      <c r="A1317" s="18"/>
      <c r="B1317" s="18"/>
      <c r="C1317" s="18"/>
      <c r="E1317" s="107"/>
      <c r="F1317" s="107"/>
      <c r="G1317" s="107"/>
      <c r="H1317" s="107"/>
      <c r="I1317" s="107"/>
      <c r="J1317" s="107"/>
      <c r="K1317" s="107"/>
      <c r="L1317" s="107"/>
      <c r="M1317" s="107"/>
      <c r="N1317" s="107"/>
      <c r="O1317" s="107"/>
      <c r="P1317" s="107"/>
      <c r="Q1317" s="107"/>
      <c r="R1317" s="107"/>
      <c r="S1317" s="107"/>
      <c r="T1317" s="107"/>
      <c r="U1317" s="107"/>
      <c r="V1317" s="108"/>
      <c r="W1317" s="41"/>
      <c r="X1317" s="18"/>
      <c r="Y1317" s="18"/>
      <c r="Z1317" s="18"/>
      <c r="AA1317" s="18"/>
      <c r="AB1317" s="18"/>
      <c r="AC1317" s="18"/>
      <c r="AD1317" s="18"/>
      <c r="AE1317" s="18"/>
      <c r="AF1317" s="18"/>
      <c r="AG1317" s="18"/>
      <c r="AH1317" s="18"/>
      <c r="AI1317" s="18"/>
      <c r="AJ1317" s="18"/>
      <c r="AK1317" s="18"/>
      <c r="AL1317" s="18"/>
      <c r="AM1317" s="18"/>
      <c r="AN1317" s="18"/>
      <c r="AO1317" s="18"/>
      <c r="AP1317" s="18"/>
    </row>
    <row r="1318" spans="1:42" s="53" customFormat="1">
      <c r="A1318" s="18"/>
      <c r="B1318" s="18"/>
      <c r="C1318" s="18"/>
      <c r="E1318" s="107"/>
      <c r="F1318" s="107"/>
      <c r="G1318" s="107"/>
      <c r="H1318" s="107"/>
      <c r="I1318" s="107"/>
      <c r="J1318" s="107"/>
      <c r="K1318" s="107"/>
      <c r="L1318" s="107"/>
      <c r="M1318" s="107"/>
      <c r="N1318" s="107"/>
      <c r="O1318" s="107"/>
      <c r="P1318" s="107"/>
      <c r="Q1318" s="107"/>
      <c r="R1318" s="107"/>
      <c r="S1318" s="107"/>
      <c r="T1318" s="107"/>
      <c r="U1318" s="107"/>
      <c r="V1318" s="108"/>
      <c r="W1318" s="41"/>
      <c r="X1318" s="18"/>
      <c r="Y1318" s="18"/>
      <c r="Z1318" s="18"/>
      <c r="AA1318" s="18"/>
      <c r="AB1318" s="18"/>
      <c r="AC1318" s="18"/>
      <c r="AD1318" s="18"/>
      <c r="AE1318" s="18"/>
      <c r="AF1318" s="18"/>
      <c r="AG1318" s="18"/>
      <c r="AH1318" s="18"/>
      <c r="AI1318" s="18"/>
      <c r="AJ1318" s="18"/>
      <c r="AK1318" s="18"/>
      <c r="AL1318" s="18"/>
      <c r="AM1318" s="18"/>
      <c r="AN1318" s="18"/>
      <c r="AO1318" s="18"/>
      <c r="AP1318" s="18"/>
    </row>
    <row r="1319" spans="1:42" s="53" customFormat="1">
      <c r="A1319" s="18"/>
      <c r="B1319" s="18"/>
      <c r="C1319" s="18"/>
      <c r="E1319" s="107"/>
      <c r="F1319" s="107"/>
      <c r="G1319" s="107"/>
      <c r="H1319" s="107"/>
      <c r="I1319" s="107"/>
      <c r="J1319" s="107"/>
      <c r="K1319" s="107"/>
      <c r="L1319" s="107"/>
      <c r="M1319" s="107"/>
      <c r="N1319" s="107"/>
      <c r="O1319" s="107"/>
      <c r="P1319" s="107"/>
      <c r="Q1319" s="107"/>
      <c r="R1319" s="107"/>
      <c r="S1319" s="107"/>
      <c r="T1319" s="107"/>
      <c r="U1319" s="107"/>
      <c r="V1319" s="108"/>
      <c r="W1319" s="41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</row>
    <row r="1320" spans="1:42" s="53" customFormat="1">
      <c r="A1320" s="18"/>
      <c r="B1320" s="18"/>
      <c r="C1320" s="18"/>
      <c r="E1320" s="107"/>
      <c r="F1320" s="107"/>
      <c r="G1320" s="107"/>
      <c r="H1320" s="107"/>
      <c r="I1320" s="107"/>
      <c r="J1320" s="107"/>
      <c r="K1320" s="107"/>
      <c r="L1320" s="107"/>
      <c r="M1320" s="107"/>
      <c r="N1320" s="107"/>
      <c r="O1320" s="107"/>
      <c r="P1320" s="107"/>
      <c r="Q1320" s="107"/>
      <c r="R1320" s="107"/>
      <c r="S1320" s="107"/>
      <c r="T1320" s="107"/>
      <c r="U1320" s="107"/>
      <c r="V1320" s="108"/>
      <c r="W1320" s="41"/>
      <c r="X1320" s="18"/>
      <c r="Y1320" s="18"/>
      <c r="Z1320" s="18"/>
      <c r="AA1320" s="18"/>
      <c r="AB1320" s="18"/>
      <c r="AC1320" s="18"/>
      <c r="AD1320" s="18"/>
      <c r="AE1320" s="18"/>
      <c r="AF1320" s="18"/>
      <c r="AG1320" s="18"/>
      <c r="AH1320" s="18"/>
      <c r="AI1320" s="18"/>
      <c r="AJ1320" s="18"/>
      <c r="AK1320" s="18"/>
      <c r="AL1320" s="18"/>
      <c r="AM1320" s="18"/>
      <c r="AN1320" s="18"/>
      <c r="AO1320" s="18"/>
      <c r="AP1320" s="18"/>
    </row>
    <row r="1321" spans="1:42" s="53" customFormat="1">
      <c r="A1321" s="18"/>
      <c r="B1321" s="18"/>
      <c r="C1321" s="18"/>
      <c r="E1321" s="107"/>
      <c r="F1321" s="107"/>
      <c r="G1321" s="107"/>
      <c r="H1321" s="107"/>
      <c r="I1321" s="107"/>
      <c r="J1321" s="107"/>
      <c r="K1321" s="107"/>
      <c r="L1321" s="107"/>
      <c r="M1321" s="107"/>
      <c r="N1321" s="107"/>
      <c r="O1321" s="107"/>
      <c r="P1321" s="107"/>
      <c r="Q1321" s="107"/>
      <c r="R1321" s="107"/>
      <c r="S1321" s="107"/>
      <c r="T1321" s="107"/>
      <c r="U1321" s="107"/>
      <c r="V1321" s="108"/>
      <c r="W1321" s="41"/>
      <c r="X1321" s="18"/>
      <c r="Y1321" s="18"/>
      <c r="Z1321" s="18"/>
      <c r="AA1321" s="18"/>
      <c r="AB1321" s="18"/>
      <c r="AC1321" s="18"/>
      <c r="AD1321" s="18"/>
      <c r="AE1321" s="18"/>
      <c r="AF1321" s="18"/>
      <c r="AG1321" s="18"/>
      <c r="AH1321" s="18"/>
      <c r="AI1321" s="18"/>
      <c r="AJ1321" s="18"/>
      <c r="AK1321" s="18"/>
      <c r="AL1321" s="18"/>
      <c r="AM1321" s="18"/>
      <c r="AN1321" s="18"/>
      <c r="AO1321" s="18"/>
      <c r="AP1321" s="18"/>
    </row>
    <row r="1322" spans="1:42" s="53" customFormat="1">
      <c r="A1322" s="18"/>
      <c r="B1322" s="18"/>
      <c r="C1322" s="18"/>
      <c r="E1322" s="107"/>
      <c r="F1322" s="107"/>
      <c r="G1322" s="107"/>
      <c r="H1322" s="107"/>
      <c r="I1322" s="107"/>
      <c r="J1322" s="107"/>
      <c r="K1322" s="107"/>
      <c r="L1322" s="107"/>
      <c r="M1322" s="107"/>
      <c r="N1322" s="107"/>
      <c r="O1322" s="107"/>
      <c r="P1322" s="107"/>
      <c r="Q1322" s="107"/>
      <c r="R1322" s="107"/>
      <c r="S1322" s="107"/>
      <c r="T1322" s="107"/>
      <c r="U1322" s="107"/>
      <c r="V1322" s="108"/>
      <c r="W1322" s="41"/>
      <c r="X1322" s="18"/>
      <c r="Y1322" s="18"/>
      <c r="Z1322" s="18"/>
      <c r="AA1322" s="18"/>
      <c r="AB1322" s="18"/>
      <c r="AC1322" s="18"/>
      <c r="AD1322" s="18"/>
      <c r="AE1322" s="18"/>
      <c r="AF1322" s="18"/>
      <c r="AG1322" s="18"/>
      <c r="AH1322" s="18"/>
      <c r="AI1322" s="18"/>
      <c r="AJ1322" s="18"/>
      <c r="AK1322" s="18"/>
      <c r="AL1322" s="18"/>
      <c r="AM1322" s="18"/>
      <c r="AN1322" s="18"/>
      <c r="AO1322" s="18"/>
      <c r="AP1322" s="18"/>
    </row>
    <row r="1323" spans="1:42" s="53" customFormat="1">
      <c r="A1323" s="18"/>
      <c r="B1323" s="18"/>
      <c r="C1323" s="18"/>
      <c r="E1323" s="107"/>
      <c r="F1323" s="107"/>
      <c r="G1323" s="107"/>
      <c r="H1323" s="107"/>
      <c r="I1323" s="107"/>
      <c r="J1323" s="107"/>
      <c r="K1323" s="107"/>
      <c r="L1323" s="107"/>
      <c r="M1323" s="107"/>
      <c r="N1323" s="107"/>
      <c r="O1323" s="107"/>
      <c r="P1323" s="107"/>
      <c r="Q1323" s="107"/>
      <c r="R1323" s="107"/>
      <c r="S1323" s="107"/>
      <c r="T1323" s="107"/>
      <c r="U1323" s="107"/>
      <c r="V1323" s="108"/>
      <c r="W1323" s="41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</row>
    <row r="1324" spans="1:42" s="53" customFormat="1">
      <c r="A1324" s="18"/>
      <c r="B1324" s="18"/>
      <c r="C1324" s="18"/>
      <c r="E1324" s="107"/>
      <c r="F1324" s="107"/>
      <c r="G1324" s="107"/>
      <c r="H1324" s="107"/>
      <c r="I1324" s="107"/>
      <c r="J1324" s="107"/>
      <c r="K1324" s="107"/>
      <c r="L1324" s="107"/>
      <c r="M1324" s="107"/>
      <c r="N1324" s="107"/>
      <c r="O1324" s="107"/>
      <c r="P1324" s="107"/>
      <c r="Q1324" s="107"/>
      <c r="R1324" s="107"/>
      <c r="S1324" s="107"/>
      <c r="T1324" s="107"/>
      <c r="U1324" s="107"/>
      <c r="V1324" s="108"/>
      <c r="W1324" s="41"/>
      <c r="X1324" s="18"/>
      <c r="Y1324" s="18"/>
      <c r="Z1324" s="18"/>
      <c r="AA1324" s="18"/>
      <c r="AB1324" s="18"/>
      <c r="AC1324" s="18"/>
      <c r="AD1324" s="18"/>
      <c r="AE1324" s="18"/>
      <c r="AF1324" s="18"/>
      <c r="AG1324" s="18"/>
      <c r="AH1324" s="18"/>
      <c r="AI1324" s="18"/>
      <c r="AJ1324" s="18"/>
      <c r="AK1324" s="18"/>
      <c r="AL1324" s="18"/>
      <c r="AM1324" s="18"/>
      <c r="AN1324" s="18"/>
      <c r="AO1324" s="18"/>
      <c r="AP1324" s="18"/>
    </row>
    <row r="1325" spans="1:42" s="53" customFormat="1">
      <c r="A1325" s="18"/>
      <c r="B1325" s="18"/>
      <c r="C1325" s="18"/>
      <c r="E1325" s="107"/>
      <c r="F1325" s="107"/>
      <c r="G1325" s="107"/>
      <c r="H1325" s="107"/>
      <c r="I1325" s="107"/>
      <c r="J1325" s="107"/>
      <c r="K1325" s="107"/>
      <c r="L1325" s="107"/>
      <c r="M1325" s="107"/>
      <c r="N1325" s="107"/>
      <c r="O1325" s="107"/>
      <c r="P1325" s="107"/>
      <c r="Q1325" s="107"/>
      <c r="R1325" s="107"/>
      <c r="S1325" s="107"/>
      <c r="T1325" s="107"/>
      <c r="U1325" s="107"/>
      <c r="V1325" s="108"/>
      <c r="W1325" s="41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</row>
    <row r="1326" spans="1:42" s="53" customFormat="1">
      <c r="A1326" s="18"/>
      <c r="B1326" s="18"/>
      <c r="C1326" s="18"/>
      <c r="E1326" s="107"/>
      <c r="F1326" s="107"/>
      <c r="G1326" s="107"/>
      <c r="H1326" s="107"/>
      <c r="I1326" s="107"/>
      <c r="J1326" s="107"/>
      <c r="K1326" s="107"/>
      <c r="L1326" s="107"/>
      <c r="M1326" s="107"/>
      <c r="N1326" s="107"/>
      <c r="O1326" s="107"/>
      <c r="P1326" s="107"/>
      <c r="Q1326" s="107"/>
      <c r="R1326" s="107"/>
      <c r="S1326" s="107"/>
      <c r="T1326" s="107"/>
      <c r="U1326" s="107"/>
      <c r="V1326" s="108"/>
      <c r="W1326" s="41"/>
      <c r="X1326" s="18"/>
      <c r="Y1326" s="18"/>
      <c r="Z1326" s="18"/>
      <c r="AA1326" s="18"/>
      <c r="AB1326" s="18"/>
      <c r="AC1326" s="18"/>
      <c r="AD1326" s="18"/>
      <c r="AE1326" s="18"/>
      <c r="AF1326" s="18"/>
      <c r="AG1326" s="18"/>
      <c r="AH1326" s="18"/>
      <c r="AI1326" s="18"/>
      <c r="AJ1326" s="18"/>
      <c r="AK1326" s="18"/>
      <c r="AL1326" s="18"/>
      <c r="AM1326" s="18"/>
      <c r="AN1326" s="18"/>
      <c r="AO1326" s="18"/>
      <c r="AP1326" s="18"/>
    </row>
    <row r="1327" spans="1:42" s="53" customFormat="1">
      <c r="A1327" s="18"/>
      <c r="B1327" s="18"/>
      <c r="C1327" s="18"/>
      <c r="E1327" s="107"/>
      <c r="F1327" s="107"/>
      <c r="G1327" s="107"/>
      <c r="H1327" s="107"/>
      <c r="I1327" s="107"/>
      <c r="J1327" s="107"/>
      <c r="K1327" s="107"/>
      <c r="L1327" s="107"/>
      <c r="M1327" s="107"/>
      <c r="N1327" s="107"/>
      <c r="O1327" s="107"/>
      <c r="P1327" s="107"/>
      <c r="Q1327" s="107"/>
      <c r="R1327" s="107"/>
      <c r="S1327" s="107"/>
      <c r="T1327" s="107"/>
      <c r="U1327" s="107"/>
      <c r="V1327" s="108"/>
      <c r="W1327" s="41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</row>
    <row r="1328" spans="1:42" s="53" customFormat="1">
      <c r="A1328" s="18"/>
      <c r="B1328" s="18"/>
      <c r="C1328" s="18"/>
      <c r="E1328" s="107"/>
      <c r="F1328" s="107"/>
      <c r="G1328" s="107"/>
      <c r="H1328" s="107"/>
      <c r="I1328" s="107"/>
      <c r="J1328" s="107"/>
      <c r="K1328" s="107"/>
      <c r="L1328" s="107"/>
      <c r="M1328" s="107"/>
      <c r="N1328" s="107"/>
      <c r="O1328" s="107"/>
      <c r="P1328" s="107"/>
      <c r="Q1328" s="107"/>
      <c r="R1328" s="107"/>
      <c r="S1328" s="107"/>
      <c r="T1328" s="107"/>
      <c r="U1328" s="107"/>
      <c r="V1328" s="108"/>
      <c r="W1328" s="41"/>
      <c r="X1328" s="18"/>
      <c r="Y1328" s="18"/>
      <c r="Z1328" s="18"/>
      <c r="AA1328" s="18"/>
      <c r="AB1328" s="18"/>
      <c r="AC1328" s="18"/>
      <c r="AD1328" s="18"/>
      <c r="AE1328" s="18"/>
      <c r="AF1328" s="18"/>
      <c r="AG1328" s="18"/>
      <c r="AH1328" s="18"/>
      <c r="AI1328" s="18"/>
      <c r="AJ1328" s="18"/>
      <c r="AK1328" s="18"/>
      <c r="AL1328" s="18"/>
      <c r="AM1328" s="18"/>
      <c r="AN1328" s="18"/>
      <c r="AO1328" s="18"/>
      <c r="AP1328" s="18"/>
    </row>
    <row r="1329" spans="1:42" s="53" customFormat="1">
      <c r="A1329" s="18"/>
      <c r="B1329" s="18"/>
      <c r="C1329" s="18"/>
      <c r="E1329" s="107"/>
      <c r="F1329" s="107"/>
      <c r="G1329" s="107"/>
      <c r="H1329" s="107"/>
      <c r="I1329" s="107"/>
      <c r="J1329" s="107"/>
      <c r="K1329" s="107"/>
      <c r="L1329" s="107"/>
      <c r="M1329" s="107"/>
      <c r="N1329" s="107"/>
      <c r="O1329" s="107"/>
      <c r="P1329" s="107"/>
      <c r="Q1329" s="107"/>
      <c r="R1329" s="107"/>
      <c r="S1329" s="107"/>
      <c r="T1329" s="107"/>
      <c r="U1329" s="107"/>
      <c r="V1329" s="108"/>
      <c r="W1329" s="41"/>
      <c r="X1329" s="18"/>
      <c r="Y1329" s="18"/>
      <c r="Z1329" s="18"/>
      <c r="AA1329" s="18"/>
      <c r="AB1329" s="18"/>
      <c r="AC1329" s="18"/>
      <c r="AD1329" s="18"/>
      <c r="AE1329" s="18"/>
      <c r="AF1329" s="18"/>
      <c r="AG1329" s="18"/>
      <c r="AH1329" s="18"/>
      <c r="AI1329" s="18"/>
      <c r="AJ1329" s="18"/>
      <c r="AK1329" s="18"/>
      <c r="AL1329" s="18"/>
      <c r="AM1329" s="18"/>
      <c r="AN1329" s="18"/>
      <c r="AO1329" s="18"/>
      <c r="AP1329" s="18"/>
    </row>
    <row r="1330" spans="1:42" s="53" customFormat="1">
      <c r="A1330" s="18"/>
      <c r="B1330" s="18"/>
      <c r="C1330" s="18"/>
      <c r="E1330" s="107"/>
      <c r="F1330" s="107"/>
      <c r="G1330" s="107"/>
      <c r="H1330" s="107"/>
      <c r="I1330" s="107"/>
      <c r="J1330" s="107"/>
      <c r="K1330" s="107"/>
      <c r="L1330" s="107"/>
      <c r="M1330" s="107"/>
      <c r="N1330" s="107"/>
      <c r="O1330" s="107"/>
      <c r="P1330" s="107"/>
      <c r="Q1330" s="107"/>
      <c r="R1330" s="107"/>
      <c r="S1330" s="107"/>
      <c r="T1330" s="107"/>
      <c r="U1330" s="107"/>
      <c r="V1330" s="108"/>
      <c r="W1330" s="41"/>
      <c r="X1330" s="18"/>
      <c r="Y1330" s="18"/>
      <c r="Z1330" s="18"/>
      <c r="AA1330" s="18"/>
      <c r="AB1330" s="18"/>
      <c r="AC1330" s="18"/>
      <c r="AD1330" s="18"/>
      <c r="AE1330" s="18"/>
      <c r="AF1330" s="18"/>
      <c r="AG1330" s="18"/>
      <c r="AH1330" s="18"/>
      <c r="AI1330" s="18"/>
      <c r="AJ1330" s="18"/>
      <c r="AK1330" s="18"/>
      <c r="AL1330" s="18"/>
      <c r="AM1330" s="18"/>
      <c r="AN1330" s="18"/>
      <c r="AO1330" s="18"/>
      <c r="AP1330" s="18"/>
    </row>
    <row r="1331" spans="1:42" s="53" customFormat="1">
      <c r="A1331" s="18"/>
      <c r="B1331" s="18"/>
      <c r="C1331" s="18"/>
      <c r="E1331" s="107"/>
      <c r="F1331" s="107"/>
      <c r="G1331" s="107"/>
      <c r="H1331" s="107"/>
      <c r="I1331" s="107"/>
      <c r="J1331" s="107"/>
      <c r="K1331" s="107"/>
      <c r="L1331" s="107"/>
      <c r="M1331" s="107"/>
      <c r="N1331" s="107"/>
      <c r="O1331" s="107"/>
      <c r="P1331" s="107"/>
      <c r="Q1331" s="107"/>
      <c r="R1331" s="107"/>
      <c r="S1331" s="107"/>
      <c r="T1331" s="107"/>
      <c r="U1331" s="107"/>
      <c r="V1331" s="108"/>
      <c r="W1331" s="41"/>
      <c r="X1331" s="18"/>
      <c r="Y1331" s="18"/>
      <c r="Z1331" s="18"/>
      <c r="AA1331" s="18"/>
      <c r="AB1331" s="18"/>
      <c r="AC1331" s="18"/>
      <c r="AD1331" s="18"/>
      <c r="AE1331" s="18"/>
      <c r="AF1331" s="18"/>
      <c r="AG1331" s="18"/>
      <c r="AH1331" s="18"/>
      <c r="AI1331" s="18"/>
      <c r="AJ1331" s="18"/>
      <c r="AK1331" s="18"/>
      <c r="AL1331" s="18"/>
      <c r="AM1331" s="18"/>
      <c r="AN1331" s="18"/>
      <c r="AO1331" s="18"/>
      <c r="AP1331" s="18"/>
    </row>
    <row r="1332" spans="1:42" s="53" customFormat="1">
      <c r="A1332" s="18"/>
      <c r="B1332" s="18"/>
      <c r="C1332" s="18"/>
      <c r="E1332" s="107"/>
      <c r="F1332" s="107"/>
      <c r="G1332" s="107"/>
      <c r="H1332" s="107"/>
      <c r="I1332" s="107"/>
      <c r="J1332" s="107"/>
      <c r="K1332" s="107"/>
      <c r="L1332" s="107"/>
      <c r="M1332" s="107"/>
      <c r="N1332" s="107"/>
      <c r="O1332" s="107"/>
      <c r="P1332" s="107"/>
      <c r="Q1332" s="107"/>
      <c r="R1332" s="107"/>
      <c r="S1332" s="107"/>
      <c r="T1332" s="107"/>
      <c r="U1332" s="107"/>
      <c r="V1332" s="108"/>
      <c r="W1332" s="41"/>
      <c r="X1332" s="18"/>
      <c r="Y1332" s="18"/>
      <c r="Z1332" s="18"/>
      <c r="AA1332" s="18"/>
      <c r="AB1332" s="18"/>
      <c r="AC1332" s="18"/>
      <c r="AD1332" s="18"/>
      <c r="AE1332" s="18"/>
      <c r="AF1332" s="18"/>
      <c r="AG1332" s="18"/>
      <c r="AH1332" s="18"/>
      <c r="AI1332" s="18"/>
      <c r="AJ1332" s="18"/>
      <c r="AK1332" s="18"/>
      <c r="AL1332" s="18"/>
      <c r="AM1332" s="18"/>
      <c r="AN1332" s="18"/>
      <c r="AO1332" s="18"/>
      <c r="AP1332" s="18"/>
    </row>
    <row r="1333" spans="1:42" s="53" customFormat="1">
      <c r="A1333" s="18"/>
      <c r="B1333" s="18"/>
      <c r="C1333" s="18"/>
      <c r="E1333" s="107"/>
      <c r="F1333" s="107"/>
      <c r="G1333" s="107"/>
      <c r="H1333" s="107"/>
      <c r="I1333" s="107"/>
      <c r="J1333" s="107"/>
      <c r="K1333" s="107"/>
      <c r="L1333" s="107"/>
      <c r="M1333" s="107"/>
      <c r="N1333" s="107"/>
      <c r="O1333" s="107"/>
      <c r="P1333" s="107"/>
      <c r="Q1333" s="107"/>
      <c r="R1333" s="107"/>
      <c r="S1333" s="107"/>
      <c r="T1333" s="107"/>
      <c r="U1333" s="107"/>
      <c r="V1333" s="108"/>
      <c r="W1333" s="41"/>
      <c r="X1333" s="18"/>
      <c r="Y1333" s="18"/>
      <c r="Z1333" s="18"/>
      <c r="AA1333" s="18"/>
      <c r="AB1333" s="18"/>
      <c r="AC1333" s="18"/>
      <c r="AD1333" s="18"/>
      <c r="AE1333" s="18"/>
      <c r="AF1333" s="18"/>
      <c r="AG1333" s="18"/>
      <c r="AH1333" s="18"/>
      <c r="AI1333" s="18"/>
      <c r="AJ1333" s="18"/>
      <c r="AK1333" s="18"/>
      <c r="AL1333" s="18"/>
      <c r="AM1333" s="18"/>
      <c r="AN1333" s="18"/>
      <c r="AO1333" s="18"/>
      <c r="AP1333" s="18"/>
    </row>
    <row r="1334" spans="1:42" s="53" customFormat="1">
      <c r="A1334" s="18"/>
      <c r="B1334" s="18"/>
      <c r="C1334" s="18"/>
      <c r="E1334" s="107"/>
      <c r="F1334" s="107"/>
      <c r="G1334" s="107"/>
      <c r="H1334" s="107"/>
      <c r="I1334" s="107"/>
      <c r="J1334" s="107"/>
      <c r="K1334" s="107"/>
      <c r="L1334" s="107"/>
      <c r="M1334" s="107"/>
      <c r="N1334" s="107"/>
      <c r="O1334" s="107"/>
      <c r="P1334" s="107"/>
      <c r="Q1334" s="107"/>
      <c r="R1334" s="107"/>
      <c r="S1334" s="107"/>
      <c r="T1334" s="107"/>
      <c r="U1334" s="107"/>
      <c r="V1334" s="108"/>
      <c r="W1334" s="41"/>
      <c r="X1334" s="18"/>
      <c r="Y1334" s="18"/>
      <c r="Z1334" s="18"/>
      <c r="AA1334" s="18"/>
      <c r="AB1334" s="18"/>
      <c r="AC1334" s="18"/>
      <c r="AD1334" s="18"/>
      <c r="AE1334" s="18"/>
      <c r="AF1334" s="18"/>
      <c r="AG1334" s="18"/>
      <c r="AH1334" s="18"/>
      <c r="AI1334" s="18"/>
      <c r="AJ1334" s="18"/>
      <c r="AK1334" s="18"/>
      <c r="AL1334" s="18"/>
      <c r="AM1334" s="18"/>
      <c r="AN1334" s="18"/>
      <c r="AO1334" s="18"/>
      <c r="AP1334" s="18"/>
    </row>
    <row r="1335" spans="1:42" s="53" customFormat="1">
      <c r="A1335" s="18"/>
      <c r="B1335" s="18"/>
      <c r="C1335" s="18"/>
      <c r="E1335" s="107"/>
      <c r="F1335" s="107"/>
      <c r="G1335" s="107"/>
      <c r="H1335" s="107"/>
      <c r="I1335" s="107"/>
      <c r="J1335" s="107"/>
      <c r="K1335" s="107"/>
      <c r="L1335" s="107"/>
      <c r="M1335" s="107"/>
      <c r="N1335" s="107"/>
      <c r="O1335" s="107"/>
      <c r="P1335" s="107"/>
      <c r="Q1335" s="107"/>
      <c r="R1335" s="107"/>
      <c r="S1335" s="107"/>
      <c r="T1335" s="107"/>
      <c r="U1335" s="107"/>
      <c r="V1335" s="108"/>
      <c r="W1335" s="41"/>
      <c r="X1335" s="18"/>
      <c r="Y1335" s="18"/>
      <c r="Z1335" s="18"/>
      <c r="AA1335" s="18"/>
      <c r="AB1335" s="18"/>
      <c r="AC1335" s="18"/>
      <c r="AD1335" s="18"/>
      <c r="AE1335" s="18"/>
      <c r="AF1335" s="18"/>
      <c r="AG1335" s="18"/>
      <c r="AH1335" s="18"/>
      <c r="AI1335" s="18"/>
      <c r="AJ1335" s="18"/>
      <c r="AK1335" s="18"/>
      <c r="AL1335" s="18"/>
      <c r="AM1335" s="18"/>
      <c r="AN1335" s="18"/>
      <c r="AO1335" s="18"/>
      <c r="AP1335" s="18"/>
    </row>
    <row r="1336" spans="1:42" s="53" customFormat="1">
      <c r="A1336" s="18"/>
      <c r="B1336" s="18"/>
      <c r="C1336" s="18"/>
      <c r="E1336" s="107"/>
      <c r="F1336" s="107"/>
      <c r="G1336" s="107"/>
      <c r="H1336" s="107"/>
      <c r="I1336" s="107"/>
      <c r="J1336" s="107"/>
      <c r="K1336" s="107"/>
      <c r="L1336" s="107"/>
      <c r="M1336" s="107"/>
      <c r="N1336" s="107"/>
      <c r="O1336" s="107"/>
      <c r="P1336" s="107"/>
      <c r="Q1336" s="107"/>
      <c r="R1336" s="107"/>
      <c r="S1336" s="107"/>
      <c r="T1336" s="107"/>
      <c r="U1336" s="107"/>
      <c r="V1336" s="108"/>
      <c r="W1336" s="41"/>
      <c r="X1336" s="18"/>
      <c r="Y1336" s="18"/>
      <c r="Z1336" s="18"/>
      <c r="AA1336" s="18"/>
      <c r="AB1336" s="18"/>
      <c r="AC1336" s="18"/>
      <c r="AD1336" s="18"/>
      <c r="AE1336" s="18"/>
      <c r="AF1336" s="18"/>
      <c r="AG1336" s="18"/>
      <c r="AH1336" s="18"/>
      <c r="AI1336" s="18"/>
      <c r="AJ1336" s="18"/>
      <c r="AK1336" s="18"/>
      <c r="AL1336" s="18"/>
      <c r="AM1336" s="18"/>
      <c r="AN1336" s="18"/>
      <c r="AO1336" s="18"/>
      <c r="AP1336" s="18"/>
    </row>
    <row r="1337" spans="1:42" s="53" customFormat="1">
      <c r="A1337" s="18"/>
      <c r="B1337" s="18"/>
      <c r="C1337" s="18"/>
      <c r="E1337" s="107"/>
      <c r="F1337" s="107"/>
      <c r="G1337" s="107"/>
      <c r="H1337" s="107"/>
      <c r="I1337" s="107"/>
      <c r="J1337" s="107"/>
      <c r="K1337" s="107"/>
      <c r="L1337" s="107"/>
      <c r="M1337" s="107"/>
      <c r="N1337" s="107"/>
      <c r="O1337" s="107"/>
      <c r="P1337" s="107"/>
      <c r="Q1337" s="107"/>
      <c r="R1337" s="107"/>
      <c r="S1337" s="107"/>
      <c r="T1337" s="107"/>
      <c r="U1337" s="107"/>
      <c r="V1337" s="108"/>
      <c r="W1337" s="41"/>
      <c r="X1337" s="18"/>
      <c r="Y1337" s="18"/>
      <c r="Z1337" s="18"/>
      <c r="AA1337" s="18"/>
      <c r="AB1337" s="18"/>
      <c r="AC1337" s="18"/>
      <c r="AD1337" s="18"/>
      <c r="AE1337" s="18"/>
      <c r="AF1337" s="18"/>
      <c r="AG1337" s="18"/>
      <c r="AH1337" s="18"/>
      <c r="AI1337" s="18"/>
      <c r="AJ1337" s="18"/>
      <c r="AK1337" s="18"/>
      <c r="AL1337" s="18"/>
      <c r="AM1337" s="18"/>
      <c r="AN1337" s="18"/>
      <c r="AO1337" s="18"/>
      <c r="AP1337" s="18"/>
    </row>
    <row r="1338" spans="1:42" s="53" customFormat="1">
      <c r="A1338" s="18"/>
      <c r="B1338" s="18"/>
      <c r="C1338" s="18"/>
      <c r="E1338" s="107"/>
      <c r="F1338" s="107"/>
      <c r="G1338" s="107"/>
      <c r="H1338" s="107"/>
      <c r="I1338" s="107"/>
      <c r="J1338" s="107"/>
      <c r="K1338" s="107"/>
      <c r="L1338" s="107"/>
      <c r="M1338" s="107"/>
      <c r="N1338" s="107"/>
      <c r="O1338" s="107"/>
      <c r="P1338" s="107"/>
      <c r="Q1338" s="107"/>
      <c r="R1338" s="107"/>
      <c r="S1338" s="107"/>
      <c r="T1338" s="107"/>
      <c r="U1338" s="107"/>
      <c r="V1338" s="108"/>
      <c r="W1338" s="41"/>
      <c r="X1338" s="18"/>
      <c r="Y1338" s="18"/>
      <c r="Z1338" s="18"/>
      <c r="AA1338" s="18"/>
      <c r="AB1338" s="18"/>
      <c r="AC1338" s="18"/>
      <c r="AD1338" s="18"/>
      <c r="AE1338" s="18"/>
      <c r="AF1338" s="18"/>
      <c r="AG1338" s="18"/>
      <c r="AH1338" s="18"/>
      <c r="AI1338" s="18"/>
      <c r="AJ1338" s="18"/>
      <c r="AK1338" s="18"/>
      <c r="AL1338" s="18"/>
      <c r="AM1338" s="18"/>
      <c r="AN1338" s="18"/>
      <c r="AO1338" s="18"/>
      <c r="AP1338" s="18"/>
    </row>
    <row r="1339" spans="1:42" s="53" customFormat="1">
      <c r="A1339" s="18"/>
      <c r="B1339" s="18"/>
      <c r="C1339" s="18"/>
      <c r="E1339" s="107"/>
      <c r="F1339" s="107"/>
      <c r="G1339" s="107"/>
      <c r="H1339" s="107"/>
      <c r="I1339" s="107"/>
      <c r="J1339" s="107"/>
      <c r="K1339" s="107"/>
      <c r="L1339" s="107"/>
      <c r="M1339" s="107"/>
      <c r="N1339" s="107"/>
      <c r="O1339" s="107"/>
      <c r="P1339" s="107"/>
      <c r="Q1339" s="107"/>
      <c r="R1339" s="107"/>
      <c r="S1339" s="107"/>
      <c r="T1339" s="107"/>
      <c r="U1339" s="107"/>
      <c r="V1339" s="108"/>
      <c r="W1339" s="41"/>
      <c r="X1339" s="18"/>
      <c r="Y1339" s="18"/>
      <c r="Z1339" s="18"/>
      <c r="AA1339" s="18"/>
      <c r="AB1339" s="18"/>
      <c r="AC1339" s="18"/>
      <c r="AD1339" s="18"/>
      <c r="AE1339" s="18"/>
      <c r="AF1339" s="18"/>
      <c r="AG1339" s="18"/>
      <c r="AH1339" s="18"/>
      <c r="AI1339" s="18"/>
      <c r="AJ1339" s="18"/>
      <c r="AK1339" s="18"/>
      <c r="AL1339" s="18"/>
      <c r="AM1339" s="18"/>
      <c r="AN1339" s="18"/>
      <c r="AO1339" s="18"/>
      <c r="AP1339" s="18"/>
    </row>
    <row r="1340" spans="1:42" s="53" customFormat="1">
      <c r="A1340" s="18"/>
      <c r="B1340" s="18"/>
      <c r="C1340" s="18"/>
      <c r="E1340" s="107"/>
      <c r="F1340" s="107"/>
      <c r="G1340" s="107"/>
      <c r="H1340" s="107"/>
      <c r="I1340" s="107"/>
      <c r="J1340" s="107"/>
      <c r="K1340" s="107"/>
      <c r="L1340" s="107"/>
      <c r="M1340" s="107"/>
      <c r="N1340" s="107"/>
      <c r="O1340" s="107"/>
      <c r="P1340" s="107"/>
      <c r="Q1340" s="107"/>
      <c r="R1340" s="107"/>
      <c r="S1340" s="107"/>
      <c r="T1340" s="107"/>
      <c r="U1340" s="107"/>
      <c r="V1340" s="108"/>
      <c r="W1340" s="41"/>
      <c r="X1340" s="18"/>
      <c r="Y1340" s="18"/>
      <c r="Z1340" s="18"/>
      <c r="AA1340" s="18"/>
      <c r="AB1340" s="18"/>
      <c r="AC1340" s="18"/>
      <c r="AD1340" s="18"/>
      <c r="AE1340" s="18"/>
      <c r="AF1340" s="18"/>
      <c r="AG1340" s="18"/>
      <c r="AH1340" s="18"/>
      <c r="AI1340" s="18"/>
      <c r="AJ1340" s="18"/>
      <c r="AK1340" s="18"/>
      <c r="AL1340" s="18"/>
      <c r="AM1340" s="18"/>
      <c r="AN1340" s="18"/>
      <c r="AO1340" s="18"/>
      <c r="AP1340" s="18"/>
    </row>
    <row r="1341" spans="1:42" s="53" customFormat="1">
      <c r="A1341" s="18"/>
      <c r="B1341" s="18"/>
      <c r="C1341" s="18"/>
      <c r="E1341" s="107"/>
      <c r="F1341" s="107"/>
      <c r="G1341" s="107"/>
      <c r="H1341" s="107"/>
      <c r="I1341" s="107"/>
      <c r="J1341" s="107"/>
      <c r="K1341" s="107"/>
      <c r="L1341" s="107"/>
      <c r="M1341" s="107"/>
      <c r="N1341" s="107"/>
      <c r="O1341" s="107"/>
      <c r="P1341" s="107"/>
      <c r="Q1341" s="107"/>
      <c r="R1341" s="107"/>
      <c r="S1341" s="107"/>
      <c r="T1341" s="107"/>
      <c r="U1341" s="107"/>
      <c r="V1341" s="108"/>
      <c r="W1341" s="41"/>
      <c r="X1341" s="18"/>
      <c r="Y1341" s="18"/>
      <c r="Z1341" s="18"/>
      <c r="AA1341" s="18"/>
      <c r="AB1341" s="18"/>
      <c r="AC1341" s="18"/>
      <c r="AD1341" s="18"/>
      <c r="AE1341" s="18"/>
      <c r="AF1341" s="18"/>
      <c r="AG1341" s="18"/>
      <c r="AH1341" s="18"/>
      <c r="AI1341" s="18"/>
      <c r="AJ1341" s="18"/>
      <c r="AK1341" s="18"/>
      <c r="AL1341" s="18"/>
      <c r="AM1341" s="18"/>
      <c r="AN1341" s="18"/>
      <c r="AO1341" s="18"/>
      <c r="AP1341" s="18"/>
    </row>
    <row r="1342" spans="1:42" s="53" customFormat="1">
      <c r="A1342" s="18"/>
      <c r="B1342" s="18"/>
      <c r="C1342" s="18"/>
      <c r="E1342" s="107"/>
      <c r="F1342" s="107"/>
      <c r="G1342" s="107"/>
      <c r="H1342" s="107"/>
      <c r="I1342" s="107"/>
      <c r="J1342" s="107"/>
      <c r="K1342" s="107"/>
      <c r="L1342" s="107"/>
      <c r="M1342" s="107"/>
      <c r="N1342" s="107"/>
      <c r="O1342" s="107"/>
      <c r="P1342" s="107"/>
      <c r="Q1342" s="107"/>
      <c r="R1342" s="107"/>
      <c r="S1342" s="107"/>
      <c r="T1342" s="107"/>
      <c r="U1342" s="107"/>
      <c r="V1342" s="108"/>
      <c r="W1342" s="41"/>
      <c r="X1342" s="18"/>
      <c r="Y1342" s="18"/>
      <c r="Z1342" s="18"/>
      <c r="AA1342" s="18"/>
      <c r="AB1342" s="18"/>
      <c r="AC1342" s="18"/>
      <c r="AD1342" s="18"/>
      <c r="AE1342" s="18"/>
      <c r="AF1342" s="18"/>
      <c r="AG1342" s="18"/>
      <c r="AH1342" s="18"/>
      <c r="AI1342" s="18"/>
      <c r="AJ1342" s="18"/>
      <c r="AK1342" s="18"/>
      <c r="AL1342" s="18"/>
      <c r="AM1342" s="18"/>
      <c r="AN1342" s="18"/>
      <c r="AO1342" s="18"/>
      <c r="AP1342" s="18"/>
    </row>
    <row r="1343" spans="1:42" s="53" customFormat="1">
      <c r="A1343" s="18"/>
      <c r="B1343" s="18"/>
      <c r="C1343" s="18"/>
      <c r="E1343" s="107"/>
      <c r="F1343" s="107"/>
      <c r="G1343" s="107"/>
      <c r="H1343" s="107"/>
      <c r="I1343" s="107"/>
      <c r="J1343" s="107"/>
      <c r="K1343" s="107"/>
      <c r="L1343" s="107"/>
      <c r="M1343" s="107"/>
      <c r="N1343" s="107"/>
      <c r="O1343" s="107"/>
      <c r="P1343" s="107"/>
      <c r="Q1343" s="107"/>
      <c r="R1343" s="107"/>
      <c r="S1343" s="107"/>
      <c r="T1343" s="107"/>
      <c r="U1343" s="107"/>
      <c r="V1343" s="108"/>
      <c r="W1343" s="41"/>
      <c r="X1343" s="18"/>
      <c r="Y1343" s="18"/>
      <c r="Z1343" s="18"/>
      <c r="AA1343" s="18"/>
      <c r="AB1343" s="18"/>
      <c r="AC1343" s="18"/>
      <c r="AD1343" s="18"/>
      <c r="AE1343" s="18"/>
      <c r="AF1343" s="18"/>
      <c r="AG1343" s="18"/>
      <c r="AH1343" s="18"/>
      <c r="AI1343" s="18"/>
      <c r="AJ1343" s="18"/>
      <c r="AK1343" s="18"/>
      <c r="AL1343" s="18"/>
      <c r="AM1343" s="18"/>
      <c r="AN1343" s="18"/>
      <c r="AO1343" s="18"/>
      <c r="AP1343" s="18"/>
    </row>
    <row r="1344" spans="1:42" s="53" customFormat="1">
      <c r="A1344" s="18"/>
      <c r="B1344" s="18"/>
      <c r="C1344" s="18"/>
      <c r="E1344" s="107"/>
      <c r="F1344" s="107"/>
      <c r="G1344" s="107"/>
      <c r="H1344" s="107"/>
      <c r="I1344" s="107"/>
      <c r="J1344" s="107"/>
      <c r="K1344" s="107"/>
      <c r="L1344" s="107"/>
      <c r="M1344" s="107"/>
      <c r="N1344" s="107"/>
      <c r="O1344" s="107"/>
      <c r="P1344" s="107"/>
      <c r="Q1344" s="107"/>
      <c r="R1344" s="107"/>
      <c r="S1344" s="107"/>
      <c r="T1344" s="107"/>
      <c r="U1344" s="107"/>
      <c r="V1344" s="108"/>
      <c r="W1344" s="41"/>
      <c r="X1344" s="18"/>
      <c r="Y1344" s="18"/>
      <c r="Z1344" s="18"/>
      <c r="AA1344" s="18"/>
      <c r="AB1344" s="18"/>
      <c r="AC1344" s="18"/>
      <c r="AD1344" s="18"/>
      <c r="AE1344" s="18"/>
      <c r="AF1344" s="18"/>
      <c r="AG1344" s="18"/>
      <c r="AH1344" s="18"/>
      <c r="AI1344" s="18"/>
      <c r="AJ1344" s="18"/>
      <c r="AK1344" s="18"/>
      <c r="AL1344" s="18"/>
      <c r="AM1344" s="18"/>
      <c r="AN1344" s="18"/>
      <c r="AO1344" s="18"/>
      <c r="AP1344" s="18"/>
    </row>
    <row r="1345" spans="1:42" s="53" customFormat="1">
      <c r="A1345" s="18"/>
      <c r="B1345" s="18"/>
      <c r="C1345" s="18"/>
      <c r="E1345" s="107"/>
      <c r="F1345" s="107"/>
      <c r="G1345" s="107"/>
      <c r="H1345" s="107"/>
      <c r="I1345" s="107"/>
      <c r="J1345" s="107"/>
      <c r="K1345" s="107"/>
      <c r="L1345" s="107"/>
      <c r="M1345" s="107"/>
      <c r="N1345" s="107"/>
      <c r="O1345" s="107"/>
      <c r="P1345" s="107"/>
      <c r="Q1345" s="107"/>
      <c r="R1345" s="107"/>
      <c r="S1345" s="107"/>
      <c r="T1345" s="107"/>
      <c r="U1345" s="107"/>
      <c r="V1345" s="108"/>
      <c r="W1345" s="41"/>
      <c r="X1345" s="18"/>
      <c r="Y1345" s="18"/>
      <c r="Z1345" s="18"/>
      <c r="AA1345" s="18"/>
      <c r="AB1345" s="18"/>
      <c r="AC1345" s="18"/>
      <c r="AD1345" s="18"/>
      <c r="AE1345" s="18"/>
      <c r="AF1345" s="18"/>
      <c r="AG1345" s="18"/>
      <c r="AH1345" s="18"/>
      <c r="AI1345" s="18"/>
      <c r="AJ1345" s="18"/>
      <c r="AK1345" s="18"/>
      <c r="AL1345" s="18"/>
      <c r="AM1345" s="18"/>
      <c r="AN1345" s="18"/>
      <c r="AO1345" s="18"/>
      <c r="AP1345" s="18"/>
    </row>
    <row r="1346" spans="1:42" s="53" customFormat="1">
      <c r="A1346" s="18"/>
      <c r="B1346" s="18"/>
      <c r="C1346" s="18"/>
      <c r="E1346" s="107"/>
      <c r="F1346" s="107"/>
      <c r="G1346" s="107"/>
      <c r="H1346" s="107"/>
      <c r="I1346" s="107"/>
      <c r="J1346" s="107"/>
      <c r="K1346" s="107"/>
      <c r="L1346" s="107"/>
      <c r="M1346" s="107"/>
      <c r="N1346" s="107"/>
      <c r="O1346" s="107"/>
      <c r="P1346" s="107"/>
      <c r="Q1346" s="107"/>
      <c r="R1346" s="107"/>
      <c r="S1346" s="107"/>
      <c r="T1346" s="107"/>
      <c r="U1346" s="107"/>
      <c r="V1346" s="108"/>
      <c r="W1346" s="41"/>
      <c r="X1346" s="18"/>
      <c r="Y1346" s="18"/>
      <c r="Z1346" s="18"/>
      <c r="AA1346" s="18"/>
      <c r="AB1346" s="18"/>
      <c r="AC1346" s="18"/>
      <c r="AD1346" s="18"/>
      <c r="AE1346" s="18"/>
      <c r="AF1346" s="18"/>
      <c r="AG1346" s="18"/>
      <c r="AH1346" s="18"/>
      <c r="AI1346" s="18"/>
      <c r="AJ1346" s="18"/>
      <c r="AK1346" s="18"/>
      <c r="AL1346" s="18"/>
      <c r="AM1346" s="18"/>
      <c r="AN1346" s="18"/>
      <c r="AO1346" s="18"/>
      <c r="AP1346" s="18"/>
    </row>
    <row r="1347" spans="1:42" s="53" customFormat="1">
      <c r="A1347" s="18"/>
      <c r="B1347" s="18"/>
      <c r="C1347" s="18"/>
      <c r="E1347" s="107"/>
      <c r="F1347" s="107"/>
      <c r="G1347" s="107"/>
      <c r="H1347" s="107"/>
      <c r="I1347" s="107"/>
      <c r="J1347" s="107"/>
      <c r="K1347" s="107"/>
      <c r="L1347" s="107"/>
      <c r="M1347" s="107"/>
      <c r="N1347" s="107"/>
      <c r="O1347" s="107"/>
      <c r="P1347" s="107"/>
      <c r="Q1347" s="107"/>
      <c r="R1347" s="107"/>
      <c r="S1347" s="107"/>
      <c r="T1347" s="107"/>
      <c r="U1347" s="107"/>
      <c r="V1347" s="108"/>
      <c r="W1347" s="41"/>
      <c r="X1347" s="18"/>
      <c r="Y1347" s="18"/>
      <c r="Z1347" s="18"/>
      <c r="AA1347" s="18"/>
      <c r="AB1347" s="18"/>
      <c r="AC1347" s="18"/>
      <c r="AD1347" s="18"/>
      <c r="AE1347" s="18"/>
      <c r="AF1347" s="18"/>
      <c r="AG1347" s="18"/>
      <c r="AH1347" s="18"/>
      <c r="AI1347" s="18"/>
      <c r="AJ1347" s="18"/>
      <c r="AK1347" s="18"/>
      <c r="AL1347" s="18"/>
      <c r="AM1347" s="18"/>
      <c r="AN1347" s="18"/>
      <c r="AO1347" s="18"/>
      <c r="AP1347" s="18"/>
    </row>
    <row r="1348" spans="1:42" s="53" customFormat="1">
      <c r="A1348" s="18"/>
      <c r="B1348" s="18"/>
      <c r="C1348" s="18"/>
      <c r="E1348" s="107"/>
      <c r="F1348" s="107"/>
      <c r="G1348" s="107"/>
      <c r="H1348" s="107"/>
      <c r="I1348" s="107"/>
      <c r="J1348" s="107"/>
      <c r="K1348" s="107"/>
      <c r="L1348" s="107"/>
      <c r="M1348" s="107"/>
      <c r="N1348" s="107"/>
      <c r="O1348" s="107"/>
      <c r="P1348" s="107"/>
      <c r="Q1348" s="107"/>
      <c r="R1348" s="107"/>
      <c r="S1348" s="107"/>
      <c r="T1348" s="107"/>
      <c r="U1348" s="107"/>
      <c r="V1348" s="108"/>
      <c r="W1348" s="41"/>
      <c r="X1348" s="18"/>
      <c r="Y1348" s="18"/>
      <c r="Z1348" s="18"/>
      <c r="AA1348" s="18"/>
      <c r="AB1348" s="18"/>
      <c r="AC1348" s="18"/>
      <c r="AD1348" s="18"/>
      <c r="AE1348" s="18"/>
      <c r="AF1348" s="18"/>
      <c r="AG1348" s="18"/>
      <c r="AH1348" s="18"/>
      <c r="AI1348" s="18"/>
      <c r="AJ1348" s="18"/>
      <c r="AK1348" s="18"/>
      <c r="AL1348" s="18"/>
      <c r="AM1348" s="18"/>
      <c r="AN1348" s="18"/>
      <c r="AO1348" s="18"/>
      <c r="AP1348" s="18"/>
    </row>
    <row r="1349" spans="1:42" s="53" customFormat="1">
      <c r="A1349" s="18"/>
      <c r="B1349" s="18"/>
      <c r="C1349" s="18"/>
      <c r="E1349" s="107"/>
      <c r="F1349" s="107"/>
      <c r="G1349" s="107"/>
      <c r="H1349" s="107"/>
      <c r="I1349" s="107"/>
      <c r="J1349" s="107"/>
      <c r="K1349" s="107"/>
      <c r="L1349" s="107"/>
      <c r="M1349" s="107"/>
      <c r="N1349" s="107"/>
      <c r="O1349" s="107"/>
      <c r="P1349" s="107"/>
      <c r="Q1349" s="107"/>
      <c r="R1349" s="107"/>
      <c r="S1349" s="107"/>
      <c r="T1349" s="107"/>
      <c r="U1349" s="107"/>
      <c r="V1349" s="108"/>
      <c r="W1349" s="41"/>
      <c r="X1349" s="18"/>
      <c r="Y1349" s="18"/>
      <c r="Z1349" s="18"/>
      <c r="AA1349" s="18"/>
      <c r="AB1349" s="18"/>
      <c r="AC1349" s="18"/>
      <c r="AD1349" s="18"/>
      <c r="AE1349" s="18"/>
      <c r="AF1349" s="18"/>
      <c r="AG1349" s="18"/>
      <c r="AH1349" s="18"/>
      <c r="AI1349" s="18"/>
      <c r="AJ1349" s="18"/>
      <c r="AK1349" s="18"/>
      <c r="AL1349" s="18"/>
      <c r="AM1349" s="18"/>
      <c r="AN1349" s="18"/>
      <c r="AO1349" s="18"/>
      <c r="AP1349" s="18"/>
    </row>
    <row r="1350" spans="1:42" s="53" customFormat="1">
      <c r="A1350" s="18"/>
      <c r="B1350" s="18"/>
      <c r="C1350" s="18"/>
      <c r="E1350" s="107"/>
      <c r="F1350" s="107"/>
      <c r="G1350" s="107"/>
      <c r="H1350" s="107"/>
      <c r="I1350" s="107"/>
      <c r="J1350" s="107"/>
      <c r="K1350" s="107"/>
      <c r="L1350" s="107"/>
      <c r="M1350" s="107"/>
      <c r="N1350" s="107"/>
      <c r="O1350" s="107"/>
      <c r="P1350" s="107"/>
      <c r="Q1350" s="107"/>
      <c r="R1350" s="107"/>
      <c r="S1350" s="107"/>
      <c r="T1350" s="107"/>
      <c r="U1350" s="107"/>
      <c r="V1350" s="108"/>
      <c r="W1350" s="41"/>
      <c r="X1350" s="18"/>
      <c r="Y1350" s="18"/>
      <c r="Z1350" s="18"/>
      <c r="AA1350" s="18"/>
      <c r="AB1350" s="18"/>
      <c r="AC1350" s="18"/>
      <c r="AD1350" s="18"/>
      <c r="AE1350" s="18"/>
      <c r="AF1350" s="18"/>
      <c r="AG1350" s="18"/>
      <c r="AH1350" s="18"/>
      <c r="AI1350" s="18"/>
      <c r="AJ1350" s="18"/>
      <c r="AK1350" s="18"/>
      <c r="AL1350" s="18"/>
      <c r="AM1350" s="18"/>
      <c r="AN1350" s="18"/>
      <c r="AO1350" s="18"/>
      <c r="AP1350" s="18"/>
    </row>
    <row r="1351" spans="1:42" s="53" customFormat="1">
      <c r="A1351" s="18"/>
      <c r="B1351" s="18"/>
      <c r="C1351" s="18"/>
      <c r="E1351" s="107"/>
      <c r="F1351" s="107"/>
      <c r="G1351" s="107"/>
      <c r="H1351" s="107"/>
      <c r="I1351" s="107"/>
      <c r="J1351" s="107"/>
      <c r="K1351" s="107"/>
      <c r="L1351" s="107"/>
      <c r="M1351" s="107"/>
      <c r="N1351" s="107"/>
      <c r="O1351" s="107"/>
      <c r="P1351" s="107"/>
      <c r="Q1351" s="107"/>
      <c r="R1351" s="107"/>
      <c r="S1351" s="107"/>
      <c r="T1351" s="107"/>
      <c r="U1351" s="107"/>
      <c r="V1351" s="108"/>
      <c r="W1351" s="41"/>
      <c r="X1351" s="18"/>
      <c r="Y1351" s="18"/>
      <c r="Z1351" s="18"/>
      <c r="AA1351" s="18"/>
      <c r="AB1351" s="18"/>
      <c r="AC1351" s="18"/>
      <c r="AD1351" s="18"/>
      <c r="AE1351" s="18"/>
      <c r="AF1351" s="18"/>
      <c r="AG1351" s="18"/>
      <c r="AH1351" s="18"/>
      <c r="AI1351" s="18"/>
      <c r="AJ1351" s="18"/>
      <c r="AK1351" s="18"/>
      <c r="AL1351" s="18"/>
      <c r="AM1351" s="18"/>
      <c r="AN1351" s="18"/>
      <c r="AO1351" s="18"/>
      <c r="AP1351" s="18"/>
    </row>
    <row r="1352" spans="1:42" s="53" customFormat="1">
      <c r="A1352" s="18"/>
      <c r="B1352" s="18"/>
      <c r="C1352" s="18"/>
      <c r="E1352" s="107"/>
      <c r="F1352" s="107"/>
      <c r="G1352" s="107"/>
      <c r="H1352" s="107"/>
      <c r="I1352" s="107"/>
      <c r="J1352" s="107"/>
      <c r="K1352" s="107"/>
      <c r="L1352" s="107"/>
      <c r="M1352" s="107"/>
      <c r="N1352" s="107"/>
      <c r="O1352" s="107"/>
      <c r="P1352" s="107"/>
      <c r="Q1352" s="107"/>
      <c r="R1352" s="107"/>
      <c r="S1352" s="107"/>
      <c r="T1352" s="107"/>
      <c r="U1352" s="107"/>
      <c r="V1352" s="108"/>
      <c r="W1352" s="41"/>
      <c r="X1352" s="18"/>
      <c r="Y1352" s="18"/>
      <c r="Z1352" s="18"/>
      <c r="AA1352" s="18"/>
      <c r="AB1352" s="18"/>
      <c r="AC1352" s="18"/>
      <c r="AD1352" s="18"/>
      <c r="AE1352" s="18"/>
      <c r="AF1352" s="18"/>
      <c r="AG1352" s="18"/>
      <c r="AH1352" s="18"/>
      <c r="AI1352" s="18"/>
      <c r="AJ1352" s="18"/>
      <c r="AK1352" s="18"/>
      <c r="AL1352" s="18"/>
      <c r="AM1352" s="18"/>
      <c r="AN1352" s="18"/>
      <c r="AO1352" s="18"/>
      <c r="AP1352" s="18"/>
    </row>
    <row r="1353" spans="1:42" s="53" customFormat="1">
      <c r="A1353" s="18"/>
      <c r="B1353" s="18"/>
      <c r="C1353" s="18"/>
      <c r="E1353" s="107"/>
      <c r="F1353" s="107"/>
      <c r="G1353" s="107"/>
      <c r="H1353" s="107"/>
      <c r="I1353" s="107"/>
      <c r="J1353" s="107"/>
      <c r="K1353" s="107"/>
      <c r="L1353" s="107"/>
      <c r="M1353" s="107"/>
      <c r="N1353" s="107"/>
      <c r="O1353" s="107"/>
      <c r="P1353" s="107"/>
      <c r="Q1353" s="107"/>
      <c r="R1353" s="107"/>
      <c r="S1353" s="107"/>
      <c r="T1353" s="107"/>
      <c r="U1353" s="107"/>
      <c r="V1353" s="108"/>
      <c r="W1353" s="41"/>
      <c r="X1353" s="18"/>
      <c r="Y1353" s="18"/>
      <c r="Z1353" s="18"/>
      <c r="AA1353" s="18"/>
      <c r="AB1353" s="18"/>
      <c r="AC1353" s="18"/>
      <c r="AD1353" s="18"/>
      <c r="AE1353" s="18"/>
      <c r="AF1353" s="18"/>
      <c r="AG1353" s="18"/>
      <c r="AH1353" s="18"/>
      <c r="AI1353" s="18"/>
      <c r="AJ1353" s="18"/>
      <c r="AK1353" s="18"/>
      <c r="AL1353" s="18"/>
      <c r="AM1353" s="18"/>
      <c r="AN1353" s="18"/>
      <c r="AO1353" s="18"/>
      <c r="AP1353" s="18"/>
    </row>
    <row r="1354" spans="1:42" s="53" customFormat="1">
      <c r="A1354" s="18"/>
      <c r="B1354" s="18"/>
      <c r="C1354" s="18"/>
      <c r="E1354" s="107"/>
      <c r="F1354" s="107"/>
      <c r="G1354" s="107"/>
      <c r="H1354" s="107"/>
      <c r="I1354" s="107"/>
      <c r="J1354" s="107"/>
      <c r="K1354" s="107"/>
      <c r="L1354" s="107"/>
      <c r="M1354" s="107"/>
      <c r="N1354" s="107"/>
      <c r="O1354" s="107"/>
      <c r="P1354" s="107"/>
      <c r="Q1354" s="107"/>
      <c r="R1354" s="107"/>
      <c r="S1354" s="107"/>
      <c r="T1354" s="107"/>
      <c r="U1354" s="107"/>
      <c r="V1354" s="108"/>
      <c r="W1354" s="41"/>
      <c r="X1354" s="18"/>
      <c r="Y1354" s="18"/>
      <c r="Z1354" s="18"/>
      <c r="AA1354" s="18"/>
      <c r="AB1354" s="18"/>
      <c r="AC1354" s="18"/>
      <c r="AD1354" s="18"/>
      <c r="AE1354" s="18"/>
      <c r="AF1354" s="18"/>
      <c r="AG1354" s="18"/>
      <c r="AH1354" s="18"/>
      <c r="AI1354" s="18"/>
      <c r="AJ1354" s="18"/>
      <c r="AK1354" s="18"/>
      <c r="AL1354" s="18"/>
      <c r="AM1354" s="18"/>
      <c r="AN1354" s="18"/>
      <c r="AO1354" s="18"/>
      <c r="AP1354" s="18"/>
    </row>
    <row r="1355" spans="1:42" s="53" customFormat="1">
      <c r="A1355" s="18"/>
      <c r="B1355" s="18"/>
      <c r="C1355" s="18"/>
      <c r="E1355" s="107"/>
      <c r="F1355" s="107"/>
      <c r="G1355" s="107"/>
      <c r="H1355" s="107"/>
      <c r="I1355" s="107"/>
      <c r="J1355" s="107"/>
      <c r="K1355" s="107"/>
      <c r="L1355" s="107"/>
      <c r="M1355" s="107"/>
      <c r="N1355" s="107"/>
      <c r="O1355" s="107"/>
      <c r="P1355" s="107"/>
      <c r="Q1355" s="107"/>
      <c r="R1355" s="107"/>
      <c r="S1355" s="107"/>
      <c r="T1355" s="107"/>
      <c r="U1355" s="107"/>
      <c r="V1355" s="108"/>
      <c r="W1355" s="41"/>
      <c r="X1355" s="18"/>
      <c r="Y1355" s="18"/>
      <c r="Z1355" s="18"/>
      <c r="AA1355" s="18"/>
      <c r="AB1355" s="18"/>
      <c r="AC1355" s="18"/>
      <c r="AD1355" s="18"/>
      <c r="AE1355" s="18"/>
      <c r="AF1355" s="18"/>
      <c r="AG1355" s="18"/>
      <c r="AH1355" s="18"/>
      <c r="AI1355" s="18"/>
      <c r="AJ1355" s="18"/>
      <c r="AK1355" s="18"/>
      <c r="AL1355" s="18"/>
      <c r="AM1355" s="18"/>
      <c r="AN1355" s="18"/>
      <c r="AO1355" s="18"/>
      <c r="AP1355" s="18"/>
    </row>
    <row r="1356" spans="1:42" s="53" customFormat="1">
      <c r="A1356" s="18"/>
      <c r="B1356" s="18"/>
      <c r="C1356" s="18"/>
      <c r="E1356" s="107"/>
      <c r="F1356" s="107"/>
      <c r="G1356" s="107"/>
      <c r="H1356" s="107"/>
      <c r="I1356" s="107"/>
      <c r="J1356" s="107"/>
      <c r="K1356" s="107"/>
      <c r="L1356" s="107"/>
      <c r="M1356" s="107"/>
      <c r="N1356" s="107"/>
      <c r="O1356" s="107"/>
      <c r="P1356" s="107"/>
      <c r="Q1356" s="107"/>
      <c r="R1356" s="107"/>
      <c r="S1356" s="107"/>
      <c r="T1356" s="107"/>
      <c r="U1356" s="107"/>
      <c r="V1356" s="108"/>
      <c r="W1356" s="41"/>
      <c r="X1356" s="18"/>
      <c r="Y1356" s="18"/>
      <c r="Z1356" s="18"/>
      <c r="AA1356" s="18"/>
      <c r="AB1356" s="18"/>
      <c r="AC1356" s="18"/>
      <c r="AD1356" s="18"/>
      <c r="AE1356" s="18"/>
      <c r="AF1356" s="18"/>
      <c r="AG1356" s="18"/>
      <c r="AH1356" s="18"/>
      <c r="AI1356" s="18"/>
      <c r="AJ1356" s="18"/>
      <c r="AK1356" s="18"/>
      <c r="AL1356" s="18"/>
      <c r="AM1356" s="18"/>
      <c r="AN1356" s="18"/>
      <c r="AO1356" s="18"/>
      <c r="AP1356" s="18"/>
    </row>
    <row r="1357" spans="1:42" s="53" customFormat="1">
      <c r="A1357" s="18"/>
      <c r="B1357" s="18"/>
      <c r="C1357" s="18"/>
      <c r="E1357" s="107"/>
      <c r="F1357" s="107"/>
      <c r="G1357" s="107"/>
      <c r="H1357" s="107"/>
      <c r="I1357" s="107"/>
      <c r="J1357" s="107"/>
      <c r="K1357" s="107"/>
      <c r="L1357" s="107"/>
      <c r="M1357" s="107"/>
      <c r="N1357" s="107"/>
      <c r="O1357" s="107"/>
      <c r="P1357" s="107"/>
      <c r="Q1357" s="107"/>
      <c r="R1357" s="107"/>
      <c r="S1357" s="107"/>
      <c r="T1357" s="107"/>
      <c r="U1357" s="107"/>
      <c r="V1357" s="108"/>
      <c r="W1357" s="41"/>
      <c r="X1357" s="18"/>
      <c r="Y1357" s="18"/>
      <c r="Z1357" s="18"/>
      <c r="AA1357" s="18"/>
      <c r="AB1357" s="18"/>
      <c r="AC1357" s="18"/>
      <c r="AD1357" s="18"/>
      <c r="AE1357" s="18"/>
      <c r="AF1357" s="18"/>
      <c r="AG1357" s="18"/>
      <c r="AH1357" s="18"/>
      <c r="AI1357" s="18"/>
      <c r="AJ1357" s="18"/>
      <c r="AK1357" s="18"/>
      <c r="AL1357" s="18"/>
      <c r="AM1357" s="18"/>
      <c r="AN1357" s="18"/>
      <c r="AO1357" s="18"/>
      <c r="AP1357" s="18"/>
    </row>
    <row r="1358" spans="1:42" s="53" customFormat="1">
      <c r="A1358" s="18"/>
      <c r="B1358" s="18"/>
      <c r="C1358" s="18"/>
      <c r="E1358" s="107"/>
      <c r="F1358" s="107"/>
      <c r="G1358" s="107"/>
      <c r="H1358" s="107"/>
      <c r="I1358" s="107"/>
      <c r="J1358" s="107"/>
      <c r="K1358" s="107"/>
      <c r="L1358" s="107"/>
      <c r="M1358" s="107"/>
      <c r="N1358" s="107"/>
      <c r="O1358" s="107"/>
      <c r="P1358" s="107"/>
      <c r="Q1358" s="107"/>
      <c r="R1358" s="107"/>
      <c r="S1358" s="107"/>
      <c r="T1358" s="107"/>
      <c r="U1358" s="107"/>
      <c r="V1358" s="108"/>
      <c r="W1358" s="41"/>
      <c r="X1358" s="18"/>
      <c r="Y1358" s="18"/>
      <c r="Z1358" s="18"/>
      <c r="AA1358" s="18"/>
      <c r="AB1358" s="18"/>
      <c r="AC1358" s="18"/>
      <c r="AD1358" s="18"/>
      <c r="AE1358" s="18"/>
      <c r="AF1358" s="18"/>
      <c r="AG1358" s="18"/>
      <c r="AH1358" s="18"/>
      <c r="AI1358" s="18"/>
      <c r="AJ1358" s="18"/>
      <c r="AK1358" s="18"/>
      <c r="AL1358" s="18"/>
      <c r="AM1358" s="18"/>
      <c r="AN1358" s="18"/>
      <c r="AO1358" s="18"/>
      <c r="AP1358" s="18"/>
    </row>
    <row r="1359" spans="1:42" s="53" customFormat="1">
      <c r="A1359" s="18"/>
      <c r="B1359" s="18"/>
      <c r="C1359" s="18"/>
      <c r="E1359" s="107"/>
      <c r="F1359" s="107"/>
      <c r="G1359" s="107"/>
      <c r="H1359" s="107"/>
      <c r="I1359" s="107"/>
      <c r="J1359" s="107"/>
      <c r="K1359" s="107"/>
      <c r="L1359" s="107"/>
      <c r="M1359" s="107"/>
      <c r="N1359" s="107"/>
      <c r="O1359" s="107"/>
      <c r="P1359" s="107"/>
      <c r="Q1359" s="107"/>
      <c r="R1359" s="107"/>
      <c r="S1359" s="107"/>
      <c r="T1359" s="107"/>
      <c r="U1359" s="107"/>
      <c r="V1359" s="108"/>
      <c r="W1359" s="41"/>
      <c r="X1359" s="18"/>
      <c r="Y1359" s="18"/>
      <c r="Z1359" s="18"/>
      <c r="AA1359" s="18"/>
      <c r="AB1359" s="18"/>
      <c r="AC1359" s="18"/>
      <c r="AD1359" s="18"/>
      <c r="AE1359" s="18"/>
      <c r="AF1359" s="18"/>
      <c r="AG1359" s="18"/>
      <c r="AH1359" s="18"/>
      <c r="AI1359" s="18"/>
      <c r="AJ1359" s="18"/>
      <c r="AK1359" s="18"/>
      <c r="AL1359" s="18"/>
      <c r="AM1359" s="18"/>
      <c r="AN1359" s="18"/>
      <c r="AO1359" s="18"/>
      <c r="AP1359" s="18"/>
    </row>
    <row r="1360" spans="1:42" s="53" customFormat="1">
      <c r="A1360" s="18"/>
      <c r="B1360" s="18"/>
      <c r="C1360" s="18"/>
      <c r="E1360" s="107"/>
      <c r="F1360" s="107"/>
      <c r="G1360" s="107"/>
      <c r="H1360" s="107"/>
      <c r="I1360" s="107"/>
      <c r="J1360" s="107"/>
      <c r="K1360" s="107"/>
      <c r="L1360" s="107"/>
      <c r="M1360" s="107"/>
      <c r="N1360" s="107"/>
      <c r="O1360" s="107"/>
      <c r="P1360" s="107"/>
      <c r="Q1360" s="107"/>
      <c r="R1360" s="107"/>
      <c r="S1360" s="107"/>
      <c r="T1360" s="107"/>
      <c r="U1360" s="107"/>
      <c r="V1360" s="108"/>
      <c r="W1360" s="41"/>
      <c r="X1360" s="18"/>
      <c r="Y1360" s="18"/>
      <c r="Z1360" s="18"/>
      <c r="AA1360" s="18"/>
      <c r="AB1360" s="18"/>
      <c r="AC1360" s="18"/>
      <c r="AD1360" s="18"/>
      <c r="AE1360" s="18"/>
      <c r="AF1360" s="18"/>
      <c r="AG1360" s="18"/>
      <c r="AH1360" s="18"/>
      <c r="AI1360" s="18"/>
      <c r="AJ1360" s="18"/>
      <c r="AK1360" s="18"/>
      <c r="AL1360" s="18"/>
      <c r="AM1360" s="18"/>
      <c r="AN1360" s="18"/>
      <c r="AO1360" s="18"/>
      <c r="AP1360" s="18"/>
    </row>
    <row r="1361" spans="1:42" s="53" customFormat="1">
      <c r="A1361" s="18"/>
      <c r="B1361" s="18"/>
      <c r="C1361" s="18"/>
      <c r="E1361" s="107"/>
      <c r="F1361" s="107"/>
      <c r="G1361" s="107"/>
      <c r="H1361" s="107"/>
      <c r="I1361" s="107"/>
      <c r="J1361" s="107"/>
      <c r="K1361" s="107"/>
      <c r="L1361" s="107"/>
      <c r="M1361" s="107"/>
      <c r="N1361" s="107"/>
      <c r="O1361" s="107"/>
      <c r="P1361" s="107"/>
      <c r="Q1361" s="107"/>
      <c r="R1361" s="107"/>
      <c r="S1361" s="107"/>
      <c r="T1361" s="107"/>
      <c r="U1361" s="107"/>
      <c r="V1361" s="108"/>
      <c r="W1361" s="41"/>
      <c r="X1361" s="18"/>
      <c r="Y1361" s="18"/>
      <c r="Z1361" s="18"/>
      <c r="AA1361" s="18"/>
      <c r="AB1361" s="18"/>
      <c r="AC1361" s="18"/>
      <c r="AD1361" s="18"/>
      <c r="AE1361" s="18"/>
      <c r="AF1361" s="18"/>
      <c r="AG1361" s="18"/>
      <c r="AH1361" s="18"/>
      <c r="AI1361" s="18"/>
      <c r="AJ1361" s="18"/>
      <c r="AK1361" s="18"/>
      <c r="AL1361" s="18"/>
      <c r="AM1361" s="18"/>
      <c r="AN1361" s="18"/>
      <c r="AO1361" s="18"/>
      <c r="AP1361" s="18"/>
    </row>
    <row r="1362" spans="1:42" s="53" customFormat="1">
      <c r="A1362" s="18"/>
      <c r="B1362" s="18"/>
      <c r="C1362" s="18"/>
      <c r="E1362" s="107"/>
      <c r="F1362" s="107"/>
      <c r="G1362" s="107"/>
      <c r="H1362" s="107"/>
      <c r="I1362" s="107"/>
      <c r="J1362" s="107"/>
      <c r="K1362" s="107"/>
      <c r="L1362" s="107"/>
      <c r="M1362" s="107"/>
      <c r="N1362" s="107"/>
      <c r="O1362" s="107"/>
      <c r="P1362" s="107"/>
      <c r="Q1362" s="107"/>
      <c r="R1362" s="107"/>
      <c r="S1362" s="107"/>
      <c r="T1362" s="107"/>
      <c r="U1362" s="107"/>
      <c r="V1362" s="108"/>
      <c r="W1362" s="41"/>
      <c r="X1362" s="18"/>
      <c r="Y1362" s="18"/>
      <c r="Z1362" s="18"/>
      <c r="AA1362" s="18"/>
      <c r="AB1362" s="18"/>
      <c r="AC1362" s="18"/>
      <c r="AD1362" s="18"/>
      <c r="AE1362" s="18"/>
      <c r="AF1362" s="18"/>
      <c r="AG1362" s="18"/>
      <c r="AH1362" s="18"/>
      <c r="AI1362" s="18"/>
      <c r="AJ1362" s="18"/>
      <c r="AK1362" s="18"/>
      <c r="AL1362" s="18"/>
      <c r="AM1362" s="18"/>
      <c r="AN1362" s="18"/>
      <c r="AO1362" s="18"/>
      <c r="AP1362" s="18"/>
    </row>
    <row r="1363" spans="1:42" s="53" customFormat="1">
      <c r="A1363" s="18"/>
      <c r="B1363" s="18"/>
      <c r="C1363" s="18"/>
      <c r="E1363" s="107"/>
      <c r="F1363" s="107"/>
      <c r="G1363" s="107"/>
      <c r="H1363" s="107"/>
      <c r="I1363" s="107"/>
      <c r="J1363" s="107"/>
      <c r="K1363" s="107"/>
      <c r="L1363" s="107"/>
      <c r="M1363" s="107"/>
      <c r="N1363" s="107"/>
      <c r="O1363" s="107"/>
      <c r="P1363" s="107"/>
      <c r="Q1363" s="107"/>
      <c r="R1363" s="107"/>
      <c r="S1363" s="107"/>
      <c r="T1363" s="107"/>
      <c r="U1363" s="107"/>
      <c r="V1363" s="108"/>
      <c r="W1363" s="41"/>
      <c r="X1363" s="18"/>
      <c r="Y1363" s="18"/>
      <c r="Z1363" s="18"/>
      <c r="AA1363" s="18"/>
      <c r="AB1363" s="18"/>
      <c r="AC1363" s="18"/>
      <c r="AD1363" s="18"/>
      <c r="AE1363" s="18"/>
      <c r="AF1363" s="18"/>
      <c r="AG1363" s="18"/>
      <c r="AH1363" s="18"/>
      <c r="AI1363" s="18"/>
      <c r="AJ1363" s="18"/>
      <c r="AK1363" s="18"/>
      <c r="AL1363" s="18"/>
      <c r="AM1363" s="18"/>
      <c r="AN1363" s="18"/>
      <c r="AO1363" s="18"/>
      <c r="AP1363" s="18"/>
    </row>
    <row r="1364" spans="1:42" s="53" customFormat="1">
      <c r="A1364" s="18"/>
      <c r="B1364" s="18"/>
      <c r="C1364" s="18"/>
      <c r="E1364" s="107"/>
      <c r="F1364" s="107"/>
      <c r="G1364" s="107"/>
      <c r="H1364" s="107"/>
      <c r="I1364" s="107"/>
      <c r="J1364" s="107"/>
      <c r="K1364" s="107"/>
      <c r="L1364" s="107"/>
      <c r="M1364" s="107"/>
      <c r="N1364" s="107"/>
      <c r="O1364" s="107"/>
      <c r="P1364" s="107"/>
      <c r="Q1364" s="107"/>
      <c r="R1364" s="107"/>
      <c r="S1364" s="107"/>
      <c r="T1364" s="107"/>
      <c r="U1364" s="107"/>
      <c r="V1364" s="108"/>
      <c r="W1364" s="41"/>
      <c r="X1364" s="18"/>
      <c r="Y1364" s="18"/>
      <c r="Z1364" s="18"/>
      <c r="AA1364" s="18"/>
      <c r="AB1364" s="18"/>
      <c r="AC1364" s="18"/>
      <c r="AD1364" s="18"/>
      <c r="AE1364" s="18"/>
      <c r="AF1364" s="18"/>
      <c r="AG1364" s="18"/>
      <c r="AH1364" s="18"/>
      <c r="AI1364" s="18"/>
      <c r="AJ1364" s="18"/>
      <c r="AK1364" s="18"/>
      <c r="AL1364" s="18"/>
      <c r="AM1364" s="18"/>
      <c r="AN1364" s="18"/>
      <c r="AO1364" s="18"/>
      <c r="AP1364" s="18"/>
    </row>
    <row r="1365" spans="1:42" s="53" customFormat="1">
      <c r="A1365" s="18"/>
      <c r="B1365" s="18"/>
      <c r="C1365" s="18"/>
      <c r="E1365" s="107"/>
      <c r="F1365" s="107"/>
      <c r="G1365" s="107"/>
      <c r="H1365" s="107"/>
      <c r="I1365" s="107"/>
      <c r="J1365" s="107"/>
      <c r="K1365" s="107"/>
      <c r="L1365" s="107"/>
      <c r="M1365" s="107"/>
      <c r="N1365" s="107"/>
      <c r="O1365" s="107"/>
      <c r="P1365" s="107"/>
      <c r="Q1365" s="107"/>
      <c r="R1365" s="107"/>
      <c r="S1365" s="107"/>
      <c r="T1365" s="107"/>
      <c r="U1365" s="107"/>
      <c r="V1365" s="108"/>
      <c r="W1365" s="41"/>
      <c r="X1365" s="18"/>
      <c r="Y1365" s="18"/>
      <c r="Z1365" s="18"/>
      <c r="AA1365" s="18"/>
      <c r="AB1365" s="18"/>
      <c r="AC1365" s="18"/>
      <c r="AD1365" s="18"/>
      <c r="AE1365" s="18"/>
      <c r="AF1365" s="18"/>
      <c r="AG1365" s="18"/>
      <c r="AH1365" s="18"/>
      <c r="AI1365" s="18"/>
      <c r="AJ1365" s="18"/>
      <c r="AK1365" s="18"/>
      <c r="AL1365" s="18"/>
      <c r="AM1365" s="18"/>
      <c r="AN1365" s="18"/>
      <c r="AO1365" s="18"/>
      <c r="AP1365" s="18"/>
    </row>
    <row r="1366" spans="1:42" s="53" customFormat="1">
      <c r="A1366" s="18"/>
      <c r="B1366" s="18"/>
      <c r="C1366" s="18"/>
      <c r="E1366" s="107"/>
      <c r="F1366" s="107"/>
      <c r="G1366" s="107"/>
      <c r="H1366" s="107"/>
      <c r="I1366" s="107"/>
      <c r="J1366" s="107"/>
      <c r="K1366" s="107"/>
      <c r="L1366" s="107"/>
      <c r="M1366" s="107"/>
      <c r="N1366" s="107"/>
      <c r="O1366" s="107"/>
      <c r="P1366" s="107"/>
      <c r="Q1366" s="107"/>
      <c r="R1366" s="107"/>
      <c r="S1366" s="107"/>
      <c r="T1366" s="107"/>
      <c r="U1366" s="107"/>
      <c r="V1366" s="108"/>
      <c r="W1366" s="41"/>
      <c r="X1366" s="18"/>
      <c r="Y1366" s="18"/>
      <c r="Z1366" s="18"/>
      <c r="AA1366" s="18"/>
      <c r="AB1366" s="18"/>
      <c r="AC1366" s="18"/>
      <c r="AD1366" s="18"/>
      <c r="AE1366" s="18"/>
      <c r="AF1366" s="18"/>
      <c r="AG1366" s="18"/>
      <c r="AH1366" s="18"/>
      <c r="AI1366" s="18"/>
      <c r="AJ1366" s="18"/>
      <c r="AK1366" s="18"/>
      <c r="AL1366" s="18"/>
      <c r="AM1366" s="18"/>
      <c r="AN1366" s="18"/>
      <c r="AO1366" s="18"/>
      <c r="AP1366" s="18"/>
    </row>
    <row r="1367" spans="1:42" s="53" customFormat="1">
      <c r="A1367" s="18"/>
      <c r="B1367" s="18"/>
      <c r="C1367" s="18"/>
      <c r="E1367" s="107"/>
      <c r="F1367" s="107"/>
      <c r="G1367" s="107"/>
      <c r="H1367" s="107"/>
      <c r="I1367" s="107"/>
      <c r="J1367" s="107"/>
      <c r="K1367" s="107"/>
      <c r="L1367" s="107"/>
      <c r="M1367" s="107"/>
      <c r="N1367" s="107"/>
      <c r="O1367" s="107"/>
      <c r="P1367" s="107"/>
      <c r="Q1367" s="107"/>
      <c r="R1367" s="107"/>
      <c r="S1367" s="107"/>
      <c r="T1367" s="107"/>
      <c r="U1367" s="107"/>
      <c r="V1367" s="108"/>
      <c r="W1367" s="41"/>
      <c r="X1367" s="18"/>
      <c r="Y1367" s="18"/>
      <c r="Z1367" s="18"/>
      <c r="AA1367" s="18"/>
      <c r="AB1367" s="18"/>
      <c r="AC1367" s="18"/>
      <c r="AD1367" s="18"/>
      <c r="AE1367" s="18"/>
      <c r="AF1367" s="18"/>
      <c r="AG1367" s="18"/>
      <c r="AH1367" s="18"/>
      <c r="AI1367" s="18"/>
      <c r="AJ1367" s="18"/>
      <c r="AK1367" s="18"/>
      <c r="AL1367" s="18"/>
      <c r="AM1367" s="18"/>
      <c r="AN1367" s="18"/>
      <c r="AO1367" s="18"/>
      <c r="AP1367" s="18"/>
    </row>
    <row r="1368" spans="1:42" s="53" customFormat="1">
      <c r="A1368" s="18"/>
      <c r="B1368" s="18"/>
      <c r="C1368" s="18"/>
      <c r="E1368" s="107"/>
      <c r="F1368" s="107"/>
      <c r="G1368" s="107"/>
      <c r="H1368" s="107"/>
      <c r="I1368" s="107"/>
      <c r="J1368" s="107"/>
      <c r="K1368" s="107"/>
      <c r="L1368" s="107"/>
      <c r="M1368" s="107"/>
      <c r="N1368" s="107"/>
      <c r="O1368" s="107"/>
      <c r="P1368" s="107"/>
      <c r="Q1368" s="107"/>
      <c r="R1368" s="107"/>
      <c r="S1368" s="107"/>
      <c r="T1368" s="107"/>
      <c r="U1368" s="107"/>
      <c r="V1368" s="108"/>
      <c r="W1368" s="41"/>
      <c r="X1368" s="18"/>
      <c r="Y1368" s="18"/>
      <c r="Z1368" s="18"/>
      <c r="AA1368" s="18"/>
      <c r="AB1368" s="18"/>
      <c r="AC1368" s="18"/>
      <c r="AD1368" s="18"/>
      <c r="AE1368" s="18"/>
      <c r="AF1368" s="18"/>
      <c r="AG1368" s="18"/>
      <c r="AH1368" s="18"/>
      <c r="AI1368" s="18"/>
      <c r="AJ1368" s="18"/>
      <c r="AK1368" s="18"/>
      <c r="AL1368" s="18"/>
      <c r="AM1368" s="18"/>
      <c r="AN1368" s="18"/>
      <c r="AO1368" s="18"/>
      <c r="AP1368" s="18"/>
    </row>
    <row r="1369" spans="1:42" s="53" customFormat="1">
      <c r="A1369" s="18"/>
      <c r="B1369" s="18"/>
      <c r="C1369" s="18"/>
      <c r="E1369" s="107"/>
      <c r="F1369" s="107"/>
      <c r="G1369" s="107"/>
      <c r="H1369" s="107"/>
      <c r="I1369" s="107"/>
      <c r="J1369" s="107"/>
      <c r="K1369" s="107"/>
      <c r="L1369" s="107"/>
      <c r="M1369" s="107"/>
      <c r="N1369" s="107"/>
      <c r="O1369" s="107"/>
      <c r="P1369" s="107"/>
      <c r="Q1369" s="107"/>
      <c r="R1369" s="107"/>
      <c r="S1369" s="107"/>
      <c r="T1369" s="107"/>
      <c r="U1369" s="107"/>
      <c r="V1369" s="108"/>
      <c r="W1369" s="41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</row>
    <row r="1370" spans="1:42" s="53" customFormat="1">
      <c r="A1370" s="18"/>
      <c r="B1370" s="18"/>
      <c r="C1370" s="18"/>
      <c r="E1370" s="107"/>
      <c r="F1370" s="107"/>
      <c r="G1370" s="107"/>
      <c r="H1370" s="107"/>
      <c r="I1370" s="107"/>
      <c r="J1370" s="107"/>
      <c r="K1370" s="107"/>
      <c r="L1370" s="107"/>
      <c r="M1370" s="107"/>
      <c r="N1370" s="107"/>
      <c r="O1370" s="107"/>
      <c r="P1370" s="107"/>
      <c r="Q1370" s="107"/>
      <c r="R1370" s="107"/>
      <c r="S1370" s="107"/>
      <c r="T1370" s="107"/>
      <c r="U1370" s="107"/>
      <c r="V1370" s="108"/>
      <c r="W1370" s="41"/>
      <c r="X1370" s="18"/>
      <c r="Y1370" s="18"/>
      <c r="Z1370" s="18"/>
      <c r="AA1370" s="18"/>
      <c r="AB1370" s="18"/>
      <c r="AC1370" s="18"/>
      <c r="AD1370" s="18"/>
      <c r="AE1370" s="18"/>
      <c r="AF1370" s="18"/>
      <c r="AG1370" s="18"/>
      <c r="AH1370" s="18"/>
      <c r="AI1370" s="18"/>
      <c r="AJ1370" s="18"/>
      <c r="AK1370" s="18"/>
      <c r="AL1370" s="18"/>
      <c r="AM1370" s="18"/>
      <c r="AN1370" s="18"/>
      <c r="AO1370" s="18"/>
      <c r="AP1370" s="18"/>
    </row>
    <row r="1371" spans="1:42" s="53" customFormat="1">
      <c r="A1371" s="18"/>
      <c r="B1371" s="18"/>
      <c r="C1371" s="18"/>
      <c r="E1371" s="107"/>
      <c r="F1371" s="107"/>
      <c r="G1371" s="107"/>
      <c r="H1371" s="107"/>
      <c r="I1371" s="107"/>
      <c r="J1371" s="107"/>
      <c r="K1371" s="107"/>
      <c r="L1371" s="107"/>
      <c r="M1371" s="107"/>
      <c r="N1371" s="107"/>
      <c r="O1371" s="107"/>
      <c r="P1371" s="107"/>
      <c r="Q1371" s="107"/>
      <c r="R1371" s="107"/>
      <c r="S1371" s="107"/>
      <c r="T1371" s="107"/>
      <c r="U1371" s="107"/>
      <c r="V1371" s="108"/>
      <c r="W1371" s="41"/>
      <c r="X1371" s="18"/>
      <c r="Y1371" s="18"/>
      <c r="Z1371" s="18"/>
      <c r="AA1371" s="18"/>
      <c r="AB1371" s="18"/>
      <c r="AC1371" s="18"/>
      <c r="AD1371" s="18"/>
      <c r="AE1371" s="18"/>
      <c r="AF1371" s="18"/>
      <c r="AG1371" s="18"/>
      <c r="AH1371" s="18"/>
      <c r="AI1371" s="18"/>
      <c r="AJ1371" s="18"/>
      <c r="AK1371" s="18"/>
      <c r="AL1371" s="18"/>
      <c r="AM1371" s="18"/>
      <c r="AN1371" s="18"/>
      <c r="AO1371" s="18"/>
      <c r="AP1371" s="18"/>
    </row>
    <row r="1372" spans="1:42" s="53" customFormat="1">
      <c r="A1372" s="18"/>
      <c r="B1372" s="18"/>
      <c r="C1372" s="18"/>
      <c r="E1372" s="107"/>
      <c r="F1372" s="107"/>
      <c r="G1372" s="107"/>
      <c r="H1372" s="107"/>
      <c r="I1372" s="107"/>
      <c r="J1372" s="107"/>
      <c r="K1372" s="107"/>
      <c r="L1372" s="107"/>
      <c r="M1372" s="107"/>
      <c r="N1372" s="107"/>
      <c r="O1372" s="107"/>
      <c r="P1372" s="107"/>
      <c r="Q1372" s="107"/>
      <c r="R1372" s="107"/>
      <c r="S1372" s="107"/>
      <c r="T1372" s="107"/>
      <c r="U1372" s="107"/>
      <c r="V1372" s="108"/>
      <c r="W1372" s="41"/>
      <c r="X1372" s="18"/>
      <c r="Y1372" s="18"/>
      <c r="Z1372" s="18"/>
      <c r="AA1372" s="18"/>
      <c r="AB1372" s="18"/>
      <c r="AC1372" s="18"/>
      <c r="AD1372" s="18"/>
      <c r="AE1372" s="18"/>
      <c r="AF1372" s="18"/>
      <c r="AG1372" s="18"/>
      <c r="AH1372" s="18"/>
      <c r="AI1372" s="18"/>
      <c r="AJ1372" s="18"/>
      <c r="AK1372" s="18"/>
      <c r="AL1372" s="18"/>
      <c r="AM1372" s="18"/>
      <c r="AN1372" s="18"/>
      <c r="AO1372" s="18"/>
      <c r="AP1372" s="18"/>
    </row>
    <row r="1373" spans="1:42" s="53" customFormat="1">
      <c r="A1373" s="18"/>
      <c r="B1373" s="18"/>
      <c r="C1373" s="18"/>
      <c r="E1373" s="107"/>
      <c r="F1373" s="107"/>
      <c r="G1373" s="107"/>
      <c r="H1373" s="107"/>
      <c r="I1373" s="107"/>
      <c r="J1373" s="107"/>
      <c r="K1373" s="107"/>
      <c r="L1373" s="107"/>
      <c r="M1373" s="107"/>
      <c r="N1373" s="107"/>
      <c r="O1373" s="107"/>
      <c r="P1373" s="107"/>
      <c r="Q1373" s="107"/>
      <c r="R1373" s="107"/>
      <c r="S1373" s="107"/>
      <c r="T1373" s="107"/>
      <c r="U1373" s="107"/>
      <c r="V1373" s="108"/>
      <c r="W1373" s="41"/>
      <c r="X1373" s="18"/>
      <c r="Y1373" s="18"/>
      <c r="Z1373" s="18"/>
      <c r="AA1373" s="18"/>
      <c r="AB1373" s="18"/>
      <c r="AC1373" s="18"/>
      <c r="AD1373" s="18"/>
      <c r="AE1373" s="18"/>
      <c r="AF1373" s="18"/>
      <c r="AG1373" s="18"/>
      <c r="AH1373" s="18"/>
      <c r="AI1373" s="18"/>
      <c r="AJ1373" s="18"/>
      <c r="AK1373" s="18"/>
      <c r="AL1373" s="18"/>
      <c r="AM1373" s="18"/>
      <c r="AN1373" s="18"/>
      <c r="AO1373" s="18"/>
      <c r="AP1373" s="18"/>
    </row>
    <row r="1374" spans="1:42" s="53" customFormat="1">
      <c r="A1374" s="18"/>
      <c r="B1374" s="18"/>
      <c r="C1374" s="18"/>
      <c r="E1374" s="107"/>
      <c r="F1374" s="107"/>
      <c r="G1374" s="107"/>
      <c r="H1374" s="107"/>
      <c r="I1374" s="107"/>
      <c r="J1374" s="107"/>
      <c r="K1374" s="107"/>
      <c r="L1374" s="107"/>
      <c r="M1374" s="107"/>
      <c r="N1374" s="107"/>
      <c r="O1374" s="107"/>
      <c r="P1374" s="107"/>
      <c r="Q1374" s="107"/>
      <c r="R1374" s="107"/>
      <c r="S1374" s="107"/>
      <c r="T1374" s="107"/>
      <c r="U1374" s="107"/>
      <c r="V1374" s="108"/>
      <c r="W1374" s="41"/>
      <c r="X1374" s="18"/>
      <c r="Y1374" s="18"/>
      <c r="Z1374" s="18"/>
      <c r="AA1374" s="18"/>
      <c r="AB1374" s="18"/>
      <c r="AC1374" s="18"/>
      <c r="AD1374" s="18"/>
      <c r="AE1374" s="18"/>
      <c r="AF1374" s="18"/>
      <c r="AG1374" s="18"/>
      <c r="AH1374" s="18"/>
      <c r="AI1374" s="18"/>
      <c r="AJ1374" s="18"/>
      <c r="AK1374" s="18"/>
      <c r="AL1374" s="18"/>
      <c r="AM1374" s="18"/>
      <c r="AN1374" s="18"/>
      <c r="AO1374" s="18"/>
      <c r="AP1374" s="18"/>
    </row>
    <row r="1375" spans="1:42" s="53" customFormat="1">
      <c r="A1375" s="18"/>
      <c r="B1375" s="18"/>
      <c r="C1375" s="18"/>
      <c r="E1375" s="107"/>
      <c r="F1375" s="107"/>
      <c r="G1375" s="107"/>
      <c r="H1375" s="107"/>
      <c r="I1375" s="107"/>
      <c r="J1375" s="107"/>
      <c r="K1375" s="107"/>
      <c r="L1375" s="107"/>
      <c r="M1375" s="107"/>
      <c r="N1375" s="107"/>
      <c r="O1375" s="107"/>
      <c r="P1375" s="107"/>
      <c r="Q1375" s="107"/>
      <c r="R1375" s="107"/>
      <c r="S1375" s="107"/>
      <c r="T1375" s="107"/>
      <c r="U1375" s="107"/>
      <c r="V1375" s="108"/>
      <c r="W1375" s="41"/>
      <c r="X1375" s="18"/>
      <c r="Y1375" s="18"/>
      <c r="Z1375" s="18"/>
      <c r="AA1375" s="18"/>
      <c r="AB1375" s="18"/>
      <c r="AC1375" s="18"/>
      <c r="AD1375" s="18"/>
      <c r="AE1375" s="18"/>
      <c r="AF1375" s="18"/>
      <c r="AG1375" s="18"/>
      <c r="AH1375" s="18"/>
      <c r="AI1375" s="18"/>
      <c r="AJ1375" s="18"/>
      <c r="AK1375" s="18"/>
      <c r="AL1375" s="18"/>
      <c r="AM1375" s="18"/>
      <c r="AN1375" s="18"/>
      <c r="AO1375" s="18"/>
      <c r="AP1375" s="18"/>
    </row>
    <row r="1376" spans="1:42" s="53" customFormat="1">
      <c r="A1376" s="18"/>
      <c r="B1376" s="18"/>
      <c r="C1376" s="18"/>
      <c r="E1376" s="107"/>
      <c r="F1376" s="107"/>
      <c r="G1376" s="107"/>
      <c r="H1376" s="107"/>
      <c r="I1376" s="107"/>
      <c r="J1376" s="107"/>
      <c r="K1376" s="107"/>
      <c r="L1376" s="107"/>
      <c r="M1376" s="107"/>
      <c r="N1376" s="107"/>
      <c r="O1376" s="107"/>
      <c r="P1376" s="107"/>
      <c r="Q1376" s="107"/>
      <c r="R1376" s="107"/>
      <c r="S1376" s="107"/>
      <c r="T1376" s="107"/>
      <c r="U1376" s="107"/>
      <c r="V1376" s="108"/>
      <c r="W1376" s="41"/>
      <c r="X1376" s="18"/>
      <c r="Y1376" s="18"/>
      <c r="Z1376" s="18"/>
      <c r="AA1376" s="18"/>
      <c r="AB1376" s="18"/>
      <c r="AC1376" s="18"/>
      <c r="AD1376" s="18"/>
      <c r="AE1376" s="18"/>
      <c r="AF1376" s="18"/>
      <c r="AG1376" s="18"/>
      <c r="AH1376" s="18"/>
      <c r="AI1376" s="18"/>
      <c r="AJ1376" s="18"/>
      <c r="AK1376" s="18"/>
      <c r="AL1376" s="18"/>
      <c r="AM1376" s="18"/>
      <c r="AN1376" s="18"/>
      <c r="AO1376" s="18"/>
      <c r="AP1376" s="18"/>
    </row>
    <row r="1377" spans="1:42" s="53" customFormat="1">
      <c r="A1377" s="18"/>
      <c r="B1377" s="18"/>
      <c r="C1377" s="18"/>
      <c r="E1377" s="107"/>
      <c r="F1377" s="107"/>
      <c r="G1377" s="107"/>
      <c r="H1377" s="107"/>
      <c r="I1377" s="107"/>
      <c r="J1377" s="107"/>
      <c r="K1377" s="107"/>
      <c r="L1377" s="107"/>
      <c r="M1377" s="107"/>
      <c r="N1377" s="107"/>
      <c r="O1377" s="107"/>
      <c r="P1377" s="107"/>
      <c r="Q1377" s="107"/>
      <c r="R1377" s="107"/>
      <c r="S1377" s="107"/>
      <c r="T1377" s="107"/>
      <c r="U1377" s="107"/>
      <c r="V1377" s="108"/>
      <c r="W1377" s="41"/>
      <c r="X1377" s="18"/>
      <c r="Y1377" s="18"/>
      <c r="Z1377" s="18"/>
      <c r="AA1377" s="18"/>
      <c r="AB1377" s="18"/>
      <c r="AC1377" s="18"/>
      <c r="AD1377" s="18"/>
      <c r="AE1377" s="18"/>
      <c r="AF1377" s="18"/>
      <c r="AG1377" s="18"/>
      <c r="AH1377" s="18"/>
      <c r="AI1377" s="18"/>
      <c r="AJ1377" s="18"/>
      <c r="AK1377" s="18"/>
      <c r="AL1377" s="18"/>
      <c r="AM1377" s="18"/>
      <c r="AN1377" s="18"/>
      <c r="AO1377" s="18"/>
      <c r="AP1377" s="18"/>
    </row>
    <row r="1378" spans="1:42" s="53" customFormat="1">
      <c r="A1378" s="18"/>
      <c r="B1378" s="18"/>
      <c r="C1378" s="18"/>
      <c r="E1378" s="107"/>
      <c r="F1378" s="107"/>
      <c r="G1378" s="107"/>
      <c r="H1378" s="107"/>
      <c r="I1378" s="107"/>
      <c r="J1378" s="107"/>
      <c r="K1378" s="107"/>
      <c r="L1378" s="107"/>
      <c r="M1378" s="107"/>
      <c r="N1378" s="107"/>
      <c r="O1378" s="107"/>
      <c r="P1378" s="107"/>
      <c r="Q1378" s="107"/>
      <c r="R1378" s="107"/>
      <c r="S1378" s="107"/>
      <c r="T1378" s="107"/>
      <c r="U1378" s="107"/>
      <c r="V1378" s="108"/>
      <c r="W1378" s="41"/>
      <c r="X1378" s="18"/>
      <c r="Y1378" s="18"/>
      <c r="Z1378" s="18"/>
      <c r="AA1378" s="18"/>
      <c r="AB1378" s="18"/>
      <c r="AC1378" s="18"/>
      <c r="AD1378" s="18"/>
      <c r="AE1378" s="18"/>
      <c r="AF1378" s="18"/>
      <c r="AG1378" s="18"/>
      <c r="AH1378" s="18"/>
      <c r="AI1378" s="18"/>
      <c r="AJ1378" s="18"/>
      <c r="AK1378" s="18"/>
      <c r="AL1378" s="18"/>
      <c r="AM1378" s="18"/>
      <c r="AN1378" s="18"/>
      <c r="AO1378" s="18"/>
      <c r="AP1378" s="18"/>
    </row>
    <row r="1379" spans="1:42" s="53" customFormat="1">
      <c r="A1379" s="18"/>
      <c r="B1379" s="18"/>
      <c r="C1379" s="18"/>
      <c r="E1379" s="107"/>
      <c r="F1379" s="107"/>
      <c r="G1379" s="107"/>
      <c r="H1379" s="107"/>
      <c r="I1379" s="107"/>
      <c r="J1379" s="107"/>
      <c r="K1379" s="107"/>
      <c r="L1379" s="107"/>
      <c r="M1379" s="107"/>
      <c r="N1379" s="107"/>
      <c r="O1379" s="107"/>
      <c r="P1379" s="107"/>
      <c r="Q1379" s="107"/>
      <c r="R1379" s="107"/>
      <c r="S1379" s="107"/>
      <c r="T1379" s="107"/>
      <c r="U1379" s="107"/>
      <c r="V1379" s="108"/>
      <c r="W1379" s="41"/>
      <c r="X1379" s="18"/>
      <c r="Y1379" s="18"/>
      <c r="Z1379" s="18"/>
      <c r="AA1379" s="18"/>
      <c r="AB1379" s="18"/>
      <c r="AC1379" s="18"/>
      <c r="AD1379" s="18"/>
      <c r="AE1379" s="18"/>
      <c r="AF1379" s="18"/>
      <c r="AG1379" s="18"/>
      <c r="AH1379" s="18"/>
      <c r="AI1379" s="18"/>
      <c r="AJ1379" s="18"/>
      <c r="AK1379" s="18"/>
      <c r="AL1379" s="18"/>
      <c r="AM1379" s="18"/>
      <c r="AN1379" s="18"/>
      <c r="AO1379" s="18"/>
      <c r="AP1379" s="18"/>
    </row>
    <row r="1380" spans="1:42" s="53" customFormat="1">
      <c r="A1380" s="18"/>
      <c r="B1380" s="18"/>
      <c r="C1380" s="18"/>
      <c r="E1380" s="107"/>
      <c r="F1380" s="107"/>
      <c r="G1380" s="107"/>
      <c r="H1380" s="107"/>
      <c r="I1380" s="107"/>
      <c r="J1380" s="107"/>
      <c r="K1380" s="107"/>
      <c r="L1380" s="107"/>
      <c r="M1380" s="107"/>
      <c r="N1380" s="107"/>
      <c r="O1380" s="107"/>
      <c r="P1380" s="107"/>
      <c r="Q1380" s="107"/>
      <c r="R1380" s="107"/>
      <c r="S1380" s="107"/>
      <c r="T1380" s="107"/>
      <c r="U1380" s="107"/>
      <c r="V1380" s="108"/>
      <c r="W1380" s="41"/>
      <c r="X1380" s="18"/>
      <c r="Y1380" s="18"/>
      <c r="Z1380" s="18"/>
      <c r="AA1380" s="18"/>
      <c r="AB1380" s="18"/>
      <c r="AC1380" s="18"/>
      <c r="AD1380" s="18"/>
      <c r="AE1380" s="18"/>
      <c r="AF1380" s="18"/>
      <c r="AG1380" s="18"/>
      <c r="AH1380" s="18"/>
      <c r="AI1380" s="18"/>
      <c r="AJ1380" s="18"/>
      <c r="AK1380" s="18"/>
      <c r="AL1380" s="18"/>
      <c r="AM1380" s="18"/>
      <c r="AN1380" s="18"/>
      <c r="AO1380" s="18"/>
      <c r="AP1380" s="18"/>
    </row>
    <row r="1381" spans="1:42" s="53" customFormat="1">
      <c r="A1381" s="18"/>
      <c r="B1381" s="18"/>
      <c r="C1381" s="18"/>
      <c r="E1381" s="107"/>
      <c r="F1381" s="107"/>
      <c r="G1381" s="107"/>
      <c r="H1381" s="107"/>
      <c r="I1381" s="107"/>
      <c r="J1381" s="107"/>
      <c r="K1381" s="107"/>
      <c r="L1381" s="107"/>
      <c r="M1381" s="107"/>
      <c r="N1381" s="107"/>
      <c r="O1381" s="107"/>
      <c r="P1381" s="107"/>
      <c r="Q1381" s="107"/>
      <c r="R1381" s="107"/>
      <c r="S1381" s="107"/>
      <c r="T1381" s="107"/>
      <c r="U1381" s="107"/>
      <c r="V1381" s="108"/>
      <c r="W1381" s="41"/>
      <c r="X1381" s="18"/>
      <c r="Y1381" s="18"/>
      <c r="Z1381" s="18"/>
      <c r="AA1381" s="18"/>
      <c r="AB1381" s="18"/>
      <c r="AC1381" s="18"/>
      <c r="AD1381" s="18"/>
      <c r="AE1381" s="18"/>
      <c r="AF1381" s="18"/>
      <c r="AG1381" s="18"/>
      <c r="AH1381" s="18"/>
      <c r="AI1381" s="18"/>
      <c r="AJ1381" s="18"/>
      <c r="AK1381" s="18"/>
      <c r="AL1381" s="18"/>
      <c r="AM1381" s="18"/>
      <c r="AN1381" s="18"/>
      <c r="AO1381" s="18"/>
      <c r="AP1381" s="18"/>
    </row>
    <row r="1382" spans="1:42" s="53" customFormat="1">
      <c r="A1382" s="18"/>
      <c r="B1382" s="18"/>
      <c r="C1382" s="18"/>
      <c r="E1382" s="107"/>
      <c r="F1382" s="107"/>
      <c r="G1382" s="107"/>
      <c r="H1382" s="107"/>
      <c r="I1382" s="107"/>
      <c r="J1382" s="107"/>
      <c r="K1382" s="107"/>
      <c r="L1382" s="107"/>
      <c r="M1382" s="107"/>
      <c r="N1382" s="107"/>
      <c r="O1382" s="107"/>
      <c r="P1382" s="107"/>
      <c r="Q1382" s="107"/>
      <c r="R1382" s="107"/>
      <c r="S1382" s="107"/>
      <c r="T1382" s="107"/>
      <c r="U1382" s="107"/>
      <c r="V1382" s="108"/>
      <c r="W1382" s="41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</row>
    <row r="1383" spans="1:42" s="53" customFormat="1">
      <c r="A1383" s="18"/>
      <c r="B1383" s="18"/>
      <c r="C1383" s="18"/>
      <c r="E1383" s="107"/>
      <c r="F1383" s="107"/>
      <c r="G1383" s="107"/>
      <c r="H1383" s="107"/>
      <c r="I1383" s="107"/>
      <c r="J1383" s="107"/>
      <c r="K1383" s="107"/>
      <c r="L1383" s="107"/>
      <c r="M1383" s="107"/>
      <c r="N1383" s="107"/>
      <c r="O1383" s="107"/>
      <c r="P1383" s="107"/>
      <c r="Q1383" s="107"/>
      <c r="R1383" s="107"/>
      <c r="S1383" s="107"/>
      <c r="T1383" s="107"/>
      <c r="U1383" s="107"/>
      <c r="V1383" s="108"/>
      <c r="W1383" s="41"/>
      <c r="X1383" s="18"/>
      <c r="Y1383" s="18"/>
      <c r="Z1383" s="18"/>
      <c r="AA1383" s="18"/>
      <c r="AB1383" s="18"/>
      <c r="AC1383" s="18"/>
      <c r="AD1383" s="18"/>
      <c r="AE1383" s="18"/>
      <c r="AF1383" s="18"/>
      <c r="AG1383" s="18"/>
      <c r="AH1383" s="18"/>
      <c r="AI1383" s="18"/>
      <c r="AJ1383" s="18"/>
      <c r="AK1383" s="18"/>
      <c r="AL1383" s="18"/>
      <c r="AM1383" s="18"/>
      <c r="AN1383" s="18"/>
      <c r="AO1383" s="18"/>
      <c r="AP1383" s="18"/>
    </row>
    <row r="1384" spans="1:42" s="53" customFormat="1">
      <c r="A1384" s="18"/>
      <c r="B1384" s="18"/>
      <c r="C1384" s="18"/>
      <c r="E1384" s="107"/>
      <c r="F1384" s="107"/>
      <c r="G1384" s="107"/>
      <c r="H1384" s="107"/>
      <c r="I1384" s="107"/>
      <c r="J1384" s="107"/>
      <c r="K1384" s="107"/>
      <c r="L1384" s="107"/>
      <c r="M1384" s="107"/>
      <c r="N1384" s="107"/>
      <c r="O1384" s="107"/>
      <c r="P1384" s="107"/>
      <c r="Q1384" s="107"/>
      <c r="R1384" s="107"/>
      <c r="S1384" s="107"/>
      <c r="T1384" s="107"/>
      <c r="U1384" s="107"/>
      <c r="V1384" s="108"/>
      <c r="W1384" s="41"/>
      <c r="X1384" s="18"/>
      <c r="Y1384" s="18"/>
      <c r="Z1384" s="18"/>
      <c r="AA1384" s="18"/>
      <c r="AB1384" s="18"/>
      <c r="AC1384" s="18"/>
      <c r="AD1384" s="18"/>
      <c r="AE1384" s="18"/>
      <c r="AF1384" s="18"/>
      <c r="AG1384" s="18"/>
      <c r="AH1384" s="18"/>
      <c r="AI1384" s="18"/>
      <c r="AJ1384" s="18"/>
      <c r="AK1384" s="18"/>
      <c r="AL1384" s="18"/>
      <c r="AM1384" s="18"/>
      <c r="AN1384" s="18"/>
      <c r="AO1384" s="18"/>
      <c r="AP1384" s="18"/>
    </row>
  </sheetData>
  <mergeCells count="7">
    <mergeCell ref="A112:D112"/>
    <mergeCell ref="A113:E113"/>
    <mergeCell ref="A1:V1"/>
    <mergeCell ref="A2:V2"/>
    <mergeCell ref="A3:A4"/>
    <mergeCell ref="B3:C4"/>
    <mergeCell ref="D3:V3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33" max="22" man="1"/>
    <brk id="57" max="22" man="1"/>
    <brk id="87" max="22" man="1"/>
  </rowBreaks>
  <ignoredErrors>
    <ignoredError sqref="A97:A103 A106:A111 A10:A25 A91:A96 A28:B36 A88 A73:B87 A70 A55 A38:B54 A37 A6" numberStoredAsText="1"/>
    <ignoredError sqref="D98:D9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FBB8-68F6-4E1D-8E96-1EFB582A0073}">
  <dimension ref="A1:GV295"/>
  <sheetViews>
    <sheetView zoomScaleNormal="100" zoomScaleSheetLayoutView="80" workbookViewId="0">
      <pane xSplit="4" ySplit="5" topLeftCell="E6" activePane="bottomRight" state="frozen"/>
      <selection activeCell="J105" sqref="J105"/>
      <selection pane="topRight" activeCell="J105" sqref="J105"/>
      <selection pane="bottomLeft" activeCell="J105" sqref="J105"/>
      <selection pane="bottomRight" sqref="A1:V1"/>
    </sheetView>
  </sheetViews>
  <sheetFormatPr baseColWidth="10" defaultColWidth="10.125" defaultRowHeight="10.5"/>
  <cols>
    <col min="1" max="1" width="5.625" style="1078" customWidth="1"/>
    <col min="2" max="2" width="7.875" style="1081" customWidth="1"/>
    <col min="3" max="3" width="23" style="1082" customWidth="1"/>
    <col min="4" max="6" width="8.125" style="1081" customWidth="1"/>
    <col min="7" max="21" width="8.125" style="1079" customWidth="1"/>
    <col min="22" max="22" width="8.125" style="1016" customWidth="1"/>
    <col min="23" max="23" width="6.125" style="1016" customWidth="1"/>
    <col min="24" max="24" width="6.625" style="1016" customWidth="1"/>
    <col min="25" max="48" width="10.125" style="1016" customWidth="1"/>
    <col min="49" max="16384" width="10.125" style="1017"/>
  </cols>
  <sheetData>
    <row r="1" spans="1:100" ht="19.5" customHeight="1">
      <c r="A1" s="1644" t="s">
        <v>896</v>
      </c>
      <c r="B1" s="1644"/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</row>
    <row r="2" spans="1:100" ht="19.5" customHeight="1" thickBot="1">
      <c r="A2" s="1645" t="s">
        <v>885</v>
      </c>
      <c r="B2" s="1645"/>
      <c r="C2" s="1645"/>
      <c r="D2" s="1645"/>
      <c r="E2" s="1645"/>
      <c r="F2" s="1645"/>
      <c r="G2" s="1645"/>
      <c r="H2" s="1645"/>
      <c r="I2" s="1645"/>
      <c r="J2" s="1645"/>
      <c r="K2" s="1645"/>
      <c r="L2" s="1645"/>
      <c r="M2" s="1645"/>
      <c r="N2" s="1645"/>
      <c r="O2" s="1645"/>
      <c r="P2" s="1645"/>
      <c r="Q2" s="1645"/>
      <c r="R2" s="1645"/>
      <c r="S2" s="1645"/>
      <c r="T2" s="1645"/>
      <c r="U2" s="1645"/>
      <c r="V2" s="1645"/>
    </row>
    <row r="3" spans="1:100" s="1019" customFormat="1" ht="19.5" customHeight="1">
      <c r="A3" s="1655" t="s">
        <v>53</v>
      </c>
      <c r="B3" s="1657" t="s">
        <v>85</v>
      </c>
      <c r="C3" s="1658"/>
      <c r="D3" s="1659" t="s">
        <v>2</v>
      </c>
      <c r="E3" s="1660"/>
      <c r="F3" s="1660"/>
      <c r="G3" s="1660"/>
      <c r="H3" s="1660"/>
      <c r="I3" s="1660"/>
      <c r="J3" s="1660"/>
      <c r="K3" s="1660"/>
      <c r="L3" s="1660"/>
      <c r="M3" s="1660"/>
      <c r="N3" s="1660"/>
      <c r="O3" s="1660"/>
      <c r="P3" s="1660"/>
      <c r="Q3" s="1660"/>
      <c r="R3" s="1660"/>
      <c r="S3" s="1660"/>
      <c r="T3" s="1660"/>
      <c r="U3" s="1660"/>
      <c r="V3" s="109"/>
      <c r="W3" s="1018"/>
      <c r="X3" s="1018"/>
      <c r="Y3" s="1018"/>
      <c r="Z3" s="1018"/>
      <c r="AA3" s="1018"/>
      <c r="AB3" s="1018"/>
      <c r="AC3" s="1018"/>
      <c r="AD3" s="1018"/>
      <c r="AE3" s="1018"/>
      <c r="AF3" s="1018"/>
      <c r="AG3" s="1018"/>
      <c r="AH3" s="1018"/>
      <c r="AI3" s="1018"/>
      <c r="AJ3" s="1018"/>
      <c r="AK3" s="1018"/>
      <c r="AL3" s="1018"/>
      <c r="AM3" s="1018"/>
      <c r="AN3" s="1018"/>
      <c r="AO3" s="1018"/>
      <c r="AP3" s="1018"/>
      <c r="AQ3" s="1018"/>
      <c r="AR3" s="1018"/>
      <c r="AS3" s="1018"/>
      <c r="AT3" s="1018"/>
      <c r="AU3" s="1018"/>
      <c r="AV3" s="1018"/>
    </row>
    <row r="4" spans="1:100" s="1019" customFormat="1" ht="27" customHeight="1">
      <c r="A4" s="1656"/>
      <c r="B4" s="1661" t="s">
        <v>86</v>
      </c>
      <c r="C4" s="1662"/>
      <c r="D4" s="110" t="s">
        <v>3</v>
      </c>
      <c r="E4" s="111" t="s">
        <v>4</v>
      </c>
      <c r="F4" s="111" t="s">
        <v>5</v>
      </c>
      <c r="G4" s="112" t="s">
        <v>6</v>
      </c>
      <c r="H4" s="112" t="s">
        <v>7</v>
      </c>
      <c r="I4" s="112" t="s">
        <v>8</v>
      </c>
      <c r="J4" s="112" t="s">
        <v>9</v>
      </c>
      <c r="K4" s="112" t="s">
        <v>10</v>
      </c>
      <c r="L4" s="112" t="s">
        <v>11</v>
      </c>
      <c r="M4" s="112" t="s">
        <v>12</v>
      </c>
      <c r="N4" s="112" t="s">
        <v>13</v>
      </c>
      <c r="O4" s="112" t="s">
        <v>14</v>
      </c>
      <c r="P4" s="112" t="s">
        <v>15</v>
      </c>
      <c r="Q4" s="112" t="s">
        <v>16</v>
      </c>
      <c r="R4" s="112" t="s">
        <v>17</v>
      </c>
      <c r="S4" s="112" t="s">
        <v>18</v>
      </c>
      <c r="T4" s="112" t="s">
        <v>19</v>
      </c>
      <c r="U4" s="113" t="s">
        <v>20</v>
      </c>
      <c r="V4" s="114" t="s">
        <v>21</v>
      </c>
      <c r="W4" s="1018"/>
      <c r="X4" s="1018"/>
      <c r="Y4" s="1018"/>
      <c r="Z4" s="1018"/>
      <c r="AA4" s="1018"/>
      <c r="AB4" s="1018"/>
      <c r="AC4" s="1018"/>
      <c r="AD4" s="1018"/>
      <c r="AE4" s="1018"/>
      <c r="AF4" s="1018"/>
      <c r="AG4" s="1018"/>
      <c r="AH4" s="1018"/>
      <c r="AI4" s="1018"/>
      <c r="AJ4" s="1018"/>
      <c r="AK4" s="1018"/>
      <c r="AL4" s="1018"/>
      <c r="AM4" s="1018"/>
      <c r="AN4" s="1018"/>
      <c r="AO4" s="1018"/>
      <c r="AP4" s="1018"/>
      <c r="AQ4" s="1018"/>
      <c r="AR4" s="1018"/>
      <c r="AS4" s="1018"/>
      <c r="AT4" s="1018"/>
      <c r="AU4" s="1018"/>
      <c r="AV4" s="1018"/>
    </row>
    <row r="5" spans="1:100" s="1022" customFormat="1" ht="17.25" customHeight="1">
      <c r="A5" s="1020"/>
      <c r="B5" s="1652"/>
      <c r="C5" s="1652"/>
      <c r="D5" s="1019"/>
      <c r="E5" s="1019"/>
      <c r="F5" s="1019"/>
      <c r="G5" s="1018"/>
      <c r="H5" s="1018"/>
      <c r="I5" s="1018"/>
      <c r="J5" s="1018"/>
      <c r="K5" s="1018"/>
      <c r="L5" s="1018"/>
      <c r="M5" s="1018"/>
      <c r="N5" s="1018"/>
      <c r="O5" s="1018"/>
      <c r="P5" s="1018"/>
      <c r="Q5" s="1018"/>
      <c r="R5" s="1018"/>
      <c r="S5" s="1018"/>
      <c r="T5" s="1018"/>
      <c r="U5" s="1018"/>
      <c r="V5" s="1018"/>
      <c r="W5" s="1021"/>
      <c r="X5" s="1021"/>
      <c r="Y5" s="1021"/>
      <c r="Z5" s="1021"/>
      <c r="AA5" s="1021"/>
      <c r="AB5" s="1021"/>
      <c r="AC5" s="1021"/>
      <c r="AD5" s="1021"/>
      <c r="AE5" s="1021"/>
      <c r="AF5" s="1021"/>
      <c r="AG5" s="1021"/>
      <c r="AH5" s="1021"/>
      <c r="AI5" s="1021"/>
      <c r="AJ5" s="1021"/>
      <c r="AK5" s="1021"/>
      <c r="AL5" s="1021"/>
      <c r="AM5" s="1021"/>
      <c r="AN5" s="1021"/>
      <c r="AO5" s="1021"/>
      <c r="AP5" s="1021"/>
      <c r="AQ5" s="1021"/>
      <c r="AR5" s="1021"/>
      <c r="AS5" s="1021"/>
      <c r="AT5" s="1021"/>
      <c r="AU5" s="1021"/>
      <c r="AV5" s="1021"/>
    </row>
    <row r="6" spans="1:100" s="1025" customFormat="1" ht="19.899999999999999" customHeight="1">
      <c r="A6" s="1226" t="s">
        <v>27</v>
      </c>
      <c r="B6" s="1227" t="s">
        <v>87</v>
      </c>
      <c r="C6" s="1228"/>
      <c r="D6" s="1229">
        <f>SUM(E6:V6)</f>
        <v>271958</v>
      </c>
      <c r="E6" s="1230">
        <f t="shared" ref="E6:V6" si="0">SUM(E10+E37+E70+E94+E118+E136)</f>
        <v>4356</v>
      </c>
      <c r="F6" s="1230">
        <f t="shared" si="0"/>
        <v>18297</v>
      </c>
      <c r="G6" s="1231">
        <f t="shared" si="0"/>
        <v>23307</v>
      </c>
      <c r="H6" s="1232">
        <f t="shared" si="0"/>
        <v>22709</v>
      </c>
      <c r="I6" s="1232">
        <f t="shared" si="0"/>
        <v>22634</v>
      </c>
      <c r="J6" s="1232">
        <f t="shared" si="0"/>
        <v>23262</v>
      </c>
      <c r="K6" s="1232">
        <f t="shared" si="0"/>
        <v>22965</v>
      </c>
      <c r="L6" s="1232">
        <f t="shared" si="0"/>
        <v>21161</v>
      </c>
      <c r="M6" s="1232">
        <f t="shared" si="0"/>
        <v>18581</v>
      </c>
      <c r="N6" s="1232">
        <f t="shared" si="0"/>
        <v>14853</v>
      </c>
      <c r="O6" s="1232">
        <f t="shared" si="0"/>
        <v>13948</v>
      </c>
      <c r="P6" s="1232">
        <f t="shared" si="0"/>
        <v>13970</v>
      </c>
      <c r="Q6" s="1232">
        <f t="shared" si="0"/>
        <v>12577</v>
      </c>
      <c r="R6" s="1231">
        <f t="shared" si="0"/>
        <v>10996</v>
      </c>
      <c r="S6" s="1232">
        <f t="shared" si="0"/>
        <v>8727</v>
      </c>
      <c r="T6" s="1232">
        <f t="shared" si="0"/>
        <v>6813</v>
      </c>
      <c r="U6" s="1232">
        <f t="shared" si="0"/>
        <v>5483</v>
      </c>
      <c r="V6" s="1231">
        <f t="shared" si="0"/>
        <v>7319</v>
      </c>
      <c r="W6" s="1023"/>
      <c r="X6" s="1023"/>
      <c r="Y6" s="1023"/>
      <c r="Z6" s="1023"/>
      <c r="AA6" s="1023"/>
      <c r="AB6" s="1023"/>
      <c r="AC6" s="1023"/>
      <c r="AD6" s="1023"/>
      <c r="AE6" s="1023"/>
      <c r="AF6" s="1023"/>
      <c r="AG6" s="1023"/>
      <c r="AH6" s="1023"/>
      <c r="AI6" s="1023"/>
      <c r="AJ6" s="1023"/>
      <c r="AK6" s="1023"/>
      <c r="AL6" s="1023"/>
      <c r="AM6" s="1023"/>
      <c r="AN6" s="1023"/>
      <c r="AO6" s="1023"/>
      <c r="AP6" s="1023"/>
      <c r="AQ6" s="1023"/>
      <c r="AR6" s="1023"/>
      <c r="AS6" s="1023"/>
      <c r="AT6" s="1023"/>
      <c r="AU6" s="1023"/>
      <c r="AV6" s="1023"/>
      <c r="AW6" s="1024"/>
      <c r="AX6" s="1024"/>
      <c r="AY6" s="1024"/>
      <c r="AZ6" s="1024"/>
      <c r="BA6" s="1024"/>
      <c r="BB6" s="1024"/>
      <c r="BC6" s="1024"/>
      <c r="BD6" s="1024"/>
      <c r="BE6" s="1024"/>
      <c r="BF6" s="1024"/>
      <c r="BG6" s="1024"/>
      <c r="BH6" s="1024"/>
      <c r="BI6" s="1024"/>
      <c r="BJ6" s="1024"/>
      <c r="BK6" s="1024"/>
      <c r="BL6" s="1024"/>
      <c r="BM6" s="1024"/>
      <c r="BN6" s="1024"/>
      <c r="BO6" s="1024"/>
      <c r="BP6" s="1024"/>
      <c r="BQ6" s="1024"/>
      <c r="BR6" s="1024"/>
      <c r="BS6" s="1024"/>
      <c r="BT6" s="1024"/>
      <c r="BU6" s="1024"/>
      <c r="BV6" s="1024"/>
      <c r="BW6" s="1024"/>
      <c r="BX6" s="1024"/>
      <c r="BY6" s="1024"/>
      <c r="BZ6" s="1024"/>
      <c r="CA6" s="1024"/>
      <c r="CB6" s="1024"/>
      <c r="CC6" s="1024"/>
      <c r="CD6" s="1024"/>
      <c r="CE6" s="1024"/>
      <c r="CF6" s="1024"/>
      <c r="CG6" s="1024"/>
      <c r="CH6" s="1024"/>
      <c r="CI6" s="1024"/>
      <c r="CJ6" s="1024"/>
      <c r="CK6" s="1024"/>
      <c r="CL6" s="1024"/>
      <c r="CM6" s="1024"/>
      <c r="CN6" s="1024"/>
      <c r="CO6" s="1024"/>
      <c r="CP6" s="1024"/>
      <c r="CQ6" s="1024"/>
      <c r="CR6" s="1024"/>
      <c r="CS6" s="1024"/>
      <c r="CT6" s="1024"/>
      <c r="CU6" s="1024"/>
      <c r="CV6" s="1024"/>
    </row>
    <row r="7" spans="1:100" s="1025" customFormat="1" ht="17.25" customHeight="1">
      <c r="A7" s="1233"/>
      <c r="B7" s="1234"/>
      <c r="C7" s="1026" t="s">
        <v>88</v>
      </c>
      <c r="D7" s="116">
        <f>SUM(E7:V7)</f>
        <v>139195</v>
      </c>
      <c r="E7" s="117">
        <f t="shared" ref="E7:V7" si="1">SUM(E11+E38+E71+E95+E119+E137)</f>
        <v>2230</v>
      </c>
      <c r="F7" s="117">
        <f t="shared" si="1"/>
        <v>9356</v>
      </c>
      <c r="G7" s="118">
        <f t="shared" si="1"/>
        <v>11928</v>
      </c>
      <c r="H7" s="118">
        <f t="shared" si="1"/>
        <v>11662</v>
      </c>
      <c r="I7" s="118">
        <f t="shared" si="1"/>
        <v>11688</v>
      </c>
      <c r="J7" s="118">
        <f t="shared" si="1"/>
        <v>12001</v>
      </c>
      <c r="K7" s="118">
        <f t="shared" si="1"/>
        <v>11694</v>
      </c>
      <c r="L7" s="118">
        <f t="shared" si="1"/>
        <v>10845</v>
      </c>
      <c r="M7" s="118">
        <f t="shared" si="1"/>
        <v>9851</v>
      </c>
      <c r="N7" s="118">
        <f t="shared" si="1"/>
        <v>8023</v>
      </c>
      <c r="O7" s="118">
        <f t="shared" si="1"/>
        <v>7188</v>
      </c>
      <c r="P7" s="119">
        <f t="shared" si="1"/>
        <v>7041</v>
      </c>
      <c r="Q7" s="119">
        <f t="shared" si="1"/>
        <v>6372</v>
      </c>
      <c r="R7" s="118">
        <f t="shared" si="1"/>
        <v>5528</v>
      </c>
      <c r="S7" s="118">
        <f t="shared" si="1"/>
        <v>4356</v>
      </c>
      <c r="T7" s="118">
        <f t="shared" si="1"/>
        <v>3281</v>
      </c>
      <c r="U7" s="119">
        <f t="shared" si="1"/>
        <v>2588</v>
      </c>
      <c r="V7" s="118">
        <f t="shared" si="1"/>
        <v>3563</v>
      </c>
      <c r="W7" s="1023"/>
      <c r="X7" s="1023"/>
      <c r="Y7" s="1023"/>
      <c r="Z7" s="1023"/>
      <c r="AA7" s="1023"/>
      <c r="AB7" s="1023"/>
      <c r="AC7" s="1023"/>
      <c r="AD7" s="1023"/>
      <c r="AE7" s="1023"/>
      <c r="AF7" s="1023"/>
      <c r="AG7" s="1023"/>
      <c r="AH7" s="1023"/>
      <c r="AI7" s="1023"/>
      <c r="AJ7" s="1023"/>
      <c r="AK7" s="1023"/>
      <c r="AL7" s="1023"/>
      <c r="AM7" s="1023"/>
      <c r="AN7" s="1023"/>
      <c r="AO7" s="1023"/>
      <c r="AP7" s="1023"/>
      <c r="AQ7" s="1023"/>
      <c r="AR7" s="1023"/>
      <c r="AS7" s="1023"/>
      <c r="AT7" s="1023"/>
      <c r="AU7" s="1023"/>
      <c r="AV7" s="1023"/>
      <c r="AW7" s="1024"/>
      <c r="AX7" s="1024"/>
      <c r="AY7" s="1024"/>
      <c r="AZ7" s="1024"/>
      <c r="BA7" s="1024"/>
      <c r="BB7" s="1024"/>
      <c r="BC7" s="1024"/>
      <c r="BD7" s="1024"/>
      <c r="BE7" s="1024"/>
      <c r="BF7" s="1024"/>
      <c r="BG7" s="1024"/>
      <c r="BH7" s="1024"/>
      <c r="BI7" s="1024"/>
      <c r="BJ7" s="1024"/>
      <c r="BK7" s="1024"/>
      <c r="BL7" s="1024"/>
      <c r="BM7" s="1024"/>
      <c r="BN7" s="1024"/>
      <c r="BO7" s="1024"/>
      <c r="BP7" s="1024"/>
      <c r="BQ7" s="1024"/>
      <c r="BR7" s="1024"/>
      <c r="BS7" s="1024"/>
      <c r="BT7" s="1024"/>
      <c r="BU7" s="1024"/>
      <c r="BV7" s="1024"/>
      <c r="BW7" s="1024"/>
      <c r="BX7" s="1024"/>
      <c r="BY7" s="1024"/>
      <c r="BZ7" s="1024"/>
      <c r="CA7" s="1024"/>
      <c r="CB7" s="1024"/>
      <c r="CC7" s="1024"/>
      <c r="CD7" s="1024"/>
      <c r="CE7" s="1024"/>
      <c r="CF7" s="1024"/>
      <c r="CG7" s="1024"/>
      <c r="CH7" s="1024"/>
      <c r="CI7" s="1024"/>
      <c r="CJ7" s="1024"/>
      <c r="CK7" s="1024"/>
      <c r="CL7" s="1024"/>
      <c r="CM7" s="1024"/>
      <c r="CN7" s="1024"/>
      <c r="CO7" s="1024"/>
      <c r="CP7" s="1024"/>
      <c r="CQ7" s="1024"/>
      <c r="CR7" s="1024"/>
      <c r="CS7" s="1024"/>
      <c r="CT7" s="1024"/>
      <c r="CU7" s="1024"/>
      <c r="CV7" s="1024"/>
    </row>
    <row r="8" spans="1:100" s="1025" customFormat="1" ht="19.899999999999999" customHeight="1">
      <c r="A8" s="1235"/>
      <c r="B8" s="1236"/>
      <c r="C8" s="1237" t="s">
        <v>89</v>
      </c>
      <c r="D8" s="1238">
        <f>SUM(E8:V8)</f>
        <v>132763</v>
      </c>
      <c r="E8" s="1239">
        <f t="shared" ref="E8:V8" si="2">SUM(E12+E39+E72+E96+E120+E138)</f>
        <v>2126</v>
      </c>
      <c r="F8" s="1239">
        <f t="shared" si="2"/>
        <v>8941</v>
      </c>
      <c r="G8" s="1240">
        <f t="shared" si="2"/>
        <v>11379</v>
      </c>
      <c r="H8" s="1240">
        <f t="shared" si="2"/>
        <v>11047</v>
      </c>
      <c r="I8" s="1240">
        <f t="shared" si="2"/>
        <v>10946</v>
      </c>
      <c r="J8" s="1240">
        <f t="shared" si="2"/>
        <v>11261</v>
      </c>
      <c r="K8" s="1240">
        <f t="shared" si="2"/>
        <v>11271</v>
      </c>
      <c r="L8" s="1240">
        <f t="shared" si="2"/>
        <v>10316</v>
      </c>
      <c r="M8" s="1240">
        <f t="shared" si="2"/>
        <v>8730</v>
      </c>
      <c r="N8" s="1240">
        <f t="shared" si="2"/>
        <v>6830</v>
      </c>
      <c r="O8" s="1240">
        <f t="shared" si="2"/>
        <v>6760</v>
      </c>
      <c r="P8" s="1241">
        <f t="shared" si="2"/>
        <v>6929</v>
      </c>
      <c r="Q8" s="1241">
        <f t="shared" si="2"/>
        <v>6205</v>
      </c>
      <c r="R8" s="1240">
        <f t="shared" si="2"/>
        <v>5468</v>
      </c>
      <c r="S8" s="1240">
        <f t="shared" si="2"/>
        <v>4371</v>
      </c>
      <c r="T8" s="1240">
        <f t="shared" si="2"/>
        <v>3532</v>
      </c>
      <c r="U8" s="1241">
        <f t="shared" si="2"/>
        <v>2895</v>
      </c>
      <c r="V8" s="1240">
        <f t="shared" si="2"/>
        <v>3756</v>
      </c>
      <c r="W8" s="1023"/>
      <c r="X8" s="1023"/>
      <c r="Y8" s="1023"/>
      <c r="Z8" s="1023"/>
      <c r="AA8" s="1023"/>
      <c r="AB8" s="1023"/>
      <c r="AC8" s="1023"/>
      <c r="AD8" s="1023"/>
      <c r="AE8" s="1023"/>
      <c r="AF8" s="1023"/>
      <c r="AG8" s="1023"/>
      <c r="AH8" s="1023"/>
      <c r="AI8" s="1023"/>
      <c r="AJ8" s="1023"/>
      <c r="AK8" s="1023"/>
      <c r="AL8" s="1023"/>
      <c r="AM8" s="1023"/>
      <c r="AN8" s="1023"/>
      <c r="AO8" s="1023"/>
      <c r="AP8" s="1023"/>
      <c r="AQ8" s="1023"/>
      <c r="AR8" s="1023"/>
      <c r="AS8" s="1023"/>
      <c r="AT8" s="1023"/>
      <c r="AU8" s="1023"/>
      <c r="AV8" s="1023"/>
      <c r="AW8" s="1024"/>
      <c r="AX8" s="1024"/>
      <c r="AY8" s="1024"/>
      <c r="AZ8" s="1024"/>
      <c r="BA8" s="1024"/>
      <c r="BB8" s="1024"/>
      <c r="BC8" s="1024"/>
      <c r="BD8" s="1024"/>
      <c r="BE8" s="1024"/>
      <c r="BF8" s="1024"/>
      <c r="BG8" s="1024"/>
      <c r="BH8" s="1024"/>
      <c r="BI8" s="1024"/>
      <c r="BJ8" s="1024"/>
      <c r="BK8" s="1024"/>
      <c r="BL8" s="1024"/>
      <c r="BM8" s="1024"/>
      <c r="BN8" s="1024"/>
      <c r="BO8" s="1024"/>
      <c r="BP8" s="1024"/>
      <c r="BQ8" s="1024"/>
      <c r="BR8" s="1024"/>
      <c r="BS8" s="1024"/>
      <c r="BT8" s="1024"/>
      <c r="BU8" s="1024"/>
      <c r="BV8" s="1024"/>
      <c r="BW8" s="1024"/>
      <c r="BX8" s="1024"/>
      <c r="BY8" s="1024"/>
      <c r="BZ8" s="1024"/>
      <c r="CA8" s="1024"/>
      <c r="CB8" s="1024"/>
      <c r="CC8" s="1024"/>
      <c r="CD8" s="1024"/>
      <c r="CE8" s="1024"/>
      <c r="CF8" s="1024"/>
      <c r="CG8" s="1024"/>
      <c r="CH8" s="1024"/>
      <c r="CI8" s="1024"/>
      <c r="CJ8" s="1024"/>
      <c r="CK8" s="1024"/>
      <c r="CL8" s="1024"/>
      <c r="CM8" s="1024"/>
      <c r="CN8" s="1024"/>
      <c r="CO8" s="1024"/>
      <c r="CP8" s="1024"/>
      <c r="CQ8" s="1024"/>
      <c r="CR8" s="1024"/>
      <c r="CS8" s="1024"/>
      <c r="CT8" s="1024"/>
      <c r="CU8" s="1024"/>
      <c r="CV8" s="1024"/>
    </row>
    <row r="9" spans="1:100" s="1025" customFormat="1" ht="9.75" customHeight="1">
      <c r="A9" s="1027"/>
      <c r="B9" s="1028"/>
      <c r="C9" s="1029"/>
      <c r="D9" s="120"/>
      <c r="E9" s="1030"/>
      <c r="F9" s="1030"/>
      <c r="G9" s="1031"/>
      <c r="H9" s="1031"/>
      <c r="I9" s="1031"/>
      <c r="J9" s="1031"/>
      <c r="K9" s="1031"/>
      <c r="L9" s="1031"/>
      <c r="M9" s="1031"/>
      <c r="N9" s="1031"/>
      <c r="O9" s="1031"/>
      <c r="P9" s="1031"/>
      <c r="Q9" s="1031"/>
      <c r="R9" s="1031"/>
      <c r="S9" s="1031"/>
      <c r="T9" s="1031"/>
      <c r="U9" s="1031"/>
      <c r="V9" s="1032"/>
      <c r="W9" s="1023"/>
      <c r="X9" s="1023"/>
      <c r="Y9" s="1023"/>
      <c r="Z9" s="1023"/>
      <c r="AA9" s="1023"/>
      <c r="AB9" s="1023"/>
      <c r="AC9" s="1023"/>
      <c r="AD9" s="1023"/>
      <c r="AE9" s="1023"/>
      <c r="AF9" s="1023"/>
      <c r="AG9" s="1023"/>
      <c r="AH9" s="1023"/>
      <c r="AI9" s="1023"/>
      <c r="AJ9" s="1023"/>
      <c r="AK9" s="1023"/>
      <c r="AL9" s="1023"/>
      <c r="AM9" s="1023"/>
      <c r="AN9" s="1023"/>
      <c r="AO9" s="1023"/>
      <c r="AP9" s="1023"/>
      <c r="AQ9" s="1023"/>
      <c r="AR9" s="1023"/>
      <c r="AS9" s="1023"/>
      <c r="AT9" s="1023"/>
      <c r="AU9" s="1023"/>
      <c r="AV9" s="1023"/>
      <c r="AW9" s="1024"/>
      <c r="AX9" s="1024"/>
      <c r="AY9" s="1024"/>
      <c r="AZ9" s="1024"/>
      <c r="BA9" s="1024"/>
      <c r="BB9" s="1024"/>
      <c r="BC9" s="1024"/>
      <c r="BD9" s="1024"/>
      <c r="BE9" s="1024"/>
      <c r="BF9" s="1024"/>
      <c r="BG9" s="1024"/>
      <c r="BH9" s="1024"/>
      <c r="BI9" s="1024"/>
      <c r="BJ9" s="1024"/>
      <c r="BK9" s="1024"/>
      <c r="BL9" s="1024"/>
      <c r="BM9" s="1024"/>
      <c r="BN9" s="1024"/>
      <c r="BO9" s="1024"/>
      <c r="BP9" s="1024"/>
      <c r="BQ9" s="1024"/>
      <c r="BR9" s="1024"/>
      <c r="BS9" s="1024"/>
      <c r="BT9" s="1024"/>
      <c r="BU9" s="1024"/>
      <c r="BV9" s="1024"/>
      <c r="BW9" s="1024"/>
      <c r="BX9" s="1024"/>
      <c r="BY9" s="1024"/>
      <c r="BZ9" s="1024"/>
      <c r="CA9" s="1024"/>
      <c r="CB9" s="1024"/>
      <c r="CC9" s="1024"/>
      <c r="CD9" s="1024"/>
      <c r="CE9" s="1024"/>
      <c r="CF9" s="1024"/>
      <c r="CG9" s="1024"/>
      <c r="CH9" s="1024"/>
      <c r="CI9" s="1024"/>
      <c r="CJ9" s="1024"/>
      <c r="CK9" s="1024"/>
      <c r="CL9" s="1024"/>
      <c r="CM9" s="1024"/>
      <c r="CN9" s="1024"/>
      <c r="CO9" s="1024"/>
      <c r="CP9" s="1024"/>
      <c r="CQ9" s="1024"/>
      <c r="CR9" s="1024"/>
      <c r="CS9" s="1024"/>
      <c r="CT9" s="1024"/>
      <c r="CU9" s="1024"/>
      <c r="CV9" s="1024"/>
    </row>
    <row r="10" spans="1:100" s="1025" customFormat="1" ht="19.899999999999999" customHeight="1">
      <c r="A10" s="1250" t="s">
        <v>25</v>
      </c>
      <c r="B10" s="1243" t="s">
        <v>90</v>
      </c>
      <c r="C10" s="1244"/>
      <c r="D10" s="1245">
        <f t="shared" ref="D10:D36" si="3">SUM(E10:V10)</f>
        <v>53202</v>
      </c>
      <c r="E10" s="1230">
        <f t="shared" ref="E10:V10" si="4">SUM(E13+E25+E16+E19+E22+E28+E31+E34)</f>
        <v>689</v>
      </c>
      <c r="F10" s="1230">
        <f t="shared" si="4"/>
        <v>3116</v>
      </c>
      <c r="G10" s="1230">
        <f t="shared" si="4"/>
        <v>4060</v>
      </c>
      <c r="H10" s="1230">
        <f t="shared" si="4"/>
        <v>3887</v>
      </c>
      <c r="I10" s="1230">
        <f t="shared" si="4"/>
        <v>4195</v>
      </c>
      <c r="J10" s="1230">
        <f t="shared" si="4"/>
        <v>4702</v>
      </c>
      <c r="K10" s="1230">
        <f t="shared" si="4"/>
        <v>4670</v>
      </c>
      <c r="L10" s="1230">
        <f t="shared" si="4"/>
        <v>4436</v>
      </c>
      <c r="M10" s="1230">
        <f t="shared" si="4"/>
        <v>3917</v>
      </c>
      <c r="N10" s="1230">
        <f t="shared" si="4"/>
        <v>3307</v>
      </c>
      <c r="O10" s="1230">
        <f t="shared" si="4"/>
        <v>3071</v>
      </c>
      <c r="P10" s="1230">
        <f t="shared" si="4"/>
        <v>3031</v>
      </c>
      <c r="Q10" s="1230">
        <f t="shared" si="4"/>
        <v>2645</v>
      </c>
      <c r="R10" s="1230">
        <f t="shared" si="4"/>
        <v>2098</v>
      </c>
      <c r="S10" s="1230">
        <f t="shared" si="4"/>
        <v>1708</v>
      </c>
      <c r="T10" s="1230">
        <f t="shared" si="4"/>
        <v>1269</v>
      </c>
      <c r="U10" s="1246">
        <f t="shared" si="4"/>
        <v>973</v>
      </c>
      <c r="V10" s="1230">
        <f t="shared" si="4"/>
        <v>1428</v>
      </c>
      <c r="W10" s="1023"/>
      <c r="X10" s="1023"/>
      <c r="Y10" s="1023"/>
      <c r="Z10" s="1023"/>
      <c r="AA10" s="1023"/>
      <c r="AB10" s="1023"/>
      <c r="AC10" s="1023"/>
      <c r="AD10" s="1023"/>
      <c r="AE10" s="1023"/>
      <c r="AF10" s="1023"/>
      <c r="AG10" s="1023"/>
      <c r="AH10" s="1023"/>
      <c r="AI10" s="1023"/>
      <c r="AJ10" s="1023"/>
      <c r="AK10" s="1023"/>
      <c r="AL10" s="1023"/>
      <c r="AM10" s="1023"/>
      <c r="AN10" s="1023"/>
      <c r="AO10" s="1023"/>
      <c r="AP10" s="1023"/>
      <c r="AQ10" s="1023"/>
      <c r="AR10" s="1023"/>
      <c r="AS10" s="1023"/>
      <c r="AT10" s="1023"/>
      <c r="AU10" s="1023"/>
      <c r="AV10" s="1023"/>
      <c r="AW10" s="1024"/>
      <c r="AX10" s="1024"/>
      <c r="AY10" s="1024"/>
      <c r="AZ10" s="1024"/>
      <c r="BA10" s="1024"/>
      <c r="BB10" s="1024"/>
      <c r="BC10" s="1024"/>
      <c r="BD10" s="1024"/>
      <c r="BE10" s="1024"/>
      <c r="BF10" s="1024"/>
      <c r="BG10" s="1024"/>
      <c r="BH10" s="1024"/>
      <c r="BI10" s="1024"/>
      <c r="BJ10" s="1024"/>
      <c r="BK10" s="1024"/>
      <c r="BL10" s="1024"/>
      <c r="BM10" s="1024"/>
      <c r="BN10" s="1024"/>
      <c r="BO10" s="1024"/>
      <c r="BP10" s="1024"/>
      <c r="BQ10" s="1024"/>
      <c r="BR10" s="1024"/>
      <c r="BS10" s="1024"/>
      <c r="BT10" s="1024"/>
      <c r="BU10" s="1024"/>
      <c r="BV10" s="1024"/>
      <c r="BW10" s="1024"/>
      <c r="BX10" s="1024"/>
      <c r="BY10" s="1024"/>
      <c r="BZ10" s="1024"/>
      <c r="CA10" s="1024"/>
      <c r="CB10" s="1024"/>
      <c r="CC10" s="1024"/>
      <c r="CD10" s="1024"/>
      <c r="CE10" s="1024"/>
      <c r="CF10" s="1024"/>
      <c r="CG10" s="1024"/>
      <c r="CH10" s="1024"/>
      <c r="CI10" s="1024"/>
      <c r="CJ10" s="1024"/>
      <c r="CK10" s="1024"/>
      <c r="CL10" s="1024"/>
      <c r="CM10" s="1024"/>
      <c r="CN10" s="1024"/>
      <c r="CO10" s="1024"/>
      <c r="CP10" s="1024"/>
      <c r="CQ10" s="1024"/>
      <c r="CR10" s="1024"/>
      <c r="CS10" s="1024"/>
      <c r="CT10" s="1024"/>
      <c r="CU10" s="1024"/>
      <c r="CV10" s="1024"/>
    </row>
    <row r="11" spans="1:100" s="1025" customFormat="1" ht="18.75" customHeight="1">
      <c r="A11" s="1233"/>
      <c r="B11" s="1247"/>
      <c r="C11" s="1026" t="s">
        <v>88</v>
      </c>
      <c r="D11" s="117">
        <f t="shared" si="3"/>
        <v>26003</v>
      </c>
      <c r="E11" s="117">
        <f t="shared" ref="E11:V11" si="5">SUM(E14+E26+E17+E20+E23+E29+E32+E35)</f>
        <v>331</v>
      </c>
      <c r="F11" s="117">
        <f t="shared" si="5"/>
        <v>1530</v>
      </c>
      <c r="G11" s="117">
        <f t="shared" si="5"/>
        <v>2020</v>
      </c>
      <c r="H11" s="117">
        <f t="shared" si="5"/>
        <v>1906</v>
      </c>
      <c r="I11" s="117">
        <f t="shared" si="5"/>
        <v>1961</v>
      </c>
      <c r="J11" s="117">
        <f t="shared" si="5"/>
        <v>2332</v>
      </c>
      <c r="K11" s="117">
        <f t="shared" si="5"/>
        <v>2222</v>
      </c>
      <c r="L11" s="117">
        <f t="shared" si="5"/>
        <v>2274</v>
      </c>
      <c r="M11" s="117">
        <f t="shared" si="5"/>
        <v>2007</v>
      </c>
      <c r="N11" s="117">
        <f t="shared" si="5"/>
        <v>1726</v>
      </c>
      <c r="O11" s="117">
        <f t="shared" si="5"/>
        <v>1453</v>
      </c>
      <c r="P11" s="117">
        <f t="shared" si="5"/>
        <v>1431</v>
      </c>
      <c r="Q11" s="117">
        <f t="shared" si="5"/>
        <v>1288</v>
      </c>
      <c r="R11" s="117">
        <f t="shared" si="5"/>
        <v>1031</v>
      </c>
      <c r="S11" s="117">
        <f t="shared" si="5"/>
        <v>840</v>
      </c>
      <c r="T11" s="117">
        <f t="shared" si="5"/>
        <v>576</v>
      </c>
      <c r="U11" s="971">
        <f t="shared" si="5"/>
        <v>427</v>
      </c>
      <c r="V11" s="117">
        <f t="shared" si="5"/>
        <v>648</v>
      </c>
      <c r="W11" s="1023"/>
      <c r="X11" s="1023"/>
      <c r="Y11" s="1023"/>
      <c r="Z11" s="1023"/>
      <c r="AA11" s="1023"/>
      <c r="AB11" s="1023"/>
      <c r="AC11" s="1023"/>
      <c r="AD11" s="1023"/>
      <c r="AE11" s="1023"/>
      <c r="AF11" s="1023"/>
      <c r="AG11" s="1023"/>
      <c r="AH11" s="1023"/>
      <c r="AI11" s="1023"/>
      <c r="AJ11" s="1023"/>
      <c r="AK11" s="1023"/>
      <c r="AL11" s="1023"/>
      <c r="AM11" s="1023"/>
      <c r="AN11" s="1023"/>
      <c r="AO11" s="1023"/>
      <c r="AP11" s="1023"/>
      <c r="AQ11" s="1023"/>
      <c r="AR11" s="1023"/>
      <c r="AS11" s="1023"/>
      <c r="AT11" s="1023"/>
      <c r="AU11" s="1023"/>
      <c r="AV11" s="1023"/>
      <c r="AW11" s="1024"/>
      <c r="AX11" s="1024"/>
      <c r="AY11" s="1024"/>
      <c r="AZ11" s="1024"/>
      <c r="BA11" s="1024"/>
      <c r="BB11" s="1024"/>
      <c r="BC11" s="1024"/>
      <c r="BD11" s="1024"/>
      <c r="BE11" s="1024"/>
      <c r="BF11" s="1024"/>
      <c r="BG11" s="1024"/>
      <c r="BH11" s="1024"/>
      <c r="BI11" s="1024"/>
      <c r="BJ11" s="1024"/>
      <c r="BK11" s="1024"/>
      <c r="BL11" s="1024"/>
      <c r="BM11" s="1024"/>
      <c r="BN11" s="1024"/>
      <c r="BO11" s="1024"/>
      <c r="BP11" s="1024"/>
      <c r="BQ11" s="1024"/>
      <c r="BR11" s="1024"/>
      <c r="BS11" s="1024"/>
      <c r="BT11" s="1024"/>
      <c r="BU11" s="1024"/>
      <c r="BV11" s="1024"/>
      <c r="BW11" s="1024"/>
      <c r="BX11" s="1024"/>
      <c r="BY11" s="1024"/>
      <c r="BZ11" s="1024"/>
      <c r="CA11" s="1024"/>
      <c r="CB11" s="1024"/>
      <c r="CC11" s="1024"/>
      <c r="CD11" s="1024"/>
      <c r="CE11" s="1024"/>
      <c r="CF11" s="1024"/>
      <c r="CG11" s="1024"/>
      <c r="CH11" s="1024"/>
      <c r="CI11" s="1024"/>
      <c r="CJ11" s="1024"/>
      <c r="CK11" s="1024"/>
      <c r="CL11" s="1024"/>
      <c r="CM11" s="1024"/>
      <c r="CN11" s="1024"/>
      <c r="CO11" s="1024"/>
      <c r="CP11" s="1024"/>
      <c r="CQ11" s="1024"/>
      <c r="CR11" s="1024"/>
      <c r="CS11" s="1024"/>
      <c r="CT11" s="1024"/>
      <c r="CU11" s="1024"/>
      <c r="CV11" s="1024"/>
    </row>
    <row r="12" spans="1:100" s="1025" customFormat="1" ht="19.899999999999999" customHeight="1">
      <c r="A12" s="1235"/>
      <c r="B12" s="1248"/>
      <c r="C12" s="1237" t="s">
        <v>89</v>
      </c>
      <c r="D12" s="1239">
        <f t="shared" si="3"/>
        <v>27199</v>
      </c>
      <c r="E12" s="1239">
        <f t="shared" ref="E12:V12" si="6">SUM(E15+E27+E18+E21+E24+E30+E33+E36)</f>
        <v>358</v>
      </c>
      <c r="F12" s="1239">
        <f t="shared" si="6"/>
        <v>1586</v>
      </c>
      <c r="G12" s="1239">
        <f t="shared" si="6"/>
        <v>2040</v>
      </c>
      <c r="H12" s="1239">
        <f t="shared" si="6"/>
        <v>1981</v>
      </c>
      <c r="I12" s="1239">
        <f t="shared" si="6"/>
        <v>2234</v>
      </c>
      <c r="J12" s="1239">
        <f t="shared" si="6"/>
        <v>2370</v>
      </c>
      <c r="K12" s="1239">
        <f t="shared" si="6"/>
        <v>2448</v>
      </c>
      <c r="L12" s="1239">
        <f t="shared" si="6"/>
        <v>2162</v>
      </c>
      <c r="M12" s="1239">
        <f t="shared" si="6"/>
        <v>1910</v>
      </c>
      <c r="N12" s="1239">
        <f t="shared" si="6"/>
        <v>1581</v>
      </c>
      <c r="O12" s="1239">
        <f t="shared" si="6"/>
        <v>1618</v>
      </c>
      <c r="P12" s="1239">
        <f t="shared" si="6"/>
        <v>1600</v>
      </c>
      <c r="Q12" s="1239">
        <f t="shared" si="6"/>
        <v>1357</v>
      </c>
      <c r="R12" s="1239">
        <f t="shared" si="6"/>
        <v>1067</v>
      </c>
      <c r="S12" s="1239">
        <f t="shared" si="6"/>
        <v>868</v>
      </c>
      <c r="T12" s="1239">
        <f t="shared" si="6"/>
        <v>693</v>
      </c>
      <c r="U12" s="1249">
        <f t="shared" si="6"/>
        <v>546</v>
      </c>
      <c r="V12" s="1239">
        <f t="shared" si="6"/>
        <v>780</v>
      </c>
      <c r="W12" s="1023"/>
      <c r="X12" s="1033"/>
      <c r="Y12" s="1023"/>
      <c r="Z12" s="1023"/>
      <c r="AA12" s="1023"/>
      <c r="AB12" s="1023"/>
      <c r="AC12" s="1023"/>
      <c r="AD12" s="1023"/>
      <c r="AE12" s="1023"/>
      <c r="AF12" s="1023"/>
      <c r="AG12" s="1023"/>
      <c r="AH12" s="1023"/>
      <c r="AI12" s="1023"/>
      <c r="AJ12" s="1023"/>
      <c r="AK12" s="1023"/>
      <c r="AL12" s="1023"/>
      <c r="AM12" s="1023"/>
      <c r="AN12" s="1023"/>
      <c r="AO12" s="1023"/>
      <c r="AP12" s="1023"/>
      <c r="AQ12" s="1023"/>
      <c r="AR12" s="1023"/>
      <c r="AS12" s="1023"/>
      <c r="AT12" s="1023"/>
      <c r="AU12" s="1023"/>
      <c r="AV12" s="1023"/>
      <c r="AW12" s="1024"/>
      <c r="AX12" s="1024"/>
      <c r="AY12" s="1024"/>
      <c r="AZ12" s="1024"/>
      <c r="BA12" s="1024"/>
      <c r="BB12" s="1024"/>
      <c r="BC12" s="1024"/>
      <c r="BD12" s="1024"/>
      <c r="BE12" s="1024"/>
      <c r="BF12" s="1024"/>
      <c r="BG12" s="1024"/>
      <c r="BH12" s="1024"/>
      <c r="BI12" s="1024"/>
      <c r="BJ12" s="1024"/>
      <c r="BK12" s="1024"/>
      <c r="BL12" s="1024"/>
      <c r="BM12" s="1024"/>
      <c r="BN12" s="1024"/>
      <c r="BO12" s="1024"/>
      <c r="BP12" s="1024"/>
      <c r="BQ12" s="1024"/>
      <c r="BR12" s="1024"/>
      <c r="BS12" s="1024"/>
      <c r="BT12" s="1024"/>
      <c r="BU12" s="1024"/>
      <c r="BV12" s="1024"/>
      <c r="BW12" s="1024"/>
      <c r="BX12" s="1024"/>
      <c r="BY12" s="1024"/>
      <c r="BZ12" s="1024"/>
      <c r="CA12" s="1024"/>
      <c r="CB12" s="1024"/>
      <c r="CC12" s="1024"/>
      <c r="CD12" s="1024"/>
      <c r="CE12" s="1024"/>
      <c r="CF12" s="1024"/>
      <c r="CG12" s="1024"/>
      <c r="CH12" s="1024"/>
      <c r="CI12" s="1024"/>
      <c r="CJ12" s="1024"/>
      <c r="CK12" s="1024"/>
      <c r="CL12" s="1024"/>
      <c r="CM12" s="1024"/>
      <c r="CN12" s="1024"/>
      <c r="CO12" s="1024"/>
      <c r="CP12" s="1024"/>
      <c r="CQ12" s="1024"/>
      <c r="CR12" s="1024"/>
      <c r="CS12" s="1024"/>
      <c r="CT12" s="1024"/>
      <c r="CU12" s="1024"/>
      <c r="CV12" s="1024"/>
    </row>
    <row r="13" spans="1:100" s="1016" customFormat="1" ht="19.899999999999999" customHeight="1">
      <c r="A13" s="1034" t="s">
        <v>25</v>
      </c>
      <c r="B13" s="1035" t="s">
        <v>91</v>
      </c>
      <c r="C13" s="1036"/>
      <c r="D13" s="121">
        <f t="shared" si="3"/>
        <v>10646</v>
      </c>
      <c r="E13" s="1037">
        <f t="shared" ref="E13:V13" si="7">SUM(E14:E15)</f>
        <v>139</v>
      </c>
      <c r="F13" s="1037">
        <f t="shared" si="7"/>
        <v>604</v>
      </c>
      <c r="G13" s="1038">
        <f t="shared" si="7"/>
        <v>755</v>
      </c>
      <c r="H13" s="1038">
        <f t="shared" si="7"/>
        <v>708</v>
      </c>
      <c r="I13" s="1038">
        <f t="shared" si="7"/>
        <v>764</v>
      </c>
      <c r="J13" s="1038">
        <f t="shared" si="7"/>
        <v>875</v>
      </c>
      <c r="K13" s="1038">
        <f t="shared" si="7"/>
        <v>870</v>
      </c>
      <c r="L13" s="1038">
        <f t="shared" si="7"/>
        <v>856</v>
      </c>
      <c r="M13" s="1038">
        <f t="shared" si="7"/>
        <v>840</v>
      </c>
      <c r="N13" s="1038">
        <f t="shared" si="7"/>
        <v>659</v>
      </c>
      <c r="O13" s="1038">
        <f t="shared" si="7"/>
        <v>666</v>
      </c>
      <c r="P13" s="1038">
        <f t="shared" si="7"/>
        <v>661</v>
      </c>
      <c r="Q13" s="1038">
        <f t="shared" si="7"/>
        <v>586</v>
      </c>
      <c r="R13" s="1038">
        <f t="shared" si="7"/>
        <v>427</v>
      </c>
      <c r="S13" s="1038">
        <f t="shared" si="7"/>
        <v>385</v>
      </c>
      <c r="T13" s="1038">
        <f t="shared" si="7"/>
        <v>268</v>
      </c>
      <c r="U13" s="1038">
        <f t="shared" si="7"/>
        <v>226</v>
      </c>
      <c r="V13" s="1039">
        <f t="shared" si="7"/>
        <v>357</v>
      </c>
      <c r="W13" s="1040"/>
      <c r="X13" s="1040"/>
      <c r="Y13" s="1040"/>
      <c r="Z13" s="1040"/>
      <c r="AA13" s="1040"/>
      <c r="AB13" s="1040"/>
      <c r="AC13" s="1040"/>
      <c r="AD13" s="1040"/>
      <c r="AE13" s="1040"/>
      <c r="AF13" s="1040"/>
      <c r="AG13" s="1040"/>
      <c r="AH13" s="1040"/>
      <c r="AI13" s="1040"/>
      <c r="AJ13" s="1040"/>
      <c r="AK13" s="1040"/>
      <c r="AL13" s="1040"/>
      <c r="AM13" s="1040"/>
      <c r="AN13" s="1040"/>
      <c r="AO13" s="1040"/>
      <c r="AP13" s="1040"/>
      <c r="AQ13" s="1040"/>
      <c r="AR13" s="1040"/>
      <c r="AS13" s="1040"/>
      <c r="AT13" s="1040"/>
      <c r="AU13" s="1040"/>
      <c r="AV13" s="1040"/>
      <c r="AW13" s="1041"/>
      <c r="AX13" s="1041"/>
      <c r="AY13" s="1041"/>
      <c r="AZ13" s="1041"/>
      <c r="BA13" s="1041"/>
      <c r="BB13" s="1041"/>
      <c r="BC13" s="1041"/>
      <c r="BD13" s="1041"/>
      <c r="BE13" s="1041"/>
      <c r="BF13" s="1041"/>
      <c r="BG13" s="1041"/>
      <c r="BH13" s="1041"/>
      <c r="BI13" s="1041"/>
      <c r="BJ13" s="1041"/>
      <c r="BK13" s="1041"/>
      <c r="BL13" s="1041"/>
      <c r="BM13" s="1041"/>
      <c r="BN13" s="1041"/>
      <c r="BO13" s="1041"/>
      <c r="BP13" s="1041"/>
      <c r="BQ13" s="1041"/>
      <c r="BR13" s="1041"/>
      <c r="BS13" s="1041"/>
      <c r="BT13" s="1041"/>
      <c r="BU13" s="1041"/>
      <c r="BV13" s="1041"/>
      <c r="BW13" s="1041"/>
      <c r="BX13" s="1041"/>
      <c r="BY13" s="1041"/>
      <c r="BZ13" s="1041"/>
      <c r="CA13" s="1041"/>
      <c r="CB13" s="1041"/>
      <c r="CC13" s="1041"/>
      <c r="CD13" s="1041"/>
      <c r="CE13" s="1041"/>
      <c r="CF13" s="1041"/>
      <c r="CG13" s="1041"/>
      <c r="CH13" s="1041"/>
      <c r="CI13" s="1041"/>
      <c r="CJ13" s="1041"/>
      <c r="CK13" s="1041"/>
      <c r="CL13" s="1041"/>
      <c r="CM13" s="1041"/>
      <c r="CN13" s="1041"/>
      <c r="CO13" s="1041"/>
      <c r="CP13" s="1041"/>
      <c r="CQ13" s="1041"/>
      <c r="CR13" s="1041"/>
      <c r="CS13" s="1041"/>
      <c r="CT13" s="1041"/>
      <c r="CU13" s="1041"/>
      <c r="CV13" s="1041"/>
    </row>
    <row r="14" spans="1:100" s="1047" customFormat="1" ht="19.899999999999999" customHeight="1">
      <c r="A14" s="1042"/>
      <c r="B14" s="1043"/>
      <c r="C14" s="1044" t="s">
        <v>88</v>
      </c>
      <c r="D14" s="122">
        <f t="shared" si="3"/>
        <v>5024</v>
      </c>
      <c r="E14" s="1045">
        <v>71</v>
      </c>
      <c r="F14" s="1045">
        <v>305</v>
      </c>
      <c r="G14" s="1045">
        <v>384</v>
      </c>
      <c r="H14" s="1045">
        <v>360</v>
      </c>
      <c r="I14" s="1045">
        <v>350</v>
      </c>
      <c r="J14" s="1045">
        <v>401</v>
      </c>
      <c r="K14" s="1045">
        <v>362</v>
      </c>
      <c r="L14" s="1045">
        <v>414</v>
      </c>
      <c r="M14" s="1045">
        <v>423</v>
      </c>
      <c r="N14" s="1045">
        <v>327</v>
      </c>
      <c r="O14" s="1045">
        <v>328</v>
      </c>
      <c r="P14" s="1045">
        <v>316</v>
      </c>
      <c r="Q14" s="1045">
        <v>261</v>
      </c>
      <c r="R14" s="1045">
        <v>190</v>
      </c>
      <c r="S14" s="1045">
        <v>178</v>
      </c>
      <c r="T14" s="1045">
        <v>119</v>
      </c>
      <c r="U14" s="1045">
        <v>85</v>
      </c>
      <c r="V14" s="1046">
        <v>150</v>
      </c>
      <c r="W14" s="1023"/>
      <c r="X14" s="1023"/>
      <c r="Y14" s="1023"/>
      <c r="Z14" s="1023"/>
      <c r="AA14" s="1023"/>
      <c r="AB14" s="1023"/>
      <c r="AC14" s="1023"/>
      <c r="AD14" s="1023"/>
      <c r="AE14" s="1023"/>
      <c r="AF14" s="1023"/>
      <c r="AG14" s="1023"/>
      <c r="AH14" s="1023"/>
      <c r="AI14" s="1023"/>
      <c r="AJ14" s="1023"/>
      <c r="AK14" s="1023"/>
      <c r="AL14" s="1023"/>
      <c r="AM14" s="1023"/>
      <c r="AN14" s="1023"/>
      <c r="AO14" s="1023"/>
      <c r="AP14" s="1023"/>
      <c r="AQ14" s="1023"/>
      <c r="AR14" s="1023"/>
      <c r="AS14" s="1023"/>
      <c r="AT14" s="1023"/>
      <c r="AU14" s="1023"/>
      <c r="AV14" s="1023"/>
      <c r="AW14" s="1024"/>
      <c r="AX14" s="1024"/>
      <c r="AY14" s="1024"/>
      <c r="AZ14" s="1024"/>
      <c r="BA14" s="1024"/>
      <c r="BB14" s="1024"/>
      <c r="BC14" s="1024"/>
      <c r="BD14" s="1024"/>
      <c r="BE14" s="1024"/>
      <c r="BF14" s="1024"/>
      <c r="BG14" s="1024"/>
      <c r="BH14" s="1024"/>
      <c r="BI14" s="1024"/>
      <c r="BJ14" s="1024"/>
      <c r="BK14" s="1024"/>
      <c r="BL14" s="1024"/>
      <c r="BM14" s="1024"/>
      <c r="BN14" s="1024"/>
      <c r="BO14" s="1024"/>
      <c r="BP14" s="1024"/>
      <c r="BQ14" s="1024"/>
      <c r="BR14" s="1024"/>
      <c r="BS14" s="1024"/>
      <c r="BT14" s="1024"/>
      <c r="BU14" s="1024"/>
      <c r="BV14" s="1024"/>
      <c r="BW14" s="1024"/>
      <c r="BX14" s="1024"/>
      <c r="BY14" s="1024"/>
      <c r="BZ14" s="1024"/>
      <c r="CA14" s="1024"/>
      <c r="CB14" s="1024"/>
      <c r="CC14" s="1024"/>
      <c r="CD14" s="1024"/>
      <c r="CE14" s="1024"/>
      <c r="CF14" s="1024"/>
      <c r="CG14" s="1024"/>
      <c r="CH14" s="1024"/>
      <c r="CI14" s="1024"/>
      <c r="CJ14" s="1024"/>
      <c r="CK14" s="1024"/>
      <c r="CL14" s="1024"/>
      <c r="CM14" s="1024"/>
      <c r="CN14" s="1024"/>
      <c r="CO14" s="1024"/>
      <c r="CP14" s="1024"/>
      <c r="CQ14" s="1024"/>
      <c r="CR14" s="1024"/>
      <c r="CS14" s="1024"/>
      <c r="CT14" s="1024"/>
      <c r="CU14" s="1024"/>
      <c r="CV14" s="1024"/>
    </row>
    <row r="15" spans="1:100" s="1025" customFormat="1" ht="19.899999999999999" customHeight="1">
      <c r="A15" s="1048"/>
      <c r="B15" s="1043"/>
      <c r="C15" s="1044" t="s">
        <v>89</v>
      </c>
      <c r="D15" s="122">
        <f t="shared" si="3"/>
        <v>5622</v>
      </c>
      <c r="E15" s="1045">
        <v>68</v>
      </c>
      <c r="F15" s="1045">
        <v>299</v>
      </c>
      <c r="G15" s="1045">
        <v>371</v>
      </c>
      <c r="H15" s="1045">
        <v>348</v>
      </c>
      <c r="I15" s="1045">
        <v>414</v>
      </c>
      <c r="J15" s="1045">
        <v>474</v>
      </c>
      <c r="K15" s="1045">
        <v>508</v>
      </c>
      <c r="L15" s="1045">
        <v>442</v>
      </c>
      <c r="M15" s="1045">
        <v>417</v>
      </c>
      <c r="N15" s="1045">
        <v>332</v>
      </c>
      <c r="O15" s="1045">
        <v>338</v>
      </c>
      <c r="P15" s="1045">
        <v>345</v>
      </c>
      <c r="Q15" s="1045">
        <v>325</v>
      </c>
      <c r="R15" s="1045">
        <v>237</v>
      </c>
      <c r="S15" s="1045">
        <v>207</v>
      </c>
      <c r="T15" s="1045">
        <v>149</v>
      </c>
      <c r="U15" s="1045">
        <v>141</v>
      </c>
      <c r="V15" s="1046">
        <v>207</v>
      </c>
      <c r="W15" s="1023"/>
      <c r="X15" s="1023"/>
      <c r="Y15" s="1023"/>
      <c r="Z15" s="1023"/>
      <c r="AA15" s="1023"/>
      <c r="AB15" s="1023"/>
      <c r="AC15" s="1023"/>
      <c r="AD15" s="1023"/>
      <c r="AE15" s="1023"/>
      <c r="AF15" s="1023"/>
      <c r="AG15" s="1023"/>
      <c r="AH15" s="1023"/>
      <c r="AI15" s="1023"/>
      <c r="AJ15" s="1023"/>
      <c r="AK15" s="1023"/>
      <c r="AL15" s="1023"/>
      <c r="AM15" s="1023"/>
      <c r="AN15" s="1023"/>
      <c r="AO15" s="1023"/>
      <c r="AP15" s="1023"/>
      <c r="AQ15" s="1023"/>
      <c r="AR15" s="1023"/>
      <c r="AS15" s="1023"/>
      <c r="AT15" s="1023"/>
      <c r="AU15" s="1023"/>
      <c r="AV15" s="1023"/>
      <c r="AW15" s="1024"/>
      <c r="AX15" s="1024"/>
      <c r="AY15" s="1024"/>
      <c r="AZ15" s="1024"/>
      <c r="BA15" s="1024"/>
      <c r="BB15" s="1024"/>
      <c r="BC15" s="1024"/>
      <c r="BD15" s="1024"/>
      <c r="BE15" s="1024"/>
      <c r="BF15" s="1024"/>
      <c r="BG15" s="1024"/>
      <c r="BH15" s="1024"/>
      <c r="BI15" s="1024"/>
      <c r="BJ15" s="1024"/>
      <c r="BK15" s="1024"/>
      <c r="BL15" s="1024"/>
      <c r="BM15" s="1024"/>
      <c r="BN15" s="1024"/>
      <c r="BO15" s="1024"/>
      <c r="BP15" s="1024"/>
      <c r="BQ15" s="1024"/>
      <c r="BR15" s="1024"/>
      <c r="BS15" s="1024"/>
      <c r="BT15" s="1024"/>
      <c r="BU15" s="1024"/>
      <c r="BV15" s="1024"/>
      <c r="BW15" s="1024"/>
      <c r="BX15" s="1024"/>
      <c r="BY15" s="1024"/>
      <c r="BZ15" s="1024"/>
      <c r="CA15" s="1024"/>
      <c r="CB15" s="1024"/>
      <c r="CC15" s="1024"/>
      <c r="CD15" s="1024"/>
      <c r="CE15" s="1024"/>
      <c r="CF15" s="1024"/>
      <c r="CG15" s="1024"/>
      <c r="CH15" s="1024"/>
      <c r="CI15" s="1024"/>
      <c r="CJ15" s="1024"/>
      <c r="CK15" s="1024"/>
      <c r="CL15" s="1024"/>
      <c r="CM15" s="1024"/>
      <c r="CN15" s="1024"/>
      <c r="CO15" s="1024"/>
      <c r="CP15" s="1024"/>
      <c r="CQ15" s="1024"/>
      <c r="CR15" s="1024"/>
      <c r="CS15" s="1024"/>
      <c r="CT15" s="1024"/>
      <c r="CU15" s="1024"/>
      <c r="CV15" s="1024"/>
    </row>
    <row r="16" spans="1:100" s="1016" customFormat="1" ht="19.899999999999999" customHeight="1">
      <c r="A16" s="1034" t="s">
        <v>27</v>
      </c>
      <c r="B16" s="1035" t="s">
        <v>92</v>
      </c>
      <c r="C16" s="1036"/>
      <c r="D16" s="121">
        <f t="shared" si="3"/>
        <v>3243</v>
      </c>
      <c r="E16" s="1037">
        <f t="shared" ref="E16:V16" si="8">SUM(E17:E18)</f>
        <v>38</v>
      </c>
      <c r="F16" s="1037">
        <f t="shared" si="8"/>
        <v>181</v>
      </c>
      <c r="G16" s="1038">
        <f t="shared" si="8"/>
        <v>240</v>
      </c>
      <c r="H16" s="1038">
        <f t="shared" si="8"/>
        <v>231</v>
      </c>
      <c r="I16" s="1038">
        <f t="shared" si="8"/>
        <v>272</v>
      </c>
      <c r="J16" s="1038">
        <f t="shared" si="8"/>
        <v>271</v>
      </c>
      <c r="K16" s="1038">
        <f t="shared" si="8"/>
        <v>299</v>
      </c>
      <c r="L16" s="1038">
        <f t="shared" si="8"/>
        <v>252</v>
      </c>
      <c r="M16" s="1038">
        <f t="shared" si="8"/>
        <v>256</v>
      </c>
      <c r="N16" s="1038">
        <f t="shared" si="8"/>
        <v>214</v>
      </c>
      <c r="O16" s="1038">
        <f t="shared" si="8"/>
        <v>192</v>
      </c>
      <c r="P16" s="1038">
        <f t="shared" si="8"/>
        <v>163</v>
      </c>
      <c r="Q16" s="1038">
        <f t="shared" si="8"/>
        <v>146</v>
      </c>
      <c r="R16" s="1038">
        <f t="shared" si="8"/>
        <v>119</v>
      </c>
      <c r="S16" s="1038">
        <f t="shared" si="8"/>
        <v>107</v>
      </c>
      <c r="T16" s="1038">
        <f t="shared" si="8"/>
        <v>89</v>
      </c>
      <c r="U16" s="1038">
        <f t="shared" si="8"/>
        <v>78</v>
      </c>
      <c r="V16" s="1039">
        <f t="shared" si="8"/>
        <v>95</v>
      </c>
      <c r="W16" s="1040"/>
      <c r="X16" s="1040"/>
      <c r="Y16" s="1040"/>
      <c r="Z16" s="1040"/>
      <c r="AA16" s="1040"/>
      <c r="AB16" s="1040"/>
      <c r="AC16" s="1040"/>
      <c r="AD16" s="1040"/>
      <c r="AE16" s="1040"/>
      <c r="AF16" s="1040"/>
      <c r="AG16" s="1040"/>
      <c r="AH16" s="1040"/>
      <c r="AI16" s="1040"/>
      <c r="AJ16" s="1040"/>
      <c r="AK16" s="1040"/>
      <c r="AL16" s="1040"/>
      <c r="AM16" s="1040"/>
      <c r="AN16" s="1040"/>
      <c r="AO16" s="1040"/>
      <c r="AP16" s="1040"/>
      <c r="AQ16" s="1040"/>
      <c r="AR16" s="1040"/>
      <c r="AS16" s="1040"/>
      <c r="AT16" s="1040"/>
      <c r="AU16" s="1040"/>
      <c r="AV16" s="1040"/>
      <c r="AW16" s="1041"/>
      <c r="AX16" s="1041"/>
      <c r="AY16" s="1041"/>
      <c r="AZ16" s="1041"/>
      <c r="BA16" s="1041"/>
      <c r="BB16" s="1041"/>
      <c r="BC16" s="1041"/>
      <c r="BD16" s="1041"/>
      <c r="BE16" s="1041"/>
      <c r="BF16" s="1041"/>
      <c r="BG16" s="1041"/>
      <c r="BH16" s="1041"/>
      <c r="BI16" s="1041"/>
      <c r="BJ16" s="1041"/>
      <c r="BK16" s="1041"/>
      <c r="BL16" s="1041"/>
      <c r="BM16" s="1041"/>
      <c r="BN16" s="1041"/>
      <c r="BO16" s="1041"/>
      <c r="BP16" s="1041"/>
      <c r="BQ16" s="1041"/>
      <c r="BR16" s="1041"/>
      <c r="BS16" s="1041"/>
      <c r="BT16" s="1041"/>
      <c r="BU16" s="1041"/>
      <c r="BV16" s="1041"/>
      <c r="BW16" s="1041"/>
      <c r="BX16" s="1041"/>
      <c r="BY16" s="1041"/>
      <c r="BZ16" s="1041"/>
      <c r="CA16" s="1041"/>
      <c r="CB16" s="1041"/>
      <c r="CC16" s="1041"/>
      <c r="CD16" s="1041"/>
      <c r="CE16" s="1041"/>
      <c r="CF16" s="1041"/>
      <c r="CG16" s="1041"/>
      <c r="CH16" s="1041"/>
      <c r="CI16" s="1041"/>
      <c r="CJ16" s="1041"/>
      <c r="CK16" s="1041"/>
      <c r="CL16" s="1041"/>
      <c r="CM16" s="1041"/>
      <c r="CN16" s="1041"/>
      <c r="CO16" s="1041"/>
      <c r="CP16" s="1041"/>
      <c r="CQ16" s="1041"/>
      <c r="CR16" s="1041"/>
      <c r="CS16" s="1041"/>
      <c r="CT16" s="1041"/>
      <c r="CU16" s="1041"/>
      <c r="CV16" s="1041"/>
    </row>
    <row r="17" spans="1:100" s="1047" customFormat="1" ht="19.899999999999999" customHeight="1">
      <c r="A17" s="1042"/>
      <c r="B17" s="1043"/>
      <c r="C17" s="1044" t="s">
        <v>88</v>
      </c>
      <c r="D17" s="122">
        <f t="shared" si="3"/>
        <v>1623</v>
      </c>
      <c r="E17" s="1045">
        <v>17</v>
      </c>
      <c r="F17" s="1045">
        <v>77</v>
      </c>
      <c r="G17" s="1045">
        <v>106</v>
      </c>
      <c r="H17" s="1045">
        <v>107</v>
      </c>
      <c r="I17" s="1045">
        <v>121</v>
      </c>
      <c r="J17" s="1045">
        <v>140</v>
      </c>
      <c r="K17" s="1045">
        <v>148</v>
      </c>
      <c r="L17" s="1045">
        <v>128</v>
      </c>
      <c r="M17" s="1045">
        <v>144</v>
      </c>
      <c r="N17" s="1045">
        <v>123</v>
      </c>
      <c r="O17" s="1045">
        <v>100</v>
      </c>
      <c r="P17" s="1045">
        <v>79</v>
      </c>
      <c r="Q17" s="1045">
        <v>76</v>
      </c>
      <c r="R17" s="1045">
        <v>57</v>
      </c>
      <c r="S17" s="1045">
        <v>59</v>
      </c>
      <c r="T17" s="1045">
        <v>47</v>
      </c>
      <c r="U17" s="1045">
        <v>43</v>
      </c>
      <c r="V17" s="1046">
        <v>51</v>
      </c>
      <c r="W17" s="1023"/>
      <c r="X17" s="1023"/>
      <c r="Y17" s="1023"/>
      <c r="Z17" s="1023"/>
      <c r="AA17" s="1023"/>
      <c r="AB17" s="1023"/>
      <c r="AC17" s="1023"/>
      <c r="AD17" s="1023"/>
      <c r="AE17" s="1023"/>
      <c r="AF17" s="1023"/>
      <c r="AG17" s="1023"/>
      <c r="AH17" s="1023"/>
      <c r="AI17" s="1023"/>
      <c r="AJ17" s="1023"/>
      <c r="AK17" s="1023"/>
      <c r="AL17" s="1023"/>
      <c r="AM17" s="1023"/>
      <c r="AN17" s="1023"/>
      <c r="AO17" s="1023"/>
      <c r="AP17" s="1023"/>
      <c r="AQ17" s="1023"/>
      <c r="AR17" s="1023"/>
      <c r="AS17" s="1023"/>
      <c r="AT17" s="1023"/>
      <c r="AU17" s="1023"/>
      <c r="AV17" s="1023"/>
      <c r="AW17" s="1024"/>
      <c r="AX17" s="1024"/>
      <c r="AY17" s="1024"/>
      <c r="AZ17" s="1024"/>
      <c r="BA17" s="1024"/>
      <c r="BB17" s="1024"/>
      <c r="BC17" s="1024"/>
      <c r="BD17" s="1024"/>
      <c r="BE17" s="1024"/>
      <c r="BF17" s="1024"/>
      <c r="BG17" s="1024"/>
      <c r="BH17" s="1024"/>
      <c r="BI17" s="1024"/>
      <c r="BJ17" s="1024"/>
      <c r="BK17" s="1024"/>
      <c r="BL17" s="1024"/>
      <c r="BM17" s="1024"/>
      <c r="BN17" s="1024"/>
      <c r="BO17" s="1024"/>
      <c r="BP17" s="1024"/>
      <c r="BQ17" s="1024"/>
      <c r="BR17" s="1024"/>
      <c r="BS17" s="1024"/>
      <c r="BT17" s="1024"/>
      <c r="BU17" s="1024"/>
      <c r="BV17" s="1024"/>
      <c r="BW17" s="1024"/>
      <c r="BX17" s="1024"/>
      <c r="BY17" s="1024"/>
      <c r="BZ17" s="1024"/>
      <c r="CA17" s="1024"/>
      <c r="CB17" s="1024"/>
      <c r="CC17" s="1024"/>
      <c r="CD17" s="1024"/>
      <c r="CE17" s="1024"/>
      <c r="CF17" s="1024"/>
      <c r="CG17" s="1024"/>
      <c r="CH17" s="1024"/>
      <c r="CI17" s="1024"/>
      <c r="CJ17" s="1024"/>
      <c r="CK17" s="1024"/>
      <c r="CL17" s="1024"/>
      <c r="CM17" s="1024"/>
      <c r="CN17" s="1024"/>
      <c r="CO17" s="1024"/>
      <c r="CP17" s="1024"/>
      <c r="CQ17" s="1024"/>
      <c r="CR17" s="1024"/>
      <c r="CS17" s="1024"/>
      <c r="CT17" s="1024"/>
      <c r="CU17" s="1024"/>
      <c r="CV17" s="1024"/>
    </row>
    <row r="18" spans="1:100" s="1025" customFormat="1" ht="19.899999999999999" customHeight="1">
      <c r="A18" s="1048"/>
      <c r="B18" s="1043"/>
      <c r="C18" s="1044" t="s">
        <v>89</v>
      </c>
      <c r="D18" s="122">
        <f t="shared" si="3"/>
        <v>1620</v>
      </c>
      <c r="E18" s="1045">
        <v>21</v>
      </c>
      <c r="F18" s="1045">
        <v>104</v>
      </c>
      <c r="G18" s="1045">
        <v>134</v>
      </c>
      <c r="H18" s="1045">
        <v>124</v>
      </c>
      <c r="I18" s="1045">
        <v>151</v>
      </c>
      <c r="J18" s="1045">
        <v>131</v>
      </c>
      <c r="K18" s="1045">
        <v>151</v>
      </c>
      <c r="L18" s="1045">
        <v>124</v>
      </c>
      <c r="M18" s="1045">
        <v>112</v>
      </c>
      <c r="N18" s="1045">
        <v>91</v>
      </c>
      <c r="O18" s="1045">
        <v>92</v>
      </c>
      <c r="P18" s="1045">
        <v>84</v>
      </c>
      <c r="Q18" s="1045">
        <v>70</v>
      </c>
      <c r="R18" s="1045">
        <v>62</v>
      </c>
      <c r="S18" s="1045">
        <v>48</v>
      </c>
      <c r="T18" s="1045">
        <v>42</v>
      </c>
      <c r="U18" s="1045">
        <v>35</v>
      </c>
      <c r="V18" s="1046">
        <v>44</v>
      </c>
      <c r="W18" s="1023"/>
      <c r="X18" s="1023"/>
      <c r="Y18" s="1023"/>
      <c r="Z18" s="1023"/>
      <c r="AA18" s="1023"/>
      <c r="AB18" s="1023"/>
      <c r="AC18" s="1023"/>
      <c r="AD18" s="1023"/>
      <c r="AE18" s="1023"/>
      <c r="AF18" s="1023"/>
      <c r="AG18" s="1023"/>
      <c r="AH18" s="1023"/>
      <c r="AI18" s="1023"/>
      <c r="AJ18" s="1023"/>
      <c r="AK18" s="1023"/>
      <c r="AL18" s="1023"/>
      <c r="AM18" s="1023"/>
      <c r="AN18" s="1023"/>
      <c r="AO18" s="1023"/>
      <c r="AP18" s="1023"/>
      <c r="AQ18" s="1023"/>
      <c r="AR18" s="1023"/>
      <c r="AS18" s="1023"/>
      <c r="AT18" s="1023"/>
      <c r="AU18" s="1023"/>
      <c r="AV18" s="1023"/>
      <c r="AW18" s="1024"/>
      <c r="AX18" s="1024"/>
      <c r="AY18" s="1024"/>
      <c r="AZ18" s="1024"/>
      <c r="BA18" s="1024"/>
      <c r="BB18" s="1024"/>
      <c r="BC18" s="1024"/>
      <c r="BD18" s="1024"/>
      <c r="BE18" s="1024"/>
      <c r="BF18" s="1024"/>
      <c r="BG18" s="1024"/>
      <c r="BH18" s="1024"/>
      <c r="BI18" s="1024"/>
      <c r="BJ18" s="1024"/>
      <c r="BK18" s="1024"/>
      <c r="BL18" s="1024"/>
      <c r="BM18" s="1024"/>
      <c r="BN18" s="1024"/>
      <c r="BO18" s="1024"/>
      <c r="BP18" s="1024"/>
      <c r="BQ18" s="1024"/>
      <c r="BR18" s="1024"/>
      <c r="BS18" s="1024"/>
      <c r="BT18" s="1024"/>
      <c r="BU18" s="1024"/>
      <c r="BV18" s="1024"/>
      <c r="BW18" s="1024"/>
      <c r="BX18" s="1024"/>
      <c r="BY18" s="1024"/>
      <c r="BZ18" s="1024"/>
      <c r="CA18" s="1024"/>
      <c r="CB18" s="1024"/>
      <c r="CC18" s="1024"/>
      <c r="CD18" s="1024"/>
      <c r="CE18" s="1024"/>
      <c r="CF18" s="1024"/>
      <c r="CG18" s="1024"/>
      <c r="CH18" s="1024"/>
      <c r="CI18" s="1024"/>
      <c r="CJ18" s="1024"/>
      <c r="CK18" s="1024"/>
      <c r="CL18" s="1024"/>
      <c r="CM18" s="1024"/>
      <c r="CN18" s="1024"/>
      <c r="CO18" s="1024"/>
      <c r="CP18" s="1024"/>
      <c r="CQ18" s="1024"/>
      <c r="CR18" s="1024"/>
      <c r="CS18" s="1024"/>
      <c r="CT18" s="1024"/>
      <c r="CU18" s="1024"/>
      <c r="CV18" s="1024"/>
    </row>
    <row r="19" spans="1:100" s="1016" customFormat="1" ht="19.899999999999999" customHeight="1">
      <c r="A19" s="1034" t="s">
        <v>29</v>
      </c>
      <c r="B19" s="1035" t="s">
        <v>93</v>
      </c>
      <c r="C19" s="1036"/>
      <c r="D19" s="121">
        <f t="shared" si="3"/>
        <v>6013</v>
      </c>
      <c r="E19" s="1037">
        <f t="shared" ref="E19:V19" si="9">SUM(E20:E21)</f>
        <v>70</v>
      </c>
      <c r="F19" s="1037">
        <f t="shared" si="9"/>
        <v>347</v>
      </c>
      <c r="G19" s="1038">
        <f t="shared" si="9"/>
        <v>459</v>
      </c>
      <c r="H19" s="1038">
        <f t="shared" si="9"/>
        <v>422</v>
      </c>
      <c r="I19" s="1038">
        <f t="shared" si="9"/>
        <v>511</v>
      </c>
      <c r="J19" s="1038">
        <f t="shared" si="9"/>
        <v>505</v>
      </c>
      <c r="K19" s="1038">
        <f t="shared" si="9"/>
        <v>523</v>
      </c>
      <c r="L19" s="1038">
        <f t="shared" si="9"/>
        <v>487</v>
      </c>
      <c r="M19" s="1038">
        <f t="shared" si="9"/>
        <v>443</v>
      </c>
      <c r="N19" s="1038">
        <f t="shared" si="9"/>
        <v>331</v>
      </c>
      <c r="O19" s="1038">
        <f t="shared" si="9"/>
        <v>332</v>
      </c>
      <c r="P19" s="1038">
        <f t="shared" si="9"/>
        <v>344</v>
      </c>
      <c r="Q19" s="1038">
        <f t="shared" si="9"/>
        <v>315</v>
      </c>
      <c r="R19" s="1038">
        <f t="shared" si="9"/>
        <v>247</v>
      </c>
      <c r="S19" s="1038">
        <f t="shared" si="9"/>
        <v>210</v>
      </c>
      <c r="T19" s="1038">
        <f t="shared" si="9"/>
        <v>166</v>
      </c>
      <c r="U19" s="1038">
        <f t="shared" si="9"/>
        <v>118</v>
      </c>
      <c r="V19" s="1039">
        <f t="shared" si="9"/>
        <v>183</v>
      </c>
      <c r="W19" s="1040"/>
      <c r="X19" s="1040"/>
      <c r="Y19" s="1040"/>
      <c r="Z19" s="1040"/>
      <c r="AA19" s="1040"/>
      <c r="AB19" s="1040"/>
      <c r="AC19" s="1040"/>
      <c r="AD19" s="1040"/>
      <c r="AE19" s="1040"/>
      <c r="AF19" s="1040"/>
      <c r="AG19" s="1040"/>
      <c r="AH19" s="1040"/>
      <c r="AI19" s="1040"/>
      <c r="AJ19" s="1040"/>
      <c r="AK19" s="1040"/>
      <c r="AL19" s="1040"/>
      <c r="AM19" s="1040"/>
      <c r="AN19" s="1040"/>
      <c r="AO19" s="1040"/>
      <c r="AP19" s="1040"/>
      <c r="AQ19" s="1040"/>
      <c r="AR19" s="1040"/>
      <c r="AS19" s="1040"/>
      <c r="AT19" s="1040"/>
      <c r="AU19" s="1040"/>
      <c r="AV19" s="1040"/>
      <c r="AW19" s="1041"/>
      <c r="AX19" s="1041"/>
      <c r="AY19" s="1041"/>
      <c r="AZ19" s="1041"/>
      <c r="BA19" s="1041"/>
      <c r="BB19" s="1041"/>
      <c r="BC19" s="1041"/>
      <c r="BD19" s="1041"/>
      <c r="BE19" s="1041"/>
      <c r="BF19" s="1041"/>
      <c r="BG19" s="1041"/>
      <c r="BH19" s="1041"/>
      <c r="BI19" s="1041"/>
      <c r="BJ19" s="1041"/>
      <c r="BK19" s="1041"/>
      <c r="BL19" s="1041"/>
      <c r="BM19" s="1041"/>
      <c r="BN19" s="1041"/>
      <c r="BO19" s="1041"/>
      <c r="BP19" s="1041"/>
      <c r="BQ19" s="1041"/>
      <c r="BR19" s="1041"/>
      <c r="BS19" s="1041"/>
      <c r="BT19" s="1041"/>
      <c r="BU19" s="1041"/>
      <c r="BV19" s="1041"/>
      <c r="BW19" s="1041"/>
      <c r="BX19" s="1041"/>
      <c r="BY19" s="1041"/>
      <c r="BZ19" s="1041"/>
      <c r="CA19" s="1041"/>
      <c r="CB19" s="1041"/>
      <c r="CC19" s="1041"/>
      <c r="CD19" s="1041"/>
      <c r="CE19" s="1041"/>
      <c r="CF19" s="1041"/>
      <c r="CG19" s="1041"/>
      <c r="CH19" s="1041"/>
      <c r="CI19" s="1041"/>
      <c r="CJ19" s="1041"/>
      <c r="CK19" s="1041"/>
      <c r="CL19" s="1041"/>
      <c r="CM19" s="1041"/>
      <c r="CN19" s="1041"/>
      <c r="CO19" s="1041"/>
      <c r="CP19" s="1041"/>
      <c r="CQ19" s="1041"/>
      <c r="CR19" s="1041"/>
      <c r="CS19" s="1041"/>
      <c r="CT19" s="1041"/>
      <c r="CU19" s="1041"/>
      <c r="CV19" s="1041"/>
    </row>
    <row r="20" spans="1:100" s="1047" customFormat="1" ht="19.899999999999999" customHeight="1">
      <c r="A20" s="1049"/>
      <c r="B20" s="1050"/>
      <c r="C20" s="1044" t="s">
        <v>88</v>
      </c>
      <c r="D20" s="122">
        <f t="shared" si="3"/>
        <v>3025</v>
      </c>
      <c r="E20" s="1045">
        <v>36</v>
      </c>
      <c r="F20" s="1045">
        <v>171</v>
      </c>
      <c r="G20" s="1045">
        <v>229</v>
      </c>
      <c r="H20" s="1045">
        <v>216</v>
      </c>
      <c r="I20" s="1045">
        <v>234</v>
      </c>
      <c r="J20" s="1045">
        <v>265</v>
      </c>
      <c r="K20" s="1045">
        <v>261</v>
      </c>
      <c r="L20" s="1045">
        <v>264</v>
      </c>
      <c r="M20" s="1045">
        <v>234</v>
      </c>
      <c r="N20" s="1045">
        <v>181</v>
      </c>
      <c r="O20" s="1045">
        <v>162</v>
      </c>
      <c r="P20" s="1045">
        <v>167</v>
      </c>
      <c r="Q20" s="1045">
        <v>154</v>
      </c>
      <c r="R20" s="1045">
        <v>131</v>
      </c>
      <c r="S20" s="1045">
        <v>109</v>
      </c>
      <c r="T20" s="1045">
        <v>67</v>
      </c>
      <c r="U20" s="1045">
        <v>57</v>
      </c>
      <c r="V20" s="1046">
        <v>87</v>
      </c>
      <c r="W20" s="1023"/>
      <c r="X20" s="1023"/>
      <c r="Y20" s="1023"/>
      <c r="Z20" s="1023"/>
      <c r="AA20" s="1023"/>
      <c r="AB20" s="1023"/>
      <c r="AC20" s="1023"/>
      <c r="AD20" s="1023"/>
      <c r="AE20" s="1023"/>
      <c r="AF20" s="1023"/>
      <c r="AG20" s="1023"/>
      <c r="AH20" s="1023"/>
      <c r="AI20" s="1023"/>
      <c r="AJ20" s="1023"/>
      <c r="AK20" s="1023"/>
      <c r="AL20" s="1023"/>
      <c r="AM20" s="1023"/>
      <c r="AN20" s="1023"/>
      <c r="AO20" s="1023"/>
      <c r="AP20" s="1023"/>
      <c r="AQ20" s="1023"/>
      <c r="AR20" s="1023"/>
      <c r="AS20" s="1023"/>
      <c r="AT20" s="1023"/>
      <c r="AU20" s="1023"/>
      <c r="AV20" s="1023"/>
      <c r="AW20" s="1024"/>
      <c r="AX20" s="1024"/>
      <c r="AY20" s="1024"/>
      <c r="AZ20" s="1024"/>
      <c r="BA20" s="1024"/>
      <c r="BB20" s="1024"/>
      <c r="BC20" s="1024"/>
      <c r="BD20" s="1024"/>
      <c r="BE20" s="1024"/>
      <c r="BF20" s="1024"/>
      <c r="BG20" s="1024"/>
      <c r="BH20" s="1024"/>
      <c r="BI20" s="1024"/>
      <c r="BJ20" s="1024"/>
      <c r="BK20" s="1024"/>
      <c r="BL20" s="1024"/>
      <c r="BM20" s="1024"/>
      <c r="BN20" s="1024"/>
      <c r="BO20" s="1024"/>
      <c r="BP20" s="1024"/>
      <c r="BQ20" s="1024"/>
      <c r="BR20" s="1024"/>
      <c r="BS20" s="1024"/>
      <c r="BT20" s="1024"/>
      <c r="BU20" s="1024"/>
      <c r="BV20" s="1024"/>
      <c r="BW20" s="1024"/>
      <c r="BX20" s="1024"/>
      <c r="BY20" s="1024"/>
      <c r="BZ20" s="1024"/>
      <c r="CA20" s="1024"/>
      <c r="CB20" s="1024"/>
      <c r="CC20" s="1024"/>
      <c r="CD20" s="1024"/>
      <c r="CE20" s="1024"/>
      <c r="CF20" s="1024"/>
      <c r="CG20" s="1024"/>
      <c r="CH20" s="1024"/>
      <c r="CI20" s="1024"/>
      <c r="CJ20" s="1024"/>
      <c r="CK20" s="1024"/>
      <c r="CL20" s="1024"/>
      <c r="CM20" s="1024"/>
      <c r="CN20" s="1024"/>
      <c r="CO20" s="1024"/>
      <c r="CP20" s="1024"/>
      <c r="CQ20" s="1024"/>
      <c r="CR20" s="1024"/>
      <c r="CS20" s="1024"/>
      <c r="CT20" s="1024"/>
      <c r="CU20" s="1024"/>
      <c r="CV20" s="1024"/>
    </row>
    <row r="21" spans="1:100" s="1025" customFormat="1" ht="19.899999999999999" customHeight="1">
      <c r="A21" s="1048"/>
      <c r="B21" s="1043"/>
      <c r="C21" s="1044" t="s">
        <v>89</v>
      </c>
      <c r="D21" s="122">
        <f t="shared" si="3"/>
        <v>2988</v>
      </c>
      <c r="E21" s="1045">
        <v>34</v>
      </c>
      <c r="F21" s="1045">
        <v>176</v>
      </c>
      <c r="G21" s="1045">
        <v>230</v>
      </c>
      <c r="H21" s="1045">
        <v>206</v>
      </c>
      <c r="I21" s="1045">
        <v>277</v>
      </c>
      <c r="J21" s="1045">
        <v>240</v>
      </c>
      <c r="K21" s="1045">
        <v>262</v>
      </c>
      <c r="L21" s="1045">
        <v>223</v>
      </c>
      <c r="M21" s="1045">
        <v>209</v>
      </c>
      <c r="N21" s="1045">
        <v>150</v>
      </c>
      <c r="O21" s="1045">
        <v>170</v>
      </c>
      <c r="P21" s="1045">
        <v>177</v>
      </c>
      <c r="Q21" s="1045">
        <v>161</v>
      </c>
      <c r="R21" s="1045">
        <v>116</v>
      </c>
      <c r="S21" s="1045">
        <v>101</v>
      </c>
      <c r="T21" s="1045">
        <v>99</v>
      </c>
      <c r="U21" s="1045">
        <v>61</v>
      </c>
      <c r="V21" s="1046">
        <v>96</v>
      </c>
      <c r="W21" s="1023"/>
      <c r="X21" s="1023"/>
      <c r="Y21" s="1023"/>
      <c r="Z21" s="1023"/>
      <c r="AA21" s="1023"/>
      <c r="AB21" s="1023"/>
      <c r="AC21" s="1023"/>
      <c r="AD21" s="1023"/>
      <c r="AE21" s="1023"/>
      <c r="AF21" s="1023"/>
      <c r="AG21" s="1023"/>
      <c r="AH21" s="1023"/>
      <c r="AI21" s="1023"/>
      <c r="AJ21" s="1023"/>
      <c r="AK21" s="1023"/>
      <c r="AL21" s="1023"/>
      <c r="AM21" s="1023"/>
      <c r="AN21" s="1023"/>
      <c r="AO21" s="1023"/>
      <c r="AP21" s="1023"/>
      <c r="AQ21" s="1023"/>
      <c r="AR21" s="1023"/>
      <c r="AS21" s="1023"/>
      <c r="AT21" s="1023"/>
      <c r="AU21" s="1023"/>
      <c r="AV21" s="1023"/>
      <c r="AW21" s="1024"/>
      <c r="AX21" s="1024"/>
      <c r="AY21" s="1024"/>
      <c r="AZ21" s="1024"/>
      <c r="BA21" s="1024"/>
      <c r="BB21" s="1024"/>
      <c r="BC21" s="1024"/>
      <c r="BD21" s="1024"/>
      <c r="BE21" s="1024"/>
      <c r="BF21" s="1024"/>
      <c r="BG21" s="1024"/>
      <c r="BH21" s="1024"/>
      <c r="BI21" s="1024"/>
      <c r="BJ21" s="1024"/>
      <c r="BK21" s="1024"/>
      <c r="BL21" s="1024"/>
      <c r="BM21" s="1024"/>
      <c r="BN21" s="1024"/>
      <c r="BO21" s="1024"/>
      <c r="BP21" s="1024"/>
      <c r="BQ21" s="1024"/>
      <c r="BR21" s="1024"/>
      <c r="BS21" s="1024"/>
      <c r="BT21" s="1024"/>
      <c r="BU21" s="1024"/>
      <c r="BV21" s="1024"/>
      <c r="BW21" s="1024"/>
      <c r="BX21" s="1024"/>
      <c r="BY21" s="1024"/>
      <c r="BZ21" s="1024"/>
      <c r="CA21" s="1024"/>
      <c r="CB21" s="1024"/>
      <c r="CC21" s="1024"/>
      <c r="CD21" s="1024"/>
      <c r="CE21" s="1024"/>
      <c r="CF21" s="1024"/>
      <c r="CG21" s="1024"/>
      <c r="CH21" s="1024"/>
      <c r="CI21" s="1024"/>
      <c r="CJ21" s="1024"/>
      <c r="CK21" s="1024"/>
      <c r="CL21" s="1024"/>
      <c r="CM21" s="1024"/>
      <c r="CN21" s="1024"/>
      <c r="CO21" s="1024"/>
      <c r="CP21" s="1024"/>
      <c r="CQ21" s="1024"/>
      <c r="CR21" s="1024"/>
      <c r="CS21" s="1024"/>
      <c r="CT21" s="1024"/>
      <c r="CU21" s="1024"/>
      <c r="CV21" s="1024"/>
    </row>
    <row r="22" spans="1:100" s="1016" customFormat="1" ht="19.899999999999999" customHeight="1">
      <c r="A22" s="1051" t="s">
        <v>31</v>
      </c>
      <c r="B22" s="1035" t="s">
        <v>94</v>
      </c>
      <c r="C22" s="1052"/>
      <c r="D22" s="121">
        <f t="shared" si="3"/>
        <v>7878</v>
      </c>
      <c r="E22" s="1037">
        <f t="shared" ref="E22:V22" si="10">SUM(E23:E24)</f>
        <v>105</v>
      </c>
      <c r="F22" s="1037">
        <f t="shared" si="10"/>
        <v>470</v>
      </c>
      <c r="G22" s="1038">
        <f t="shared" si="10"/>
        <v>606</v>
      </c>
      <c r="H22" s="1038">
        <f t="shared" si="10"/>
        <v>579</v>
      </c>
      <c r="I22" s="1038">
        <f t="shared" si="10"/>
        <v>612</v>
      </c>
      <c r="J22" s="1038">
        <f t="shared" si="10"/>
        <v>689</v>
      </c>
      <c r="K22" s="1038">
        <f t="shared" si="10"/>
        <v>741</v>
      </c>
      <c r="L22" s="1038">
        <f t="shared" si="10"/>
        <v>637</v>
      </c>
      <c r="M22" s="1038">
        <f t="shared" si="10"/>
        <v>564</v>
      </c>
      <c r="N22" s="1038">
        <f t="shared" si="10"/>
        <v>508</v>
      </c>
      <c r="O22" s="1038">
        <f t="shared" si="10"/>
        <v>489</v>
      </c>
      <c r="P22" s="1038">
        <f t="shared" si="10"/>
        <v>455</v>
      </c>
      <c r="Q22" s="1038">
        <f t="shared" si="10"/>
        <v>358</v>
      </c>
      <c r="R22" s="1038">
        <f t="shared" si="10"/>
        <v>314</v>
      </c>
      <c r="S22" s="1038">
        <f t="shared" si="10"/>
        <v>247</v>
      </c>
      <c r="T22" s="1038">
        <f t="shared" si="10"/>
        <v>178</v>
      </c>
      <c r="U22" s="1038">
        <f t="shared" si="10"/>
        <v>128</v>
      </c>
      <c r="V22" s="1039">
        <f t="shared" si="10"/>
        <v>198</v>
      </c>
      <c r="W22" s="1040"/>
      <c r="X22" s="1040"/>
      <c r="Y22" s="1040"/>
      <c r="Z22" s="1040"/>
      <c r="AA22" s="1040"/>
      <c r="AB22" s="1040"/>
      <c r="AC22" s="1040"/>
      <c r="AD22" s="1040"/>
      <c r="AE22" s="1040"/>
      <c r="AF22" s="1040"/>
      <c r="AG22" s="1040"/>
      <c r="AH22" s="1040"/>
      <c r="AI22" s="1040"/>
      <c r="AJ22" s="1040"/>
      <c r="AK22" s="1040"/>
      <c r="AL22" s="1040"/>
      <c r="AM22" s="1040"/>
      <c r="AN22" s="1040"/>
      <c r="AO22" s="1040"/>
      <c r="AP22" s="1040"/>
      <c r="AQ22" s="1040"/>
      <c r="AR22" s="1040"/>
      <c r="AS22" s="1040"/>
      <c r="AT22" s="1040"/>
      <c r="AU22" s="1040"/>
      <c r="AV22" s="1040"/>
      <c r="AW22" s="1041"/>
      <c r="AX22" s="1041"/>
      <c r="AY22" s="1041"/>
      <c r="AZ22" s="1041"/>
      <c r="BA22" s="1041"/>
      <c r="BB22" s="1041"/>
      <c r="BC22" s="1041"/>
      <c r="BD22" s="1041"/>
      <c r="BE22" s="1041"/>
      <c r="BF22" s="1041"/>
      <c r="BG22" s="1041"/>
      <c r="BH22" s="1041"/>
      <c r="BI22" s="1041"/>
      <c r="BJ22" s="1041"/>
      <c r="BK22" s="1041"/>
      <c r="BL22" s="1041"/>
      <c r="BM22" s="1041"/>
      <c r="BN22" s="1041"/>
      <c r="BO22" s="1041"/>
      <c r="BP22" s="1041"/>
      <c r="BQ22" s="1041"/>
      <c r="BR22" s="1041"/>
      <c r="BS22" s="1041"/>
      <c r="BT22" s="1041"/>
      <c r="BU22" s="1041"/>
      <c r="BV22" s="1041"/>
      <c r="BW22" s="1041"/>
      <c r="BX22" s="1041"/>
      <c r="BY22" s="1041"/>
      <c r="BZ22" s="1041"/>
      <c r="CA22" s="1041"/>
      <c r="CB22" s="1041"/>
      <c r="CC22" s="1041"/>
      <c r="CD22" s="1041"/>
      <c r="CE22" s="1041"/>
      <c r="CF22" s="1041"/>
      <c r="CG22" s="1041"/>
      <c r="CH22" s="1041"/>
      <c r="CI22" s="1041"/>
      <c r="CJ22" s="1041"/>
      <c r="CK22" s="1041"/>
      <c r="CL22" s="1041"/>
      <c r="CM22" s="1041"/>
      <c r="CN22" s="1041"/>
      <c r="CO22" s="1041"/>
      <c r="CP22" s="1041"/>
      <c r="CQ22" s="1041"/>
      <c r="CR22" s="1041"/>
      <c r="CS22" s="1041"/>
      <c r="CT22" s="1041"/>
      <c r="CU22" s="1041"/>
      <c r="CV22" s="1041"/>
    </row>
    <row r="23" spans="1:100" s="1047" customFormat="1" ht="19.899999999999999" customHeight="1">
      <c r="A23" s="1042"/>
      <c r="B23" s="1053"/>
      <c r="C23" s="1044" t="s">
        <v>88</v>
      </c>
      <c r="D23" s="117">
        <f t="shared" si="3"/>
        <v>3856</v>
      </c>
      <c r="E23" s="1045">
        <v>51</v>
      </c>
      <c r="F23" s="1045">
        <v>236</v>
      </c>
      <c r="G23" s="1045">
        <v>302</v>
      </c>
      <c r="H23" s="1045">
        <v>276</v>
      </c>
      <c r="I23" s="1045">
        <v>296</v>
      </c>
      <c r="J23" s="1045">
        <v>346</v>
      </c>
      <c r="K23" s="1045">
        <v>338</v>
      </c>
      <c r="L23" s="1045">
        <v>328</v>
      </c>
      <c r="M23" s="1045">
        <v>303</v>
      </c>
      <c r="N23" s="1045">
        <v>259</v>
      </c>
      <c r="O23" s="1045">
        <v>224</v>
      </c>
      <c r="P23" s="1045">
        <v>211</v>
      </c>
      <c r="Q23" s="1045">
        <v>193</v>
      </c>
      <c r="R23" s="1045">
        <v>148</v>
      </c>
      <c r="S23" s="1045">
        <v>120</v>
      </c>
      <c r="T23" s="1045">
        <v>80</v>
      </c>
      <c r="U23" s="1045">
        <v>60</v>
      </c>
      <c r="V23" s="1046">
        <v>85</v>
      </c>
      <c r="W23" s="1023"/>
      <c r="X23" s="1023"/>
      <c r="Y23" s="1023"/>
      <c r="Z23" s="1023"/>
      <c r="AA23" s="1023"/>
      <c r="AB23" s="1023"/>
      <c r="AC23" s="1023"/>
      <c r="AD23" s="1023"/>
      <c r="AE23" s="1023"/>
      <c r="AF23" s="1023"/>
      <c r="AG23" s="1023"/>
      <c r="AH23" s="1023"/>
      <c r="AI23" s="1023"/>
      <c r="AJ23" s="1023"/>
      <c r="AK23" s="1023"/>
      <c r="AL23" s="1023"/>
      <c r="AM23" s="1023"/>
      <c r="AN23" s="1023"/>
      <c r="AO23" s="1023"/>
      <c r="AP23" s="1023"/>
      <c r="AQ23" s="1023"/>
      <c r="AR23" s="1023"/>
      <c r="AS23" s="1023"/>
      <c r="AT23" s="1023"/>
      <c r="AU23" s="1023"/>
      <c r="AV23" s="1023"/>
      <c r="AW23" s="1024"/>
      <c r="AX23" s="1024"/>
      <c r="AY23" s="1024"/>
      <c r="AZ23" s="1024"/>
      <c r="BA23" s="1024"/>
      <c r="BB23" s="1024"/>
      <c r="BC23" s="1024"/>
      <c r="BD23" s="1024"/>
      <c r="BE23" s="1024"/>
      <c r="BF23" s="1024"/>
      <c r="BG23" s="1024"/>
      <c r="BH23" s="1024"/>
      <c r="BI23" s="1024"/>
      <c r="BJ23" s="1024"/>
      <c r="BK23" s="1024"/>
      <c r="BL23" s="1024"/>
      <c r="BM23" s="1024"/>
      <c r="BN23" s="1024"/>
      <c r="BO23" s="1024"/>
      <c r="BP23" s="1024"/>
      <c r="BQ23" s="1024"/>
      <c r="BR23" s="1024"/>
      <c r="BS23" s="1024"/>
      <c r="BT23" s="1024"/>
      <c r="BU23" s="1024"/>
      <c r="BV23" s="1024"/>
      <c r="BW23" s="1024"/>
      <c r="BX23" s="1024"/>
      <c r="BY23" s="1024"/>
      <c r="BZ23" s="1024"/>
      <c r="CA23" s="1024"/>
      <c r="CB23" s="1024"/>
      <c r="CC23" s="1024"/>
      <c r="CD23" s="1024"/>
      <c r="CE23" s="1024"/>
      <c r="CF23" s="1024"/>
      <c r="CG23" s="1024"/>
      <c r="CH23" s="1024"/>
      <c r="CI23" s="1024"/>
      <c r="CJ23" s="1024"/>
      <c r="CK23" s="1024"/>
      <c r="CL23" s="1024"/>
      <c r="CM23" s="1024"/>
      <c r="CN23" s="1024"/>
      <c r="CO23" s="1024"/>
      <c r="CP23" s="1024"/>
      <c r="CQ23" s="1024"/>
      <c r="CR23" s="1024"/>
      <c r="CS23" s="1024"/>
      <c r="CT23" s="1024"/>
      <c r="CU23" s="1024"/>
      <c r="CV23" s="1024"/>
    </row>
    <row r="24" spans="1:100" s="1025" customFormat="1" ht="19.899999999999999" customHeight="1">
      <c r="A24" s="1048"/>
      <c r="B24" s="1053"/>
      <c r="C24" s="1044" t="s">
        <v>89</v>
      </c>
      <c r="D24" s="117">
        <f t="shared" si="3"/>
        <v>4022</v>
      </c>
      <c r="E24" s="1045">
        <v>54</v>
      </c>
      <c r="F24" s="1045">
        <v>234</v>
      </c>
      <c r="G24" s="1045">
        <v>304</v>
      </c>
      <c r="H24" s="1045">
        <v>303</v>
      </c>
      <c r="I24" s="1045">
        <v>316</v>
      </c>
      <c r="J24" s="1045">
        <v>343</v>
      </c>
      <c r="K24" s="1045">
        <v>403</v>
      </c>
      <c r="L24" s="1045">
        <v>309</v>
      </c>
      <c r="M24" s="1045">
        <v>261</v>
      </c>
      <c r="N24" s="1045">
        <v>249</v>
      </c>
      <c r="O24" s="1045">
        <v>265</v>
      </c>
      <c r="P24" s="1045">
        <v>244</v>
      </c>
      <c r="Q24" s="1045">
        <v>165</v>
      </c>
      <c r="R24" s="1045">
        <v>166</v>
      </c>
      <c r="S24" s="1045">
        <v>127</v>
      </c>
      <c r="T24" s="1045">
        <v>98</v>
      </c>
      <c r="U24" s="1045">
        <v>68</v>
      </c>
      <c r="V24" s="1046">
        <v>113</v>
      </c>
      <c r="W24" s="1023"/>
      <c r="X24" s="1023"/>
      <c r="Y24" s="1023"/>
      <c r="Z24" s="1023"/>
      <c r="AA24" s="1023"/>
      <c r="AB24" s="1023"/>
      <c r="AC24" s="1023"/>
      <c r="AD24" s="1023"/>
      <c r="AE24" s="1023"/>
      <c r="AF24" s="1023"/>
      <c r="AG24" s="1023"/>
      <c r="AH24" s="1023"/>
      <c r="AI24" s="1023"/>
      <c r="AJ24" s="1023"/>
      <c r="AK24" s="1023"/>
      <c r="AL24" s="1023"/>
      <c r="AM24" s="1023"/>
      <c r="AN24" s="1023"/>
      <c r="AO24" s="1023"/>
      <c r="AP24" s="1023"/>
      <c r="AQ24" s="1023"/>
      <c r="AR24" s="1023"/>
      <c r="AS24" s="1023"/>
      <c r="AT24" s="1023"/>
      <c r="AU24" s="1023"/>
      <c r="AV24" s="1023"/>
      <c r="AW24" s="1024"/>
      <c r="AX24" s="1024"/>
      <c r="AY24" s="1024"/>
      <c r="AZ24" s="1024"/>
      <c r="BA24" s="1024"/>
      <c r="BB24" s="1024"/>
      <c r="BC24" s="1024"/>
      <c r="BD24" s="1024"/>
      <c r="BE24" s="1024"/>
      <c r="BF24" s="1024"/>
      <c r="BG24" s="1024"/>
      <c r="BH24" s="1024"/>
      <c r="BI24" s="1024"/>
      <c r="BJ24" s="1024"/>
      <c r="BK24" s="1024"/>
      <c r="BL24" s="1024"/>
      <c r="BM24" s="1024"/>
      <c r="BN24" s="1024"/>
      <c r="BO24" s="1024"/>
      <c r="BP24" s="1024"/>
      <c r="BQ24" s="1024"/>
      <c r="BR24" s="1024"/>
      <c r="BS24" s="1024"/>
      <c r="BT24" s="1024"/>
      <c r="BU24" s="1024"/>
      <c r="BV24" s="1024"/>
      <c r="BW24" s="1024"/>
      <c r="BX24" s="1024"/>
      <c r="BY24" s="1024"/>
      <c r="BZ24" s="1024"/>
      <c r="CA24" s="1024"/>
      <c r="CB24" s="1024"/>
      <c r="CC24" s="1024"/>
      <c r="CD24" s="1024"/>
      <c r="CE24" s="1024"/>
      <c r="CF24" s="1024"/>
      <c r="CG24" s="1024"/>
      <c r="CH24" s="1024"/>
      <c r="CI24" s="1024"/>
      <c r="CJ24" s="1024"/>
      <c r="CK24" s="1024"/>
      <c r="CL24" s="1024"/>
      <c r="CM24" s="1024"/>
      <c r="CN24" s="1024"/>
      <c r="CO24" s="1024"/>
      <c r="CP24" s="1024"/>
      <c r="CQ24" s="1024"/>
      <c r="CR24" s="1024"/>
      <c r="CS24" s="1024"/>
      <c r="CT24" s="1024"/>
      <c r="CU24" s="1024"/>
      <c r="CV24" s="1024"/>
    </row>
    <row r="25" spans="1:100" ht="19.899999999999999" customHeight="1">
      <c r="A25" s="1054" t="s">
        <v>33</v>
      </c>
      <c r="B25" s="1035" t="s">
        <v>95</v>
      </c>
      <c r="C25" s="1036"/>
      <c r="D25" s="121">
        <f t="shared" si="3"/>
        <v>11247</v>
      </c>
      <c r="E25" s="1037">
        <f t="shared" ref="E25:V25" si="11">SUM(E26:E27)</f>
        <v>149</v>
      </c>
      <c r="F25" s="1037">
        <f t="shared" si="11"/>
        <v>656</v>
      </c>
      <c r="G25" s="1038">
        <f t="shared" si="11"/>
        <v>886</v>
      </c>
      <c r="H25" s="1038">
        <f t="shared" si="11"/>
        <v>895</v>
      </c>
      <c r="I25" s="1038">
        <f t="shared" si="11"/>
        <v>880</v>
      </c>
      <c r="J25" s="1038">
        <f t="shared" si="11"/>
        <v>1126</v>
      </c>
      <c r="K25" s="1038">
        <f t="shared" si="11"/>
        <v>910</v>
      </c>
      <c r="L25" s="1038">
        <f t="shared" si="11"/>
        <v>1013</v>
      </c>
      <c r="M25" s="1038">
        <f t="shared" si="11"/>
        <v>718</v>
      </c>
      <c r="N25" s="1038">
        <f t="shared" si="11"/>
        <v>728</v>
      </c>
      <c r="O25" s="1038">
        <f t="shared" si="11"/>
        <v>603</v>
      </c>
      <c r="P25" s="1038">
        <f t="shared" si="11"/>
        <v>647</v>
      </c>
      <c r="Q25" s="1038">
        <f t="shared" si="11"/>
        <v>595</v>
      </c>
      <c r="R25" s="1038">
        <f t="shared" si="11"/>
        <v>453</v>
      </c>
      <c r="S25" s="1038">
        <f t="shared" si="11"/>
        <v>325</v>
      </c>
      <c r="T25" s="1038">
        <f t="shared" si="11"/>
        <v>240</v>
      </c>
      <c r="U25" s="1038">
        <f t="shared" si="11"/>
        <v>180</v>
      </c>
      <c r="V25" s="1039">
        <f t="shared" si="11"/>
        <v>243</v>
      </c>
      <c r="W25" s="1040"/>
      <c r="X25" s="1040"/>
      <c r="Y25" s="1040"/>
      <c r="Z25" s="1040"/>
      <c r="AA25" s="1040"/>
      <c r="AB25" s="1040"/>
      <c r="AC25" s="1040"/>
      <c r="AD25" s="1040"/>
      <c r="AE25" s="1040"/>
      <c r="AF25" s="1040"/>
      <c r="AG25" s="1040"/>
      <c r="AH25" s="1040"/>
      <c r="AI25" s="1040"/>
      <c r="AJ25" s="1040"/>
      <c r="AK25" s="1040"/>
      <c r="AL25" s="1040"/>
      <c r="AM25" s="1040"/>
      <c r="AN25" s="1040"/>
      <c r="AO25" s="1040"/>
      <c r="AP25" s="1040"/>
      <c r="AQ25" s="1040"/>
      <c r="AR25" s="1040"/>
      <c r="AS25" s="1040"/>
      <c r="AT25" s="1040"/>
      <c r="AU25" s="1040"/>
      <c r="AV25" s="1040"/>
      <c r="AW25" s="1041"/>
      <c r="AX25" s="1041"/>
      <c r="AY25" s="1041"/>
      <c r="AZ25" s="1041"/>
      <c r="BA25" s="1041"/>
      <c r="BB25" s="1041"/>
      <c r="BC25" s="1041"/>
      <c r="BD25" s="1041"/>
      <c r="BE25" s="1041"/>
      <c r="BF25" s="1041"/>
      <c r="BG25" s="1041"/>
      <c r="BH25" s="1041"/>
      <c r="BI25" s="1041"/>
      <c r="BJ25" s="1041"/>
      <c r="BK25" s="1041"/>
      <c r="BL25" s="1041"/>
      <c r="BM25" s="1041"/>
      <c r="BN25" s="1041"/>
      <c r="BO25" s="1041"/>
      <c r="BP25" s="1041"/>
      <c r="BQ25" s="1041"/>
      <c r="BR25" s="1041"/>
      <c r="BS25" s="1041"/>
      <c r="BT25" s="1041"/>
      <c r="BU25" s="1041"/>
      <c r="BV25" s="1041"/>
      <c r="BW25" s="1041"/>
      <c r="BX25" s="1041"/>
      <c r="BY25" s="1041"/>
      <c r="BZ25" s="1041"/>
      <c r="CA25" s="1041"/>
      <c r="CB25" s="1041"/>
      <c r="CC25" s="1041"/>
      <c r="CD25" s="1041"/>
      <c r="CE25" s="1041"/>
      <c r="CF25" s="1041"/>
      <c r="CG25" s="1041"/>
      <c r="CH25" s="1041"/>
      <c r="CI25" s="1041"/>
      <c r="CJ25" s="1041"/>
      <c r="CK25" s="1041"/>
      <c r="CL25" s="1041"/>
      <c r="CM25" s="1041"/>
      <c r="CN25" s="1041"/>
      <c r="CO25" s="1041"/>
      <c r="CP25" s="1041"/>
      <c r="CQ25" s="1041"/>
      <c r="CR25" s="1041"/>
      <c r="CS25" s="1041"/>
      <c r="CT25" s="1041"/>
      <c r="CU25" s="1041"/>
      <c r="CV25" s="1041"/>
    </row>
    <row r="26" spans="1:100" s="1025" customFormat="1" ht="19.899999999999999" customHeight="1">
      <c r="A26" s="1048"/>
      <c r="B26" s="1043"/>
      <c r="C26" s="1044" t="s">
        <v>88</v>
      </c>
      <c r="D26" s="122">
        <f t="shared" si="3"/>
        <v>5479</v>
      </c>
      <c r="E26" s="1046">
        <v>65</v>
      </c>
      <c r="F26" s="1046">
        <v>318</v>
      </c>
      <c r="G26" s="1046">
        <v>450</v>
      </c>
      <c r="H26" s="1046">
        <v>439</v>
      </c>
      <c r="I26" s="1046">
        <v>416</v>
      </c>
      <c r="J26" s="1046">
        <v>557</v>
      </c>
      <c r="K26" s="1046">
        <v>487</v>
      </c>
      <c r="L26" s="1046">
        <v>510</v>
      </c>
      <c r="M26" s="1046">
        <v>328</v>
      </c>
      <c r="N26" s="1046">
        <v>380</v>
      </c>
      <c r="O26" s="1046">
        <v>250</v>
      </c>
      <c r="P26" s="1046">
        <v>308</v>
      </c>
      <c r="Q26" s="1046">
        <v>278</v>
      </c>
      <c r="R26" s="1046">
        <v>243</v>
      </c>
      <c r="S26" s="1046">
        <v>151</v>
      </c>
      <c r="T26" s="1046">
        <v>116</v>
      </c>
      <c r="U26" s="1046">
        <v>67</v>
      </c>
      <c r="V26" s="1046">
        <v>116</v>
      </c>
      <c r="W26" s="1023"/>
      <c r="X26" s="1023"/>
      <c r="Y26" s="1023"/>
      <c r="Z26" s="1023"/>
      <c r="AA26" s="1023"/>
      <c r="AB26" s="1023"/>
      <c r="AC26" s="1023"/>
      <c r="AD26" s="1023"/>
      <c r="AE26" s="1023"/>
      <c r="AF26" s="1023"/>
      <c r="AG26" s="1023"/>
      <c r="AH26" s="1023"/>
      <c r="AI26" s="1023"/>
      <c r="AJ26" s="1023"/>
      <c r="AK26" s="1023"/>
      <c r="AL26" s="1023"/>
      <c r="AM26" s="1023"/>
      <c r="AN26" s="1023"/>
      <c r="AO26" s="1023"/>
      <c r="AP26" s="1023"/>
      <c r="AQ26" s="1023"/>
      <c r="AR26" s="1023"/>
      <c r="AS26" s="1023"/>
      <c r="AT26" s="1023"/>
      <c r="AU26" s="1023"/>
      <c r="AV26" s="1023"/>
      <c r="AW26" s="1024"/>
      <c r="AX26" s="1024"/>
      <c r="AY26" s="1024"/>
      <c r="AZ26" s="1024"/>
      <c r="BA26" s="1024"/>
      <c r="BB26" s="1024"/>
      <c r="BC26" s="1024"/>
      <c r="BD26" s="1024"/>
      <c r="BE26" s="1024"/>
      <c r="BF26" s="1024"/>
      <c r="BG26" s="1024"/>
      <c r="BH26" s="1024"/>
      <c r="BI26" s="1024"/>
      <c r="BJ26" s="1024"/>
      <c r="BK26" s="1024"/>
      <c r="BL26" s="1024"/>
      <c r="BM26" s="1024"/>
      <c r="BN26" s="1024"/>
      <c r="BO26" s="1024"/>
      <c r="BP26" s="1024"/>
      <c r="BQ26" s="1024"/>
      <c r="BR26" s="1024"/>
      <c r="BS26" s="1024"/>
      <c r="BT26" s="1024"/>
      <c r="BU26" s="1024"/>
      <c r="BV26" s="1024"/>
      <c r="BW26" s="1024"/>
      <c r="BX26" s="1024"/>
      <c r="BY26" s="1024"/>
      <c r="BZ26" s="1024"/>
      <c r="CA26" s="1024"/>
      <c r="CB26" s="1024"/>
      <c r="CC26" s="1024"/>
      <c r="CD26" s="1024"/>
      <c r="CE26" s="1024"/>
      <c r="CF26" s="1024"/>
      <c r="CG26" s="1024"/>
      <c r="CH26" s="1024"/>
      <c r="CI26" s="1024"/>
      <c r="CJ26" s="1024"/>
      <c r="CK26" s="1024"/>
      <c r="CL26" s="1024"/>
      <c r="CM26" s="1024"/>
      <c r="CN26" s="1024"/>
      <c r="CO26" s="1024"/>
      <c r="CP26" s="1024"/>
      <c r="CQ26" s="1024"/>
      <c r="CR26" s="1024"/>
      <c r="CS26" s="1024"/>
      <c r="CT26" s="1024"/>
      <c r="CU26" s="1024"/>
      <c r="CV26" s="1024"/>
    </row>
    <row r="27" spans="1:100" s="1025" customFormat="1" ht="19.899999999999999" customHeight="1">
      <c r="A27" s="1055"/>
      <c r="B27" s="1056"/>
      <c r="C27" s="1053" t="s">
        <v>89</v>
      </c>
      <c r="D27" s="116">
        <f t="shared" si="3"/>
        <v>5768</v>
      </c>
      <c r="E27" s="1046">
        <v>84</v>
      </c>
      <c r="F27" s="1046">
        <v>338</v>
      </c>
      <c r="G27" s="1046">
        <v>436</v>
      </c>
      <c r="H27" s="1046">
        <v>456</v>
      </c>
      <c r="I27" s="1046">
        <v>464</v>
      </c>
      <c r="J27" s="1046">
        <v>569</v>
      </c>
      <c r="K27" s="1046">
        <v>423</v>
      </c>
      <c r="L27" s="1046">
        <v>503</v>
      </c>
      <c r="M27" s="1046">
        <v>390</v>
      </c>
      <c r="N27" s="1046">
        <v>348</v>
      </c>
      <c r="O27" s="1046">
        <v>353</v>
      </c>
      <c r="P27" s="1046">
        <v>339</v>
      </c>
      <c r="Q27" s="1046">
        <v>317</v>
      </c>
      <c r="R27" s="1046">
        <v>210</v>
      </c>
      <c r="S27" s="1046">
        <v>174</v>
      </c>
      <c r="T27" s="1046">
        <v>124</v>
      </c>
      <c r="U27" s="1046">
        <v>113</v>
      </c>
      <c r="V27" s="1046">
        <v>127</v>
      </c>
      <c r="W27" s="1023"/>
      <c r="X27" s="1023"/>
      <c r="Y27" s="1023"/>
      <c r="Z27" s="1023"/>
      <c r="AA27" s="1023"/>
      <c r="AB27" s="1023"/>
      <c r="AC27" s="1023"/>
      <c r="AD27" s="1023"/>
      <c r="AE27" s="1023"/>
      <c r="AF27" s="1023"/>
      <c r="AG27" s="1023"/>
      <c r="AH27" s="1023"/>
      <c r="AI27" s="1023"/>
      <c r="AJ27" s="1023"/>
      <c r="AK27" s="1023"/>
      <c r="AL27" s="1023"/>
      <c r="AM27" s="1023"/>
      <c r="AN27" s="1023"/>
      <c r="AO27" s="1023"/>
      <c r="AP27" s="1023"/>
      <c r="AQ27" s="1023"/>
      <c r="AR27" s="1023"/>
      <c r="AS27" s="1023"/>
      <c r="AT27" s="1023"/>
      <c r="AU27" s="1023"/>
      <c r="AV27" s="1023"/>
      <c r="AW27" s="1024"/>
      <c r="AX27" s="1024"/>
      <c r="AY27" s="1024"/>
      <c r="AZ27" s="1024"/>
      <c r="BA27" s="1024"/>
      <c r="BB27" s="1024"/>
      <c r="BC27" s="1024"/>
      <c r="BD27" s="1024"/>
      <c r="BE27" s="1024"/>
      <c r="BF27" s="1024"/>
      <c r="BG27" s="1024"/>
      <c r="BH27" s="1024"/>
      <c r="BI27" s="1024"/>
      <c r="BJ27" s="1024"/>
      <c r="BK27" s="1024"/>
      <c r="BL27" s="1024"/>
      <c r="BM27" s="1024"/>
      <c r="BN27" s="1024"/>
      <c r="BO27" s="1024"/>
      <c r="BP27" s="1024"/>
      <c r="BQ27" s="1024"/>
      <c r="BR27" s="1024"/>
      <c r="BS27" s="1024"/>
      <c r="BT27" s="1024"/>
      <c r="BU27" s="1024"/>
      <c r="BV27" s="1024"/>
      <c r="BW27" s="1024"/>
      <c r="BX27" s="1024"/>
      <c r="BY27" s="1024"/>
      <c r="BZ27" s="1024"/>
      <c r="CA27" s="1024"/>
      <c r="CB27" s="1024"/>
      <c r="CC27" s="1024"/>
      <c r="CD27" s="1024"/>
      <c r="CE27" s="1024"/>
      <c r="CF27" s="1024"/>
      <c r="CG27" s="1024"/>
      <c r="CH27" s="1024"/>
      <c r="CI27" s="1024"/>
      <c r="CJ27" s="1024"/>
      <c r="CK27" s="1024"/>
      <c r="CL27" s="1024"/>
      <c r="CM27" s="1024"/>
      <c r="CN27" s="1024"/>
      <c r="CO27" s="1024"/>
      <c r="CP27" s="1024"/>
      <c r="CQ27" s="1024"/>
      <c r="CR27" s="1024"/>
      <c r="CS27" s="1024"/>
      <c r="CT27" s="1024"/>
      <c r="CU27" s="1024"/>
      <c r="CV27" s="1024"/>
    </row>
    <row r="28" spans="1:100" s="1025" customFormat="1" ht="19.899999999999999" customHeight="1">
      <c r="A28" s="1054" t="s">
        <v>35</v>
      </c>
      <c r="B28" s="1035" t="s">
        <v>829</v>
      </c>
      <c r="C28" s="1036"/>
      <c r="D28" s="121">
        <f t="shared" si="3"/>
        <v>4039</v>
      </c>
      <c r="E28" s="1037">
        <f t="shared" ref="E28:V28" si="12">SUM(E29:E30)</f>
        <v>47</v>
      </c>
      <c r="F28" s="1037">
        <f t="shared" si="12"/>
        <v>234</v>
      </c>
      <c r="G28" s="1038">
        <f t="shared" si="12"/>
        <v>309</v>
      </c>
      <c r="H28" s="1038">
        <f t="shared" si="12"/>
        <v>285</v>
      </c>
      <c r="I28" s="1038">
        <f t="shared" si="12"/>
        <v>342</v>
      </c>
      <c r="J28" s="1038">
        <f t="shared" si="12"/>
        <v>340</v>
      </c>
      <c r="K28" s="1038">
        <f t="shared" si="12"/>
        <v>351</v>
      </c>
      <c r="L28" s="1038">
        <f t="shared" si="12"/>
        <v>327</v>
      </c>
      <c r="M28" s="1038">
        <f t="shared" si="12"/>
        <v>298</v>
      </c>
      <c r="N28" s="1038">
        <f t="shared" si="12"/>
        <v>221</v>
      </c>
      <c r="O28" s="1038">
        <f t="shared" si="12"/>
        <v>223</v>
      </c>
      <c r="P28" s="1038">
        <f t="shared" si="12"/>
        <v>232</v>
      </c>
      <c r="Q28" s="1038">
        <f t="shared" si="12"/>
        <v>211</v>
      </c>
      <c r="R28" s="1038">
        <f t="shared" si="12"/>
        <v>166</v>
      </c>
      <c r="S28" s="1038">
        <f t="shared" si="12"/>
        <v>141</v>
      </c>
      <c r="T28" s="1038">
        <f t="shared" si="12"/>
        <v>110</v>
      </c>
      <c r="U28" s="1038">
        <f t="shared" si="12"/>
        <v>80</v>
      </c>
      <c r="V28" s="1039">
        <f t="shared" si="12"/>
        <v>122</v>
      </c>
      <c r="W28" s="1023"/>
      <c r="X28" s="1023"/>
      <c r="Y28" s="1023"/>
      <c r="Z28" s="1023"/>
      <c r="AA28" s="1023"/>
      <c r="AB28" s="1023"/>
      <c r="AC28" s="1023"/>
      <c r="AD28" s="1023"/>
      <c r="AE28" s="1023"/>
      <c r="AF28" s="1023"/>
      <c r="AG28" s="1023"/>
      <c r="AH28" s="1023"/>
      <c r="AI28" s="1023"/>
      <c r="AJ28" s="1023"/>
      <c r="AK28" s="1023"/>
      <c r="AL28" s="1023"/>
      <c r="AM28" s="1023"/>
      <c r="AN28" s="1023"/>
      <c r="AO28" s="1023"/>
      <c r="AP28" s="1023"/>
      <c r="AQ28" s="1023"/>
      <c r="AR28" s="1023"/>
      <c r="AS28" s="1023"/>
      <c r="AT28" s="1023"/>
      <c r="AU28" s="1023"/>
      <c r="AV28" s="1023"/>
      <c r="AW28" s="1024"/>
      <c r="AX28" s="1024"/>
      <c r="AY28" s="1024"/>
      <c r="AZ28" s="1024"/>
      <c r="BA28" s="1024"/>
      <c r="BB28" s="1024"/>
      <c r="BC28" s="1024"/>
      <c r="BD28" s="1024"/>
      <c r="BE28" s="1024"/>
      <c r="BF28" s="1024"/>
      <c r="BG28" s="1024"/>
      <c r="BH28" s="1024"/>
      <c r="BI28" s="1024"/>
      <c r="BJ28" s="1024"/>
      <c r="BK28" s="1024"/>
      <c r="BL28" s="1024"/>
      <c r="BM28" s="1024"/>
      <c r="BN28" s="1024"/>
      <c r="BO28" s="1024"/>
      <c r="BP28" s="1024"/>
      <c r="BQ28" s="1024"/>
      <c r="BR28" s="1024"/>
      <c r="BS28" s="1024"/>
      <c r="BT28" s="1024"/>
      <c r="BU28" s="1024"/>
      <c r="BV28" s="1024"/>
      <c r="BW28" s="1024"/>
      <c r="BX28" s="1024"/>
      <c r="BY28" s="1024"/>
      <c r="BZ28" s="1024"/>
      <c r="CA28" s="1024"/>
      <c r="CB28" s="1024"/>
      <c r="CC28" s="1024"/>
      <c r="CD28" s="1024"/>
      <c r="CE28" s="1024"/>
      <c r="CF28" s="1024"/>
      <c r="CG28" s="1024"/>
      <c r="CH28" s="1024"/>
      <c r="CI28" s="1024"/>
      <c r="CJ28" s="1024"/>
      <c r="CK28" s="1024"/>
      <c r="CL28" s="1024"/>
      <c r="CM28" s="1024"/>
      <c r="CN28" s="1024"/>
      <c r="CO28" s="1024"/>
      <c r="CP28" s="1024"/>
      <c r="CQ28" s="1024"/>
      <c r="CR28" s="1024"/>
      <c r="CS28" s="1024"/>
      <c r="CT28" s="1024"/>
      <c r="CU28" s="1024"/>
      <c r="CV28" s="1024"/>
    </row>
    <row r="29" spans="1:100" s="1025" customFormat="1" ht="19.899999999999999" customHeight="1">
      <c r="A29" s="1048"/>
      <c r="B29" s="1043"/>
      <c r="C29" s="1044" t="s">
        <v>88</v>
      </c>
      <c r="D29" s="122">
        <f t="shared" si="3"/>
        <v>2032</v>
      </c>
      <c r="E29" s="1046">
        <v>24</v>
      </c>
      <c r="F29" s="1046">
        <v>116</v>
      </c>
      <c r="G29" s="1046">
        <v>154</v>
      </c>
      <c r="H29" s="1046">
        <v>146</v>
      </c>
      <c r="I29" s="1046">
        <v>157</v>
      </c>
      <c r="J29" s="1046">
        <v>178</v>
      </c>
      <c r="K29" s="1046">
        <v>175</v>
      </c>
      <c r="L29" s="1046">
        <v>178</v>
      </c>
      <c r="M29" s="1046">
        <v>157</v>
      </c>
      <c r="N29" s="1046">
        <v>121</v>
      </c>
      <c r="O29" s="1046">
        <v>108</v>
      </c>
      <c r="P29" s="1046">
        <v>113</v>
      </c>
      <c r="Q29" s="1046">
        <v>103</v>
      </c>
      <c r="R29" s="1046">
        <v>88</v>
      </c>
      <c r="S29" s="1046">
        <v>73</v>
      </c>
      <c r="T29" s="1046">
        <v>44</v>
      </c>
      <c r="U29" s="1046">
        <v>38</v>
      </c>
      <c r="V29" s="1046">
        <v>59</v>
      </c>
      <c r="W29" s="1023"/>
      <c r="X29" s="1023"/>
      <c r="Y29" s="1023"/>
      <c r="Z29" s="1023"/>
      <c r="AA29" s="1023"/>
      <c r="AB29" s="1023"/>
      <c r="AC29" s="1023"/>
      <c r="AD29" s="1023"/>
      <c r="AE29" s="1023"/>
      <c r="AF29" s="1023"/>
      <c r="AG29" s="1023"/>
      <c r="AH29" s="1023"/>
      <c r="AI29" s="1023"/>
      <c r="AJ29" s="1023"/>
      <c r="AK29" s="1023"/>
      <c r="AL29" s="1023"/>
      <c r="AM29" s="1023"/>
      <c r="AN29" s="1023"/>
      <c r="AO29" s="1023"/>
      <c r="AP29" s="1023"/>
      <c r="AQ29" s="1023"/>
      <c r="AR29" s="1023"/>
      <c r="AS29" s="1023"/>
      <c r="AT29" s="1023"/>
      <c r="AU29" s="1023"/>
      <c r="AV29" s="1023"/>
      <c r="AW29" s="1024"/>
      <c r="AX29" s="1024"/>
      <c r="AY29" s="1024"/>
      <c r="AZ29" s="1024"/>
      <c r="BA29" s="1024"/>
      <c r="BB29" s="1024"/>
      <c r="BC29" s="1024"/>
      <c r="BD29" s="1024"/>
      <c r="BE29" s="1024"/>
      <c r="BF29" s="1024"/>
      <c r="BG29" s="1024"/>
      <c r="BH29" s="1024"/>
      <c r="BI29" s="1024"/>
      <c r="BJ29" s="1024"/>
      <c r="BK29" s="1024"/>
      <c r="BL29" s="1024"/>
      <c r="BM29" s="1024"/>
      <c r="BN29" s="1024"/>
      <c r="BO29" s="1024"/>
      <c r="BP29" s="1024"/>
      <c r="BQ29" s="1024"/>
      <c r="BR29" s="1024"/>
      <c r="BS29" s="1024"/>
      <c r="BT29" s="1024"/>
      <c r="BU29" s="1024"/>
      <c r="BV29" s="1024"/>
      <c r="BW29" s="1024"/>
      <c r="BX29" s="1024"/>
      <c r="BY29" s="1024"/>
      <c r="BZ29" s="1024"/>
      <c r="CA29" s="1024"/>
      <c r="CB29" s="1024"/>
      <c r="CC29" s="1024"/>
      <c r="CD29" s="1024"/>
      <c r="CE29" s="1024"/>
      <c r="CF29" s="1024"/>
      <c r="CG29" s="1024"/>
      <c r="CH29" s="1024"/>
      <c r="CI29" s="1024"/>
      <c r="CJ29" s="1024"/>
      <c r="CK29" s="1024"/>
      <c r="CL29" s="1024"/>
      <c r="CM29" s="1024"/>
      <c r="CN29" s="1024"/>
      <c r="CO29" s="1024"/>
      <c r="CP29" s="1024"/>
      <c r="CQ29" s="1024"/>
      <c r="CR29" s="1024"/>
      <c r="CS29" s="1024"/>
      <c r="CT29" s="1024"/>
      <c r="CU29" s="1024"/>
      <c r="CV29" s="1024"/>
    </row>
    <row r="30" spans="1:100" s="1025" customFormat="1" ht="19.899999999999999" customHeight="1">
      <c r="A30" s="1055"/>
      <c r="B30" s="1056"/>
      <c r="C30" s="1053" t="s">
        <v>89</v>
      </c>
      <c r="D30" s="116">
        <f t="shared" si="3"/>
        <v>2007</v>
      </c>
      <c r="E30" s="1046">
        <v>23</v>
      </c>
      <c r="F30" s="1046">
        <v>118</v>
      </c>
      <c r="G30" s="1046">
        <v>155</v>
      </c>
      <c r="H30" s="1046">
        <v>139</v>
      </c>
      <c r="I30" s="1046">
        <v>185</v>
      </c>
      <c r="J30" s="1046">
        <v>162</v>
      </c>
      <c r="K30" s="1046">
        <v>176</v>
      </c>
      <c r="L30" s="1046">
        <v>149</v>
      </c>
      <c r="M30" s="1046">
        <v>141</v>
      </c>
      <c r="N30" s="1046">
        <v>100</v>
      </c>
      <c r="O30" s="1046">
        <v>115</v>
      </c>
      <c r="P30" s="1046">
        <v>119</v>
      </c>
      <c r="Q30" s="1046">
        <v>108</v>
      </c>
      <c r="R30" s="1046">
        <v>78</v>
      </c>
      <c r="S30" s="1046">
        <v>68</v>
      </c>
      <c r="T30" s="1046">
        <v>66</v>
      </c>
      <c r="U30" s="1046">
        <v>42</v>
      </c>
      <c r="V30" s="1046">
        <v>63</v>
      </c>
      <c r="W30" s="1023"/>
      <c r="X30" s="1023"/>
      <c r="Y30" s="1023"/>
      <c r="Z30" s="1023"/>
      <c r="AA30" s="1023"/>
      <c r="AB30" s="1023"/>
      <c r="AC30" s="1023"/>
      <c r="AD30" s="1023"/>
      <c r="AE30" s="1023"/>
      <c r="AF30" s="1023"/>
      <c r="AG30" s="1023"/>
      <c r="AH30" s="1023"/>
      <c r="AI30" s="1023"/>
      <c r="AJ30" s="1023"/>
      <c r="AK30" s="1023"/>
      <c r="AL30" s="1023"/>
      <c r="AM30" s="1023"/>
      <c r="AN30" s="1023"/>
      <c r="AO30" s="1023"/>
      <c r="AP30" s="1023"/>
      <c r="AQ30" s="1023"/>
      <c r="AR30" s="1023"/>
      <c r="AS30" s="1023"/>
      <c r="AT30" s="1023"/>
      <c r="AU30" s="1023"/>
      <c r="AV30" s="1023"/>
      <c r="AW30" s="1024"/>
      <c r="AX30" s="1024"/>
      <c r="AY30" s="1024"/>
      <c r="AZ30" s="1024"/>
      <c r="BA30" s="1024"/>
      <c r="BB30" s="1024"/>
      <c r="BC30" s="1024"/>
      <c r="BD30" s="1024"/>
      <c r="BE30" s="1024"/>
      <c r="BF30" s="1024"/>
      <c r="BG30" s="1024"/>
      <c r="BH30" s="1024"/>
      <c r="BI30" s="1024"/>
      <c r="BJ30" s="1024"/>
      <c r="BK30" s="1024"/>
      <c r="BL30" s="1024"/>
      <c r="BM30" s="1024"/>
      <c r="BN30" s="1024"/>
      <c r="BO30" s="1024"/>
      <c r="BP30" s="1024"/>
      <c r="BQ30" s="1024"/>
      <c r="BR30" s="1024"/>
      <c r="BS30" s="1024"/>
      <c r="BT30" s="1024"/>
      <c r="BU30" s="1024"/>
      <c r="BV30" s="1024"/>
      <c r="BW30" s="1024"/>
      <c r="BX30" s="1024"/>
      <c r="BY30" s="1024"/>
      <c r="BZ30" s="1024"/>
      <c r="CA30" s="1024"/>
      <c r="CB30" s="1024"/>
      <c r="CC30" s="1024"/>
      <c r="CD30" s="1024"/>
      <c r="CE30" s="1024"/>
      <c r="CF30" s="1024"/>
      <c r="CG30" s="1024"/>
      <c r="CH30" s="1024"/>
      <c r="CI30" s="1024"/>
      <c r="CJ30" s="1024"/>
      <c r="CK30" s="1024"/>
      <c r="CL30" s="1024"/>
      <c r="CM30" s="1024"/>
      <c r="CN30" s="1024"/>
      <c r="CO30" s="1024"/>
      <c r="CP30" s="1024"/>
      <c r="CQ30" s="1024"/>
      <c r="CR30" s="1024"/>
      <c r="CS30" s="1024"/>
      <c r="CT30" s="1024"/>
      <c r="CU30" s="1024"/>
      <c r="CV30" s="1024"/>
    </row>
    <row r="31" spans="1:100" s="1025" customFormat="1" ht="19.899999999999999" customHeight="1">
      <c r="A31" s="1054" t="s">
        <v>37</v>
      </c>
      <c r="B31" s="1035" t="s">
        <v>830</v>
      </c>
      <c r="C31" s="1036"/>
      <c r="D31" s="121">
        <f t="shared" si="3"/>
        <v>8559</v>
      </c>
      <c r="E31" s="1037">
        <f t="shared" ref="E31:V31" si="13">SUM(E32:E33)</f>
        <v>122</v>
      </c>
      <c r="F31" s="1037">
        <f t="shared" si="13"/>
        <v>536</v>
      </c>
      <c r="G31" s="1038">
        <f t="shared" si="13"/>
        <v>688</v>
      </c>
      <c r="H31" s="1038">
        <f t="shared" si="13"/>
        <v>655</v>
      </c>
      <c r="I31" s="1038">
        <f t="shared" si="13"/>
        <v>682</v>
      </c>
      <c r="J31" s="1038">
        <f t="shared" si="13"/>
        <v>765</v>
      </c>
      <c r="K31" s="1038">
        <f t="shared" si="13"/>
        <v>830</v>
      </c>
      <c r="L31" s="1038">
        <f t="shared" si="13"/>
        <v>742</v>
      </c>
      <c r="M31" s="1038">
        <f t="shared" si="13"/>
        <v>672</v>
      </c>
      <c r="N31" s="1038">
        <f t="shared" si="13"/>
        <v>542</v>
      </c>
      <c r="O31" s="1038">
        <f t="shared" si="13"/>
        <v>472</v>
      </c>
      <c r="P31" s="1038">
        <f t="shared" si="13"/>
        <v>450</v>
      </c>
      <c r="Q31" s="1038">
        <f t="shared" si="13"/>
        <v>363</v>
      </c>
      <c r="R31" s="1038">
        <f t="shared" si="13"/>
        <v>314</v>
      </c>
      <c r="S31" s="1038">
        <f t="shared" si="13"/>
        <v>242</v>
      </c>
      <c r="T31" s="1038">
        <f t="shared" si="13"/>
        <v>174</v>
      </c>
      <c r="U31" s="1038">
        <f t="shared" si="13"/>
        <v>125</v>
      </c>
      <c r="V31" s="1039">
        <f t="shared" si="13"/>
        <v>185</v>
      </c>
      <c r="W31" s="1023"/>
      <c r="X31" s="1023"/>
      <c r="Y31" s="1023"/>
      <c r="Z31" s="1023"/>
      <c r="AA31" s="1023"/>
      <c r="AB31" s="1023"/>
      <c r="AC31" s="1023"/>
      <c r="AD31" s="1023"/>
      <c r="AE31" s="1023"/>
      <c r="AF31" s="1023"/>
      <c r="AG31" s="1023"/>
      <c r="AH31" s="1023"/>
      <c r="AI31" s="1023"/>
      <c r="AJ31" s="1023"/>
      <c r="AK31" s="1023"/>
      <c r="AL31" s="1023"/>
      <c r="AM31" s="1023"/>
      <c r="AN31" s="1023"/>
      <c r="AO31" s="1023"/>
      <c r="AP31" s="1023"/>
      <c r="AQ31" s="1023"/>
      <c r="AR31" s="1023"/>
      <c r="AS31" s="1023"/>
      <c r="AT31" s="1023"/>
      <c r="AU31" s="1023"/>
      <c r="AV31" s="1023"/>
      <c r="AW31" s="1024"/>
      <c r="AX31" s="1024"/>
      <c r="AY31" s="1024"/>
      <c r="AZ31" s="1024"/>
      <c r="BA31" s="1024"/>
      <c r="BB31" s="1024"/>
      <c r="BC31" s="1024"/>
      <c r="BD31" s="1024"/>
      <c r="BE31" s="1024"/>
      <c r="BF31" s="1024"/>
      <c r="BG31" s="1024"/>
      <c r="BH31" s="1024"/>
      <c r="BI31" s="1024"/>
      <c r="BJ31" s="1024"/>
      <c r="BK31" s="1024"/>
      <c r="BL31" s="1024"/>
      <c r="BM31" s="1024"/>
      <c r="BN31" s="1024"/>
      <c r="BO31" s="1024"/>
      <c r="BP31" s="1024"/>
      <c r="BQ31" s="1024"/>
      <c r="BR31" s="1024"/>
      <c r="BS31" s="1024"/>
      <c r="BT31" s="1024"/>
      <c r="BU31" s="1024"/>
      <c r="BV31" s="1024"/>
      <c r="BW31" s="1024"/>
      <c r="BX31" s="1024"/>
      <c r="BY31" s="1024"/>
      <c r="BZ31" s="1024"/>
      <c r="CA31" s="1024"/>
      <c r="CB31" s="1024"/>
      <c r="CC31" s="1024"/>
      <c r="CD31" s="1024"/>
      <c r="CE31" s="1024"/>
      <c r="CF31" s="1024"/>
      <c r="CG31" s="1024"/>
      <c r="CH31" s="1024"/>
      <c r="CI31" s="1024"/>
      <c r="CJ31" s="1024"/>
      <c r="CK31" s="1024"/>
      <c r="CL31" s="1024"/>
      <c r="CM31" s="1024"/>
      <c r="CN31" s="1024"/>
      <c r="CO31" s="1024"/>
      <c r="CP31" s="1024"/>
      <c r="CQ31" s="1024"/>
      <c r="CR31" s="1024"/>
      <c r="CS31" s="1024"/>
      <c r="CT31" s="1024"/>
      <c r="CU31" s="1024"/>
      <c r="CV31" s="1024"/>
    </row>
    <row r="32" spans="1:100" s="1025" customFormat="1" ht="19.899999999999999" customHeight="1">
      <c r="A32" s="1048"/>
      <c r="B32" s="1043"/>
      <c r="C32" s="1044" t="s">
        <v>88</v>
      </c>
      <c r="D32" s="122">
        <f t="shared" si="3"/>
        <v>4174</v>
      </c>
      <c r="E32" s="1046">
        <v>59</v>
      </c>
      <c r="F32" s="1046">
        <v>269</v>
      </c>
      <c r="G32" s="1046">
        <v>343</v>
      </c>
      <c r="H32" s="1046">
        <v>310</v>
      </c>
      <c r="I32" s="1046">
        <v>328</v>
      </c>
      <c r="J32" s="1046">
        <v>377</v>
      </c>
      <c r="K32" s="1046">
        <v>378</v>
      </c>
      <c r="L32" s="1046">
        <v>390</v>
      </c>
      <c r="M32" s="1046">
        <v>347</v>
      </c>
      <c r="N32" s="1046">
        <v>275</v>
      </c>
      <c r="O32" s="1046">
        <v>232</v>
      </c>
      <c r="P32" s="1046">
        <v>199</v>
      </c>
      <c r="Q32" s="1046">
        <v>186</v>
      </c>
      <c r="R32" s="1046">
        <v>146</v>
      </c>
      <c r="S32" s="1046">
        <v>122</v>
      </c>
      <c r="T32" s="1046">
        <v>80</v>
      </c>
      <c r="U32" s="1046">
        <v>56</v>
      </c>
      <c r="V32" s="1046">
        <v>77</v>
      </c>
      <c r="W32" s="1023"/>
      <c r="X32" s="1023"/>
      <c r="Y32" s="1023"/>
      <c r="Z32" s="1023"/>
      <c r="AA32" s="1023"/>
      <c r="AB32" s="1023"/>
      <c r="AC32" s="1023"/>
      <c r="AD32" s="1023"/>
      <c r="AE32" s="1023"/>
      <c r="AF32" s="1023"/>
      <c r="AG32" s="1023"/>
      <c r="AH32" s="1023"/>
      <c r="AI32" s="1023"/>
      <c r="AJ32" s="1023"/>
      <c r="AK32" s="1023"/>
      <c r="AL32" s="1023"/>
      <c r="AM32" s="1023"/>
      <c r="AN32" s="1023"/>
      <c r="AO32" s="1023"/>
      <c r="AP32" s="1023"/>
      <c r="AQ32" s="1023"/>
      <c r="AR32" s="1023"/>
      <c r="AS32" s="1023"/>
      <c r="AT32" s="1023"/>
      <c r="AU32" s="1023"/>
      <c r="AV32" s="1023"/>
      <c r="AW32" s="1024"/>
      <c r="AX32" s="1024"/>
      <c r="AY32" s="1024"/>
      <c r="AZ32" s="1024"/>
      <c r="BA32" s="1024"/>
      <c r="BB32" s="1024"/>
      <c r="BC32" s="1024"/>
      <c r="BD32" s="1024"/>
      <c r="BE32" s="1024"/>
      <c r="BF32" s="1024"/>
      <c r="BG32" s="1024"/>
      <c r="BH32" s="1024"/>
      <c r="BI32" s="1024"/>
      <c r="BJ32" s="1024"/>
      <c r="BK32" s="1024"/>
      <c r="BL32" s="1024"/>
      <c r="BM32" s="1024"/>
      <c r="BN32" s="1024"/>
      <c r="BO32" s="1024"/>
      <c r="BP32" s="1024"/>
      <c r="BQ32" s="1024"/>
      <c r="BR32" s="1024"/>
      <c r="BS32" s="1024"/>
      <c r="BT32" s="1024"/>
      <c r="BU32" s="1024"/>
      <c r="BV32" s="1024"/>
      <c r="BW32" s="1024"/>
      <c r="BX32" s="1024"/>
      <c r="BY32" s="1024"/>
      <c r="BZ32" s="1024"/>
      <c r="CA32" s="1024"/>
      <c r="CB32" s="1024"/>
      <c r="CC32" s="1024"/>
      <c r="CD32" s="1024"/>
      <c r="CE32" s="1024"/>
      <c r="CF32" s="1024"/>
      <c r="CG32" s="1024"/>
      <c r="CH32" s="1024"/>
      <c r="CI32" s="1024"/>
      <c r="CJ32" s="1024"/>
      <c r="CK32" s="1024"/>
      <c r="CL32" s="1024"/>
      <c r="CM32" s="1024"/>
      <c r="CN32" s="1024"/>
      <c r="CO32" s="1024"/>
      <c r="CP32" s="1024"/>
      <c r="CQ32" s="1024"/>
      <c r="CR32" s="1024"/>
      <c r="CS32" s="1024"/>
      <c r="CT32" s="1024"/>
      <c r="CU32" s="1024"/>
      <c r="CV32" s="1024"/>
    </row>
    <row r="33" spans="1:100" s="1025" customFormat="1" ht="19.899999999999999" customHeight="1">
      <c r="A33" s="1055"/>
      <c r="B33" s="1056"/>
      <c r="C33" s="1053" t="s">
        <v>89</v>
      </c>
      <c r="D33" s="116">
        <f t="shared" si="3"/>
        <v>4385</v>
      </c>
      <c r="E33" s="1046">
        <v>63</v>
      </c>
      <c r="F33" s="1046">
        <v>267</v>
      </c>
      <c r="G33" s="1046">
        <v>345</v>
      </c>
      <c r="H33" s="1046">
        <v>345</v>
      </c>
      <c r="I33" s="1046">
        <v>354</v>
      </c>
      <c r="J33" s="1046">
        <v>388</v>
      </c>
      <c r="K33" s="1046">
        <v>452</v>
      </c>
      <c r="L33" s="1046">
        <v>352</v>
      </c>
      <c r="M33" s="1046">
        <v>325</v>
      </c>
      <c r="N33" s="1046">
        <v>267</v>
      </c>
      <c r="O33" s="1046">
        <v>240</v>
      </c>
      <c r="P33" s="1046">
        <v>251</v>
      </c>
      <c r="Q33" s="1046">
        <v>177</v>
      </c>
      <c r="R33" s="1046">
        <v>168</v>
      </c>
      <c r="S33" s="1046">
        <v>120</v>
      </c>
      <c r="T33" s="1046">
        <v>94</v>
      </c>
      <c r="U33" s="1046">
        <v>69</v>
      </c>
      <c r="V33" s="1046">
        <v>108</v>
      </c>
      <c r="W33" s="1023"/>
      <c r="X33" s="1023"/>
      <c r="Y33" s="1023"/>
      <c r="Z33" s="1023"/>
      <c r="AA33" s="1023"/>
      <c r="AB33" s="1023"/>
      <c r="AC33" s="1023"/>
      <c r="AD33" s="1023"/>
      <c r="AE33" s="1023"/>
      <c r="AF33" s="1023"/>
      <c r="AG33" s="1023"/>
      <c r="AH33" s="1023"/>
      <c r="AI33" s="1023"/>
      <c r="AJ33" s="1023"/>
      <c r="AK33" s="1023"/>
      <c r="AL33" s="1023"/>
      <c r="AM33" s="1023"/>
      <c r="AN33" s="1023"/>
      <c r="AO33" s="1023"/>
      <c r="AP33" s="1023"/>
      <c r="AQ33" s="1023"/>
      <c r="AR33" s="1023"/>
      <c r="AS33" s="1023"/>
      <c r="AT33" s="1023"/>
      <c r="AU33" s="1023"/>
      <c r="AV33" s="1023"/>
      <c r="AW33" s="1024"/>
      <c r="AX33" s="1024"/>
      <c r="AY33" s="1024"/>
      <c r="AZ33" s="1024"/>
      <c r="BA33" s="1024"/>
      <c r="BB33" s="1024"/>
      <c r="BC33" s="1024"/>
      <c r="BD33" s="1024"/>
      <c r="BE33" s="1024"/>
      <c r="BF33" s="1024"/>
      <c r="BG33" s="1024"/>
      <c r="BH33" s="1024"/>
      <c r="BI33" s="1024"/>
      <c r="BJ33" s="1024"/>
      <c r="BK33" s="1024"/>
      <c r="BL33" s="1024"/>
      <c r="BM33" s="1024"/>
      <c r="BN33" s="1024"/>
      <c r="BO33" s="1024"/>
      <c r="BP33" s="1024"/>
      <c r="BQ33" s="1024"/>
      <c r="BR33" s="1024"/>
      <c r="BS33" s="1024"/>
      <c r="BT33" s="1024"/>
      <c r="BU33" s="1024"/>
      <c r="BV33" s="1024"/>
      <c r="BW33" s="1024"/>
      <c r="BX33" s="1024"/>
      <c r="BY33" s="1024"/>
      <c r="BZ33" s="1024"/>
      <c r="CA33" s="1024"/>
      <c r="CB33" s="1024"/>
      <c r="CC33" s="1024"/>
      <c r="CD33" s="1024"/>
      <c r="CE33" s="1024"/>
      <c r="CF33" s="1024"/>
      <c r="CG33" s="1024"/>
      <c r="CH33" s="1024"/>
      <c r="CI33" s="1024"/>
      <c r="CJ33" s="1024"/>
      <c r="CK33" s="1024"/>
      <c r="CL33" s="1024"/>
      <c r="CM33" s="1024"/>
      <c r="CN33" s="1024"/>
      <c r="CO33" s="1024"/>
      <c r="CP33" s="1024"/>
      <c r="CQ33" s="1024"/>
      <c r="CR33" s="1024"/>
      <c r="CS33" s="1024"/>
      <c r="CT33" s="1024"/>
      <c r="CU33" s="1024"/>
      <c r="CV33" s="1024"/>
    </row>
    <row r="34" spans="1:100" s="1025" customFormat="1" ht="19.899999999999999" customHeight="1">
      <c r="A34" s="1054" t="s">
        <v>39</v>
      </c>
      <c r="B34" s="1035" t="s">
        <v>832</v>
      </c>
      <c r="C34" s="1036"/>
      <c r="D34" s="121">
        <f t="shared" si="3"/>
        <v>1577</v>
      </c>
      <c r="E34" s="1037">
        <f t="shared" ref="E34:V34" si="14">SUM(E35:E36)</f>
        <v>19</v>
      </c>
      <c r="F34" s="1037">
        <f t="shared" si="14"/>
        <v>88</v>
      </c>
      <c r="G34" s="1038">
        <f t="shared" si="14"/>
        <v>117</v>
      </c>
      <c r="H34" s="1038">
        <f t="shared" si="14"/>
        <v>112</v>
      </c>
      <c r="I34" s="1038">
        <f t="shared" si="14"/>
        <v>132</v>
      </c>
      <c r="J34" s="1038">
        <f t="shared" si="14"/>
        <v>131</v>
      </c>
      <c r="K34" s="1038">
        <f t="shared" si="14"/>
        <v>146</v>
      </c>
      <c r="L34" s="1038">
        <f t="shared" si="14"/>
        <v>122</v>
      </c>
      <c r="M34" s="1038">
        <f t="shared" si="14"/>
        <v>126</v>
      </c>
      <c r="N34" s="1038">
        <f t="shared" si="14"/>
        <v>104</v>
      </c>
      <c r="O34" s="1038">
        <f t="shared" si="14"/>
        <v>94</v>
      </c>
      <c r="P34" s="1038">
        <f t="shared" si="14"/>
        <v>79</v>
      </c>
      <c r="Q34" s="1038">
        <f t="shared" si="14"/>
        <v>71</v>
      </c>
      <c r="R34" s="1038">
        <f t="shared" si="14"/>
        <v>58</v>
      </c>
      <c r="S34" s="1038">
        <f t="shared" si="14"/>
        <v>51</v>
      </c>
      <c r="T34" s="1038">
        <f t="shared" si="14"/>
        <v>44</v>
      </c>
      <c r="U34" s="1038">
        <f t="shared" si="14"/>
        <v>38</v>
      </c>
      <c r="V34" s="1039">
        <f t="shared" si="14"/>
        <v>45</v>
      </c>
      <c r="W34" s="1023"/>
      <c r="X34" s="1023"/>
      <c r="Y34" s="1023"/>
      <c r="Z34" s="1023"/>
      <c r="AA34" s="1023"/>
      <c r="AB34" s="1023"/>
      <c r="AC34" s="1023"/>
      <c r="AD34" s="1023"/>
      <c r="AE34" s="1023"/>
      <c r="AF34" s="1023"/>
      <c r="AG34" s="1023"/>
      <c r="AH34" s="1023"/>
      <c r="AI34" s="1023"/>
      <c r="AJ34" s="1023"/>
      <c r="AK34" s="1023"/>
      <c r="AL34" s="1023"/>
      <c r="AM34" s="1023"/>
      <c r="AN34" s="1023"/>
      <c r="AO34" s="1023"/>
      <c r="AP34" s="1023"/>
      <c r="AQ34" s="1023"/>
      <c r="AR34" s="1023"/>
      <c r="AS34" s="1023"/>
      <c r="AT34" s="1023"/>
      <c r="AU34" s="1023"/>
      <c r="AV34" s="1023"/>
      <c r="AW34" s="1024"/>
      <c r="AX34" s="1024"/>
      <c r="AY34" s="1024"/>
      <c r="AZ34" s="1024"/>
      <c r="BA34" s="1024"/>
      <c r="BB34" s="1024"/>
      <c r="BC34" s="1024"/>
      <c r="BD34" s="1024"/>
      <c r="BE34" s="1024"/>
      <c r="BF34" s="1024"/>
      <c r="BG34" s="1024"/>
      <c r="BH34" s="1024"/>
      <c r="BI34" s="1024"/>
      <c r="BJ34" s="1024"/>
      <c r="BK34" s="1024"/>
      <c r="BL34" s="1024"/>
      <c r="BM34" s="1024"/>
      <c r="BN34" s="1024"/>
      <c r="BO34" s="1024"/>
      <c r="BP34" s="1024"/>
      <c r="BQ34" s="1024"/>
      <c r="BR34" s="1024"/>
      <c r="BS34" s="1024"/>
      <c r="BT34" s="1024"/>
      <c r="BU34" s="1024"/>
      <c r="BV34" s="1024"/>
      <c r="BW34" s="1024"/>
      <c r="BX34" s="1024"/>
      <c r="BY34" s="1024"/>
      <c r="BZ34" s="1024"/>
      <c r="CA34" s="1024"/>
      <c r="CB34" s="1024"/>
      <c r="CC34" s="1024"/>
      <c r="CD34" s="1024"/>
      <c r="CE34" s="1024"/>
      <c r="CF34" s="1024"/>
      <c r="CG34" s="1024"/>
      <c r="CH34" s="1024"/>
      <c r="CI34" s="1024"/>
      <c r="CJ34" s="1024"/>
      <c r="CK34" s="1024"/>
      <c r="CL34" s="1024"/>
      <c r="CM34" s="1024"/>
      <c r="CN34" s="1024"/>
      <c r="CO34" s="1024"/>
      <c r="CP34" s="1024"/>
      <c r="CQ34" s="1024"/>
      <c r="CR34" s="1024"/>
      <c r="CS34" s="1024"/>
      <c r="CT34" s="1024"/>
      <c r="CU34" s="1024"/>
      <c r="CV34" s="1024"/>
    </row>
    <row r="35" spans="1:100" s="1025" customFormat="1" ht="19.899999999999999" customHeight="1">
      <c r="A35" s="1048"/>
      <c r="B35" s="1043"/>
      <c r="C35" s="1044" t="s">
        <v>88</v>
      </c>
      <c r="D35" s="122">
        <f t="shared" si="3"/>
        <v>790</v>
      </c>
      <c r="E35" s="1046">
        <v>8</v>
      </c>
      <c r="F35" s="1046">
        <v>38</v>
      </c>
      <c r="G35" s="1046">
        <v>52</v>
      </c>
      <c r="H35" s="1046">
        <v>52</v>
      </c>
      <c r="I35" s="1046">
        <v>59</v>
      </c>
      <c r="J35" s="1046">
        <v>68</v>
      </c>
      <c r="K35" s="1046">
        <v>73</v>
      </c>
      <c r="L35" s="1046">
        <v>62</v>
      </c>
      <c r="M35" s="1046">
        <v>71</v>
      </c>
      <c r="N35" s="1046">
        <v>60</v>
      </c>
      <c r="O35" s="1046">
        <v>49</v>
      </c>
      <c r="P35" s="1046">
        <v>38</v>
      </c>
      <c r="Q35" s="1046">
        <v>37</v>
      </c>
      <c r="R35" s="1046">
        <v>28</v>
      </c>
      <c r="S35" s="1046">
        <v>28</v>
      </c>
      <c r="T35" s="1046">
        <v>23</v>
      </c>
      <c r="U35" s="1046">
        <v>21</v>
      </c>
      <c r="V35" s="1046">
        <v>23</v>
      </c>
      <c r="W35" s="1023"/>
      <c r="X35" s="1023"/>
      <c r="Y35" s="1023"/>
      <c r="Z35" s="1023"/>
      <c r="AA35" s="1023"/>
      <c r="AB35" s="1023"/>
      <c r="AC35" s="1023"/>
      <c r="AD35" s="1023"/>
      <c r="AE35" s="1023"/>
      <c r="AF35" s="1023"/>
      <c r="AG35" s="1023"/>
      <c r="AH35" s="1023"/>
      <c r="AI35" s="1023"/>
      <c r="AJ35" s="1023"/>
      <c r="AK35" s="1023"/>
      <c r="AL35" s="1023"/>
      <c r="AM35" s="1023"/>
      <c r="AN35" s="1023"/>
      <c r="AO35" s="1023"/>
      <c r="AP35" s="1023"/>
      <c r="AQ35" s="1023"/>
      <c r="AR35" s="1023"/>
      <c r="AS35" s="1023"/>
      <c r="AT35" s="1023"/>
      <c r="AU35" s="1023"/>
      <c r="AV35" s="1023"/>
      <c r="AW35" s="1024"/>
      <c r="AX35" s="1024"/>
      <c r="AY35" s="1024"/>
      <c r="AZ35" s="1024"/>
      <c r="BA35" s="1024"/>
      <c r="BB35" s="1024"/>
      <c r="BC35" s="1024"/>
      <c r="BD35" s="1024"/>
      <c r="BE35" s="1024"/>
      <c r="BF35" s="1024"/>
      <c r="BG35" s="1024"/>
      <c r="BH35" s="1024"/>
      <c r="BI35" s="1024"/>
      <c r="BJ35" s="1024"/>
      <c r="BK35" s="1024"/>
      <c r="BL35" s="1024"/>
      <c r="BM35" s="1024"/>
      <c r="BN35" s="1024"/>
      <c r="BO35" s="1024"/>
      <c r="BP35" s="1024"/>
      <c r="BQ35" s="1024"/>
      <c r="BR35" s="1024"/>
      <c r="BS35" s="1024"/>
      <c r="BT35" s="1024"/>
      <c r="BU35" s="1024"/>
      <c r="BV35" s="1024"/>
      <c r="BW35" s="1024"/>
      <c r="BX35" s="1024"/>
      <c r="BY35" s="1024"/>
      <c r="BZ35" s="1024"/>
      <c r="CA35" s="1024"/>
      <c r="CB35" s="1024"/>
      <c r="CC35" s="1024"/>
      <c r="CD35" s="1024"/>
      <c r="CE35" s="1024"/>
      <c r="CF35" s="1024"/>
      <c r="CG35" s="1024"/>
      <c r="CH35" s="1024"/>
      <c r="CI35" s="1024"/>
      <c r="CJ35" s="1024"/>
      <c r="CK35" s="1024"/>
      <c r="CL35" s="1024"/>
      <c r="CM35" s="1024"/>
      <c r="CN35" s="1024"/>
      <c r="CO35" s="1024"/>
      <c r="CP35" s="1024"/>
      <c r="CQ35" s="1024"/>
      <c r="CR35" s="1024"/>
      <c r="CS35" s="1024"/>
      <c r="CT35" s="1024"/>
      <c r="CU35" s="1024"/>
      <c r="CV35" s="1024"/>
    </row>
    <row r="36" spans="1:100" s="1025" customFormat="1" ht="19.899999999999999" customHeight="1">
      <c r="A36" s="1055"/>
      <c r="B36" s="1056"/>
      <c r="C36" s="1053" t="s">
        <v>89</v>
      </c>
      <c r="D36" s="116">
        <f t="shared" si="3"/>
        <v>787</v>
      </c>
      <c r="E36" s="1046">
        <v>11</v>
      </c>
      <c r="F36" s="1046">
        <v>50</v>
      </c>
      <c r="G36" s="1046">
        <v>65</v>
      </c>
      <c r="H36" s="1046">
        <v>60</v>
      </c>
      <c r="I36" s="1046">
        <v>73</v>
      </c>
      <c r="J36" s="1046">
        <v>63</v>
      </c>
      <c r="K36" s="1046">
        <v>73</v>
      </c>
      <c r="L36" s="1046">
        <v>60</v>
      </c>
      <c r="M36" s="1046">
        <v>55</v>
      </c>
      <c r="N36" s="1046">
        <v>44</v>
      </c>
      <c r="O36" s="1046">
        <v>45</v>
      </c>
      <c r="P36" s="1046">
        <v>41</v>
      </c>
      <c r="Q36" s="1046">
        <v>34</v>
      </c>
      <c r="R36" s="1046">
        <v>30</v>
      </c>
      <c r="S36" s="1046">
        <v>23</v>
      </c>
      <c r="T36" s="1046">
        <v>21</v>
      </c>
      <c r="U36" s="1046">
        <v>17</v>
      </c>
      <c r="V36" s="1046">
        <v>22</v>
      </c>
      <c r="W36" s="1023"/>
      <c r="X36" s="1023"/>
      <c r="Y36" s="1023"/>
      <c r="Z36" s="1023"/>
      <c r="AA36" s="1023"/>
      <c r="AB36" s="1023"/>
      <c r="AC36" s="1023"/>
      <c r="AD36" s="1023"/>
      <c r="AE36" s="1023"/>
      <c r="AF36" s="1023"/>
      <c r="AG36" s="1023"/>
      <c r="AH36" s="1023"/>
      <c r="AI36" s="1023"/>
      <c r="AJ36" s="1023"/>
      <c r="AK36" s="1023"/>
      <c r="AL36" s="1023"/>
      <c r="AM36" s="1023"/>
      <c r="AN36" s="1023"/>
      <c r="AO36" s="1023"/>
      <c r="AP36" s="1023"/>
      <c r="AQ36" s="1023"/>
      <c r="AR36" s="1023"/>
      <c r="AS36" s="1023"/>
      <c r="AT36" s="1023"/>
      <c r="AU36" s="1023"/>
      <c r="AV36" s="1023"/>
      <c r="AW36" s="1024"/>
      <c r="AX36" s="1024"/>
      <c r="AY36" s="1024"/>
      <c r="AZ36" s="1024"/>
      <c r="BA36" s="1024"/>
      <c r="BB36" s="1024"/>
      <c r="BC36" s="1024"/>
      <c r="BD36" s="1024"/>
      <c r="BE36" s="1024"/>
      <c r="BF36" s="1024"/>
      <c r="BG36" s="1024"/>
      <c r="BH36" s="1024"/>
      <c r="BI36" s="1024"/>
      <c r="BJ36" s="1024"/>
      <c r="BK36" s="1024"/>
      <c r="BL36" s="1024"/>
      <c r="BM36" s="1024"/>
      <c r="BN36" s="1024"/>
      <c r="BO36" s="1024"/>
      <c r="BP36" s="1024"/>
      <c r="BQ36" s="1024"/>
      <c r="BR36" s="1024"/>
      <c r="BS36" s="1024"/>
      <c r="BT36" s="1024"/>
      <c r="BU36" s="1024"/>
      <c r="BV36" s="1024"/>
      <c r="BW36" s="1024"/>
      <c r="BX36" s="1024"/>
      <c r="BY36" s="1024"/>
      <c r="BZ36" s="1024"/>
      <c r="CA36" s="1024"/>
      <c r="CB36" s="1024"/>
      <c r="CC36" s="1024"/>
      <c r="CD36" s="1024"/>
      <c r="CE36" s="1024"/>
      <c r="CF36" s="1024"/>
      <c r="CG36" s="1024"/>
      <c r="CH36" s="1024"/>
      <c r="CI36" s="1024"/>
      <c r="CJ36" s="1024"/>
      <c r="CK36" s="1024"/>
      <c r="CL36" s="1024"/>
      <c r="CM36" s="1024"/>
      <c r="CN36" s="1024"/>
      <c r="CO36" s="1024"/>
      <c r="CP36" s="1024"/>
      <c r="CQ36" s="1024"/>
      <c r="CR36" s="1024"/>
      <c r="CS36" s="1024"/>
      <c r="CT36" s="1024"/>
      <c r="CU36" s="1024"/>
      <c r="CV36" s="1024"/>
    </row>
    <row r="37" spans="1:100" s="1025" customFormat="1" ht="19.899999999999999" customHeight="1">
      <c r="A37" s="1250" t="s">
        <v>27</v>
      </c>
      <c r="B37" s="1243" t="s">
        <v>96</v>
      </c>
      <c r="C37" s="1251"/>
      <c r="D37" s="1245">
        <f t="shared" ref="D37:D68" si="15">SUM(E37:V37)</f>
        <v>59548</v>
      </c>
      <c r="E37" s="1245">
        <f t="shared" ref="E37:V37" si="16">SUM(E40+E43+E46+E49+E52+E55+E58+E61+E67+E64)</f>
        <v>974</v>
      </c>
      <c r="F37" s="1245">
        <f t="shared" si="16"/>
        <v>4127</v>
      </c>
      <c r="G37" s="1231">
        <f t="shared" si="16"/>
        <v>5166</v>
      </c>
      <c r="H37" s="1231">
        <f t="shared" si="16"/>
        <v>4884</v>
      </c>
      <c r="I37" s="1231">
        <f t="shared" si="16"/>
        <v>4965</v>
      </c>
      <c r="J37" s="1231">
        <f t="shared" si="16"/>
        <v>5201</v>
      </c>
      <c r="K37" s="1231">
        <f t="shared" si="16"/>
        <v>5190</v>
      </c>
      <c r="L37" s="1231">
        <f t="shared" si="16"/>
        <v>4694</v>
      </c>
      <c r="M37" s="1231">
        <f t="shared" si="16"/>
        <v>4054</v>
      </c>
      <c r="N37" s="1231">
        <f t="shared" si="16"/>
        <v>3071</v>
      </c>
      <c r="O37" s="1231">
        <f t="shared" si="16"/>
        <v>2956</v>
      </c>
      <c r="P37" s="1231">
        <f t="shared" si="16"/>
        <v>2917</v>
      </c>
      <c r="Q37" s="1231">
        <f t="shared" si="16"/>
        <v>2639</v>
      </c>
      <c r="R37" s="1231">
        <f t="shared" si="16"/>
        <v>2354</v>
      </c>
      <c r="S37" s="1231">
        <f t="shared" si="16"/>
        <v>1895</v>
      </c>
      <c r="T37" s="1231">
        <f t="shared" si="16"/>
        <v>1527</v>
      </c>
      <c r="U37" s="1232">
        <f t="shared" si="16"/>
        <v>1278</v>
      </c>
      <c r="V37" s="1231">
        <f t="shared" si="16"/>
        <v>1656</v>
      </c>
      <c r="W37" s="1023"/>
      <c r="X37" s="1023"/>
      <c r="Y37" s="1023"/>
      <c r="Z37" s="1023"/>
      <c r="AA37" s="1023"/>
      <c r="AB37" s="1023"/>
      <c r="AC37" s="1023"/>
      <c r="AD37" s="1023"/>
      <c r="AE37" s="1023"/>
      <c r="AF37" s="1023"/>
      <c r="AG37" s="1023"/>
      <c r="AH37" s="1023"/>
      <c r="AI37" s="1023"/>
      <c r="AJ37" s="1023"/>
      <c r="AK37" s="1023"/>
      <c r="AL37" s="1023"/>
      <c r="AM37" s="1023"/>
      <c r="AN37" s="1023"/>
      <c r="AO37" s="1023"/>
      <c r="AP37" s="1023"/>
      <c r="AQ37" s="1023"/>
      <c r="AR37" s="1023"/>
      <c r="AS37" s="1023"/>
      <c r="AT37" s="1023"/>
      <c r="AU37" s="1023"/>
      <c r="AV37" s="1023"/>
      <c r="AW37" s="1024"/>
      <c r="AX37" s="1024"/>
      <c r="AY37" s="1024"/>
      <c r="AZ37" s="1024"/>
      <c r="BA37" s="1024"/>
      <c r="BB37" s="1024"/>
      <c r="BC37" s="1024"/>
      <c r="BD37" s="1024"/>
      <c r="BE37" s="1024"/>
      <c r="BF37" s="1024"/>
      <c r="BG37" s="1024"/>
      <c r="BH37" s="1024"/>
      <c r="BI37" s="1024"/>
      <c r="BJ37" s="1024"/>
      <c r="BK37" s="1024"/>
      <c r="BL37" s="1024"/>
      <c r="BM37" s="1024"/>
      <c r="BN37" s="1024"/>
      <c r="BO37" s="1024"/>
      <c r="BP37" s="1024"/>
      <c r="BQ37" s="1024"/>
      <c r="BR37" s="1024"/>
      <c r="BS37" s="1024"/>
      <c r="BT37" s="1024"/>
      <c r="BU37" s="1024"/>
      <c r="BV37" s="1024"/>
      <c r="BW37" s="1024"/>
      <c r="BX37" s="1024"/>
      <c r="BY37" s="1024"/>
      <c r="BZ37" s="1024"/>
      <c r="CA37" s="1024"/>
      <c r="CB37" s="1024"/>
      <c r="CC37" s="1024"/>
      <c r="CD37" s="1024"/>
      <c r="CE37" s="1024"/>
      <c r="CF37" s="1024"/>
      <c r="CG37" s="1024"/>
      <c r="CH37" s="1024"/>
      <c r="CI37" s="1024"/>
      <c r="CJ37" s="1024"/>
      <c r="CK37" s="1024"/>
      <c r="CL37" s="1024"/>
      <c r="CM37" s="1024"/>
      <c r="CN37" s="1024"/>
      <c r="CO37" s="1024"/>
      <c r="CP37" s="1024"/>
      <c r="CQ37" s="1024"/>
      <c r="CR37" s="1024"/>
      <c r="CS37" s="1024"/>
      <c r="CT37" s="1024"/>
      <c r="CU37" s="1024"/>
      <c r="CV37" s="1024"/>
    </row>
    <row r="38" spans="1:100" s="1025" customFormat="1" ht="19.899999999999999" customHeight="1">
      <c r="A38" s="1252"/>
      <c r="B38" s="1253"/>
      <c r="C38" s="1026" t="s">
        <v>88</v>
      </c>
      <c r="D38" s="117">
        <f t="shared" si="15"/>
        <v>30721</v>
      </c>
      <c r="E38" s="122">
        <f t="shared" ref="E38:V38" si="17">SUM(E41+E44+E47+E50+E53+E56+E59+E62+E68+E65)</f>
        <v>514</v>
      </c>
      <c r="F38" s="122">
        <f t="shared" si="17"/>
        <v>2137</v>
      </c>
      <c r="G38" s="118">
        <f t="shared" si="17"/>
        <v>2631</v>
      </c>
      <c r="H38" s="118">
        <f t="shared" si="17"/>
        <v>2502</v>
      </c>
      <c r="I38" s="118">
        <f t="shared" si="17"/>
        <v>2670</v>
      </c>
      <c r="J38" s="118">
        <f t="shared" si="17"/>
        <v>2653</v>
      </c>
      <c r="K38" s="118">
        <f t="shared" si="17"/>
        <v>2743</v>
      </c>
      <c r="L38" s="118">
        <f t="shared" si="17"/>
        <v>2399</v>
      </c>
      <c r="M38" s="118">
        <f t="shared" si="17"/>
        <v>2143</v>
      </c>
      <c r="N38" s="118">
        <f t="shared" si="17"/>
        <v>1696</v>
      </c>
      <c r="O38" s="118">
        <f t="shared" si="17"/>
        <v>1537</v>
      </c>
      <c r="P38" s="118">
        <f t="shared" si="17"/>
        <v>1507</v>
      </c>
      <c r="Q38" s="118">
        <f t="shared" si="17"/>
        <v>1316</v>
      </c>
      <c r="R38" s="118">
        <f t="shared" si="17"/>
        <v>1179</v>
      </c>
      <c r="S38" s="118">
        <f t="shared" si="17"/>
        <v>942</v>
      </c>
      <c r="T38" s="118">
        <f t="shared" si="17"/>
        <v>711</v>
      </c>
      <c r="U38" s="119">
        <f t="shared" si="17"/>
        <v>616</v>
      </c>
      <c r="V38" s="118">
        <f t="shared" si="17"/>
        <v>825</v>
      </c>
      <c r="W38" s="1023"/>
      <c r="X38" s="1023"/>
      <c r="Y38" s="1023"/>
      <c r="Z38" s="1023"/>
      <c r="AA38" s="1023"/>
      <c r="AB38" s="1023"/>
      <c r="AC38" s="1023"/>
      <c r="AD38" s="1023"/>
      <c r="AE38" s="1023"/>
      <c r="AF38" s="1023"/>
      <c r="AG38" s="1023"/>
      <c r="AH38" s="1023"/>
      <c r="AI38" s="1023"/>
      <c r="AJ38" s="1023"/>
      <c r="AK38" s="1023"/>
      <c r="AL38" s="1023"/>
      <c r="AM38" s="1023"/>
      <c r="AN38" s="1023"/>
      <c r="AO38" s="1023"/>
      <c r="AP38" s="1023"/>
      <c r="AQ38" s="1023"/>
      <c r="AR38" s="1023"/>
      <c r="AS38" s="1023"/>
      <c r="AT38" s="1023"/>
      <c r="AU38" s="1023"/>
      <c r="AV38" s="1023"/>
      <c r="AW38" s="1024"/>
      <c r="AX38" s="1024"/>
      <c r="AY38" s="1024"/>
      <c r="AZ38" s="1024"/>
      <c r="BA38" s="1024"/>
      <c r="BB38" s="1024"/>
      <c r="BC38" s="1024"/>
      <c r="BD38" s="1024"/>
      <c r="BE38" s="1024"/>
      <c r="BF38" s="1024"/>
      <c r="BG38" s="1024"/>
      <c r="BH38" s="1024"/>
      <c r="BI38" s="1024"/>
      <c r="BJ38" s="1024"/>
      <c r="BK38" s="1024"/>
      <c r="BL38" s="1024"/>
      <c r="BM38" s="1024"/>
      <c r="BN38" s="1024"/>
      <c r="BO38" s="1024"/>
      <c r="BP38" s="1024"/>
      <c r="BQ38" s="1024"/>
      <c r="BR38" s="1024"/>
      <c r="BS38" s="1024"/>
      <c r="BT38" s="1024"/>
      <c r="BU38" s="1024"/>
      <c r="BV38" s="1024"/>
      <c r="BW38" s="1024"/>
      <c r="BX38" s="1024"/>
      <c r="BY38" s="1024"/>
      <c r="BZ38" s="1024"/>
      <c r="CA38" s="1024"/>
      <c r="CB38" s="1024"/>
      <c r="CC38" s="1024"/>
      <c r="CD38" s="1024"/>
      <c r="CE38" s="1024"/>
      <c r="CF38" s="1024"/>
      <c r="CG38" s="1024"/>
      <c r="CH38" s="1024"/>
      <c r="CI38" s="1024"/>
      <c r="CJ38" s="1024"/>
      <c r="CK38" s="1024"/>
      <c r="CL38" s="1024"/>
      <c r="CM38" s="1024"/>
      <c r="CN38" s="1024"/>
      <c r="CO38" s="1024"/>
      <c r="CP38" s="1024"/>
      <c r="CQ38" s="1024"/>
      <c r="CR38" s="1024"/>
      <c r="CS38" s="1024"/>
      <c r="CT38" s="1024"/>
      <c r="CU38" s="1024"/>
      <c r="CV38" s="1024"/>
    </row>
    <row r="39" spans="1:100" s="1025" customFormat="1" ht="19.899999999999999" customHeight="1">
      <c r="A39" s="1254"/>
      <c r="B39" s="1255"/>
      <c r="C39" s="1237" t="s">
        <v>89</v>
      </c>
      <c r="D39" s="1239">
        <f t="shared" si="15"/>
        <v>28827</v>
      </c>
      <c r="E39" s="1239">
        <f t="shared" ref="E39:V39" si="18">SUM(E42+E45+E48+E51+E54+E57+E60+E63+E69+E66)</f>
        <v>460</v>
      </c>
      <c r="F39" s="1239">
        <f t="shared" si="18"/>
        <v>1990</v>
      </c>
      <c r="G39" s="1240">
        <f t="shared" si="18"/>
        <v>2535</v>
      </c>
      <c r="H39" s="1240">
        <f t="shared" si="18"/>
        <v>2382</v>
      </c>
      <c r="I39" s="1240">
        <f t="shared" si="18"/>
        <v>2295</v>
      </c>
      <c r="J39" s="1240">
        <f t="shared" si="18"/>
        <v>2548</v>
      </c>
      <c r="K39" s="1240">
        <f t="shared" si="18"/>
        <v>2447</v>
      </c>
      <c r="L39" s="1240">
        <f t="shared" si="18"/>
        <v>2295</v>
      </c>
      <c r="M39" s="1240">
        <f t="shared" si="18"/>
        <v>1911</v>
      </c>
      <c r="N39" s="1240">
        <f t="shared" si="18"/>
        <v>1375</v>
      </c>
      <c r="O39" s="1240">
        <f t="shared" si="18"/>
        <v>1419</v>
      </c>
      <c r="P39" s="1240">
        <f t="shared" si="18"/>
        <v>1410</v>
      </c>
      <c r="Q39" s="1240">
        <f t="shared" si="18"/>
        <v>1323</v>
      </c>
      <c r="R39" s="1240">
        <f t="shared" si="18"/>
        <v>1175</v>
      </c>
      <c r="S39" s="1240">
        <f t="shared" si="18"/>
        <v>953</v>
      </c>
      <c r="T39" s="1240">
        <f t="shared" si="18"/>
        <v>816</v>
      </c>
      <c r="U39" s="1241">
        <f t="shared" si="18"/>
        <v>662</v>
      </c>
      <c r="V39" s="1240">
        <f t="shared" si="18"/>
        <v>831</v>
      </c>
      <c r="W39" s="1023"/>
      <c r="X39" s="1023"/>
      <c r="Y39" s="1023"/>
      <c r="Z39" s="1023"/>
      <c r="AA39" s="1023"/>
      <c r="AB39" s="1023"/>
      <c r="AC39" s="1023"/>
      <c r="AD39" s="1023"/>
      <c r="AE39" s="1023"/>
      <c r="AF39" s="1023"/>
      <c r="AG39" s="1023"/>
      <c r="AH39" s="1023"/>
      <c r="AI39" s="1023"/>
      <c r="AJ39" s="1023"/>
      <c r="AK39" s="1023"/>
      <c r="AL39" s="1023"/>
      <c r="AM39" s="1023"/>
      <c r="AN39" s="1023"/>
      <c r="AO39" s="1023"/>
      <c r="AP39" s="1023"/>
      <c r="AQ39" s="1023"/>
      <c r="AR39" s="1023"/>
      <c r="AS39" s="1023"/>
      <c r="AT39" s="1023"/>
      <c r="AU39" s="1023"/>
      <c r="AV39" s="1023"/>
      <c r="AW39" s="1024"/>
      <c r="AX39" s="1024"/>
      <c r="AY39" s="1024"/>
      <c r="AZ39" s="1024"/>
      <c r="BA39" s="1024"/>
      <c r="BB39" s="1024"/>
      <c r="BC39" s="1024"/>
      <c r="BD39" s="1024"/>
      <c r="BE39" s="1024"/>
      <c r="BF39" s="1024"/>
      <c r="BG39" s="1024"/>
      <c r="BH39" s="1024"/>
      <c r="BI39" s="1024"/>
      <c r="BJ39" s="1024"/>
      <c r="BK39" s="1024"/>
      <c r="BL39" s="1024"/>
      <c r="BM39" s="1024"/>
      <c r="BN39" s="1024"/>
      <c r="BO39" s="1024"/>
      <c r="BP39" s="1024"/>
      <c r="BQ39" s="1024"/>
      <c r="BR39" s="1024"/>
      <c r="BS39" s="1024"/>
      <c r="BT39" s="1024"/>
      <c r="BU39" s="1024"/>
      <c r="BV39" s="1024"/>
      <c r="BW39" s="1024"/>
      <c r="BX39" s="1024"/>
      <c r="BY39" s="1024"/>
      <c r="BZ39" s="1024"/>
      <c r="CA39" s="1024"/>
      <c r="CB39" s="1024"/>
      <c r="CC39" s="1024"/>
      <c r="CD39" s="1024"/>
      <c r="CE39" s="1024"/>
      <c r="CF39" s="1024"/>
      <c r="CG39" s="1024"/>
      <c r="CH39" s="1024"/>
      <c r="CI39" s="1024"/>
      <c r="CJ39" s="1024"/>
      <c r="CK39" s="1024"/>
      <c r="CL39" s="1024"/>
      <c r="CM39" s="1024"/>
      <c r="CN39" s="1024"/>
      <c r="CO39" s="1024"/>
      <c r="CP39" s="1024"/>
      <c r="CQ39" s="1024"/>
      <c r="CR39" s="1024"/>
      <c r="CS39" s="1024"/>
      <c r="CT39" s="1024"/>
      <c r="CU39" s="1024"/>
      <c r="CV39" s="1024"/>
    </row>
    <row r="40" spans="1:100" s="1016" customFormat="1" ht="19.899999999999999" customHeight="1">
      <c r="A40" s="1034" t="s">
        <v>25</v>
      </c>
      <c r="B40" s="1035" t="s">
        <v>97</v>
      </c>
      <c r="C40" s="1036"/>
      <c r="D40" s="121">
        <f t="shared" si="15"/>
        <v>10389</v>
      </c>
      <c r="E40" s="1037">
        <f t="shared" ref="E40:V40" si="19">SUM(E41:E42)</f>
        <v>163</v>
      </c>
      <c r="F40" s="1037">
        <f t="shared" si="19"/>
        <v>721</v>
      </c>
      <c r="G40" s="1038">
        <f t="shared" si="19"/>
        <v>868</v>
      </c>
      <c r="H40" s="1038">
        <f t="shared" si="19"/>
        <v>758</v>
      </c>
      <c r="I40" s="1038">
        <f t="shared" si="19"/>
        <v>849</v>
      </c>
      <c r="J40" s="1038">
        <f t="shared" si="19"/>
        <v>893</v>
      </c>
      <c r="K40" s="1038">
        <f t="shared" si="19"/>
        <v>861</v>
      </c>
      <c r="L40" s="1038">
        <f t="shared" si="19"/>
        <v>774</v>
      </c>
      <c r="M40" s="1038">
        <f t="shared" si="19"/>
        <v>681</v>
      </c>
      <c r="N40" s="1038">
        <f t="shared" si="19"/>
        <v>535</v>
      </c>
      <c r="O40" s="1038">
        <f t="shared" si="19"/>
        <v>572</v>
      </c>
      <c r="P40" s="1038">
        <f t="shared" si="19"/>
        <v>551</v>
      </c>
      <c r="Q40" s="1038">
        <f t="shared" si="19"/>
        <v>494</v>
      </c>
      <c r="R40" s="1038">
        <f t="shared" si="19"/>
        <v>424</v>
      </c>
      <c r="S40" s="1038">
        <f t="shared" si="19"/>
        <v>344</v>
      </c>
      <c r="T40" s="1038">
        <f t="shared" si="19"/>
        <v>291</v>
      </c>
      <c r="U40" s="1038">
        <f t="shared" si="19"/>
        <v>244</v>
      </c>
      <c r="V40" s="1039">
        <f t="shared" si="19"/>
        <v>366</v>
      </c>
      <c r="W40" s="1040"/>
      <c r="X40" s="1040"/>
      <c r="Y40" s="1040"/>
      <c r="Z40" s="1040"/>
      <c r="AA40" s="1040"/>
      <c r="AB40" s="1040"/>
      <c r="AC40" s="1040"/>
      <c r="AD40" s="1040"/>
      <c r="AE40" s="1040"/>
      <c r="AF40" s="1040"/>
      <c r="AG40" s="1040"/>
      <c r="AH40" s="1040"/>
      <c r="AI40" s="1040"/>
      <c r="AJ40" s="1040"/>
      <c r="AK40" s="1040"/>
      <c r="AL40" s="1040"/>
      <c r="AM40" s="1040"/>
      <c r="AN40" s="1040"/>
      <c r="AO40" s="1040"/>
      <c r="AP40" s="1040"/>
      <c r="AQ40" s="1040"/>
      <c r="AR40" s="1040"/>
      <c r="AS40" s="1040"/>
      <c r="AT40" s="1040"/>
      <c r="AU40" s="1040"/>
      <c r="AV40" s="1040"/>
      <c r="AW40" s="1041"/>
      <c r="AX40" s="1041"/>
      <c r="AY40" s="1041"/>
      <c r="AZ40" s="1041"/>
      <c r="BA40" s="1041"/>
      <c r="BB40" s="1041"/>
      <c r="BC40" s="1041"/>
      <c r="BD40" s="1041"/>
      <c r="BE40" s="1041"/>
      <c r="BF40" s="1041"/>
      <c r="BG40" s="1041"/>
      <c r="BH40" s="1041"/>
      <c r="BI40" s="1041"/>
      <c r="BJ40" s="1041"/>
      <c r="BK40" s="1041"/>
      <c r="BL40" s="1041"/>
      <c r="BM40" s="1041"/>
      <c r="BN40" s="1041"/>
      <c r="BO40" s="1041"/>
      <c r="BP40" s="1041"/>
      <c r="BQ40" s="1041"/>
      <c r="BR40" s="1041"/>
      <c r="BS40" s="1041"/>
      <c r="BT40" s="1041"/>
      <c r="BU40" s="1041"/>
      <c r="BV40" s="1041"/>
      <c r="BW40" s="1041"/>
      <c r="BX40" s="1041"/>
      <c r="BY40" s="1041"/>
      <c r="BZ40" s="1041"/>
      <c r="CA40" s="1041"/>
      <c r="CB40" s="1041"/>
      <c r="CC40" s="1041"/>
      <c r="CD40" s="1041"/>
      <c r="CE40" s="1041"/>
      <c r="CF40" s="1041"/>
      <c r="CG40" s="1041"/>
      <c r="CH40" s="1041"/>
      <c r="CI40" s="1041"/>
      <c r="CJ40" s="1041"/>
      <c r="CK40" s="1041"/>
      <c r="CL40" s="1041"/>
      <c r="CM40" s="1041"/>
      <c r="CN40" s="1041"/>
      <c r="CO40" s="1041"/>
      <c r="CP40" s="1041"/>
      <c r="CQ40" s="1041"/>
      <c r="CR40" s="1041"/>
      <c r="CS40" s="1041"/>
      <c r="CT40" s="1041"/>
      <c r="CU40" s="1041"/>
      <c r="CV40" s="1041"/>
    </row>
    <row r="41" spans="1:100" s="1047" customFormat="1" ht="19.899999999999999" customHeight="1">
      <c r="A41" s="1042"/>
      <c r="B41" s="1043"/>
      <c r="C41" s="1044" t="s">
        <v>88</v>
      </c>
      <c r="D41" s="122">
        <f t="shared" si="15"/>
        <v>5224</v>
      </c>
      <c r="E41" s="1045">
        <v>93</v>
      </c>
      <c r="F41" s="1045">
        <v>374</v>
      </c>
      <c r="G41" s="1045">
        <v>442</v>
      </c>
      <c r="H41" s="1045">
        <v>416</v>
      </c>
      <c r="I41" s="1045">
        <v>454</v>
      </c>
      <c r="J41" s="1045">
        <v>458</v>
      </c>
      <c r="K41" s="1045">
        <v>435</v>
      </c>
      <c r="L41" s="1045">
        <v>375</v>
      </c>
      <c r="M41" s="1045">
        <v>348</v>
      </c>
      <c r="N41" s="1045">
        <v>267</v>
      </c>
      <c r="O41" s="1045">
        <v>303</v>
      </c>
      <c r="P41" s="1045">
        <v>273</v>
      </c>
      <c r="Q41" s="1045">
        <v>239</v>
      </c>
      <c r="R41" s="1045">
        <v>194</v>
      </c>
      <c r="S41" s="1045">
        <v>164</v>
      </c>
      <c r="T41" s="1045">
        <v>113</v>
      </c>
      <c r="U41" s="1045">
        <v>117</v>
      </c>
      <c r="V41" s="1046">
        <v>159</v>
      </c>
      <c r="W41" s="1023"/>
      <c r="X41" s="1023"/>
      <c r="Y41" s="1023"/>
      <c r="Z41" s="1023"/>
      <c r="AA41" s="1023"/>
      <c r="AB41" s="1023"/>
      <c r="AC41" s="1023"/>
      <c r="AD41" s="1023"/>
      <c r="AE41" s="1023"/>
      <c r="AF41" s="1023"/>
      <c r="AG41" s="1023"/>
      <c r="AH41" s="1023"/>
      <c r="AI41" s="1023"/>
      <c r="AJ41" s="1023"/>
      <c r="AK41" s="1023"/>
      <c r="AL41" s="1023"/>
      <c r="AM41" s="1023"/>
      <c r="AN41" s="1023"/>
      <c r="AO41" s="1023"/>
      <c r="AP41" s="1023"/>
      <c r="AQ41" s="1023"/>
      <c r="AR41" s="1023"/>
      <c r="AS41" s="1023"/>
      <c r="AT41" s="1023"/>
      <c r="AU41" s="1023"/>
      <c r="AV41" s="1023"/>
      <c r="AW41" s="1024"/>
      <c r="AX41" s="1024"/>
      <c r="AY41" s="1024"/>
      <c r="AZ41" s="1024"/>
      <c r="BA41" s="1024"/>
      <c r="BB41" s="1024"/>
      <c r="BC41" s="1024"/>
      <c r="BD41" s="1024"/>
      <c r="BE41" s="1024"/>
      <c r="BF41" s="1024"/>
      <c r="BG41" s="1024"/>
      <c r="BH41" s="1024"/>
      <c r="BI41" s="1024"/>
      <c r="BJ41" s="1024"/>
      <c r="BK41" s="1024"/>
      <c r="BL41" s="1024"/>
      <c r="BM41" s="1024"/>
      <c r="BN41" s="1024"/>
      <c r="BO41" s="1024"/>
      <c r="BP41" s="1024"/>
      <c r="BQ41" s="1024"/>
      <c r="BR41" s="1024"/>
      <c r="BS41" s="1024"/>
      <c r="BT41" s="1024"/>
      <c r="BU41" s="1024"/>
      <c r="BV41" s="1024"/>
      <c r="BW41" s="1024"/>
      <c r="BX41" s="1024"/>
      <c r="BY41" s="1024"/>
      <c r="BZ41" s="1024"/>
      <c r="CA41" s="1024"/>
      <c r="CB41" s="1024"/>
      <c r="CC41" s="1024"/>
      <c r="CD41" s="1024"/>
      <c r="CE41" s="1024"/>
      <c r="CF41" s="1024"/>
      <c r="CG41" s="1024"/>
      <c r="CH41" s="1024"/>
      <c r="CI41" s="1024"/>
      <c r="CJ41" s="1024"/>
      <c r="CK41" s="1024"/>
      <c r="CL41" s="1024"/>
      <c r="CM41" s="1024"/>
      <c r="CN41" s="1024"/>
      <c r="CO41" s="1024"/>
      <c r="CP41" s="1024"/>
      <c r="CQ41" s="1024"/>
      <c r="CR41" s="1024"/>
      <c r="CS41" s="1024"/>
      <c r="CT41" s="1024"/>
      <c r="CU41" s="1024"/>
      <c r="CV41" s="1024"/>
    </row>
    <row r="42" spans="1:100" s="1025" customFormat="1" ht="19.899999999999999" customHeight="1">
      <c r="A42" s="1048"/>
      <c r="B42" s="1043"/>
      <c r="C42" s="1044" t="s">
        <v>89</v>
      </c>
      <c r="D42" s="122">
        <f t="shared" si="15"/>
        <v>5165</v>
      </c>
      <c r="E42" s="1045">
        <v>70</v>
      </c>
      <c r="F42" s="1045">
        <v>347</v>
      </c>
      <c r="G42" s="1045">
        <v>426</v>
      </c>
      <c r="H42" s="1045">
        <v>342</v>
      </c>
      <c r="I42" s="1045">
        <v>395</v>
      </c>
      <c r="J42" s="1045">
        <v>435</v>
      </c>
      <c r="K42" s="1045">
        <v>426</v>
      </c>
      <c r="L42" s="1045">
        <v>399</v>
      </c>
      <c r="M42" s="1045">
        <v>333</v>
      </c>
      <c r="N42" s="1045">
        <v>268</v>
      </c>
      <c r="O42" s="1045">
        <v>269</v>
      </c>
      <c r="P42" s="1045">
        <v>278</v>
      </c>
      <c r="Q42" s="1045">
        <v>255</v>
      </c>
      <c r="R42" s="1045">
        <v>230</v>
      </c>
      <c r="S42" s="1045">
        <v>180</v>
      </c>
      <c r="T42" s="1045">
        <v>178</v>
      </c>
      <c r="U42" s="1045">
        <v>127</v>
      </c>
      <c r="V42" s="1046">
        <v>207</v>
      </c>
      <c r="W42" s="1023"/>
      <c r="X42" s="1023"/>
      <c r="Y42" s="1023"/>
      <c r="Z42" s="1023"/>
      <c r="AA42" s="1023"/>
      <c r="AB42" s="1023"/>
      <c r="AC42" s="1023"/>
      <c r="AD42" s="1023"/>
      <c r="AE42" s="1023"/>
      <c r="AF42" s="1023"/>
      <c r="AG42" s="1023"/>
      <c r="AH42" s="1023"/>
      <c r="AI42" s="1023"/>
      <c r="AJ42" s="1023"/>
      <c r="AK42" s="1023"/>
      <c r="AL42" s="1023"/>
      <c r="AM42" s="1023"/>
      <c r="AN42" s="1023"/>
      <c r="AO42" s="1023"/>
      <c r="AP42" s="1023"/>
      <c r="AQ42" s="1023"/>
      <c r="AR42" s="1023"/>
      <c r="AS42" s="1023"/>
      <c r="AT42" s="1023"/>
      <c r="AU42" s="1023"/>
      <c r="AV42" s="1023"/>
      <c r="AW42" s="1024"/>
      <c r="AX42" s="1024"/>
      <c r="AY42" s="1024"/>
      <c r="AZ42" s="1024"/>
      <c r="BA42" s="1024"/>
      <c r="BB42" s="1024"/>
      <c r="BC42" s="1024"/>
      <c r="BD42" s="1024"/>
      <c r="BE42" s="1024"/>
      <c r="BF42" s="1024"/>
      <c r="BG42" s="1024"/>
      <c r="BH42" s="1024"/>
      <c r="BI42" s="1024"/>
      <c r="BJ42" s="1024"/>
      <c r="BK42" s="1024"/>
      <c r="BL42" s="1024"/>
      <c r="BM42" s="1024"/>
      <c r="BN42" s="1024"/>
      <c r="BO42" s="1024"/>
      <c r="BP42" s="1024"/>
      <c r="BQ42" s="1024"/>
      <c r="BR42" s="1024"/>
      <c r="BS42" s="1024"/>
      <c r="BT42" s="1024"/>
      <c r="BU42" s="1024"/>
      <c r="BV42" s="1024"/>
      <c r="BW42" s="1024"/>
      <c r="BX42" s="1024"/>
      <c r="BY42" s="1024"/>
      <c r="BZ42" s="1024"/>
      <c r="CA42" s="1024"/>
      <c r="CB42" s="1024"/>
      <c r="CC42" s="1024"/>
      <c r="CD42" s="1024"/>
      <c r="CE42" s="1024"/>
      <c r="CF42" s="1024"/>
      <c r="CG42" s="1024"/>
      <c r="CH42" s="1024"/>
      <c r="CI42" s="1024"/>
      <c r="CJ42" s="1024"/>
      <c r="CK42" s="1024"/>
      <c r="CL42" s="1024"/>
      <c r="CM42" s="1024"/>
      <c r="CN42" s="1024"/>
      <c r="CO42" s="1024"/>
      <c r="CP42" s="1024"/>
      <c r="CQ42" s="1024"/>
      <c r="CR42" s="1024"/>
      <c r="CS42" s="1024"/>
      <c r="CT42" s="1024"/>
      <c r="CU42" s="1024"/>
      <c r="CV42" s="1024"/>
    </row>
    <row r="43" spans="1:100" s="1016" customFormat="1" ht="19.899999999999999" customHeight="1">
      <c r="A43" s="1034" t="s">
        <v>27</v>
      </c>
      <c r="B43" s="1035" t="s">
        <v>98</v>
      </c>
      <c r="C43" s="1036"/>
      <c r="D43" s="121">
        <f t="shared" si="15"/>
        <v>2158</v>
      </c>
      <c r="E43" s="1037">
        <f t="shared" ref="E43:V43" si="20">SUM(E44:E45)</f>
        <v>26</v>
      </c>
      <c r="F43" s="1037">
        <f t="shared" si="20"/>
        <v>127</v>
      </c>
      <c r="G43" s="1038">
        <f t="shared" si="20"/>
        <v>186</v>
      </c>
      <c r="H43" s="1038">
        <f t="shared" si="20"/>
        <v>188</v>
      </c>
      <c r="I43" s="1038">
        <f t="shared" si="20"/>
        <v>191</v>
      </c>
      <c r="J43" s="1038">
        <f t="shared" si="20"/>
        <v>193</v>
      </c>
      <c r="K43" s="1038">
        <f t="shared" si="20"/>
        <v>187</v>
      </c>
      <c r="L43" s="1038">
        <f t="shared" si="20"/>
        <v>163</v>
      </c>
      <c r="M43" s="1038">
        <f t="shared" si="20"/>
        <v>127</v>
      </c>
      <c r="N43" s="1038">
        <f t="shared" si="20"/>
        <v>105</v>
      </c>
      <c r="O43" s="1038">
        <f t="shared" si="20"/>
        <v>98</v>
      </c>
      <c r="P43" s="1038">
        <f t="shared" si="20"/>
        <v>107</v>
      </c>
      <c r="Q43" s="1038">
        <f t="shared" si="20"/>
        <v>90</v>
      </c>
      <c r="R43" s="1038">
        <f t="shared" si="20"/>
        <v>82</v>
      </c>
      <c r="S43" s="1038">
        <f t="shared" si="20"/>
        <v>69</v>
      </c>
      <c r="T43" s="1038">
        <f t="shared" si="20"/>
        <v>68</v>
      </c>
      <c r="U43" s="1038">
        <f t="shared" si="20"/>
        <v>66</v>
      </c>
      <c r="V43" s="1039">
        <f t="shared" si="20"/>
        <v>85</v>
      </c>
      <c r="W43" s="1040"/>
      <c r="X43" s="1040"/>
      <c r="Y43" s="1040"/>
      <c r="Z43" s="1040"/>
      <c r="AA43" s="1040"/>
      <c r="AB43" s="1040"/>
      <c r="AC43" s="1040"/>
      <c r="AD43" s="1040"/>
      <c r="AE43" s="1040"/>
      <c r="AF43" s="1040"/>
      <c r="AG43" s="1040"/>
      <c r="AH43" s="1040"/>
      <c r="AI43" s="1040"/>
      <c r="AJ43" s="1040"/>
      <c r="AK43" s="1040"/>
      <c r="AL43" s="1040"/>
      <c r="AM43" s="1040"/>
      <c r="AN43" s="1040"/>
      <c r="AO43" s="1040"/>
      <c r="AP43" s="1040"/>
      <c r="AQ43" s="1040"/>
      <c r="AR43" s="1040"/>
      <c r="AS43" s="1040"/>
      <c r="AT43" s="1040"/>
      <c r="AU43" s="1040"/>
      <c r="AV43" s="1040"/>
      <c r="AW43" s="1041"/>
      <c r="AX43" s="1041"/>
      <c r="AY43" s="1041"/>
      <c r="AZ43" s="1041"/>
      <c r="BA43" s="1041"/>
      <c r="BB43" s="1041"/>
      <c r="BC43" s="1041"/>
      <c r="BD43" s="1041"/>
      <c r="BE43" s="1041"/>
      <c r="BF43" s="1041"/>
      <c r="BG43" s="1041"/>
      <c r="BH43" s="1041"/>
      <c r="BI43" s="1041"/>
      <c r="BJ43" s="1041"/>
      <c r="BK43" s="1041"/>
      <c r="BL43" s="1041"/>
      <c r="BM43" s="1041"/>
      <c r="BN43" s="1041"/>
      <c r="BO43" s="1041"/>
      <c r="BP43" s="1041"/>
      <c r="BQ43" s="1041"/>
      <c r="BR43" s="1041"/>
      <c r="BS43" s="1041"/>
      <c r="BT43" s="1041"/>
      <c r="BU43" s="1041"/>
      <c r="BV43" s="1041"/>
      <c r="BW43" s="1041"/>
      <c r="BX43" s="1041"/>
      <c r="BY43" s="1041"/>
      <c r="BZ43" s="1041"/>
      <c r="CA43" s="1041"/>
      <c r="CB43" s="1041"/>
      <c r="CC43" s="1041"/>
      <c r="CD43" s="1041"/>
      <c r="CE43" s="1041"/>
      <c r="CF43" s="1041"/>
      <c r="CG43" s="1041"/>
      <c r="CH43" s="1041"/>
      <c r="CI43" s="1041"/>
      <c r="CJ43" s="1041"/>
      <c r="CK43" s="1041"/>
      <c r="CL43" s="1041"/>
      <c r="CM43" s="1041"/>
      <c r="CN43" s="1041"/>
      <c r="CO43" s="1041"/>
      <c r="CP43" s="1041"/>
      <c r="CQ43" s="1041"/>
      <c r="CR43" s="1041"/>
      <c r="CS43" s="1041"/>
      <c r="CT43" s="1041"/>
      <c r="CU43" s="1041"/>
      <c r="CV43" s="1041"/>
    </row>
    <row r="44" spans="1:100" s="1047" customFormat="1" ht="19.899999999999999" customHeight="1">
      <c r="A44" s="1042"/>
      <c r="B44" s="1043"/>
      <c r="C44" s="1044" t="s">
        <v>88</v>
      </c>
      <c r="D44" s="122">
        <f t="shared" si="15"/>
        <v>1145</v>
      </c>
      <c r="E44" s="1045">
        <v>12</v>
      </c>
      <c r="F44" s="1045">
        <v>63</v>
      </c>
      <c r="G44" s="1045">
        <v>98</v>
      </c>
      <c r="H44" s="1045">
        <v>101</v>
      </c>
      <c r="I44" s="1045">
        <v>100</v>
      </c>
      <c r="J44" s="1045">
        <v>92</v>
      </c>
      <c r="K44" s="1045">
        <v>116</v>
      </c>
      <c r="L44" s="1045">
        <v>76</v>
      </c>
      <c r="M44" s="1045">
        <v>73</v>
      </c>
      <c r="N44" s="1045">
        <v>54</v>
      </c>
      <c r="O44" s="1045">
        <v>52</v>
      </c>
      <c r="P44" s="1045">
        <v>59</v>
      </c>
      <c r="Q44" s="1045">
        <v>46</v>
      </c>
      <c r="R44" s="1045">
        <v>45</v>
      </c>
      <c r="S44" s="1045">
        <v>40</v>
      </c>
      <c r="T44" s="1045">
        <v>33</v>
      </c>
      <c r="U44" s="1045">
        <v>39</v>
      </c>
      <c r="V44" s="1046">
        <v>46</v>
      </c>
      <c r="W44" s="1023"/>
      <c r="X44" s="1023"/>
      <c r="Y44" s="1023"/>
      <c r="Z44" s="1023"/>
      <c r="AA44" s="1023"/>
      <c r="AB44" s="1023"/>
      <c r="AC44" s="1023"/>
      <c r="AD44" s="1023"/>
      <c r="AE44" s="1023"/>
      <c r="AF44" s="1023"/>
      <c r="AG44" s="1023"/>
      <c r="AH44" s="1023"/>
      <c r="AI44" s="1023"/>
      <c r="AJ44" s="1023"/>
      <c r="AK44" s="1023"/>
      <c r="AL44" s="1023"/>
      <c r="AM44" s="1023"/>
      <c r="AN44" s="1023"/>
      <c r="AO44" s="1023"/>
      <c r="AP44" s="1023"/>
      <c r="AQ44" s="1023"/>
      <c r="AR44" s="1023"/>
      <c r="AS44" s="1023"/>
      <c r="AT44" s="1023"/>
      <c r="AU44" s="1023"/>
      <c r="AV44" s="1023"/>
      <c r="AW44" s="1024"/>
      <c r="AX44" s="1024"/>
      <c r="AY44" s="1024"/>
      <c r="AZ44" s="1024"/>
      <c r="BA44" s="1024"/>
      <c r="BB44" s="1024"/>
      <c r="BC44" s="1024"/>
      <c r="BD44" s="1024"/>
      <c r="BE44" s="1024"/>
      <c r="BF44" s="1024"/>
      <c r="BG44" s="1024"/>
      <c r="BH44" s="1024"/>
      <c r="BI44" s="1024"/>
      <c r="BJ44" s="1024"/>
      <c r="BK44" s="1024"/>
      <c r="BL44" s="1024"/>
      <c r="BM44" s="1024"/>
      <c r="BN44" s="1024"/>
      <c r="BO44" s="1024"/>
      <c r="BP44" s="1024"/>
      <c r="BQ44" s="1024"/>
      <c r="BR44" s="1024"/>
      <c r="BS44" s="1024"/>
      <c r="BT44" s="1024"/>
      <c r="BU44" s="1024"/>
      <c r="BV44" s="1024"/>
      <c r="BW44" s="1024"/>
      <c r="BX44" s="1024"/>
      <c r="BY44" s="1024"/>
      <c r="BZ44" s="1024"/>
      <c r="CA44" s="1024"/>
      <c r="CB44" s="1024"/>
      <c r="CC44" s="1024"/>
      <c r="CD44" s="1024"/>
      <c r="CE44" s="1024"/>
      <c r="CF44" s="1024"/>
      <c r="CG44" s="1024"/>
      <c r="CH44" s="1024"/>
      <c r="CI44" s="1024"/>
      <c r="CJ44" s="1024"/>
      <c r="CK44" s="1024"/>
      <c r="CL44" s="1024"/>
      <c r="CM44" s="1024"/>
      <c r="CN44" s="1024"/>
      <c r="CO44" s="1024"/>
      <c r="CP44" s="1024"/>
      <c r="CQ44" s="1024"/>
      <c r="CR44" s="1024"/>
      <c r="CS44" s="1024"/>
      <c r="CT44" s="1024"/>
      <c r="CU44" s="1024"/>
      <c r="CV44" s="1024"/>
    </row>
    <row r="45" spans="1:100" s="1025" customFormat="1" ht="19.899999999999999" customHeight="1">
      <c r="A45" s="1048"/>
      <c r="B45" s="1043"/>
      <c r="C45" s="1044" t="s">
        <v>89</v>
      </c>
      <c r="D45" s="122">
        <f t="shared" si="15"/>
        <v>1013</v>
      </c>
      <c r="E45" s="1045">
        <v>14</v>
      </c>
      <c r="F45" s="1045">
        <v>64</v>
      </c>
      <c r="G45" s="1045">
        <v>88</v>
      </c>
      <c r="H45" s="1045">
        <v>87</v>
      </c>
      <c r="I45" s="1045">
        <v>91</v>
      </c>
      <c r="J45" s="1045">
        <v>101</v>
      </c>
      <c r="K45" s="1045">
        <v>71</v>
      </c>
      <c r="L45" s="1045">
        <v>87</v>
      </c>
      <c r="M45" s="1045">
        <v>54</v>
      </c>
      <c r="N45" s="1045">
        <v>51</v>
      </c>
      <c r="O45" s="1045">
        <v>46</v>
      </c>
      <c r="P45" s="1045">
        <v>48</v>
      </c>
      <c r="Q45" s="1045">
        <v>44</v>
      </c>
      <c r="R45" s="1045">
        <v>37</v>
      </c>
      <c r="S45" s="1045">
        <v>29</v>
      </c>
      <c r="T45" s="1045">
        <v>35</v>
      </c>
      <c r="U45" s="1045">
        <v>27</v>
      </c>
      <c r="V45" s="1046">
        <v>39</v>
      </c>
      <c r="W45" s="1023"/>
      <c r="X45" s="1023"/>
      <c r="Y45" s="1023"/>
      <c r="Z45" s="1023"/>
      <c r="AA45" s="1023"/>
      <c r="AB45" s="1023"/>
      <c r="AC45" s="1023"/>
      <c r="AD45" s="1023"/>
      <c r="AE45" s="1023"/>
      <c r="AF45" s="1023"/>
      <c r="AG45" s="1023"/>
      <c r="AH45" s="1023"/>
      <c r="AI45" s="1023"/>
      <c r="AJ45" s="1023"/>
      <c r="AK45" s="1023"/>
      <c r="AL45" s="1023"/>
      <c r="AM45" s="1023"/>
      <c r="AN45" s="1023"/>
      <c r="AO45" s="1023"/>
      <c r="AP45" s="1023"/>
      <c r="AQ45" s="1023"/>
      <c r="AR45" s="1023"/>
      <c r="AS45" s="1023"/>
      <c r="AT45" s="1023"/>
      <c r="AU45" s="1023"/>
      <c r="AV45" s="1023"/>
      <c r="AW45" s="1024"/>
      <c r="AX45" s="1024"/>
      <c r="AY45" s="1024"/>
      <c r="AZ45" s="1024"/>
      <c r="BA45" s="1024"/>
      <c r="BB45" s="1024"/>
      <c r="BC45" s="1024"/>
      <c r="BD45" s="1024"/>
      <c r="BE45" s="1024"/>
      <c r="BF45" s="1024"/>
      <c r="BG45" s="1024"/>
      <c r="BH45" s="1024"/>
      <c r="BI45" s="1024"/>
      <c r="BJ45" s="1024"/>
      <c r="BK45" s="1024"/>
      <c r="BL45" s="1024"/>
      <c r="BM45" s="1024"/>
      <c r="BN45" s="1024"/>
      <c r="BO45" s="1024"/>
      <c r="BP45" s="1024"/>
      <c r="BQ45" s="1024"/>
      <c r="BR45" s="1024"/>
      <c r="BS45" s="1024"/>
      <c r="BT45" s="1024"/>
      <c r="BU45" s="1024"/>
      <c r="BV45" s="1024"/>
      <c r="BW45" s="1024"/>
      <c r="BX45" s="1024"/>
      <c r="BY45" s="1024"/>
      <c r="BZ45" s="1024"/>
      <c r="CA45" s="1024"/>
      <c r="CB45" s="1024"/>
      <c r="CC45" s="1024"/>
      <c r="CD45" s="1024"/>
      <c r="CE45" s="1024"/>
      <c r="CF45" s="1024"/>
      <c r="CG45" s="1024"/>
      <c r="CH45" s="1024"/>
      <c r="CI45" s="1024"/>
      <c r="CJ45" s="1024"/>
      <c r="CK45" s="1024"/>
      <c r="CL45" s="1024"/>
      <c r="CM45" s="1024"/>
      <c r="CN45" s="1024"/>
      <c r="CO45" s="1024"/>
      <c r="CP45" s="1024"/>
      <c r="CQ45" s="1024"/>
      <c r="CR45" s="1024"/>
      <c r="CS45" s="1024"/>
      <c r="CT45" s="1024"/>
      <c r="CU45" s="1024"/>
      <c r="CV45" s="1024"/>
    </row>
    <row r="46" spans="1:100" s="1016" customFormat="1" ht="19.899999999999999" customHeight="1">
      <c r="A46" s="1034" t="s">
        <v>29</v>
      </c>
      <c r="B46" s="1035" t="s">
        <v>99</v>
      </c>
      <c r="C46" s="1057"/>
      <c r="D46" s="121">
        <f t="shared" si="15"/>
        <v>3955</v>
      </c>
      <c r="E46" s="1037">
        <f t="shared" ref="E46:V46" si="21">SUM(E47:E48)</f>
        <v>62</v>
      </c>
      <c r="F46" s="1037">
        <f t="shared" si="21"/>
        <v>274</v>
      </c>
      <c r="G46" s="1038">
        <f t="shared" si="21"/>
        <v>345</v>
      </c>
      <c r="H46" s="1038">
        <f t="shared" si="21"/>
        <v>319</v>
      </c>
      <c r="I46" s="1038">
        <f t="shared" si="21"/>
        <v>359</v>
      </c>
      <c r="J46" s="1038">
        <f t="shared" si="21"/>
        <v>327</v>
      </c>
      <c r="K46" s="1038">
        <f t="shared" si="21"/>
        <v>367</v>
      </c>
      <c r="L46" s="1038">
        <f t="shared" si="21"/>
        <v>267</v>
      </c>
      <c r="M46" s="1038">
        <f t="shared" si="21"/>
        <v>303</v>
      </c>
      <c r="N46" s="1038">
        <f t="shared" si="21"/>
        <v>216</v>
      </c>
      <c r="O46" s="1038">
        <f t="shared" si="21"/>
        <v>195</v>
      </c>
      <c r="P46" s="1038">
        <f t="shared" si="21"/>
        <v>211</v>
      </c>
      <c r="Q46" s="1038">
        <f t="shared" si="21"/>
        <v>142</v>
      </c>
      <c r="R46" s="1038">
        <f t="shared" si="21"/>
        <v>131</v>
      </c>
      <c r="S46" s="1038">
        <f t="shared" si="21"/>
        <v>126</v>
      </c>
      <c r="T46" s="1038">
        <f t="shared" si="21"/>
        <v>105</v>
      </c>
      <c r="U46" s="1038">
        <f t="shared" si="21"/>
        <v>91</v>
      </c>
      <c r="V46" s="1039">
        <f t="shared" si="21"/>
        <v>115</v>
      </c>
      <c r="W46" s="1040"/>
      <c r="X46" s="1040"/>
      <c r="Y46" s="1040"/>
      <c r="Z46" s="1040"/>
      <c r="AA46" s="1040"/>
      <c r="AB46" s="1040"/>
      <c r="AC46" s="1040"/>
      <c r="AD46" s="1040"/>
      <c r="AE46" s="1040"/>
      <c r="AF46" s="1040"/>
      <c r="AG46" s="1040"/>
      <c r="AH46" s="1040"/>
      <c r="AI46" s="1040"/>
      <c r="AJ46" s="1040"/>
      <c r="AK46" s="1040"/>
      <c r="AL46" s="1040"/>
      <c r="AM46" s="1040"/>
      <c r="AN46" s="1040"/>
      <c r="AO46" s="1040"/>
      <c r="AP46" s="1040"/>
      <c r="AQ46" s="1040"/>
      <c r="AR46" s="1040"/>
      <c r="AS46" s="1040"/>
      <c r="AT46" s="1040"/>
      <c r="AU46" s="1040"/>
      <c r="AV46" s="1040"/>
      <c r="AW46" s="1041"/>
      <c r="AX46" s="1041"/>
      <c r="AY46" s="1041"/>
      <c r="AZ46" s="1041"/>
      <c r="BA46" s="1041"/>
      <c r="BB46" s="1041"/>
      <c r="BC46" s="1041"/>
      <c r="BD46" s="1041"/>
      <c r="BE46" s="1041"/>
      <c r="BF46" s="1041"/>
      <c r="BG46" s="1041"/>
      <c r="BH46" s="1041"/>
      <c r="BI46" s="1041"/>
      <c r="BJ46" s="1041"/>
      <c r="BK46" s="1041"/>
      <c r="BL46" s="1041"/>
      <c r="BM46" s="1041"/>
      <c r="BN46" s="1041"/>
      <c r="BO46" s="1041"/>
      <c r="BP46" s="1041"/>
      <c r="BQ46" s="1041"/>
      <c r="BR46" s="1041"/>
      <c r="BS46" s="1041"/>
      <c r="BT46" s="1041"/>
      <c r="BU46" s="1041"/>
      <c r="BV46" s="1041"/>
      <c r="BW46" s="1041"/>
      <c r="BX46" s="1041"/>
      <c r="BY46" s="1041"/>
      <c r="BZ46" s="1041"/>
      <c r="CA46" s="1041"/>
      <c r="CB46" s="1041"/>
      <c r="CC46" s="1041"/>
      <c r="CD46" s="1041"/>
      <c r="CE46" s="1041"/>
      <c r="CF46" s="1041"/>
      <c r="CG46" s="1041"/>
      <c r="CH46" s="1041"/>
      <c r="CI46" s="1041"/>
      <c r="CJ46" s="1041"/>
      <c r="CK46" s="1041"/>
      <c r="CL46" s="1041"/>
      <c r="CM46" s="1041"/>
      <c r="CN46" s="1041"/>
      <c r="CO46" s="1041"/>
      <c r="CP46" s="1041"/>
      <c r="CQ46" s="1041"/>
      <c r="CR46" s="1041"/>
      <c r="CS46" s="1041"/>
      <c r="CT46" s="1041"/>
      <c r="CU46" s="1041"/>
      <c r="CV46" s="1041"/>
    </row>
    <row r="47" spans="1:100" s="1047" customFormat="1" ht="19.899999999999999" customHeight="1">
      <c r="A47" s="1042"/>
      <c r="B47" s="1058"/>
      <c r="C47" s="1044" t="s">
        <v>88</v>
      </c>
      <c r="D47" s="122">
        <f t="shared" si="15"/>
        <v>2088</v>
      </c>
      <c r="E47" s="1045">
        <v>30</v>
      </c>
      <c r="F47" s="1045">
        <v>150</v>
      </c>
      <c r="G47" s="1045">
        <v>186</v>
      </c>
      <c r="H47" s="1045">
        <v>155</v>
      </c>
      <c r="I47" s="1045">
        <v>206</v>
      </c>
      <c r="J47" s="1045">
        <v>181</v>
      </c>
      <c r="K47" s="1045">
        <v>210</v>
      </c>
      <c r="L47" s="1045">
        <v>143</v>
      </c>
      <c r="M47" s="1045">
        <v>167</v>
      </c>
      <c r="N47" s="1045">
        <v>122</v>
      </c>
      <c r="O47" s="1045">
        <v>95</v>
      </c>
      <c r="P47" s="1045">
        <v>107</v>
      </c>
      <c r="Q47" s="1045">
        <v>72</v>
      </c>
      <c r="R47" s="1045">
        <v>61</v>
      </c>
      <c r="S47" s="1045">
        <v>63</v>
      </c>
      <c r="T47" s="1045">
        <v>42</v>
      </c>
      <c r="U47" s="1045">
        <v>38</v>
      </c>
      <c r="V47" s="1046">
        <v>60</v>
      </c>
      <c r="W47" s="1023"/>
      <c r="X47" s="1023"/>
      <c r="Y47" s="1023"/>
      <c r="Z47" s="1023"/>
      <c r="AA47" s="1023"/>
      <c r="AB47" s="1023"/>
      <c r="AC47" s="1023"/>
      <c r="AD47" s="1023"/>
      <c r="AE47" s="1023"/>
      <c r="AF47" s="1023"/>
      <c r="AG47" s="1023"/>
      <c r="AH47" s="1023"/>
      <c r="AI47" s="1023"/>
      <c r="AJ47" s="1023"/>
      <c r="AK47" s="1023"/>
      <c r="AL47" s="1023"/>
      <c r="AM47" s="1023"/>
      <c r="AN47" s="1023"/>
      <c r="AO47" s="1023"/>
      <c r="AP47" s="1023"/>
      <c r="AQ47" s="1023"/>
      <c r="AR47" s="1023"/>
      <c r="AS47" s="1023"/>
      <c r="AT47" s="1023"/>
      <c r="AU47" s="1023"/>
      <c r="AV47" s="1023"/>
      <c r="AW47" s="1024"/>
      <c r="AX47" s="1024"/>
      <c r="AY47" s="1024"/>
      <c r="AZ47" s="1024"/>
      <c r="BA47" s="1024"/>
      <c r="BB47" s="1024"/>
      <c r="BC47" s="1024"/>
      <c r="BD47" s="1024"/>
      <c r="BE47" s="1024"/>
      <c r="BF47" s="1024"/>
      <c r="BG47" s="1024"/>
      <c r="BH47" s="1024"/>
      <c r="BI47" s="1024"/>
      <c r="BJ47" s="1024"/>
      <c r="BK47" s="1024"/>
      <c r="BL47" s="1024"/>
      <c r="BM47" s="1024"/>
      <c r="BN47" s="1024"/>
      <c r="BO47" s="1024"/>
      <c r="BP47" s="1024"/>
      <c r="BQ47" s="1024"/>
      <c r="BR47" s="1024"/>
      <c r="BS47" s="1024"/>
      <c r="BT47" s="1024"/>
      <c r="BU47" s="1024"/>
      <c r="BV47" s="1024"/>
      <c r="BW47" s="1024"/>
      <c r="BX47" s="1024"/>
      <c r="BY47" s="1024"/>
      <c r="BZ47" s="1024"/>
      <c r="CA47" s="1024"/>
      <c r="CB47" s="1024"/>
      <c r="CC47" s="1024"/>
      <c r="CD47" s="1024"/>
      <c r="CE47" s="1024"/>
      <c r="CF47" s="1024"/>
      <c r="CG47" s="1024"/>
      <c r="CH47" s="1024"/>
      <c r="CI47" s="1024"/>
      <c r="CJ47" s="1024"/>
      <c r="CK47" s="1024"/>
      <c r="CL47" s="1024"/>
      <c r="CM47" s="1024"/>
      <c r="CN47" s="1024"/>
      <c r="CO47" s="1024"/>
      <c r="CP47" s="1024"/>
      <c r="CQ47" s="1024"/>
      <c r="CR47" s="1024"/>
      <c r="CS47" s="1024"/>
      <c r="CT47" s="1024"/>
      <c r="CU47" s="1024"/>
      <c r="CV47" s="1024"/>
    </row>
    <row r="48" spans="1:100" s="1025" customFormat="1" ht="19.899999999999999" customHeight="1">
      <c r="A48" s="1048"/>
      <c r="B48" s="1058"/>
      <c r="C48" s="1044" t="s">
        <v>89</v>
      </c>
      <c r="D48" s="122">
        <f t="shared" si="15"/>
        <v>1867</v>
      </c>
      <c r="E48" s="1045">
        <v>32</v>
      </c>
      <c r="F48" s="1045">
        <v>124</v>
      </c>
      <c r="G48" s="1045">
        <v>159</v>
      </c>
      <c r="H48" s="1045">
        <v>164</v>
      </c>
      <c r="I48" s="1045">
        <v>153</v>
      </c>
      <c r="J48" s="1045">
        <v>146</v>
      </c>
      <c r="K48" s="1045">
        <v>157</v>
      </c>
      <c r="L48" s="1045">
        <v>124</v>
      </c>
      <c r="M48" s="1045">
        <v>136</v>
      </c>
      <c r="N48" s="1045">
        <v>94</v>
      </c>
      <c r="O48" s="1045">
        <v>100</v>
      </c>
      <c r="P48" s="1045">
        <v>104</v>
      </c>
      <c r="Q48" s="1045">
        <v>70</v>
      </c>
      <c r="R48" s="1045">
        <v>70</v>
      </c>
      <c r="S48" s="1045">
        <v>63</v>
      </c>
      <c r="T48" s="1045">
        <v>63</v>
      </c>
      <c r="U48" s="1045">
        <v>53</v>
      </c>
      <c r="V48" s="1046">
        <v>55</v>
      </c>
      <c r="W48" s="1023"/>
      <c r="X48" s="1023"/>
      <c r="Y48" s="1023"/>
      <c r="Z48" s="1023"/>
      <c r="AA48" s="1023"/>
      <c r="AB48" s="1023"/>
      <c r="AC48" s="1023"/>
      <c r="AD48" s="1023"/>
      <c r="AE48" s="1023"/>
      <c r="AF48" s="1023"/>
      <c r="AG48" s="1023"/>
      <c r="AH48" s="1023"/>
      <c r="AI48" s="1023"/>
      <c r="AJ48" s="1023"/>
      <c r="AK48" s="1023"/>
      <c r="AL48" s="1023"/>
      <c r="AM48" s="1023"/>
      <c r="AN48" s="1023"/>
      <c r="AO48" s="1023"/>
      <c r="AP48" s="1023"/>
      <c r="AQ48" s="1023"/>
      <c r="AR48" s="1023"/>
      <c r="AS48" s="1023"/>
      <c r="AT48" s="1023"/>
      <c r="AU48" s="1023"/>
      <c r="AV48" s="1023"/>
      <c r="AW48" s="1024"/>
      <c r="AX48" s="1024"/>
      <c r="AY48" s="1024"/>
      <c r="AZ48" s="1024"/>
      <c r="BA48" s="1024"/>
      <c r="BB48" s="1024"/>
      <c r="BC48" s="1024"/>
      <c r="BD48" s="1024"/>
      <c r="BE48" s="1024"/>
      <c r="BF48" s="1024"/>
      <c r="BG48" s="1024"/>
      <c r="BH48" s="1024"/>
      <c r="BI48" s="1024"/>
      <c r="BJ48" s="1024"/>
      <c r="BK48" s="1024"/>
      <c r="BL48" s="1024"/>
      <c r="BM48" s="1024"/>
      <c r="BN48" s="1024"/>
      <c r="BO48" s="1024"/>
      <c r="BP48" s="1024"/>
      <c r="BQ48" s="1024"/>
      <c r="BR48" s="1024"/>
      <c r="BS48" s="1024"/>
      <c r="BT48" s="1024"/>
      <c r="BU48" s="1024"/>
      <c r="BV48" s="1024"/>
      <c r="BW48" s="1024"/>
      <c r="BX48" s="1024"/>
      <c r="BY48" s="1024"/>
      <c r="BZ48" s="1024"/>
      <c r="CA48" s="1024"/>
      <c r="CB48" s="1024"/>
      <c r="CC48" s="1024"/>
      <c r="CD48" s="1024"/>
      <c r="CE48" s="1024"/>
      <c r="CF48" s="1024"/>
      <c r="CG48" s="1024"/>
      <c r="CH48" s="1024"/>
      <c r="CI48" s="1024"/>
      <c r="CJ48" s="1024"/>
      <c r="CK48" s="1024"/>
      <c r="CL48" s="1024"/>
      <c r="CM48" s="1024"/>
      <c r="CN48" s="1024"/>
      <c r="CO48" s="1024"/>
      <c r="CP48" s="1024"/>
      <c r="CQ48" s="1024"/>
      <c r="CR48" s="1024"/>
      <c r="CS48" s="1024"/>
      <c r="CT48" s="1024"/>
      <c r="CU48" s="1024"/>
      <c r="CV48" s="1024"/>
    </row>
    <row r="49" spans="1:100" s="1016" customFormat="1" ht="19.899999999999999" customHeight="1">
      <c r="A49" s="1034" t="s">
        <v>31</v>
      </c>
      <c r="B49" s="1035" t="s">
        <v>100</v>
      </c>
      <c r="C49" s="1036"/>
      <c r="D49" s="121">
        <f t="shared" si="15"/>
        <v>2414</v>
      </c>
      <c r="E49" s="1037">
        <f t="shared" ref="E49:V49" si="22">SUM(E50:E51)</f>
        <v>43</v>
      </c>
      <c r="F49" s="1037">
        <f t="shared" si="22"/>
        <v>157</v>
      </c>
      <c r="G49" s="1038">
        <f t="shared" si="22"/>
        <v>199</v>
      </c>
      <c r="H49" s="1038">
        <f t="shared" si="22"/>
        <v>221</v>
      </c>
      <c r="I49" s="1038">
        <f t="shared" si="22"/>
        <v>202</v>
      </c>
      <c r="J49" s="1038">
        <f t="shared" si="22"/>
        <v>195</v>
      </c>
      <c r="K49" s="1038">
        <f t="shared" si="22"/>
        <v>183</v>
      </c>
      <c r="L49" s="1038">
        <f t="shared" si="22"/>
        <v>160</v>
      </c>
      <c r="M49" s="1038">
        <f t="shared" si="22"/>
        <v>158</v>
      </c>
      <c r="N49" s="1038">
        <f t="shared" si="22"/>
        <v>123</v>
      </c>
      <c r="O49" s="1038">
        <f t="shared" si="22"/>
        <v>138</v>
      </c>
      <c r="P49" s="1038">
        <f t="shared" si="22"/>
        <v>137</v>
      </c>
      <c r="Q49" s="1038">
        <f t="shared" si="22"/>
        <v>99</v>
      </c>
      <c r="R49" s="1038">
        <f t="shared" si="22"/>
        <v>88</v>
      </c>
      <c r="S49" s="1038">
        <f t="shared" si="22"/>
        <v>72</v>
      </c>
      <c r="T49" s="1038">
        <f t="shared" si="22"/>
        <v>70</v>
      </c>
      <c r="U49" s="1038">
        <f t="shared" si="22"/>
        <v>72</v>
      </c>
      <c r="V49" s="1039">
        <f t="shared" si="22"/>
        <v>97</v>
      </c>
      <c r="W49" s="1040"/>
      <c r="X49" s="1040"/>
      <c r="Y49" s="1040"/>
      <c r="Z49" s="1040"/>
      <c r="AA49" s="1040"/>
      <c r="AB49" s="1040"/>
      <c r="AC49" s="1040"/>
      <c r="AD49" s="1040"/>
      <c r="AE49" s="1040"/>
      <c r="AF49" s="1040"/>
      <c r="AG49" s="1040"/>
      <c r="AH49" s="1040"/>
      <c r="AI49" s="1040"/>
      <c r="AJ49" s="1040"/>
      <c r="AK49" s="1040"/>
      <c r="AL49" s="1040"/>
      <c r="AM49" s="1040"/>
      <c r="AN49" s="1040"/>
      <c r="AO49" s="1040"/>
      <c r="AP49" s="1040"/>
      <c r="AQ49" s="1040"/>
      <c r="AR49" s="1040"/>
      <c r="AS49" s="1040"/>
      <c r="AT49" s="1040"/>
      <c r="AU49" s="1040"/>
      <c r="AV49" s="1040"/>
      <c r="AW49" s="1041"/>
      <c r="AX49" s="1041"/>
      <c r="AY49" s="1041"/>
      <c r="AZ49" s="1041"/>
      <c r="BA49" s="1041"/>
      <c r="BB49" s="1041"/>
      <c r="BC49" s="1041"/>
      <c r="BD49" s="1041"/>
      <c r="BE49" s="1041"/>
      <c r="BF49" s="1041"/>
      <c r="BG49" s="1041"/>
      <c r="BH49" s="1041"/>
      <c r="BI49" s="1041"/>
      <c r="BJ49" s="1041"/>
      <c r="BK49" s="1041"/>
      <c r="BL49" s="1041"/>
      <c r="BM49" s="1041"/>
      <c r="BN49" s="1041"/>
      <c r="BO49" s="1041"/>
      <c r="BP49" s="1041"/>
      <c r="BQ49" s="1041"/>
      <c r="BR49" s="1041"/>
      <c r="BS49" s="1041"/>
      <c r="BT49" s="1041"/>
      <c r="BU49" s="1041"/>
      <c r="BV49" s="1041"/>
      <c r="BW49" s="1041"/>
      <c r="BX49" s="1041"/>
      <c r="BY49" s="1041"/>
      <c r="BZ49" s="1041"/>
      <c r="CA49" s="1041"/>
      <c r="CB49" s="1041"/>
      <c r="CC49" s="1041"/>
      <c r="CD49" s="1041"/>
      <c r="CE49" s="1041"/>
      <c r="CF49" s="1041"/>
      <c r="CG49" s="1041"/>
      <c r="CH49" s="1041"/>
      <c r="CI49" s="1041"/>
      <c r="CJ49" s="1041"/>
      <c r="CK49" s="1041"/>
      <c r="CL49" s="1041"/>
      <c r="CM49" s="1041"/>
      <c r="CN49" s="1041"/>
      <c r="CO49" s="1041"/>
      <c r="CP49" s="1041"/>
      <c r="CQ49" s="1041"/>
      <c r="CR49" s="1041"/>
      <c r="CS49" s="1041"/>
      <c r="CT49" s="1041"/>
      <c r="CU49" s="1041"/>
      <c r="CV49" s="1041"/>
    </row>
    <row r="50" spans="1:100" s="1047" customFormat="1" ht="19.899999999999999" customHeight="1">
      <c r="A50" s="1042"/>
      <c r="B50" s="1043"/>
      <c r="C50" s="1044" t="s">
        <v>88</v>
      </c>
      <c r="D50" s="122">
        <f t="shared" si="15"/>
        <v>1276</v>
      </c>
      <c r="E50" s="1045">
        <v>25</v>
      </c>
      <c r="F50" s="1045">
        <v>80</v>
      </c>
      <c r="G50" s="1045">
        <v>96</v>
      </c>
      <c r="H50" s="1045">
        <v>116</v>
      </c>
      <c r="I50" s="1045">
        <v>110</v>
      </c>
      <c r="J50" s="1045">
        <v>108</v>
      </c>
      <c r="K50" s="1045">
        <v>94</v>
      </c>
      <c r="L50" s="1045">
        <v>81</v>
      </c>
      <c r="M50" s="1045">
        <v>82</v>
      </c>
      <c r="N50" s="1045">
        <v>65</v>
      </c>
      <c r="O50" s="1045">
        <v>78</v>
      </c>
      <c r="P50" s="1045">
        <v>73</v>
      </c>
      <c r="Q50" s="1045">
        <v>60</v>
      </c>
      <c r="R50" s="1045">
        <v>48</v>
      </c>
      <c r="S50" s="1045">
        <v>39</v>
      </c>
      <c r="T50" s="1045">
        <v>32</v>
      </c>
      <c r="U50" s="1045">
        <v>31</v>
      </c>
      <c r="V50" s="1046">
        <v>58</v>
      </c>
      <c r="W50" s="1023"/>
      <c r="X50" s="1023"/>
      <c r="Y50" s="1023"/>
      <c r="Z50" s="1023"/>
      <c r="AA50" s="1023"/>
      <c r="AB50" s="1023"/>
      <c r="AC50" s="1023"/>
      <c r="AD50" s="1023"/>
      <c r="AE50" s="1023"/>
      <c r="AF50" s="1023"/>
      <c r="AG50" s="1023"/>
      <c r="AH50" s="1023"/>
      <c r="AI50" s="1023"/>
      <c r="AJ50" s="1023"/>
      <c r="AK50" s="1023"/>
      <c r="AL50" s="1023"/>
      <c r="AM50" s="1023"/>
      <c r="AN50" s="1023"/>
      <c r="AO50" s="1023"/>
      <c r="AP50" s="1023"/>
      <c r="AQ50" s="1023"/>
      <c r="AR50" s="1023"/>
      <c r="AS50" s="1023"/>
      <c r="AT50" s="1023"/>
      <c r="AU50" s="1023"/>
      <c r="AV50" s="1023"/>
      <c r="AW50" s="1024"/>
      <c r="AX50" s="1024"/>
      <c r="AY50" s="1024"/>
      <c r="AZ50" s="1024"/>
      <c r="BA50" s="1024"/>
      <c r="BB50" s="1024"/>
      <c r="BC50" s="1024"/>
      <c r="BD50" s="1024"/>
      <c r="BE50" s="1024"/>
      <c r="BF50" s="1024"/>
      <c r="BG50" s="1024"/>
      <c r="BH50" s="1024"/>
      <c r="BI50" s="1024"/>
      <c r="BJ50" s="1024"/>
      <c r="BK50" s="1024"/>
      <c r="BL50" s="1024"/>
      <c r="BM50" s="1024"/>
      <c r="BN50" s="1024"/>
      <c r="BO50" s="1024"/>
      <c r="BP50" s="1024"/>
      <c r="BQ50" s="1024"/>
      <c r="BR50" s="1024"/>
      <c r="BS50" s="1024"/>
      <c r="BT50" s="1024"/>
      <c r="BU50" s="1024"/>
      <c r="BV50" s="1024"/>
      <c r="BW50" s="1024"/>
      <c r="BX50" s="1024"/>
      <c r="BY50" s="1024"/>
      <c r="BZ50" s="1024"/>
      <c r="CA50" s="1024"/>
      <c r="CB50" s="1024"/>
      <c r="CC50" s="1024"/>
      <c r="CD50" s="1024"/>
      <c r="CE50" s="1024"/>
      <c r="CF50" s="1024"/>
      <c r="CG50" s="1024"/>
      <c r="CH50" s="1024"/>
      <c r="CI50" s="1024"/>
      <c r="CJ50" s="1024"/>
      <c r="CK50" s="1024"/>
      <c r="CL50" s="1024"/>
      <c r="CM50" s="1024"/>
      <c r="CN50" s="1024"/>
      <c r="CO50" s="1024"/>
      <c r="CP50" s="1024"/>
      <c r="CQ50" s="1024"/>
      <c r="CR50" s="1024"/>
      <c r="CS50" s="1024"/>
      <c r="CT50" s="1024"/>
      <c r="CU50" s="1024"/>
      <c r="CV50" s="1024"/>
    </row>
    <row r="51" spans="1:100" s="1025" customFormat="1" ht="19.899999999999999" customHeight="1">
      <c r="A51" s="1048"/>
      <c r="B51" s="1043"/>
      <c r="C51" s="1044" t="s">
        <v>89</v>
      </c>
      <c r="D51" s="122">
        <f t="shared" si="15"/>
        <v>1138</v>
      </c>
      <c r="E51" s="1045">
        <v>18</v>
      </c>
      <c r="F51" s="1045">
        <v>77</v>
      </c>
      <c r="G51" s="1045">
        <v>103</v>
      </c>
      <c r="H51" s="1045">
        <v>105</v>
      </c>
      <c r="I51" s="1045">
        <v>92</v>
      </c>
      <c r="J51" s="1045">
        <v>87</v>
      </c>
      <c r="K51" s="1045">
        <v>89</v>
      </c>
      <c r="L51" s="1045">
        <v>79</v>
      </c>
      <c r="M51" s="1045">
        <v>76</v>
      </c>
      <c r="N51" s="1045">
        <v>58</v>
      </c>
      <c r="O51" s="1045">
        <v>60</v>
      </c>
      <c r="P51" s="1045">
        <v>64</v>
      </c>
      <c r="Q51" s="1045">
        <v>39</v>
      </c>
      <c r="R51" s="1045">
        <v>40</v>
      </c>
      <c r="S51" s="1045">
        <v>33</v>
      </c>
      <c r="T51" s="1045">
        <v>38</v>
      </c>
      <c r="U51" s="1045">
        <v>41</v>
      </c>
      <c r="V51" s="1046">
        <v>39</v>
      </c>
      <c r="W51" s="1023"/>
      <c r="X51" s="1023"/>
      <c r="Y51" s="1023"/>
      <c r="Z51" s="1023"/>
      <c r="AA51" s="1023"/>
      <c r="AB51" s="1023"/>
      <c r="AC51" s="1023"/>
      <c r="AD51" s="1023"/>
      <c r="AE51" s="1023"/>
      <c r="AF51" s="1023"/>
      <c r="AG51" s="1023"/>
      <c r="AH51" s="1023"/>
      <c r="AI51" s="1023"/>
      <c r="AJ51" s="1023"/>
      <c r="AK51" s="1023"/>
      <c r="AL51" s="1023"/>
      <c r="AM51" s="1023"/>
      <c r="AN51" s="1023"/>
      <c r="AO51" s="1023"/>
      <c r="AP51" s="1023"/>
      <c r="AQ51" s="1023"/>
      <c r="AR51" s="1023"/>
      <c r="AS51" s="1023"/>
      <c r="AT51" s="1023"/>
      <c r="AU51" s="1023"/>
      <c r="AV51" s="1023"/>
      <c r="AW51" s="1024"/>
      <c r="AX51" s="1024"/>
      <c r="AY51" s="1024"/>
      <c r="AZ51" s="1024"/>
      <c r="BA51" s="1024"/>
      <c r="BB51" s="1024"/>
      <c r="BC51" s="1024"/>
      <c r="BD51" s="1024"/>
      <c r="BE51" s="1024"/>
      <c r="BF51" s="1024"/>
      <c r="BG51" s="1024"/>
      <c r="BH51" s="1024"/>
      <c r="BI51" s="1024"/>
      <c r="BJ51" s="1024"/>
      <c r="BK51" s="1024"/>
      <c r="BL51" s="1024"/>
      <c r="BM51" s="1024"/>
      <c r="BN51" s="1024"/>
      <c r="BO51" s="1024"/>
      <c r="BP51" s="1024"/>
      <c r="BQ51" s="1024"/>
      <c r="BR51" s="1024"/>
      <c r="BS51" s="1024"/>
      <c r="BT51" s="1024"/>
      <c r="BU51" s="1024"/>
      <c r="BV51" s="1024"/>
      <c r="BW51" s="1024"/>
      <c r="BX51" s="1024"/>
      <c r="BY51" s="1024"/>
      <c r="BZ51" s="1024"/>
      <c r="CA51" s="1024"/>
      <c r="CB51" s="1024"/>
      <c r="CC51" s="1024"/>
      <c r="CD51" s="1024"/>
      <c r="CE51" s="1024"/>
      <c r="CF51" s="1024"/>
      <c r="CG51" s="1024"/>
      <c r="CH51" s="1024"/>
      <c r="CI51" s="1024"/>
      <c r="CJ51" s="1024"/>
      <c r="CK51" s="1024"/>
      <c r="CL51" s="1024"/>
      <c r="CM51" s="1024"/>
      <c r="CN51" s="1024"/>
      <c r="CO51" s="1024"/>
      <c r="CP51" s="1024"/>
      <c r="CQ51" s="1024"/>
      <c r="CR51" s="1024"/>
      <c r="CS51" s="1024"/>
      <c r="CT51" s="1024"/>
      <c r="CU51" s="1024"/>
      <c r="CV51" s="1024"/>
    </row>
    <row r="52" spans="1:100" ht="19.899999999999999" customHeight="1">
      <c r="A52" s="1054" t="s">
        <v>33</v>
      </c>
      <c r="B52" s="1035" t="s">
        <v>101</v>
      </c>
      <c r="C52" s="1036"/>
      <c r="D52" s="121">
        <f t="shared" si="15"/>
        <v>8329</v>
      </c>
      <c r="E52" s="1037">
        <f t="shared" ref="E52:V52" si="23">SUM(E53:E54)</f>
        <v>133</v>
      </c>
      <c r="F52" s="1037">
        <f t="shared" si="23"/>
        <v>570</v>
      </c>
      <c r="G52" s="1038">
        <f t="shared" si="23"/>
        <v>731</v>
      </c>
      <c r="H52" s="1038">
        <f t="shared" si="23"/>
        <v>692</v>
      </c>
      <c r="I52" s="1038">
        <f t="shared" si="23"/>
        <v>645</v>
      </c>
      <c r="J52" s="1038">
        <f t="shared" si="23"/>
        <v>752</v>
      </c>
      <c r="K52" s="1038">
        <f t="shared" si="23"/>
        <v>702</v>
      </c>
      <c r="L52" s="1038">
        <f t="shared" si="23"/>
        <v>702</v>
      </c>
      <c r="M52" s="1038">
        <f t="shared" si="23"/>
        <v>536</v>
      </c>
      <c r="N52" s="1038">
        <f t="shared" si="23"/>
        <v>457</v>
      </c>
      <c r="O52" s="1038">
        <f t="shared" si="23"/>
        <v>412</v>
      </c>
      <c r="P52" s="1038">
        <f t="shared" si="23"/>
        <v>427</v>
      </c>
      <c r="Q52" s="1038">
        <f t="shared" si="23"/>
        <v>391</v>
      </c>
      <c r="R52" s="1038">
        <f t="shared" si="23"/>
        <v>358</v>
      </c>
      <c r="S52" s="1038">
        <f t="shared" si="23"/>
        <v>257</v>
      </c>
      <c r="T52" s="1038">
        <f t="shared" si="23"/>
        <v>197</v>
      </c>
      <c r="U52" s="1038">
        <f t="shared" si="23"/>
        <v>146</v>
      </c>
      <c r="V52" s="1039">
        <f t="shared" si="23"/>
        <v>221</v>
      </c>
      <c r="W52" s="1040"/>
      <c r="X52" s="1040"/>
      <c r="Y52" s="1040"/>
      <c r="Z52" s="1040"/>
      <c r="AA52" s="1040"/>
      <c r="AB52" s="1040"/>
      <c r="AC52" s="1040"/>
      <c r="AD52" s="1040"/>
      <c r="AE52" s="1040"/>
      <c r="AF52" s="1040"/>
      <c r="AG52" s="1040"/>
      <c r="AH52" s="1040"/>
      <c r="AI52" s="1040"/>
      <c r="AJ52" s="1040"/>
      <c r="AK52" s="1040"/>
      <c r="AL52" s="1040"/>
      <c r="AM52" s="1040"/>
      <c r="AN52" s="1040"/>
      <c r="AO52" s="1040"/>
      <c r="AP52" s="1040"/>
      <c r="AQ52" s="1040"/>
      <c r="AR52" s="1040"/>
      <c r="AS52" s="1040"/>
      <c r="AT52" s="1040"/>
      <c r="AU52" s="1040"/>
      <c r="AV52" s="1040"/>
      <c r="AW52" s="1041"/>
      <c r="AX52" s="1041"/>
      <c r="AY52" s="1041"/>
      <c r="AZ52" s="1041"/>
      <c r="BA52" s="1041"/>
      <c r="BB52" s="1041"/>
      <c r="BC52" s="1041"/>
      <c r="BD52" s="1041"/>
      <c r="BE52" s="1041"/>
      <c r="BF52" s="1041"/>
      <c r="BG52" s="1041"/>
      <c r="BH52" s="1041"/>
      <c r="BI52" s="1041"/>
      <c r="BJ52" s="1041"/>
      <c r="BK52" s="1041"/>
      <c r="BL52" s="1041"/>
      <c r="BM52" s="1041"/>
      <c r="BN52" s="1041"/>
      <c r="BO52" s="1041"/>
      <c r="BP52" s="1041"/>
      <c r="BQ52" s="1041"/>
      <c r="BR52" s="1041"/>
      <c r="BS52" s="1041"/>
      <c r="BT52" s="1041"/>
      <c r="BU52" s="1041"/>
      <c r="BV52" s="1041"/>
      <c r="BW52" s="1041"/>
      <c r="BX52" s="1041"/>
      <c r="BY52" s="1041"/>
      <c r="BZ52" s="1041"/>
      <c r="CA52" s="1041"/>
      <c r="CB52" s="1041"/>
      <c r="CC52" s="1041"/>
      <c r="CD52" s="1041"/>
      <c r="CE52" s="1041"/>
      <c r="CF52" s="1041"/>
      <c r="CG52" s="1041"/>
      <c r="CH52" s="1041"/>
      <c r="CI52" s="1041"/>
      <c r="CJ52" s="1041"/>
      <c r="CK52" s="1041"/>
      <c r="CL52" s="1041"/>
      <c r="CM52" s="1041"/>
      <c r="CN52" s="1041"/>
      <c r="CO52" s="1041"/>
      <c r="CP52" s="1041"/>
      <c r="CQ52" s="1041"/>
      <c r="CR52" s="1041"/>
      <c r="CS52" s="1041"/>
      <c r="CT52" s="1041"/>
      <c r="CU52" s="1041"/>
      <c r="CV52" s="1041"/>
    </row>
    <row r="53" spans="1:100" s="1047" customFormat="1" ht="19.899999999999999" customHeight="1">
      <c r="A53" s="1042"/>
      <c r="B53" s="1043"/>
      <c r="C53" s="1044" t="s">
        <v>88</v>
      </c>
      <c r="D53" s="122">
        <f t="shared" si="15"/>
        <v>4291</v>
      </c>
      <c r="E53" s="1045">
        <v>64</v>
      </c>
      <c r="F53" s="1045">
        <v>285</v>
      </c>
      <c r="G53" s="1045">
        <v>375</v>
      </c>
      <c r="H53" s="1045">
        <v>351</v>
      </c>
      <c r="I53" s="1045">
        <v>321</v>
      </c>
      <c r="J53" s="1045">
        <v>378</v>
      </c>
      <c r="K53" s="1045">
        <v>351</v>
      </c>
      <c r="L53" s="1045">
        <v>382</v>
      </c>
      <c r="M53" s="1045">
        <v>285</v>
      </c>
      <c r="N53" s="1045">
        <v>264</v>
      </c>
      <c r="O53" s="1045">
        <v>225</v>
      </c>
      <c r="P53" s="1045">
        <v>223</v>
      </c>
      <c r="Q53" s="1045">
        <v>198</v>
      </c>
      <c r="R53" s="1045">
        <v>185</v>
      </c>
      <c r="S53" s="1045">
        <v>117</v>
      </c>
      <c r="T53" s="1045">
        <v>100</v>
      </c>
      <c r="U53" s="1045">
        <v>72</v>
      </c>
      <c r="V53" s="1046">
        <v>115</v>
      </c>
      <c r="W53" s="1023"/>
      <c r="X53" s="1023"/>
      <c r="Y53" s="1023"/>
      <c r="Z53" s="1023"/>
      <c r="AA53" s="1023"/>
      <c r="AB53" s="1023"/>
      <c r="AC53" s="1023"/>
      <c r="AD53" s="1023"/>
      <c r="AE53" s="1023"/>
      <c r="AF53" s="1023"/>
      <c r="AG53" s="1023"/>
      <c r="AH53" s="1023"/>
      <c r="AI53" s="1023"/>
      <c r="AJ53" s="1023"/>
      <c r="AK53" s="1023"/>
      <c r="AL53" s="1023"/>
      <c r="AM53" s="1023"/>
      <c r="AN53" s="1023"/>
      <c r="AO53" s="1023"/>
      <c r="AP53" s="1023"/>
      <c r="AQ53" s="1023"/>
      <c r="AR53" s="1023"/>
      <c r="AS53" s="1023"/>
      <c r="AT53" s="1023"/>
      <c r="AU53" s="1023"/>
      <c r="AV53" s="1023"/>
      <c r="AW53" s="1024"/>
      <c r="AX53" s="1024"/>
      <c r="AY53" s="1024"/>
      <c r="AZ53" s="1024"/>
      <c r="BA53" s="1024"/>
      <c r="BB53" s="1024"/>
      <c r="BC53" s="1024"/>
      <c r="BD53" s="1024"/>
      <c r="BE53" s="1024"/>
      <c r="BF53" s="1024"/>
      <c r="BG53" s="1024"/>
      <c r="BH53" s="1024"/>
      <c r="BI53" s="1024"/>
      <c r="BJ53" s="1024"/>
      <c r="BK53" s="1024"/>
      <c r="BL53" s="1024"/>
      <c r="BM53" s="1024"/>
      <c r="BN53" s="1024"/>
      <c r="BO53" s="1024"/>
      <c r="BP53" s="1024"/>
      <c r="BQ53" s="1024"/>
      <c r="BR53" s="1024"/>
      <c r="BS53" s="1024"/>
      <c r="BT53" s="1024"/>
      <c r="BU53" s="1024"/>
      <c r="BV53" s="1024"/>
      <c r="BW53" s="1024"/>
      <c r="BX53" s="1024"/>
      <c r="BY53" s="1024"/>
      <c r="BZ53" s="1024"/>
      <c r="CA53" s="1024"/>
      <c r="CB53" s="1024"/>
      <c r="CC53" s="1024"/>
      <c r="CD53" s="1024"/>
      <c r="CE53" s="1024"/>
      <c r="CF53" s="1024"/>
      <c r="CG53" s="1024"/>
      <c r="CH53" s="1024"/>
      <c r="CI53" s="1024"/>
      <c r="CJ53" s="1024"/>
      <c r="CK53" s="1024"/>
      <c r="CL53" s="1024"/>
      <c r="CM53" s="1024"/>
      <c r="CN53" s="1024"/>
      <c r="CO53" s="1024"/>
      <c r="CP53" s="1024"/>
      <c r="CQ53" s="1024"/>
      <c r="CR53" s="1024"/>
      <c r="CS53" s="1024"/>
      <c r="CT53" s="1024"/>
      <c r="CU53" s="1024"/>
      <c r="CV53" s="1024"/>
    </row>
    <row r="54" spans="1:100" s="1025" customFormat="1" ht="19.899999999999999" customHeight="1">
      <c r="A54" s="1048"/>
      <c r="B54" s="1043"/>
      <c r="C54" s="1044" t="s">
        <v>89</v>
      </c>
      <c r="D54" s="122">
        <f t="shared" si="15"/>
        <v>4038</v>
      </c>
      <c r="E54" s="1045">
        <v>69</v>
      </c>
      <c r="F54" s="1045">
        <v>285</v>
      </c>
      <c r="G54" s="1045">
        <v>356</v>
      </c>
      <c r="H54" s="1045">
        <v>341</v>
      </c>
      <c r="I54" s="1045">
        <v>324</v>
      </c>
      <c r="J54" s="1045">
        <v>374</v>
      </c>
      <c r="K54" s="1045">
        <v>351</v>
      </c>
      <c r="L54" s="1045">
        <v>320</v>
      </c>
      <c r="M54" s="1045">
        <v>251</v>
      </c>
      <c r="N54" s="1045">
        <v>193</v>
      </c>
      <c r="O54" s="1045">
        <v>187</v>
      </c>
      <c r="P54" s="1045">
        <v>204</v>
      </c>
      <c r="Q54" s="1045">
        <v>193</v>
      </c>
      <c r="R54" s="1045">
        <v>173</v>
      </c>
      <c r="S54" s="1045">
        <v>140</v>
      </c>
      <c r="T54" s="1045">
        <v>97</v>
      </c>
      <c r="U54" s="1045">
        <v>74</v>
      </c>
      <c r="V54" s="1046">
        <v>106</v>
      </c>
      <c r="W54" s="1023"/>
      <c r="X54" s="1023"/>
      <c r="Y54" s="1023"/>
      <c r="Z54" s="1023"/>
      <c r="AA54" s="1023"/>
      <c r="AB54" s="1023"/>
      <c r="AC54" s="1023"/>
      <c r="AD54" s="1023"/>
      <c r="AE54" s="1023"/>
      <c r="AF54" s="1023"/>
      <c r="AG54" s="1023"/>
      <c r="AH54" s="1023"/>
      <c r="AI54" s="1023"/>
      <c r="AJ54" s="1023"/>
      <c r="AK54" s="1023"/>
      <c r="AL54" s="1023"/>
      <c r="AM54" s="1023"/>
      <c r="AN54" s="1023"/>
      <c r="AO54" s="1023"/>
      <c r="AP54" s="1023"/>
      <c r="AQ54" s="1023"/>
      <c r="AR54" s="1023"/>
      <c r="AS54" s="1023"/>
      <c r="AT54" s="1023"/>
      <c r="AU54" s="1023"/>
      <c r="AV54" s="1023"/>
      <c r="AW54" s="1024"/>
      <c r="AX54" s="1024"/>
      <c r="AY54" s="1024"/>
      <c r="AZ54" s="1024"/>
      <c r="BA54" s="1024"/>
      <c r="BB54" s="1024"/>
      <c r="BC54" s="1024"/>
      <c r="BD54" s="1024"/>
      <c r="BE54" s="1024"/>
      <c r="BF54" s="1024"/>
      <c r="BG54" s="1024"/>
      <c r="BH54" s="1024"/>
      <c r="BI54" s="1024"/>
      <c r="BJ54" s="1024"/>
      <c r="BK54" s="1024"/>
      <c r="BL54" s="1024"/>
      <c r="BM54" s="1024"/>
      <c r="BN54" s="1024"/>
      <c r="BO54" s="1024"/>
      <c r="BP54" s="1024"/>
      <c r="BQ54" s="1024"/>
      <c r="BR54" s="1024"/>
      <c r="BS54" s="1024"/>
      <c r="BT54" s="1024"/>
      <c r="BU54" s="1024"/>
      <c r="BV54" s="1024"/>
      <c r="BW54" s="1024"/>
      <c r="BX54" s="1024"/>
      <c r="BY54" s="1024"/>
      <c r="BZ54" s="1024"/>
      <c r="CA54" s="1024"/>
      <c r="CB54" s="1024"/>
      <c r="CC54" s="1024"/>
      <c r="CD54" s="1024"/>
      <c r="CE54" s="1024"/>
      <c r="CF54" s="1024"/>
      <c r="CG54" s="1024"/>
      <c r="CH54" s="1024"/>
      <c r="CI54" s="1024"/>
      <c r="CJ54" s="1024"/>
      <c r="CK54" s="1024"/>
      <c r="CL54" s="1024"/>
      <c r="CM54" s="1024"/>
      <c r="CN54" s="1024"/>
      <c r="CO54" s="1024"/>
      <c r="CP54" s="1024"/>
      <c r="CQ54" s="1024"/>
      <c r="CR54" s="1024"/>
      <c r="CS54" s="1024"/>
      <c r="CT54" s="1024"/>
      <c r="CU54" s="1024"/>
      <c r="CV54" s="1024"/>
    </row>
    <row r="55" spans="1:100" s="1016" customFormat="1" ht="19.899999999999999" customHeight="1">
      <c r="A55" s="1034" t="s">
        <v>35</v>
      </c>
      <c r="B55" s="1035" t="s">
        <v>102</v>
      </c>
      <c r="C55" s="1036"/>
      <c r="D55" s="121">
        <f t="shared" si="15"/>
        <v>2919</v>
      </c>
      <c r="E55" s="1037">
        <f t="shared" ref="E55:V55" si="24">SUM(E56:E57)</f>
        <v>63</v>
      </c>
      <c r="F55" s="1037">
        <f t="shared" si="24"/>
        <v>228</v>
      </c>
      <c r="G55" s="1038">
        <f t="shared" si="24"/>
        <v>275</v>
      </c>
      <c r="H55" s="1038">
        <f t="shared" si="24"/>
        <v>287</v>
      </c>
      <c r="I55" s="1038">
        <f t="shared" si="24"/>
        <v>271</v>
      </c>
      <c r="J55" s="1038">
        <f t="shared" si="24"/>
        <v>266</v>
      </c>
      <c r="K55" s="1038">
        <f t="shared" si="24"/>
        <v>254</v>
      </c>
      <c r="L55" s="1038">
        <f t="shared" si="24"/>
        <v>226</v>
      </c>
      <c r="M55" s="1038">
        <f t="shared" si="24"/>
        <v>218</v>
      </c>
      <c r="N55" s="1038">
        <f t="shared" si="24"/>
        <v>142</v>
      </c>
      <c r="O55" s="1038">
        <f t="shared" si="24"/>
        <v>126</v>
      </c>
      <c r="P55" s="1038">
        <f t="shared" si="24"/>
        <v>133</v>
      </c>
      <c r="Q55" s="1038">
        <f t="shared" si="24"/>
        <v>99</v>
      </c>
      <c r="R55" s="1038">
        <f t="shared" si="24"/>
        <v>98</v>
      </c>
      <c r="S55" s="1038">
        <f t="shared" si="24"/>
        <v>64</v>
      </c>
      <c r="T55" s="1038">
        <f t="shared" si="24"/>
        <v>51</v>
      </c>
      <c r="U55" s="1038">
        <f t="shared" si="24"/>
        <v>57</v>
      </c>
      <c r="V55" s="1039">
        <f t="shared" si="24"/>
        <v>61</v>
      </c>
      <c r="W55" s="1040"/>
      <c r="X55" s="1040"/>
      <c r="Y55" s="1040"/>
      <c r="Z55" s="1040"/>
      <c r="AA55" s="1040"/>
      <c r="AB55" s="1040"/>
      <c r="AC55" s="1040"/>
      <c r="AD55" s="1040"/>
      <c r="AE55" s="1040"/>
      <c r="AF55" s="1040"/>
      <c r="AG55" s="1040"/>
      <c r="AH55" s="1040"/>
      <c r="AI55" s="1040"/>
      <c r="AJ55" s="1040"/>
      <c r="AK55" s="1040"/>
      <c r="AL55" s="1040"/>
      <c r="AM55" s="1040"/>
      <c r="AN55" s="1040"/>
      <c r="AO55" s="1040"/>
      <c r="AP55" s="1040"/>
      <c r="AQ55" s="1040"/>
      <c r="AR55" s="1040"/>
      <c r="AS55" s="1040"/>
      <c r="AT55" s="1040"/>
      <c r="AU55" s="1040"/>
      <c r="AV55" s="1040"/>
      <c r="AW55" s="1041"/>
      <c r="AX55" s="1041"/>
      <c r="AY55" s="1041"/>
      <c r="AZ55" s="1041"/>
      <c r="BA55" s="1041"/>
      <c r="BB55" s="1041"/>
      <c r="BC55" s="1041"/>
      <c r="BD55" s="1041"/>
      <c r="BE55" s="1041"/>
      <c r="BF55" s="1041"/>
      <c r="BG55" s="1041"/>
      <c r="BH55" s="1041"/>
      <c r="BI55" s="1041"/>
      <c r="BJ55" s="1041"/>
      <c r="BK55" s="1041"/>
      <c r="BL55" s="1041"/>
      <c r="BM55" s="1041"/>
      <c r="BN55" s="1041"/>
      <c r="BO55" s="1041"/>
      <c r="BP55" s="1041"/>
      <c r="BQ55" s="1041"/>
      <c r="BR55" s="1041"/>
      <c r="BS55" s="1041"/>
      <c r="BT55" s="1041"/>
      <c r="BU55" s="1041"/>
      <c r="BV55" s="1041"/>
      <c r="BW55" s="1041"/>
      <c r="BX55" s="1041"/>
      <c r="BY55" s="1041"/>
      <c r="BZ55" s="1041"/>
      <c r="CA55" s="1041"/>
      <c r="CB55" s="1041"/>
      <c r="CC55" s="1041"/>
      <c r="CD55" s="1041"/>
      <c r="CE55" s="1041"/>
      <c r="CF55" s="1041"/>
      <c r="CG55" s="1041"/>
      <c r="CH55" s="1041"/>
      <c r="CI55" s="1041"/>
      <c r="CJ55" s="1041"/>
      <c r="CK55" s="1041"/>
      <c r="CL55" s="1041"/>
      <c r="CM55" s="1041"/>
      <c r="CN55" s="1041"/>
      <c r="CO55" s="1041"/>
      <c r="CP55" s="1041"/>
      <c r="CQ55" s="1041"/>
      <c r="CR55" s="1041"/>
      <c r="CS55" s="1041"/>
      <c r="CT55" s="1041"/>
      <c r="CU55" s="1041"/>
      <c r="CV55" s="1041"/>
    </row>
    <row r="56" spans="1:100" s="1047" customFormat="1" ht="19.899999999999999" customHeight="1">
      <c r="A56" s="1042"/>
      <c r="B56" s="1043"/>
      <c r="C56" s="1044" t="s">
        <v>88</v>
      </c>
      <c r="D56" s="117">
        <f t="shared" si="15"/>
        <v>1505</v>
      </c>
      <c r="E56" s="1045">
        <v>38</v>
      </c>
      <c r="F56" s="1045">
        <v>117</v>
      </c>
      <c r="G56" s="1045">
        <v>129</v>
      </c>
      <c r="H56" s="1045">
        <v>149</v>
      </c>
      <c r="I56" s="1045">
        <v>148</v>
      </c>
      <c r="J56" s="1045">
        <v>140</v>
      </c>
      <c r="K56" s="1045">
        <v>131</v>
      </c>
      <c r="L56" s="1045">
        <v>113</v>
      </c>
      <c r="M56" s="1045">
        <v>115</v>
      </c>
      <c r="N56" s="1045">
        <v>78</v>
      </c>
      <c r="O56" s="1045">
        <v>62</v>
      </c>
      <c r="P56" s="1045">
        <v>68</v>
      </c>
      <c r="Q56" s="1045">
        <v>49</v>
      </c>
      <c r="R56" s="1045">
        <v>55</v>
      </c>
      <c r="S56" s="1045">
        <v>35</v>
      </c>
      <c r="T56" s="1045">
        <v>26</v>
      </c>
      <c r="U56" s="1045">
        <v>29</v>
      </c>
      <c r="V56" s="1046">
        <v>23</v>
      </c>
      <c r="W56" s="1023"/>
      <c r="X56" s="1023"/>
      <c r="Y56" s="1023"/>
      <c r="Z56" s="1023"/>
      <c r="AA56" s="1023"/>
      <c r="AB56" s="1023"/>
      <c r="AC56" s="1023"/>
      <c r="AD56" s="1023"/>
      <c r="AE56" s="1023"/>
      <c r="AF56" s="1023"/>
      <c r="AG56" s="1023"/>
      <c r="AH56" s="1023"/>
      <c r="AI56" s="1023"/>
      <c r="AJ56" s="1023"/>
      <c r="AK56" s="1023"/>
      <c r="AL56" s="1023"/>
      <c r="AM56" s="1023"/>
      <c r="AN56" s="1023"/>
      <c r="AO56" s="1023"/>
      <c r="AP56" s="1023"/>
      <c r="AQ56" s="1023"/>
      <c r="AR56" s="1023"/>
      <c r="AS56" s="1023"/>
      <c r="AT56" s="1023"/>
      <c r="AU56" s="1023"/>
      <c r="AV56" s="1023"/>
      <c r="AW56" s="1024"/>
      <c r="AX56" s="1024"/>
      <c r="AY56" s="1024"/>
      <c r="AZ56" s="1024"/>
      <c r="BA56" s="1024"/>
      <c r="BB56" s="1024"/>
      <c r="BC56" s="1024"/>
      <c r="BD56" s="1024"/>
      <c r="BE56" s="1024"/>
      <c r="BF56" s="1024"/>
      <c r="BG56" s="1024"/>
      <c r="BH56" s="1024"/>
      <c r="BI56" s="1024"/>
      <c r="BJ56" s="1024"/>
      <c r="BK56" s="1024"/>
      <c r="BL56" s="1024"/>
      <c r="BM56" s="1024"/>
      <c r="BN56" s="1024"/>
      <c r="BO56" s="1024"/>
      <c r="BP56" s="1024"/>
      <c r="BQ56" s="1024"/>
      <c r="BR56" s="1024"/>
      <c r="BS56" s="1024"/>
      <c r="BT56" s="1024"/>
      <c r="BU56" s="1024"/>
      <c r="BV56" s="1024"/>
      <c r="BW56" s="1024"/>
      <c r="BX56" s="1024"/>
      <c r="BY56" s="1024"/>
      <c r="BZ56" s="1024"/>
      <c r="CA56" s="1024"/>
      <c r="CB56" s="1024"/>
      <c r="CC56" s="1024"/>
      <c r="CD56" s="1024"/>
      <c r="CE56" s="1024"/>
      <c r="CF56" s="1024"/>
      <c r="CG56" s="1024"/>
      <c r="CH56" s="1024"/>
      <c r="CI56" s="1024"/>
      <c r="CJ56" s="1024"/>
      <c r="CK56" s="1024"/>
      <c r="CL56" s="1024"/>
      <c r="CM56" s="1024"/>
      <c r="CN56" s="1024"/>
      <c r="CO56" s="1024"/>
      <c r="CP56" s="1024"/>
      <c r="CQ56" s="1024"/>
      <c r="CR56" s="1024"/>
      <c r="CS56" s="1024"/>
      <c r="CT56" s="1024"/>
      <c r="CU56" s="1024"/>
      <c r="CV56" s="1024"/>
    </row>
    <row r="57" spans="1:100" s="1025" customFormat="1" ht="19.899999999999999" customHeight="1">
      <c r="A57" s="1048"/>
      <c r="B57" s="1043"/>
      <c r="C57" s="1044" t="s">
        <v>89</v>
      </c>
      <c r="D57" s="117">
        <f t="shared" si="15"/>
        <v>1414</v>
      </c>
      <c r="E57" s="1045">
        <v>25</v>
      </c>
      <c r="F57" s="1045">
        <v>111</v>
      </c>
      <c r="G57" s="1045">
        <v>146</v>
      </c>
      <c r="H57" s="1045">
        <v>138</v>
      </c>
      <c r="I57" s="1045">
        <v>123</v>
      </c>
      <c r="J57" s="1045">
        <v>126</v>
      </c>
      <c r="K57" s="1045">
        <v>123</v>
      </c>
      <c r="L57" s="1045">
        <v>113</v>
      </c>
      <c r="M57" s="1045">
        <v>103</v>
      </c>
      <c r="N57" s="1045">
        <v>64</v>
      </c>
      <c r="O57" s="1045">
        <v>64</v>
      </c>
      <c r="P57" s="1045">
        <v>65</v>
      </c>
      <c r="Q57" s="1045">
        <v>50</v>
      </c>
      <c r="R57" s="1045">
        <v>43</v>
      </c>
      <c r="S57" s="1045">
        <v>29</v>
      </c>
      <c r="T57" s="1045">
        <v>25</v>
      </c>
      <c r="U57" s="1045">
        <v>28</v>
      </c>
      <c r="V57" s="1046">
        <v>38</v>
      </c>
      <c r="W57" s="1023"/>
      <c r="X57" s="1023"/>
      <c r="Y57" s="1023"/>
      <c r="Z57" s="1023"/>
      <c r="AA57" s="1023"/>
      <c r="AB57" s="1023"/>
      <c r="AC57" s="1023"/>
      <c r="AD57" s="1023"/>
      <c r="AE57" s="1023"/>
      <c r="AF57" s="1023"/>
      <c r="AG57" s="1023"/>
      <c r="AH57" s="1023"/>
      <c r="AI57" s="1023"/>
      <c r="AJ57" s="1023"/>
      <c r="AK57" s="1023"/>
      <c r="AL57" s="1023"/>
      <c r="AM57" s="1023"/>
      <c r="AN57" s="1023"/>
      <c r="AO57" s="1023"/>
      <c r="AP57" s="1023"/>
      <c r="AQ57" s="1023"/>
      <c r="AR57" s="1023"/>
      <c r="AS57" s="1023"/>
      <c r="AT57" s="1023"/>
      <c r="AU57" s="1023"/>
      <c r="AV57" s="1023"/>
      <c r="AW57" s="1024"/>
      <c r="AX57" s="1024"/>
      <c r="AY57" s="1024"/>
      <c r="AZ57" s="1024"/>
      <c r="BA57" s="1024"/>
      <c r="BB57" s="1024"/>
      <c r="BC57" s="1024"/>
      <c r="BD57" s="1024"/>
      <c r="BE57" s="1024"/>
      <c r="BF57" s="1024"/>
      <c r="BG57" s="1024"/>
      <c r="BH57" s="1024"/>
      <c r="BI57" s="1024"/>
      <c r="BJ57" s="1024"/>
      <c r="BK57" s="1024"/>
      <c r="BL57" s="1024"/>
      <c r="BM57" s="1024"/>
      <c r="BN57" s="1024"/>
      <c r="BO57" s="1024"/>
      <c r="BP57" s="1024"/>
      <c r="BQ57" s="1024"/>
      <c r="BR57" s="1024"/>
      <c r="BS57" s="1024"/>
      <c r="BT57" s="1024"/>
      <c r="BU57" s="1024"/>
      <c r="BV57" s="1024"/>
      <c r="BW57" s="1024"/>
      <c r="BX57" s="1024"/>
      <c r="BY57" s="1024"/>
      <c r="BZ57" s="1024"/>
      <c r="CA57" s="1024"/>
      <c r="CB57" s="1024"/>
      <c r="CC57" s="1024"/>
      <c r="CD57" s="1024"/>
      <c r="CE57" s="1024"/>
      <c r="CF57" s="1024"/>
      <c r="CG57" s="1024"/>
      <c r="CH57" s="1024"/>
      <c r="CI57" s="1024"/>
      <c r="CJ57" s="1024"/>
      <c r="CK57" s="1024"/>
      <c r="CL57" s="1024"/>
      <c r="CM57" s="1024"/>
      <c r="CN57" s="1024"/>
      <c r="CO57" s="1024"/>
      <c r="CP57" s="1024"/>
      <c r="CQ57" s="1024"/>
      <c r="CR57" s="1024"/>
      <c r="CS57" s="1024"/>
      <c r="CT57" s="1024"/>
      <c r="CU57" s="1024"/>
      <c r="CV57" s="1024"/>
    </row>
    <row r="58" spans="1:100" s="1016" customFormat="1" ht="19.899999999999999" customHeight="1">
      <c r="A58" s="1034" t="s">
        <v>37</v>
      </c>
      <c r="B58" s="1035" t="s">
        <v>103</v>
      </c>
      <c r="C58" s="1036"/>
      <c r="D58" s="121">
        <f t="shared" si="15"/>
        <v>17931</v>
      </c>
      <c r="E58" s="1037">
        <f t="shared" ref="E58:V58" si="25">SUM(E59:E60)</f>
        <v>278</v>
      </c>
      <c r="F58" s="1037">
        <f t="shared" si="25"/>
        <v>1208</v>
      </c>
      <c r="G58" s="1038">
        <f t="shared" si="25"/>
        <v>1494</v>
      </c>
      <c r="H58" s="1038">
        <f t="shared" si="25"/>
        <v>1338</v>
      </c>
      <c r="I58" s="1038">
        <f t="shared" si="25"/>
        <v>1332</v>
      </c>
      <c r="J58" s="1038">
        <f t="shared" si="25"/>
        <v>1586</v>
      </c>
      <c r="K58" s="1038">
        <f t="shared" si="25"/>
        <v>1643</v>
      </c>
      <c r="L58" s="1038">
        <f t="shared" si="25"/>
        <v>1587</v>
      </c>
      <c r="M58" s="1038">
        <f t="shared" si="25"/>
        <v>1343</v>
      </c>
      <c r="N58" s="1038">
        <f t="shared" si="25"/>
        <v>973</v>
      </c>
      <c r="O58" s="1038">
        <f t="shared" si="25"/>
        <v>911</v>
      </c>
      <c r="P58" s="1038">
        <f t="shared" si="25"/>
        <v>885</v>
      </c>
      <c r="Q58" s="1038">
        <f t="shared" si="25"/>
        <v>882</v>
      </c>
      <c r="R58" s="1038">
        <f t="shared" si="25"/>
        <v>767</v>
      </c>
      <c r="S58" s="1038">
        <f t="shared" si="25"/>
        <v>602</v>
      </c>
      <c r="T58" s="1038">
        <f t="shared" si="25"/>
        <v>407</v>
      </c>
      <c r="U58" s="1038">
        <f t="shared" si="25"/>
        <v>326</v>
      </c>
      <c r="V58" s="1039">
        <f t="shared" si="25"/>
        <v>369</v>
      </c>
      <c r="W58" s="1040"/>
      <c r="X58" s="1040"/>
      <c r="Y58" s="1040"/>
      <c r="Z58" s="1040"/>
      <c r="AA58" s="1040"/>
      <c r="AB58" s="1040"/>
      <c r="AC58" s="1040"/>
      <c r="AD58" s="1040"/>
      <c r="AE58" s="1040"/>
      <c r="AF58" s="1040"/>
      <c r="AG58" s="1040"/>
      <c r="AH58" s="1040"/>
      <c r="AI58" s="1040"/>
      <c r="AJ58" s="1040"/>
      <c r="AK58" s="1040"/>
      <c r="AL58" s="1040"/>
      <c r="AM58" s="1040"/>
      <c r="AN58" s="1040"/>
      <c r="AO58" s="1040"/>
      <c r="AP58" s="1040"/>
      <c r="AQ58" s="1040"/>
      <c r="AR58" s="1040"/>
      <c r="AS58" s="1040"/>
      <c r="AT58" s="1040"/>
      <c r="AU58" s="1040"/>
      <c r="AV58" s="1040"/>
      <c r="AW58" s="1041"/>
      <c r="AX58" s="1041"/>
      <c r="AY58" s="1041"/>
      <c r="AZ58" s="1041"/>
      <c r="BA58" s="1041"/>
      <c r="BB58" s="1041"/>
      <c r="BC58" s="1041"/>
      <c r="BD58" s="1041"/>
      <c r="BE58" s="1041"/>
      <c r="BF58" s="1041"/>
      <c r="BG58" s="1041"/>
      <c r="BH58" s="1041"/>
      <c r="BI58" s="1041"/>
      <c r="BJ58" s="1041"/>
      <c r="BK58" s="1041"/>
      <c r="BL58" s="1041"/>
      <c r="BM58" s="1041"/>
      <c r="BN58" s="1041"/>
      <c r="BO58" s="1041"/>
      <c r="BP58" s="1041"/>
      <c r="BQ58" s="1041"/>
      <c r="BR58" s="1041"/>
      <c r="BS58" s="1041"/>
      <c r="BT58" s="1041"/>
      <c r="BU58" s="1041"/>
      <c r="BV58" s="1041"/>
      <c r="BW58" s="1041"/>
      <c r="BX58" s="1041"/>
      <c r="BY58" s="1041"/>
      <c r="BZ58" s="1041"/>
      <c r="CA58" s="1041"/>
      <c r="CB58" s="1041"/>
      <c r="CC58" s="1041"/>
      <c r="CD58" s="1041"/>
      <c r="CE58" s="1041"/>
      <c r="CF58" s="1041"/>
      <c r="CG58" s="1041"/>
      <c r="CH58" s="1041"/>
      <c r="CI58" s="1041"/>
      <c r="CJ58" s="1041"/>
      <c r="CK58" s="1041"/>
      <c r="CL58" s="1041"/>
      <c r="CM58" s="1041"/>
      <c r="CN58" s="1041"/>
      <c r="CO58" s="1041"/>
      <c r="CP58" s="1041"/>
      <c r="CQ58" s="1041"/>
      <c r="CR58" s="1041"/>
      <c r="CS58" s="1041"/>
      <c r="CT58" s="1041"/>
      <c r="CU58" s="1041"/>
      <c r="CV58" s="1041"/>
    </row>
    <row r="59" spans="1:100" s="1047" customFormat="1" ht="19.899999999999999" customHeight="1">
      <c r="A59" s="1042"/>
      <c r="B59" s="1058"/>
      <c r="C59" s="1044" t="s">
        <v>88</v>
      </c>
      <c r="D59" s="117">
        <f t="shared" si="15"/>
        <v>9133</v>
      </c>
      <c r="E59" s="1045">
        <v>137</v>
      </c>
      <c r="F59" s="1045">
        <v>639</v>
      </c>
      <c r="G59" s="123">
        <v>781</v>
      </c>
      <c r="H59" s="123">
        <v>650</v>
      </c>
      <c r="I59" s="123">
        <v>729</v>
      </c>
      <c r="J59" s="123">
        <v>801</v>
      </c>
      <c r="K59" s="123">
        <v>866</v>
      </c>
      <c r="L59" s="123">
        <v>783</v>
      </c>
      <c r="M59" s="123">
        <v>700</v>
      </c>
      <c r="N59" s="123">
        <v>528</v>
      </c>
      <c r="O59" s="123">
        <v>459</v>
      </c>
      <c r="P59" s="123">
        <v>457</v>
      </c>
      <c r="Q59" s="123">
        <v>419</v>
      </c>
      <c r="R59" s="123">
        <v>371</v>
      </c>
      <c r="S59" s="123">
        <v>288</v>
      </c>
      <c r="T59" s="123">
        <v>192</v>
      </c>
      <c r="U59" s="123">
        <v>146</v>
      </c>
      <c r="V59" s="124">
        <v>187</v>
      </c>
      <c r="W59" s="1023"/>
      <c r="X59" s="1023"/>
      <c r="Y59" s="1023"/>
      <c r="Z59" s="1023"/>
      <c r="AA59" s="1023"/>
      <c r="AB59" s="1023"/>
      <c r="AC59" s="1023"/>
      <c r="AD59" s="1023"/>
      <c r="AE59" s="1023"/>
      <c r="AF59" s="1023"/>
      <c r="AG59" s="1023"/>
      <c r="AH59" s="1023"/>
      <c r="AI59" s="1023"/>
      <c r="AJ59" s="1023"/>
      <c r="AK59" s="1023"/>
      <c r="AL59" s="1023"/>
      <c r="AM59" s="1023"/>
      <c r="AN59" s="1023"/>
      <c r="AO59" s="1023"/>
      <c r="AP59" s="1023"/>
      <c r="AQ59" s="1023"/>
      <c r="AR59" s="1023"/>
      <c r="AS59" s="1023"/>
      <c r="AT59" s="1023"/>
      <c r="AU59" s="1023"/>
      <c r="AV59" s="1023"/>
      <c r="AW59" s="1024"/>
      <c r="AX59" s="1024"/>
      <c r="AY59" s="1024"/>
      <c r="AZ59" s="1024"/>
      <c r="BA59" s="1024"/>
      <c r="BB59" s="1024"/>
      <c r="BC59" s="1024"/>
      <c r="BD59" s="1024"/>
      <c r="BE59" s="1024"/>
      <c r="BF59" s="1024"/>
      <c r="BG59" s="1024"/>
      <c r="BH59" s="1024"/>
      <c r="BI59" s="1024"/>
      <c r="BJ59" s="1024"/>
      <c r="BK59" s="1024"/>
      <c r="BL59" s="1024"/>
      <c r="BM59" s="1024"/>
      <c r="BN59" s="1024"/>
      <c r="BO59" s="1024"/>
      <c r="BP59" s="1024"/>
      <c r="BQ59" s="1024"/>
      <c r="BR59" s="1024"/>
      <c r="BS59" s="1024"/>
      <c r="BT59" s="1024"/>
      <c r="BU59" s="1024"/>
      <c r="BV59" s="1024"/>
      <c r="BW59" s="1024"/>
      <c r="BX59" s="1024"/>
      <c r="BY59" s="1024"/>
      <c r="BZ59" s="1024"/>
      <c r="CA59" s="1024"/>
      <c r="CB59" s="1024"/>
      <c r="CC59" s="1024"/>
      <c r="CD59" s="1024"/>
      <c r="CE59" s="1024"/>
      <c r="CF59" s="1024"/>
      <c r="CG59" s="1024"/>
      <c r="CH59" s="1024"/>
      <c r="CI59" s="1024"/>
      <c r="CJ59" s="1024"/>
      <c r="CK59" s="1024"/>
      <c r="CL59" s="1024"/>
      <c r="CM59" s="1024"/>
      <c r="CN59" s="1024"/>
      <c r="CO59" s="1024"/>
      <c r="CP59" s="1024"/>
      <c r="CQ59" s="1024"/>
      <c r="CR59" s="1024"/>
      <c r="CS59" s="1024"/>
      <c r="CT59" s="1024"/>
      <c r="CU59" s="1024"/>
      <c r="CV59" s="1024"/>
    </row>
    <row r="60" spans="1:100" s="1025" customFormat="1" ht="19.899999999999999" customHeight="1">
      <c r="A60" s="1048"/>
      <c r="B60" s="1058"/>
      <c r="C60" s="1044" t="s">
        <v>89</v>
      </c>
      <c r="D60" s="117">
        <f t="shared" si="15"/>
        <v>8798</v>
      </c>
      <c r="E60" s="1045">
        <v>141</v>
      </c>
      <c r="F60" s="1045">
        <v>569</v>
      </c>
      <c r="G60" s="1045">
        <v>713</v>
      </c>
      <c r="H60" s="1045">
        <v>688</v>
      </c>
      <c r="I60" s="1045">
        <v>603</v>
      </c>
      <c r="J60" s="1045">
        <v>785</v>
      </c>
      <c r="K60" s="1045">
        <v>777</v>
      </c>
      <c r="L60" s="1045">
        <v>804</v>
      </c>
      <c r="M60" s="1045">
        <v>643</v>
      </c>
      <c r="N60" s="1045">
        <v>445</v>
      </c>
      <c r="O60" s="1045">
        <v>452</v>
      </c>
      <c r="P60" s="1045">
        <v>428</v>
      </c>
      <c r="Q60" s="1045">
        <v>463</v>
      </c>
      <c r="R60" s="1045">
        <v>396</v>
      </c>
      <c r="S60" s="1045">
        <v>314</v>
      </c>
      <c r="T60" s="1045">
        <v>215</v>
      </c>
      <c r="U60" s="1045">
        <v>180</v>
      </c>
      <c r="V60" s="1046">
        <v>182</v>
      </c>
      <c r="W60" s="1023"/>
      <c r="X60" s="1023"/>
      <c r="Y60" s="1023"/>
      <c r="Z60" s="1023"/>
      <c r="AA60" s="1023"/>
      <c r="AB60" s="1023"/>
      <c r="AC60" s="1023"/>
      <c r="AD60" s="1023"/>
      <c r="AE60" s="1023"/>
      <c r="AF60" s="1023"/>
      <c r="AG60" s="1023"/>
      <c r="AH60" s="1023"/>
      <c r="AI60" s="1023"/>
      <c r="AJ60" s="1023"/>
      <c r="AK60" s="1023"/>
      <c r="AL60" s="1023"/>
      <c r="AM60" s="1023"/>
      <c r="AN60" s="1023"/>
      <c r="AO60" s="1023"/>
      <c r="AP60" s="1023"/>
      <c r="AQ60" s="1023"/>
      <c r="AR60" s="1023"/>
      <c r="AS60" s="1023"/>
      <c r="AT60" s="1023"/>
      <c r="AU60" s="1023"/>
      <c r="AV60" s="1023"/>
      <c r="AW60" s="1024"/>
      <c r="AX60" s="1024"/>
      <c r="AY60" s="1024"/>
      <c r="AZ60" s="1024"/>
      <c r="BA60" s="1024"/>
      <c r="BB60" s="1024"/>
      <c r="BC60" s="1024"/>
      <c r="BD60" s="1024"/>
      <c r="BE60" s="1024"/>
      <c r="BF60" s="1024"/>
      <c r="BG60" s="1024"/>
      <c r="BH60" s="1024"/>
      <c r="BI60" s="1024"/>
      <c r="BJ60" s="1024"/>
      <c r="BK60" s="1024"/>
      <c r="BL60" s="1024"/>
      <c r="BM60" s="1024"/>
      <c r="BN60" s="1024"/>
      <c r="BO60" s="1024"/>
      <c r="BP60" s="1024"/>
      <c r="BQ60" s="1024"/>
      <c r="BR60" s="1024"/>
      <c r="BS60" s="1024"/>
      <c r="BT60" s="1024"/>
      <c r="BU60" s="1024"/>
      <c r="BV60" s="1024"/>
      <c r="BW60" s="1024"/>
      <c r="BX60" s="1024"/>
      <c r="BY60" s="1024"/>
      <c r="BZ60" s="1024"/>
      <c r="CA60" s="1024"/>
      <c r="CB60" s="1024"/>
      <c r="CC60" s="1024"/>
      <c r="CD60" s="1024"/>
      <c r="CE60" s="1024"/>
      <c r="CF60" s="1024"/>
      <c r="CG60" s="1024"/>
      <c r="CH60" s="1024"/>
      <c r="CI60" s="1024"/>
      <c r="CJ60" s="1024"/>
      <c r="CK60" s="1024"/>
      <c r="CL60" s="1024"/>
      <c r="CM60" s="1024"/>
      <c r="CN60" s="1024"/>
      <c r="CO60" s="1024"/>
      <c r="CP60" s="1024"/>
      <c r="CQ60" s="1024"/>
      <c r="CR60" s="1024"/>
      <c r="CS60" s="1024"/>
      <c r="CT60" s="1024"/>
      <c r="CU60" s="1024"/>
      <c r="CV60" s="1024"/>
    </row>
    <row r="61" spans="1:100" s="1016" customFormat="1" ht="19.899999999999999" customHeight="1">
      <c r="A61" s="1034" t="s">
        <v>39</v>
      </c>
      <c r="B61" s="1035" t="s">
        <v>104</v>
      </c>
      <c r="C61" s="1036"/>
      <c r="D61" s="121">
        <f t="shared" si="15"/>
        <v>5086</v>
      </c>
      <c r="E61" s="1037">
        <f t="shared" ref="E61:V61" si="26">SUM(E62:E63)</f>
        <v>108</v>
      </c>
      <c r="F61" s="1037">
        <f t="shared" si="26"/>
        <v>407</v>
      </c>
      <c r="G61" s="1038">
        <f t="shared" si="26"/>
        <v>515</v>
      </c>
      <c r="H61" s="1038">
        <f t="shared" si="26"/>
        <v>548</v>
      </c>
      <c r="I61" s="1038">
        <f t="shared" si="26"/>
        <v>503</v>
      </c>
      <c r="J61" s="1038">
        <f t="shared" si="26"/>
        <v>484</v>
      </c>
      <c r="K61" s="1038">
        <f t="shared" si="26"/>
        <v>427</v>
      </c>
      <c r="L61" s="1038">
        <f t="shared" si="26"/>
        <v>386</v>
      </c>
      <c r="M61" s="1038">
        <f t="shared" si="26"/>
        <v>287</v>
      </c>
      <c r="N61" s="1038">
        <f t="shared" si="26"/>
        <v>225</v>
      </c>
      <c r="O61" s="1038">
        <f t="shared" si="26"/>
        <v>199</v>
      </c>
      <c r="P61" s="1038">
        <f t="shared" si="26"/>
        <v>191</v>
      </c>
      <c r="Q61" s="1038">
        <f t="shared" si="26"/>
        <v>169</v>
      </c>
      <c r="R61" s="1038">
        <f t="shared" si="26"/>
        <v>175</v>
      </c>
      <c r="S61" s="1038">
        <f t="shared" si="26"/>
        <v>138</v>
      </c>
      <c r="T61" s="1038">
        <f t="shared" si="26"/>
        <v>117</v>
      </c>
      <c r="U61" s="1038">
        <f t="shared" si="26"/>
        <v>84</v>
      </c>
      <c r="V61" s="1039">
        <f t="shared" si="26"/>
        <v>123</v>
      </c>
      <c r="W61" s="1040"/>
      <c r="X61" s="1040"/>
      <c r="Y61" s="1040"/>
      <c r="Z61" s="1040"/>
      <c r="AA61" s="1040"/>
      <c r="AB61" s="1040"/>
      <c r="AC61" s="1040"/>
      <c r="AD61" s="1040"/>
      <c r="AE61" s="1040"/>
      <c r="AF61" s="1040"/>
      <c r="AG61" s="1040"/>
      <c r="AH61" s="1040"/>
      <c r="AI61" s="1040"/>
      <c r="AJ61" s="1040"/>
      <c r="AK61" s="1040"/>
      <c r="AL61" s="1040"/>
      <c r="AM61" s="1040"/>
      <c r="AN61" s="1040"/>
      <c r="AO61" s="1040"/>
      <c r="AP61" s="1040"/>
      <c r="AQ61" s="1040"/>
      <c r="AR61" s="1040"/>
      <c r="AS61" s="1040"/>
      <c r="AT61" s="1040"/>
      <c r="AU61" s="1040"/>
      <c r="AV61" s="1040"/>
      <c r="AW61" s="1041"/>
      <c r="AX61" s="1041"/>
      <c r="AY61" s="1041"/>
      <c r="AZ61" s="1041"/>
      <c r="BA61" s="1041"/>
      <c r="BB61" s="1041"/>
      <c r="BC61" s="1041"/>
      <c r="BD61" s="1041"/>
      <c r="BE61" s="1041"/>
      <c r="BF61" s="1041"/>
      <c r="BG61" s="1041"/>
      <c r="BH61" s="1041"/>
      <c r="BI61" s="1041"/>
      <c r="BJ61" s="1041"/>
      <c r="BK61" s="1041"/>
      <c r="BL61" s="1041"/>
      <c r="BM61" s="1041"/>
      <c r="BN61" s="1041"/>
      <c r="BO61" s="1041"/>
      <c r="BP61" s="1041"/>
      <c r="BQ61" s="1041"/>
      <c r="BR61" s="1041"/>
      <c r="BS61" s="1041"/>
      <c r="BT61" s="1041"/>
      <c r="BU61" s="1041"/>
      <c r="BV61" s="1041"/>
      <c r="BW61" s="1041"/>
      <c r="BX61" s="1041"/>
      <c r="BY61" s="1041"/>
      <c r="BZ61" s="1041"/>
      <c r="CA61" s="1041"/>
      <c r="CB61" s="1041"/>
      <c r="CC61" s="1041"/>
      <c r="CD61" s="1041"/>
      <c r="CE61" s="1041"/>
      <c r="CF61" s="1041"/>
      <c r="CG61" s="1041"/>
      <c r="CH61" s="1041"/>
      <c r="CI61" s="1041"/>
      <c r="CJ61" s="1041"/>
      <c r="CK61" s="1041"/>
      <c r="CL61" s="1041"/>
      <c r="CM61" s="1041"/>
      <c r="CN61" s="1041"/>
      <c r="CO61" s="1041"/>
      <c r="CP61" s="1041"/>
      <c r="CQ61" s="1041"/>
      <c r="CR61" s="1041"/>
      <c r="CS61" s="1041"/>
      <c r="CT61" s="1041"/>
      <c r="CU61" s="1041"/>
      <c r="CV61" s="1041"/>
    </row>
    <row r="62" spans="1:100" s="1047" customFormat="1" ht="19.899999999999999" customHeight="1">
      <c r="A62" s="1042"/>
      <c r="B62" s="1058"/>
      <c r="C62" s="1044" t="s">
        <v>88</v>
      </c>
      <c r="D62" s="122">
        <f t="shared" si="15"/>
        <v>2739</v>
      </c>
      <c r="E62" s="1045">
        <v>62</v>
      </c>
      <c r="F62" s="1045">
        <v>212</v>
      </c>
      <c r="G62" s="1045">
        <v>252</v>
      </c>
      <c r="H62" s="1045">
        <v>281</v>
      </c>
      <c r="I62" s="1045">
        <v>277</v>
      </c>
      <c r="J62" s="1045">
        <v>246</v>
      </c>
      <c r="K62" s="1045">
        <v>242</v>
      </c>
      <c r="L62" s="1045">
        <v>224</v>
      </c>
      <c r="M62" s="1045">
        <v>153</v>
      </c>
      <c r="N62" s="1045">
        <v>140</v>
      </c>
      <c r="O62" s="1045">
        <v>102</v>
      </c>
      <c r="P62" s="1045">
        <v>103</v>
      </c>
      <c r="Q62" s="1045">
        <v>93</v>
      </c>
      <c r="R62" s="1045">
        <v>91</v>
      </c>
      <c r="S62" s="1045">
        <v>76</v>
      </c>
      <c r="T62" s="1045">
        <v>68</v>
      </c>
      <c r="U62" s="1045">
        <v>47</v>
      </c>
      <c r="V62" s="1046">
        <v>70</v>
      </c>
      <c r="W62" s="1059"/>
      <c r="X62" s="1023"/>
      <c r="Y62" s="1023"/>
      <c r="Z62" s="1023"/>
      <c r="AA62" s="1023"/>
      <c r="AB62" s="1023"/>
      <c r="AC62" s="1023"/>
      <c r="AD62" s="1023"/>
      <c r="AE62" s="1023"/>
      <c r="AF62" s="1023"/>
      <c r="AG62" s="1023"/>
      <c r="AH62" s="1023"/>
      <c r="AI62" s="1023"/>
      <c r="AJ62" s="1023"/>
      <c r="AK62" s="1023"/>
      <c r="AL62" s="1023"/>
      <c r="AM62" s="1023"/>
      <c r="AN62" s="1023"/>
      <c r="AO62" s="1023"/>
      <c r="AP62" s="1023"/>
      <c r="AQ62" s="1023"/>
      <c r="AR62" s="1023"/>
      <c r="AS62" s="1023"/>
      <c r="AT62" s="1023"/>
      <c r="AU62" s="1023"/>
      <c r="AV62" s="1023"/>
      <c r="AW62" s="1024"/>
      <c r="AX62" s="1024"/>
      <c r="AY62" s="1024"/>
      <c r="AZ62" s="1024"/>
      <c r="BA62" s="1024"/>
      <c r="BB62" s="1024"/>
      <c r="BC62" s="1024"/>
      <c r="BD62" s="1024"/>
      <c r="BE62" s="1024"/>
      <c r="BF62" s="1024"/>
      <c r="BG62" s="1024"/>
      <c r="BH62" s="1024"/>
      <c r="BI62" s="1024"/>
      <c r="BJ62" s="1024"/>
      <c r="BK62" s="1024"/>
      <c r="BL62" s="1024"/>
      <c r="BM62" s="1024"/>
      <c r="BN62" s="1024"/>
      <c r="BO62" s="1024"/>
      <c r="BP62" s="1024"/>
      <c r="BQ62" s="1024"/>
      <c r="BR62" s="1024"/>
      <c r="BS62" s="1024"/>
      <c r="BT62" s="1024"/>
      <c r="BU62" s="1024"/>
      <c r="BV62" s="1024"/>
      <c r="BW62" s="1024"/>
      <c r="BX62" s="1024"/>
      <c r="BY62" s="1024"/>
      <c r="BZ62" s="1024"/>
      <c r="CA62" s="1024"/>
      <c r="CB62" s="1024"/>
      <c r="CC62" s="1024"/>
      <c r="CD62" s="1024"/>
      <c r="CE62" s="1024"/>
      <c r="CF62" s="1024"/>
      <c r="CG62" s="1024"/>
      <c r="CH62" s="1024"/>
      <c r="CI62" s="1024"/>
      <c r="CJ62" s="1024"/>
      <c r="CK62" s="1024"/>
      <c r="CL62" s="1024"/>
      <c r="CM62" s="1024"/>
      <c r="CN62" s="1024"/>
      <c r="CO62" s="1024"/>
      <c r="CP62" s="1024"/>
      <c r="CQ62" s="1024"/>
      <c r="CR62" s="1024"/>
      <c r="CS62" s="1024"/>
      <c r="CT62" s="1024"/>
      <c r="CU62" s="1024"/>
      <c r="CV62" s="1024"/>
    </row>
    <row r="63" spans="1:100" s="1025" customFormat="1" ht="19.899999999999999" customHeight="1">
      <c r="A63" s="1048"/>
      <c r="B63" s="1058"/>
      <c r="C63" s="1044" t="s">
        <v>89</v>
      </c>
      <c r="D63" s="122">
        <f t="shared" si="15"/>
        <v>2347</v>
      </c>
      <c r="E63" s="1045">
        <v>46</v>
      </c>
      <c r="F63" s="1045">
        <v>195</v>
      </c>
      <c r="G63" s="1045">
        <v>263</v>
      </c>
      <c r="H63" s="1045">
        <v>267</v>
      </c>
      <c r="I63" s="1045">
        <v>226</v>
      </c>
      <c r="J63" s="1045">
        <v>238</v>
      </c>
      <c r="K63" s="1045">
        <v>185</v>
      </c>
      <c r="L63" s="1045">
        <v>162</v>
      </c>
      <c r="M63" s="1045">
        <v>134</v>
      </c>
      <c r="N63" s="1045">
        <v>85</v>
      </c>
      <c r="O63" s="1045">
        <v>97</v>
      </c>
      <c r="P63" s="1045">
        <v>88</v>
      </c>
      <c r="Q63" s="1045">
        <v>76</v>
      </c>
      <c r="R63" s="1045">
        <v>84</v>
      </c>
      <c r="S63" s="1045">
        <v>62</v>
      </c>
      <c r="T63" s="1045">
        <v>49</v>
      </c>
      <c r="U63" s="1045">
        <v>37</v>
      </c>
      <c r="V63" s="1046">
        <v>53</v>
      </c>
      <c r="W63" s="1059"/>
      <c r="X63" s="1023"/>
      <c r="Y63" s="1023"/>
      <c r="Z63" s="1023"/>
      <c r="AA63" s="1023"/>
      <c r="AB63" s="1023"/>
      <c r="AC63" s="1023"/>
      <c r="AD63" s="1023"/>
      <c r="AE63" s="1023"/>
      <c r="AF63" s="1023"/>
      <c r="AG63" s="1023"/>
      <c r="AH63" s="1023"/>
      <c r="AI63" s="1023"/>
      <c r="AJ63" s="1023"/>
      <c r="AK63" s="1023"/>
      <c r="AL63" s="1023"/>
      <c r="AM63" s="1023"/>
      <c r="AN63" s="1023"/>
      <c r="AO63" s="1023"/>
      <c r="AP63" s="1023"/>
      <c r="AQ63" s="1023"/>
      <c r="AR63" s="1023"/>
      <c r="AS63" s="1023"/>
      <c r="AT63" s="1023"/>
      <c r="AU63" s="1023"/>
      <c r="AV63" s="1023"/>
      <c r="AW63" s="1024"/>
      <c r="AX63" s="1024"/>
      <c r="AY63" s="1024"/>
      <c r="AZ63" s="1024"/>
      <c r="BA63" s="1024"/>
      <c r="BB63" s="1024"/>
      <c r="BC63" s="1024"/>
      <c r="BD63" s="1024"/>
      <c r="BE63" s="1024"/>
      <c r="BF63" s="1024"/>
      <c r="BG63" s="1024"/>
      <c r="BH63" s="1024"/>
      <c r="BI63" s="1024"/>
      <c r="BJ63" s="1024"/>
      <c r="BK63" s="1024"/>
      <c r="BL63" s="1024"/>
      <c r="BM63" s="1024"/>
      <c r="BN63" s="1024"/>
      <c r="BO63" s="1024"/>
      <c r="BP63" s="1024"/>
      <c r="BQ63" s="1024"/>
      <c r="BR63" s="1024"/>
      <c r="BS63" s="1024"/>
      <c r="BT63" s="1024"/>
      <c r="BU63" s="1024"/>
      <c r="BV63" s="1024"/>
      <c r="BW63" s="1024"/>
      <c r="BX63" s="1024"/>
      <c r="BY63" s="1024"/>
      <c r="BZ63" s="1024"/>
      <c r="CA63" s="1024"/>
      <c r="CB63" s="1024"/>
      <c r="CC63" s="1024"/>
      <c r="CD63" s="1024"/>
      <c r="CE63" s="1024"/>
      <c r="CF63" s="1024"/>
      <c r="CG63" s="1024"/>
      <c r="CH63" s="1024"/>
      <c r="CI63" s="1024"/>
      <c r="CJ63" s="1024"/>
      <c r="CK63" s="1024"/>
      <c r="CL63" s="1024"/>
      <c r="CM63" s="1024"/>
      <c r="CN63" s="1024"/>
      <c r="CO63" s="1024"/>
      <c r="CP63" s="1024"/>
      <c r="CQ63" s="1024"/>
      <c r="CR63" s="1024"/>
      <c r="CS63" s="1024"/>
      <c r="CT63" s="1024"/>
      <c r="CU63" s="1024"/>
      <c r="CV63" s="1024"/>
    </row>
    <row r="64" spans="1:100" s="1016" customFormat="1" ht="19.899999999999999" customHeight="1">
      <c r="A64" s="1034" t="s">
        <v>46</v>
      </c>
      <c r="B64" s="1035" t="s">
        <v>105</v>
      </c>
      <c r="C64" s="1036"/>
      <c r="D64" s="121">
        <f t="shared" si="15"/>
        <v>2680</v>
      </c>
      <c r="E64" s="1037">
        <f t="shared" ref="E64:V64" si="27">SUM(E65:E66)</f>
        <v>32</v>
      </c>
      <c r="F64" s="1037">
        <f t="shared" si="27"/>
        <v>156</v>
      </c>
      <c r="G64" s="1038">
        <f t="shared" si="27"/>
        <v>199</v>
      </c>
      <c r="H64" s="1038">
        <f t="shared" si="27"/>
        <v>185</v>
      </c>
      <c r="I64" s="1038">
        <f t="shared" si="27"/>
        <v>237</v>
      </c>
      <c r="J64" s="1038">
        <f t="shared" si="27"/>
        <v>210</v>
      </c>
      <c r="K64" s="1038">
        <f t="shared" si="27"/>
        <v>229</v>
      </c>
      <c r="L64" s="1038">
        <f t="shared" si="27"/>
        <v>190</v>
      </c>
      <c r="M64" s="1038">
        <f t="shared" si="27"/>
        <v>178</v>
      </c>
      <c r="N64" s="1038">
        <f t="shared" si="27"/>
        <v>125</v>
      </c>
      <c r="O64" s="1038">
        <f t="shared" si="27"/>
        <v>147</v>
      </c>
      <c r="P64" s="1038">
        <f t="shared" si="27"/>
        <v>135</v>
      </c>
      <c r="Q64" s="1038">
        <f t="shared" si="27"/>
        <v>126</v>
      </c>
      <c r="R64" s="1038">
        <f t="shared" si="27"/>
        <v>105</v>
      </c>
      <c r="S64" s="1038">
        <f t="shared" si="27"/>
        <v>103</v>
      </c>
      <c r="T64" s="1038">
        <f t="shared" si="27"/>
        <v>116</v>
      </c>
      <c r="U64" s="1038">
        <f t="shared" si="27"/>
        <v>88</v>
      </c>
      <c r="V64" s="1039">
        <f t="shared" si="27"/>
        <v>119</v>
      </c>
      <c r="W64" s="1040"/>
      <c r="X64" s="1040"/>
      <c r="Y64" s="1040"/>
      <c r="Z64" s="1040"/>
      <c r="AA64" s="1040"/>
      <c r="AB64" s="1040"/>
      <c r="AC64" s="1040"/>
      <c r="AD64" s="1040"/>
      <c r="AE64" s="1040"/>
      <c r="AF64" s="1040"/>
      <c r="AG64" s="1040"/>
      <c r="AH64" s="1040"/>
      <c r="AI64" s="1040"/>
      <c r="AJ64" s="1040"/>
      <c r="AK64" s="1040"/>
      <c r="AL64" s="1040"/>
      <c r="AM64" s="1040"/>
      <c r="AN64" s="1040"/>
      <c r="AO64" s="1040"/>
      <c r="AP64" s="1040"/>
      <c r="AQ64" s="1040"/>
      <c r="AR64" s="1040"/>
      <c r="AS64" s="1040"/>
      <c r="AT64" s="1040"/>
      <c r="AU64" s="1040"/>
      <c r="AV64" s="1040"/>
      <c r="AW64" s="1041"/>
      <c r="AX64" s="1041"/>
      <c r="AY64" s="1041"/>
      <c r="AZ64" s="1041"/>
      <c r="BA64" s="1041"/>
      <c r="BB64" s="1041"/>
      <c r="BC64" s="1041"/>
      <c r="BD64" s="1041"/>
      <c r="BE64" s="1041"/>
      <c r="BF64" s="1041"/>
      <c r="BG64" s="1041"/>
      <c r="BH64" s="1041"/>
      <c r="BI64" s="1041"/>
      <c r="BJ64" s="1041"/>
      <c r="BK64" s="1041"/>
      <c r="BL64" s="1041"/>
      <c r="BM64" s="1041"/>
      <c r="BN64" s="1041"/>
      <c r="BO64" s="1041"/>
      <c r="BP64" s="1041"/>
      <c r="BQ64" s="1041"/>
      <c r="BR64" s="1041"/>
      <c r="BS64" s="1041"/>
      <c r="BT64" s="1041"/>
      <c r="BU64" s="1041"/>
      <c r="BV64" s="1041"/>
      <c r="BW64" s="1041"/>
      <c r="BX64" s="1041"/>
      <c r="BY64" s="1041"/>
      <c r="BZ64" s="1041"/>
      <c r="CA64" s="1041"/>
      <c r="CB64" s="1041"/>
      <c r="CC64" s="1041"/>
      <c r="CD64" s="1041"/>
      <c r="CE64" s="1041"/>
      <c r="CF64" s="1041"/>
      <c r="CG64" s="1041"/>
      <c r="CH64" s="1041"/>
      <c r="CI64" s="1041"/>
      <c r="CJ64" s="1041"/>
      <c r="CK64" s="1041"/>
      <c r="CL64" s="1041"/>
      <c r="CM64" s="1041"/>
      <c r="CN64" s="1041"/>
      <c r="CO64" s="1041"/>
      <c r="CP64" s="1041"/>
      <c r="CQ64" s="1041"/>
      <c r="CR64" s="1041"/>
      <c r="CS64" s="1041"/>
      <c r="CT64" s="1041"/>
      <c r="CU64" s="1041"/>
      <c r="CV64" s="1041"/>
    </row>
    <row r="65" spans="1:100" s="1047" customFormat="1" ht="19.899999999999999" customHeight="1">
      <c r="A65" s="1042"/>
      <c r="B65" s="1053"/>
      <c r="C65" s="1044" t="s">
        <v>88</v>
      </c>
      <c r="D65" s="122">
        <f t="shared" si="15"/>
        <v>1361</v>
      </c>
      <c r="E65" s="1045">
        <v>19</v>
      </c>
      <c r="F65" s="1045">
        <v>76</v>
      </c>
      <c r="G65" s="123">
        <v>94</v>
      </c>
      <c r="H65" s="123">
        <v>101</v>
      </c>
      <c r="I65" s="123">
        <v>123</v>
      </c>
      <c r="J65" s="123">
        <v>107</v>
      </c>
      <c r="K65" s="123">
        <v>111</v>
      </c>
      <c r="L65" s="123">
        <v>102</v>
      </c>
      <c r="M65" s="123">
        <v>89</v>
      </c>
      <c r="N65" s="123">
        <v>79</v>
      </c>
      <c r="O65" s="123">
        <v>73</v>
      </c>
      <c r="P65" s="123">
        <v>73</v>
      </c>
      <c r="Q65" s="123">
        <v>60</v>
      </c>
      <c r="R65" s="123">
        <v>57</v>
      </c>
      <c r="S65" s="123">
        <v>53</v>
      </c>
      <c r="T65" s="123">
        <v>51</v>
      </c>
      <c r="U65" s="123">
        <v>43</v>
      </c>
      <c r="V65" s="124">
        <v>50</v>
      </c>
      <c r="W65" s="1023"/>
      <c r="X65" s="1023"/>
      <c r="Y65" s="1023"/>
      <c r="Z65" s="1023"/>
      <c r="AA65" s="1023"/>
      <c r="AB65" s="1023"/>
      <c r="AC65" s="1023"/>
      <c r="AD65" s="1023"/>
      <c r="AE65" s="1023"/>
      <c r="AF65" s="1023"/>
      <c r="AG65" s="1023"/>
      <c r="AH65" s="1023"/>
      <c r="AI65" s="1023"/>
      <c r="AJ65" s="1023"/>
      <c r="AK65" s="1023"/>
      <c r="AL65" s="1023"/>
      <c r="AM65" s="1023"/>
      <c r="AN65" s="1023"/>
      <c r="AO65" s="1023"/>
      <c r="AP65" s="1023"/>
      <c r="AQ65" s="1023"/>
      <c r="AR65" s="1023"/>
      <c r="AS65" s="1023"/>
      <c r="AT65" s="1023"/>
      <c r="AU65" s="1023"/>
      <c r="AV65" s="1023"/>
      <c r="AW65" s="1024"/>
      <c r="AX65" s="1024"/>
      <c r="AY65" s="1024"/>
      <c r="AZ65" s="1024"/>
      <c r="BA65" s="1024"/>
      <c r="BB65" s="1024"/>
      <c r="BC65" s="1024"/>
      <c r="BD65" s="1024"/>
      <c r="BE65" s="1024"/>
      <c r="BF65" s="1024"/>
      <c r="BG65" s="1024"/>
      <c r="BH65" s="1024"/>
      <c r="BI65" s="1024"/>
      <c r="BJ65" s="1024"/>
      <c r="BK65" s="1024"/>
      <c r="BL65" s="1024"/>
      <c r="BM65" s="1024"/>
      <c r="BN65" s="1024"/>
      <c r="BO65" s="1024"/>
      <c r="BP65" s="1024"/>
      <c r="BQ65" s="1024"/>
      <c r="BR65" s="1024"/>
      <c r="BS65" s="1024"/>
      <c r="BT65" s="1024"/>
      <c r="BU65" s="1024"/>
      <c r="BV65" s="1024"/>
      <c r="BW65" s="1024"/>
      <c r="BX65" s="1024"/>
      <c r="BY65" s="1024"/>
      <c r="BZ65" s="1024"/>
      <c r="CA65" s="1024"/>
      <c r="CB65" s="1024"/>
      <c r="CC65" s="1024"/>
      <c r="CD65" s="1024"/>
      <c r="CE65" s="1024"/>
      <c r="CF65" s="1024"/>
      <c r="CG65" s="1024"/>
      <c r="CH65" s="1024"/>
      <c r="CI65" s="1024"/>
      <c r="CJ65" s="1024"/>
      <c r="CK65" s="1024"/>
      <c r="CL65" s="1024"/>
      <c r="CM65" s="1024"/>
      <c r="CN65" s="1024"/>
      <c r="CO65" s="1024"/>
      <c r="CP65" s="1024"/>
      <c r="CQ65" s="1024"/>
      <c r="CR65" s="1024"/>
      <c r="CS65" s="1024"/>
      <c r="CT65" s="1024"/>
      <c r="CU65" s="1024"/>
      <c r="CV65" s="1024"/>
    </row>
    <row r="66" spans="1:100" s="1025" customFormat="1" ht="19.899999999999999" customHeight="1">
      <c r="A66" s="1048"/>
      <c r="B66" s="1053"/>
      <c r="C66" s="1044" t="s">
        <v>89</v>
      </c>
      <c r="D66" s="122">
        <f t="shared" si="15"/>
        <v>1319</v>
      </c>
      <c r="E66" s="1045">
        <v>13</v>
      </c>
      <c r="F66" s="1045">
        <v>80</v>
      </c>
      <c r="G66" s="1045">
        <v>105</v>
      </c>
      <c r="H66" s="1045">
        <v>84</v>
      </c>
      <c r="I66" s="1045">
        <v>114</v>
      </c>
      <c r="J66" s="1045">
        <v>103</v>
      </c>
      <c r="K66" s="1045">
        <v>118</v>
      </c>
      <c r="L66" s="1045">
        <v>88</v>
      </c>
      <c r="M66" s="1045">
        <v>89</v>
      </c>
      <c r="N66" s="1045">
        <v>46</v>
      </c>
      <c r="O66" s="1045">
        <v>74</v>
      </c>
      <c r="P66" s="1045">
        <v>62</v>
      </c>
      <c r="Q66" s="1045">
        <v>66</v>
      </c>
      <c r="R66" s="1045">
        <v>48</v>
      </c>
      <c r="S66" s="1045">
        <v>50</v>
      </c>
      <c r="T66" s="1045">
        <v>65</v>
      </c>
      <c r="U66" s="1045">
        <v>45</v>
      </c>
      <c r="V66" s="1046">
        <v>69</v>
      </c>
      <c r="W66" s="1023"/>
      <c r="X66" s="1023"/>
      <c r="Y66" s="1023"/>
      <c r="Z66" s="1023"/>
      <c r="AA66" s="1023"/>
      <c r="AB66" s="1023"/>
      <c r="AC66" s="1023"/>
      <c r="AD66" s="1023"/>
      <c r="AE66" s="1023"/>
      <c r="AF66" s="1023"/>
      <c r="AG66" s="1023"/>
      <c r="AH66" s="1023"/>
      <c r="AI66" s="1023"/>
      <c r="AJ66" s="1023"/>
      <c r="AK66" s="1023"/>
      <c r="AL66" s="1023"/>
      <c r="AM66" s="1023"/>
      <c r="AN66" s="1023"/>
      <c r="AO66" s="1023"/>
      <c r="AP66" s="1023"/>
      <c r="AQ66" s="1023"/>
      <c r="AR66" s="1023"/>
      <c r="AS66" s="1023"/>
      <c r="AT66" s="1023"/>
      <c r="AU66" s="1023"/>
      <c r="AV66" s="1023"/>
      <c r="AW66" s="1024"/>
      <c r="AX66" s="1024"/>
      <c r="AY66" s="1024"/>
      <c r="AZ66" s="1024"/>
      <c r="BA66" s="1024"/>
      <c r="BB66" s="1024"/>
      <c r="BC66" s="1024"/>
      <c r="BD66" s="1024"/>
      <c r="BE66" s="1024"/>
      <c r="BF66" s="1024"/>
      <c r="BG66" s="1024"/>
      <c r="BH66" s="1024"/>
      <c r="BI66" s="1024"/>
      <c r="BJ66" s="1024"/>
      <c r="BK66" s="1024"/>
      <c r="BL66" s="1024"/>
      <c r="BM66" s="1024"/>
      <c r="BN66" s="1024"/>
      <c r="BO66" s="1024"/>
      <c r="BP66" s="1024"/>
      <c r="BQ66" s="1024"/>
      <c r="BR66" s="1024"/>
      <c r="BS66" s="1024"/>
      <c r="BT66" s="1024"/>
      <c r="BU66" s="1024"/>
      <c r="BV66" s="1024"/>
      <c r="BW66" s="1024"/>
      <c r="BX66" s="1024"/>
      <c r="BY66" s="1024"/>
      <c r="BZ66" s="1024"/>
      <c r="CA66" s="1024"/>
      <c r="CB66" s="1024"/>
      <c r="CC66" s="1024"/>
      <c r="CD66" s="1024"/>
      <c r="CE66" s="1024"/>
      <c r="CF66" s="1024"/>
      <c r="CG66" s="1024"/>
      <c r="CH66" s="1024"/>
      <c r="CI66" s="1024"/>
      <c r="CJ66" s="1024"/>
      <c r="CK66" s="1024"/>
      <c r="CL66" s="1024"/>
      <c r="CM66" s="1024"/>
      <c r="CN66" s="1024"/>
      <c r="CO66" s="1024"/>
      <c r="CP66" s="1024"/>
      <c r="CQ66" s="1024"/>
      <c r="CR66" s="1024"/>
      <c r="CS66" s="1024"/>
      <c r="CT66" s="1024"/>
      <c r="CU66" s="1024"/>
      <c r="CV66" s="1024"/>
    </row>
    <row r="67" spans="1:100" s="1016" customFormat="1" ht="19.899999999999999" customHeight="1">
      <c r="A67" s="1034" t="s">
        <v>48</v>
      </c>
      <c r="B67" s="1035" t="s">
        <v>106</v>
      </c>
      <c r="C67" s="1036"/>
      <c r="D67" s="121">
        <f t="shared" si="15"/>
        <v>3687</v>
      </c>
      <c r="E67" s="1037">
        <f t="shared" ref="E67:V67" si="28">SUM(E68:E69)</f>
        <v>66</v>
      </c>
      <c r="F67" s="1037">
        <f t="shared" si="28"/>
        <v>279</v>
      </c>
      <c r="G67" s="1038">
        <f t="shared" si="28"/>
        <v>354</v>
      </c>
      <c r="H67" s="1038">
        <f t="shared" si="28"/>
        <v>348</v>
      </c>
      <c r="I67" s="1038">
        <f t="shared" si="28"/>
        <v>376</v>
      </c>
      <c r="J67" s="1038">
        <f t="shared" si="28"/>
        <v>295</v>
      </c>
      <c r="K67" s="1038">
        <f t="shared" si="28"/>
        <v>337</v>
      </c>
      <c r="L67" s="1038">
        <f t="shared" si="28"/>
        <v>239</v>
      </c>
      <c r="M67" s="1038">
        <f t="shared" si="28"/>
        <v>223</v>
      </c>
      <c r="N67" s="1038">
        <f t="shared" si="28"/>
        <v>170</v>
      </c>
      <c r="O67" s="1038">
        <f t="shared" si="28"/>
        <v>158</v>
      </c>
      <c r="P67" s="1038">
        <f t="shared" si="28"/>
        <v>140</v>
      </c>
      <c r="Q67" s="1038">
        <f t="shared" si="28"/>
        <v>147</v>
      </c>
      <c r="R67" s="1038">
        <f t="shared" si="28"/>
        <v>126</v>
      </c>
      <c r="S67" s="1038">
        <f t="shared" si="28"/>
        <v>120</v>
      </c>
      <c r="T67" s="1038">
        <f t="shared" si="28"/>
        <v>105</v>
      </c>
      <c r="U67" s="1038">
        <f t="shared" si="28"/>
        <v>104</v>
      </c>
      <c r="V67" s="1039">
        <f t="shared" si="28"/>
        <v>100</v>
      </c>
      <c r="W67" s="1040"/>
      <c r="X67" s="1040"/>
      <c r="Y67" s="1040"/>
      <c r="Z67" s="1040"/>
      <c r="AA67" s="1040"/>
      <c r="AB67" s="1040"/>
      <c r="AC67" s="1040"/>
      <c r="AD67" s="1040"/>
      <c r="AE67" s="1040"/>
      <c r="AF67" s="1040"/>
      <c r="AG67" s="1040"/>
      <c r="AH67" s="1040"/>
      <c r="AI67" s="1040"/>
      <c r="AJ67" s="1040"/>
      <c r="AK67" s="1040"/>
      <c r="AL67" s="1040"/>
      <c r="AM67" s="1040"/>
      <c r="AN67" s="1040"/>
      <c r="AO67" s="1040"/>
      <c r="AP67" s="1040"/>
      <c r="AQ67" s="1040"/>
      <c r="AR67" s="1040"/>
      <c r="AS67" s="1040"/>
      <c r="AT67" s="1040"/>
      <c r="AU67" s="1040"/>
      <c r="AV67" s="1040"/>
      <c r="AW67" s="1041"/>
      <c r="AX67" s="1041"/>
      <c r="AY67" s="1041"/>
      <c r="AZ67" s="1041"/>
      <c r="BA67" s="1041"/>
      <c r="BB67" s="1041"/>
      <c r="BC67" s="1041"/>
      <c r="BD67" s="1041"/>
      <c r="BE67" s="1041"/>
      <c r="BF67" s="1041"/>
      <c r="BG67" s="1041"/>
      <c r="BH67" s="1041"/>
      <c r="BI67" s="1041"/>
      <c r="BJ67" s="1041"/>
      <c r="BK67" s="1041"/>
      <c r="BL67" s="1041"/>
      <c r="BM67" s="1041"/>
      <c r="BN67" s="1041"/>
      <c r="BO67" s="1041"/>
      <c r="BP67" s="1041"/>
      <c r="BQ67" s="1041"/>
      <c r="BR67" s="1041"/>
      <c r="BS67" s="1041"/>
      <c r="BT67" s="1041"/>
      <c r="BU67" s="1041"/>
      <c r="BV67" s="1041"/>
      <c r="BW67" s="1041"/>
      <c r="BX67" s="1041"/>
      <c r="BY67" s="1041"/>
      <c r="BZ67" s="1041"/>
      <c r="CA67" s="1041"/>
      <c r="CB67" s="1041"/>
      <c r="CC67" s="1041"/>
      <c r="CD67" s="1041"/>
      <c r="CE67" s="1041"/>
      <c r="CF67" s="1041"/>
      <c r="CG67" s="1041"/>
      <c r="CH67" s="1041"/>
      <c r="CI67" s="1041"/>
      <c r="CJ67" s="1041"/>
      <c r="CK67" s="1041"/>
      <c r="CL67" s="1041"/>
      <c r="CM67" s="1041"/>
      <c r="CN67" s="1041"/>
      <c r="CO67" s="1041"/>
      <c r="CP67" s="1041"/>
      <c r="CQ67" s="1041"/>
      <c r="CR67" s="1041"/>
      <c r="CS67" s="1041"/>
      <c r="CT67" s="1041"/>
      <c r="CU67" s="1041"/>
      <c r="CV67" s="1041"/>
    </row>
    <row r="68" spans="1:100" s="1047" customFormat="1" ht="19.899999999999999" customHeight="1">
      <c r="A68" s="1042"/>
      <c r="B68" s="1058"/>
      <c r="C68" s="1044" t="s">
        <v>88</v>
      </c>
      <c r="D68" s="122">
        <f t="shared" si="15"/>
        <v>1959</v>
      </c>
      <c r="E68" s="1045">
        <v>34</v>
      </c>
      <c r="F68" s="1045">
        <v>141</v>
      </c>
      <c r="G68" s="1045">
        <v>178</v>
      </c>
      <c r="H68" s="1045">
        <v>182</v>
      </c>
      <c r="I68" s="1045">
        <v>202</v>
      </c>
      <c r="J68" s="1045">
        <v>142</v>
      </c>
      <c r="K68" s="1045">
        <v>187</v>
      </c>
      <c r="L68" s="1045">
        <v>120</v>
      </c>
      <c r="M68" s="1045">
        <v>131</v>
      </c>
      <c r="N68" s="1045">
        <v>99</v>
      </c>
      <c r="O68" s="1045">
        <v>88</v>
      </c>
      <c r="P68" s="1045">
        <v>71</v>
      </c>
      <c r="Q68" s="1045">
        <v>80</v>
      </c>
      <c r="R68" s="1045">
        <v>72</v>
      </c>
      <c r="S68" s="1045">
        <v>67</v>
      </c>
      <c r="T68" s="1045">
        <v>54</v>
      </c>
      <c r="U68" s="1045">
        <v>54</v>
      </c>
      <c r="V68" s="1046">
        <v>57</v>
      </c>
      <c r="W68" s="1023"/>
      <c r="X68" s="1023"/>
      <c r="Y68" s="1023"/>
      <c r="Z68" s="1023"/>
      <c r="AA68" s="1023"/>
      <c r="AB68" s="1023"/>
      <c r="AC68" s="1023"/>
      <c r="AD68" s="1023"/>
      <c r="AE68" s="1023"/>
      <c r="AF68" s="1023"/>
      <c r="AG68" s="1023"/>
      <c r="AH68" s="1023"/>
      <c r="AI68" s="1023"/>
      <c r="AJ68" s="1023"/>
      <c r="AK68" s="1023"/>
      <c r="AL68" s="1023"/>
      <c r="AM68" s="1023"/>
      <c r="AN68" s="1023"/>
      <c r="AO68" s="1023"/>
      <c r="AP68" s="1023"/>
      <c r="AQ68" s="1023"/>
      <c r="AR68" s="1023"/>
      <c r="AS68" s="1023"/>
      <c r="AT68" s="1023"/>
      <c r="AU68" s="1023"/>
      <c r="AV68" s="1023"/>
      <c r="AW68" s="1024"/>
      <c r="AX68" s="1024"/>
      <c r="AY68" s="1024"/>
      <c r="AZ68" s="1024"/>
      <c r="BA68" s="1024"/>
      <c r="BB68" s="1024"/>
      <c r="BC68" s="1024"/>
      <c r="BD68" s="1024"/>
      <c r="BE68" s="1024"/>
      <c r="BF68" s="1024"/>
      <c r="BG68" s="1024"/>
      <c r="BH68" s="1024"/>
      <c r="BI68" s="1024"/>
      <c r="BJ68" s="1024"/>
      <c r="BK68" s="1024"/>
      <c r="BL68" s="1024"/>
      <c r="BM68" s="1024"/>
      <c r="BN68" s="1024"/>
      <c r="BO68" s="1024"/>
      <c r="BP68" s="1024"/>
      <c r="BQ68" s="1024"/>
      <c r="BR68" s="1024"/>
      <c r="BS68" s="1024"/>
      <c r="BT68" s="1024"/>
      <c r="BU68" s="1024"/>
      <c r="BV68" s="1024"/>
      <c r="BW68" s="1024"/>
      <c r="BX68" s="1024"/>
      <c r="BY68" s="1024"/>
      <c r="BZ68" s="1024"/>
      <c r="CA68" s="1024"/>
      <c r="CB68" s="1024"/>
      <c r="CC68" s="1024"/>
      <c r="CD68" s="1024"/>
      <c r="CE68" s="1024"/>
      <c r="CF68" s="1024"/>
      <c r="CG68" s="1024"/>
      <c r="CH68" s="1024"/>
      <c r="CI68" s="1024"/>
      <c r="CJ68" s="1024"/>
      <c r="CK68" s="1024"/>
      <c r="CL68" s="1024"/>
      <c r="CM68" s="1024"/>
      <c r="CN68" s="1024"/>
      <c r="CO68" s="1024"/>
      <c r="CP68" s="1024"/>
      <c r="CQ68" s="1024"/>
      <c r="CR68" s="1024"/>
      <c r="CS68" s="1024"/>
      <c r="CT68" s="1024"/>
      <c r="CU68" s="1024"/>
      <c r="CV68" s="1024"/>
    </row>
    <row r="69" spans="1:100" s="1025" customFormat="1" ht="19.899999999999999" customHeight="1">
      <c r="A69" s="1048"/>
      <c r="B69" s="1058"/>
      <c r="C69" s="1044" t="s">
        <v>89</v>
      </c>
      <c r="D69" s="122">
        <f t="shared" ref="D69:D100" si="29">SUM(E69:V69)</f>
        <v>1728</v>
      </c>
      <c r="E69" s="1045">
        <v>32</v>
      </c>
      <c r="F69" s="1045">
        <v>138</v>
      </c>
      <c r="G69" s="124">
        <v>176</v>
      </c>
      <c r="H69" s="124">
        <v>166</v>
      </c>
      <c r="I69" s="124">
        <v>174</v>
      </c>
      <c r="J69" s="124">
        <v>153</v>
      </c>
      <c r="K69" s="124">
        <v>150</v>
      </c>
      <c r="L69" s="124">
        <v>119</v>
      </c>
      <c r="M69" s="124">
        <v>92</v>
      </c>
      <c r="N69" s="124">
        <v>71</v>
      </c>
      <c r="O69" s="124">
        <v>70</v>
      </c>
      <c r="P69" s="124">
        <v>69</v>
      </c>
      <c r="Q69" s="124">
        <v>67</v>
      </c>
      <c r="R69" s="124">
        <v>54</v>
      </c>
      <c r="S69" s="124">
        <v>53</v>
      </c>
      <c r="T69" s="124">
        <v>51</v>
      </c>
      <c r="U69" s="124">
        <v>50</v>
      </c>
      <c r="V69" s="124">
        <v>43</v>
      </c>
      <c r="W69" s="1023"/>
      <c r="X69" s="1023"/>
      <c r="Y69" s="1023"/>
      <c r="Z69" s="1023"/>
      <c r="AA69" s="1023"/>
      <c r="AB69" s="1023"/>
      <c r="AC69" s="1023"/>
      <c r="AD69" s="1023"/>
      <c r="AE69" s="1023"/>
      <c r="AF69" s="1023"/>
      <c r="AG69" s="1023"/>
      <c r="AH69" s="1023"/>
      <c r="AI69" s="1023"/>
      <c r="AJ69" s="1023"/>
      <c r="AK69" s="1023"/>
      <c r="AL69" s="1023"/>
      <c r="AM69" s="1023"/>
      <c r="AN69" s="1023"/>
      <c r="AO69" s="1023"/>
      <c r="AP69" s="1023"/>
      <c r="AQ69" s="1023"/>
      <c r="AR69" s="1023"/>
      <c r="AS69" s="1023"/>
      <c r="AT69" s="1023"/>
      <c r="AU69" s="1023"/>
      <c r="AV69" s="1023"/>
      <c r="AW69" s="1024"/>
      <c r="AX69" s="1024"/>
      <c r="AY69" s="1024"/>
      <c r="AZ69" s="1024"/>
      <c r="BA69" s="1024"/>
      <c r="BB69" s="1024"/>
      <c r="BC69" s="1024"/>
      <c r="BD69" s="1024"/>
      <c r="BE69" s="1024"/>
      <c r="BF69" s="1024"/>
      <c r="BG69" s="1024"/>
      <c r="BH69" s="1024"/>
      <c r="BI69" s="1024"/>
      <c r="BJ69" s="1024"/>
      <c r="BK69" s="1024"/>
      <c r="BL69" s="1024"/>
      <c r="BM69" s="1024"/>
      <c r="BN69" s="1024"/>
      <c r="BO69" s="1024"/>
      <c r="BP69" s="1024"/>
      <c r="BQ69" s="1024"/>
      <c r="BR69" s="1024"/>
      <c r="BS69" s="1024"/>
      <c r="BT69" s="1024"/>
      <c r="BU69" s="1024"/>
      <c r="BV69" s="1024"/>
      <c r="BW69" s="1024"/>
      <c r="BX69" s="1024"/>
      <c r="BY69" s="1024"/>
      <c r="BZ69" s="1024"/>
      <c r="CA69" s="1024"/>
      <c r="CB69" s="1024"/>
      <c r="CC69" s="1024"/>
      <c r="CD69" s="1024"/>
      <c r="CE69" s="1024"/>
      <c r="CF69" s="1024"/>
      <c r="CG69" s="1024"/>
      <c r="CH69" s="1024"/>
      <c r="CI69" s="1024"/>
      <c r="CJ69" s="1024"/>
      <c r="CK69" s="1024"/>
      <c r="CL69" s="1024"/>
      <c r="CM69" s="1024"/>
      <c r="CN69" s="1024"/>
      <c r="CO69" s="1024"/>
      <c r="CP69" s="1024"/>
      <c r="CQ69" s="1024"/>
      <c r="CR69" s="1024"/>
      <c r="CS69" s="1024"/>
      <c r="CT69" s="1024"/>
      <c r="CU69" s="1024"/>
      <c r="CV69" s="1024"/>
    </row>
    <row r="70" spans="1:100" s="1025" customFormat="1" ht="19.899999999999999" customHeight="1">
      <c r="A70" s="1250" t="s">
        <v>29</v>
      </c>
      <c r="B70" s="1243" t="s">
        <v>107</v>
      </c>
      <c r="C70" s="1251"/>
      <c r="D70" s="1245">
        <f t="shared" si="29"/>
        <v>30595</v>
      </c>
      <c r="E70" s="1256">
        <f t="shared" ref="E70:V70" si="30">SUM(E73+E76+E79+E82+E85+E88+E91)</f>
        <v>529</v>
      </c>
      <c r="F70" s="1256">
        <f t="shared" si="30"/>
        <v>2083</v>
      </c>
      <c r="G70" s="1245">
        <f t="shared" si="30"/>
        <v>2668</v>
      </c>
      <c r="H70" s="1245">
        <f t="shared" si="30"/>
        <v>2752</v>
      </c>
      <c r="I70" s="1245">
        <f t="shared" si="30"/>
        <v>2598</v>
      </c>
      <c r="J70" s="1245">
        <f t="shared" si="30"/>
        <v>2531</v>
      </c>
      <c r="K70" s="1245">
        <f t="shared" si="30"/>
        <v>2459</v>
      </c>
      <c r="L70" s="1245">
        <f t="shared" si="30"/>
        <v>2161</v>
      </c>
      <c r="M70" s="1245">
        <f t="shared" si="30"/>
        <v>1956</v>
      </c>
      <c r="N70" s="1245">
        <f t="shared" si="30"/>
        <v>1553</v>
      </c>
      <c r="O70" s="1245">
        <f t="shared" si="30"/>
        <v>1416</v>
      </c>
      <c r="P70" s="1245">
        <f t="shared" si="30"/>
        <v>1503</v>
      </c>
      <c r="Q70" s="1245">
        <f t="shared" si="30"/>
        <v>1429</v>
      </c>
      <c r="R70" s="1245">
        <f t="shared" si="30"/>
        <v>1342</v>
      </c>
      <c r="S70" s="1245">
        <f t="shared" si="30"/>
        <v>1108</v>
      </c>
      <c r="T70" s="1245">
        <f t="shared" si="30"/>
        <v>876</v>
      </c>
      <c r="U70" s="1245">
        <f t="shared" si="30"/>
        <v>706</v>
      </c>
      <c r="V70" s="1245">
        <f t="shared" si="30"/>
        <v>925</v>
      </c>
      <c r="W70" s="1023"/>
      <c r="X70" s="1023"/>
      <c r="Y70" s="1023"/>
      <c r="Z70" s="1023"/>
      <c r="AA70" s="1023"/>
      <c r="AB70" s="1023"/>
      <c r="AC70" s="1023"/>
      <c r="AD70" s="1023"/>
      <c r="AE70" s="1023"/>
      <c r="AF70" s="1023"/>
      <c r="AG70" s="1023"/>
      <c r="AH70" s="1023"/>
      <c r="AI70" s="1023"/>
      <c r="AJ70" s="1023"/>
      <c r="AK70" s="1023"/>
      <c r="AL70" s="1023"/>
      <c r="AM70" s="1023"/>
      <c r="AN70" s="1023"/>
      <c r="AO70" s="1023"/>
      <c r="AP70" s="1023"/>
      <c r="AQ70" s="1023"/>
      <c r="AR70" s="1023"/>
      <c r="AS70" s="1023"/>
      <c r="AT70" s="1023"/>
      <c r="AU70" s="1023"/>
      <c r="AV70" s="1023"/>
      <c r="AW70" s="1024"/>
      <c r="AX70" s="1024"/>
      <c r="AY70" s="1024"/>
      <c r="AZ70" s="1024"/>
      <c r="BA70" s="1024"/>
      <c r="BB70" s="1024"/>
      <c r="BC70" s="1024"/>
      <c r="BD70" s="1024"/>
      <c r="BE70" s="1024"/>
      <c r="BF70" s="1024"/>
      <c r="BG70" s="1024"/>
      <c r="BH70" s="1024"/>
      <c r="BI70" s="1024"/>
      <c r="BJ70" s="1024"/>
      <c r="BK70" s="1024"/>
      <c r="BL70" s="1024"/>
      <c r="BM70" s="1024"/>
      <c r="BN70" s="1024"/>
      <c r="BO70" s="1024"/>
      <c r="BP70" s="1024"/>
      <c r="BQ70" s="1024"/>
      <c r="BR70" s="1024"/>
      <c r="BS70" s="1024"/>
      <c r="BT70" s="1024"/>
      <c r="BU70" s="1024"/>
      <c r="BV70" s="1024"/>
      <c r="BW70" s="1024"/>
      <c r="BX70" s="1024"/>
      <c r="BY70" s="1024"/>
      <c r="BZ70" s="1024"/>
      <c r="CA70" s="1024"/>
      <c r="CB70" s="1024"/>
      <c r="CC70" s="1024"/>
      <c r="CD70" s="1024"/>
      <c r="CE70" s="1024"/>
      <c r="CF70" s="1024"/>
      <c r="CG70" s="1024"/>
      <c r="CH70" s="1024"/>
      <c r="CI70" s="1024"/>
      <c r="CJ70" s="1024"/>
      <c r="CK70" s="1024"/>
      <c r="CL70" s="1024"/>
      <c r="CM70" s="1024"/>
      <c r="CN70" s="1024"/>
      <c r="CO70" s="1024"/>
      <c r="CP70" s="1024"/>
      <c r="CQ70" s="1024"/>
      <c r="CR70" s="1024"/>
      <c r="CS70" s="1024"/>
      <c r="CT70" s="1024"/>
      <c r="CU70" s="1024"/>
      <c r="CV70" s="1024"/>
    </row>
    <row r="71" spans="1:100" s="1025" customFormat="1" ht="19.899999999999999" customHeight="1">
      <c r="A71" s="1257"/>
      <c r="B71" s="1247"/>
      <c r="C71" s="1026" t="s">
        <v>88</v>
      </c>
      <c r="D71" s="117">
        <f t="shared" si="29"/>
        <v>17040</v>
      </c>
      <c r="E71" s="125">
        <f t="shared" ref="E71:V71" si="31">SUM(E74+E77+E80+E83+E86+E89+E92)</f>
        <v>274</v>
      </c>
      <c r="F71" s="125">
        <f t="shared" si="31"/>
        <v>1095</v>
      </c>
      <c r="G71" s="122">
        <f t="shared" si="31"/>
        <v>1443</v>
      </c>
      <c r="H71" s="122">
        <f t="shared" si="31"/>
        <v>1535</v>
      </c>
      <c r="I71" s="122">
        <f t="shared" si="31"/>
        <v>1481</v>
      </c>
      <c r="J71" s="122">
        <f t="shared" si="31"/>
        <v>1432</v>
      </c>
      <c r="K71" s="122">
        <f t="shared" si="31"/>
        <v>1397</v>
      </c>
      <c r="L71" s="122">
        <f t="shared" si="31"/>
        <v>1187</v>
      </c>
      <c r="M71" s="122">
        <f t="shared" si="31"/>
        <v>1157</v>
      </c>
      <c r="N71" s="122">
        <f t="shared" si="31"/>
        <v>883</v>
      </c>
      <c r="O71" s="122">
        <f t="shared" si="31"/>
        <v>836</v>
      </c>
      <c r="P71" s="122">
        <f t="shared" si="31"/>
        <v>825</v>
      </c>
      <c r="Q71" s="122">
        <f t="shared" si="31"/>
        <v>788</v>
      </c>
      <c r="R71" s="122">
        <f t="shared" si="31"/>
        <v>737</v>
      </c>
      <c r="S71" s="122">
        <f t="shared" si="31"/>
        <v>590</v>
      </c>
      <c r="T71" s="122">
        <f t="shared" si="31"/>
        <v>469</v>
      </c>
      <c r="U71" s="122">
        <f t="shared" si="31"/>
        <v>394</v>
      </c>
      <c r="V71" s="122">
        <f t="shared" si="31"/>
        <v>517</v>
      </c>
      <c r="W71" s="1023"/>
      <c r="X71" s="1023"/>
      <c r="Y71" s="1023"/>
      <c r="Z71" s="1023"/>
      <c r="AA71" s="1023"/>
      <c r="AB71" s="1023"/>
      <c r="AC71" s="1023"/>
      <c r="AD71" s="1023"/>
      <c r="AE71" s="1023"/>
      <c r="AF71" s="1023"/>
      <c r="AG71" s="1023"/>
      <c r="AH71" s="1023"/>
      <c r="AI71" s="1023"/>
      <c r="AJ71" s="1023"/>
      <c r="AK71" s="1023"/>
      <c r="AL71" s="1023"/>
      <c r="AM71" s="1023"/>
      <c r="AN71" s="1023"/>
      <c r="AO71" s="1023"/>
      <c r="AP71" s="1023"/>
      <c r="AQ71" s="1023"/>
      <c r="AR71" s="1023"/>
      <c r="AS71" s="1023"/>
      <c r="AT71" s="1023"/>
      <c r="AU71" s="1023"/>
      <c r="AV71" s="1023"/>
      <c r="AW71" s="1024"/>
      <c r="AX71" s="1024"/>
      <c r="AY71" s="1024"/>
      <c r="AZ71" s="1024"/>
      <c r="BA71" s="1024"/>
      <c r="BB71" s="1024"/>
      <c r="BC71" s="1024"/>
      <c r="BD71" s="1024"/>
      <c r="BE71" s="1024"/>
      <c r="BF71" s="1024"/>
      <c r="BG71" s="1024"/>
      <c r="BH71" s="1024"/>
      <c r="BI71" s="1024"/>
      <c r="BJ71" s="1024"/>
      <c r="BK71" s="1024"/>
      <c r="BL71" s="1024"/>
      <c r="BM71" s="1024"/>
      <c r="BN71" s="1024"/>
      <c r="BO71" s="1024"/>
      <c r="BP71" s="1024"/>
      <c r="BQ71" s="1024"/>
      <c r="BR71" s="1024"/>
      <c r="BS71" s="1024"/>
      <c r="BT71" s="1024"/>
      <c r="BU71" s="1024"/>
      <c r="BV71" s="1024"/>
      <c r="BW71" s="1024"/>
      <c r="BX71" s="1024"/>
      <c r="BY71" s="1024"/>
      <c r="BZ71" s="1024"/>
      <c r="CA71" s="1024"/>
      <c r="CB71" s="1024"/>
      <c r="CC71" s="1024"/>
      <c r="CD71" s="1024"/>
      <c r="CE71" s="1024"/>
      <c r="CF71" s="1024"/>
      <c r="CG71" s="1024"/>
      <c r="CH71" s="1024"/>
      <c r="CI71" s="1024"/>
      <c r="CJ71" s="1024"/>
      <c r="CK71" s="1024"/>
      <c r="CL71" s="1024"/>
      <c r="CM71" s="1024"/>
      <c r="CN71" s="1024"/>
      <c r="CO71" s="1024"/>
      <c r="CP71" s="1024"/>
      <c r="CQ71" s="1024"/>
      <c r="CR71" s="1024"/>
      <c r="CS71" s="1024"/>
      <c r="CT71" s="1024"/>
      <c r="CU71" s="1024"/>
      <c r="CV71" s="1024"/>
    </row>
    <row r="72" spans="1:100" s="1025" customFormat="1" ht="19.899999999999999" customHeight="1">
      <c r="A72" s="1258"/>
      <c r="B72" s="1248"/>
      <c r="C72" s="1237" t="s">
        <v>89</v>
      </c>
      <c r="D72" s="1239">
        <f t="shared" si="29"/>
        <v>13555</v>
      </c>
      <c r="E72" s="1259">
        <f t="shared" ref="E72:V72" si="32">SUM(E75+E78+E81+E84+E87+E90+E93)</f>
        <v>255</v>
      </c>
      <c r="F72" s="1259">
        <f t="shared" si="32"/>
        <v>988</v>
      </c>
      <c r="G72" s="1260">
        <f t="shared" si="32"/>
        <v>1225</v>
      </c>
      <c r="H72" s="1260">
        <f t="shared" si="32"/>
        <v>1217</v>
      </c>
      <c r="I72" s="1260">
        <f t="shared" si="32"/>
        <v>1117</v>
      </c>
      <c r="J72" s="1260">
        <f t="shared" si="32"/>
        <v>1099</v>
      </c>
      <c r="K72" s="1260">
        <f t="shared" si="32"/>
        <v>1062</v>
      </c>
      <c r="L72" s="1260">
        <f t="shared" si="32"/>
        <v>974</v>
      </c>
      <c r="M72" s="1260">
        <f t="shared" si="32"/>
        <v>799</v>
      </c>
      <c r="N72" s="1260">
        <f t="shared" si="32"/>
        <v>670</v>
      </c>
      <c r="O72" s="1260">
        <f t="shared" si="32"/>
        <v>580</v>
      </c>
      <c r="P72" s="1260">
        <f t="shared" si="32"/>
        <v>678</v>
      </c>
      <c r="Q72" s="1260">
        <f t="shared" si="32"/>
        <v>641</v>
      </c>
      <c r="R72" s="1260">
        <f t="shared" si="32"/>
        <v>605</v>
      </c>
      <c r="S72" s="1260">
        <f t="shared" si="32"/>
        <v>518</v>
      </c>
      <c r="T72" s="1260">
        <f t="shared" si="32"/>
        <v>407</v>
      </c>
      <c r="U72" s="1260">
        <f t="shared" si="32"/>
        <v>312</v>
      </c>
      <c r="V72" s="1260">
        <f t="shared" si="32"/>
        <v>408</v>
      </c>
      <c r="W72" s="1023"/>
      <c r="X72" s="1023"/>
      <c r="Y72" s="1023"/>
      <c r="Z72" s="1023"/>
      <c r="AA72" s="1023"/>
      <c r="AB72" s="1023"/>
      <c r="AC72" s="1023"/>
      <c r="AD72" s="1023"/>
      <c r="AE72" s="1023"/>
      <c r="AF72" s="1023"/>
      <c r="AG72" s="1023"/>
      <c r="AH72" s="1023"/>
      <c r="AI72" s="1023"/>
      <c r="AJ72" s="1023"/>
      <c r="AK72" s="1023"/>
      <c r="AL72" s="1023"/>
      <c r="AM72" s="1023"/>
      <c r="AN72" s="1023"/>
      <c r="AO72" s="1023"/>
      <c r="AP72" s="1023"/>
      <c r="AQ72" s="1023"/>
      <c r="AR72" s="1023"/>
      <c r="AS72" s="1023"/>
      <c r="AT72" s="1023"/>
      <c r="AU72" s="1023"/>
      <c r="AV72" s="1023"/>
      <c r="AW72" s="1024"/>
      <c r="AX72" s="1024"/>
      <c r="AY72" s="1024"/>
      <c r="AZ72" s="1024"/>
      <c r="BA72" s="1024"/>
      <c r="BB72" s="1024"/>
      <c r="BC72" s="1024"/>
      <c r="BD72" s="1024"/>
      <c r="BE72" s="1024"/>
      <c r="BF72" s="1024"/>
      <c r="BG72" s="1024"/>
      <c r="BH72" s="1024"/>
      <c r="BI72" s="1024"/>
      <c r="BJ72" s="1024"/>
      <c r="BK72" s="1024"/>
      <c r="BL72" s="1024"/>
      <c r="BM72" s="1024"/>
      <c r="BN72" s="1024"/>
      <c r="BO72" s="1024"/>
      <c r="BP72" s="1024"/>
      <c r="BQ72" s="1024"/>
      <c r="BR72" s="1024"/>
      <c r="BS72" s="1024"/>
      <c r="BT72" s="1024"/>
      <c r="BU72" s="1024"/>
      <c r="BV72" s="1024"/>
      <c r="BW72" s="1024"/>
      <c r="BX72" s="1024"/>
      <c r="BY72" s="1024"/>
      <c r="BZ72" s="1024"/>
      <c r="CA72" s="1024"/>
      <c r="CB72" s="1024"/>
      <c r="CC72" s="1024"/>
      <c r="CD72" s="1024"/>
      <c r="CE72" s="1024"/>
      <c r="CF72" s="1024"/>
      <c r="CG72" s="1024"/>
      <c r="CH72" s="1024"/>
      <c r="CI72" s="1024"/>
      <c r="CJ72" s="1024"/>
      <c r="CK72" s="1024"/>
      <c r="CL72" s="1024"/>
      <c r="CM72" s="1024"/>
      <c r="CN72" s="1024"/>
      <c r="CO72" s="1024"/>
      <c r="CP72" s="1024"/>
      <c r="CQ72" s="1024"/>
      <c r="CR72" s="1024"/>
      <c r="CS72" s="1024"/>
      <c r="CT72" s="1024"/>
      <c r="CU72" s="1024"/>
      <c r="CV72" s="1024"/>
    </row>
    <row r="73" spans="1:100" s="1016" customFormat="1" ht="19.899999999999999" customHeight="1">
      <c r="A73" s="1034" t="s">
        <v>25</v>
      </c>
      <c r="B73" s="1035" t="s">
        <v>108</v>
      </c>
      <c r="C73" s="1036"/>
      <c r="D73" s="121">
        <f t="shared" si="29"/>
        <v>5156</v>
      </c>
      <c r="E73" s="1037">
        <f t="shared" ref="E73:V73" si="33">SUM(E74:E75)</f>
        <v>81</v>
      </c>
      <c r="F73" s="1037">
        <f t="shared" si="33"/>
        <v>293</v>
      </c>
      <c r="G73" s="1038">
        <f t="shared" si="33"/>
        <v>355</v>
      </c>
      <c r="H73" s="1038">
        <f t="shared" si="33"/>
        <v>379</v>
      </c>
      <c r="I73" s="1038">
        <f t="shared" si="33"/>
        <v>365</v>
      </c>
      <c r="J73" s="1038">
        <f t="shared" si="33"/>
        <v>399</v>
      </c>
      <c r="K73" s="1038">
        <f t="shared" si="33"/>
        <v>378</v>
      </c>
      <c r="L73" s="1038">
        <f t="shared" si="33"/>
        <v>382</v>
      </c>
      <c r="M73" s="1038">
        <f t="shared" si="33"/>
        <v>353</v>
      </c>
      <c r="N73" s="1038">
        <f t="shared" si="33"/>
        <v>283</v>
      </c>
      <c r="O73" s="1038">
        <f t="shared" si="33"/>
        <v>285</v>
      </c>
      <c r="P73" s="1038">
        <f t="shared" si="33"/>
        <v>296</v>
      </c>
      <c r="Q73" s="1038">
        <f t="shared" si="33"/>
        <v>284</v>
      </c>
      <c r="R73" s="1038">
        <f t="shared" si="33"/>
        <v>283</v>
      </c>
      <c r="S73" s="1038">
        <f t="shared" si="33"/>
        <v>219</v>
      </c>
      <c r="T73" s="1038">
        <f t="shared" si="33"/>
        <v>175</v>
      </c>
      <c r="U73" s="1038">
        <f t="shared" si="33"/>
        <v>147</v>
      </c>
      <c r="V73" s="1039">
        <f t="shared" si="33"/>
        <v>199</v>
      </c>
      <c r="W73" s="1040"/>
      <c r="X73" s="1040"/>
      <c r="Y73" s="1040"/>
      <c r="Z73" s="1040"/>
      <c r="AA73" s="1040"/>
      <c r="AB73" s="1040"/>
      <c r="AC73" s="1040"/>
      <c r="AD73" s="1040"/>
      <c r="AE73" s="1040"/>
      <c r="AF73" s="1040"/>
      <c r="AG73" s="1040"/>
      <c r="AH73" s="1040"/>
      <c r="AI73" s="1040"/>
      <c r="AJ73" s="1040"/>
      <c r="AK73" s="1040"/>
      <c r="AL73" s="1040"/>
      <c r="AM73" s="1040"/>
      <c r="AN73" s="1040"/>
      <c r="AO73" s="1040"/>
      <c r="AP73" s="1040"/>
      <c r="AQ73" s="1040"/>
      <c r="AR73" s="1040"/>
      <c r="AS73" s="1040"/>
      <c r="AT73" s="1040"/>
      <c r="AU73" s="1040"/>
      <c r="AV73" s="1040"/>
      <c r="AW73" s="1041"/>
      <c r="AX73" s="1041"/>
      <c r="AY73" s="1041"/>
      <c r="AZ73" s="1041"/>
      <c r="BA73" s="1041"/>
      <c r="BB73" s="1041"/>
      <c r="BC73" s="1041"/>
      <c r="BD73" s="1041"/>
      <c r="BE73" s="1041"/>
      <c r="BF73" s="1041"/>
      <c r="BG73" s="1041"/>
      <c r="BH73" s="1041"/>
      <c r="BI73" s="1041"/>
      <c r="BJ73" s="1041"/>
      <c r="BK73" s="1041"/>
      <c r="BL73" s="1041"/>
      <c r="BM73" s="1041"/>
      <c r="BN73" s="1041"/>
      <c r="BO73" s="1041"/>
      <c r="BP73" s="1041"/>
      <c r="BQ73" s="1041"/>
      <c r="BR73" s="1041"/>
      <c r="BS73" s="1041"/>
      <c r="BT73" s="1041"/>
      <c r="BU73" s="1041"/>
      <c r="BV73" s="1041"/>
      <c r="BW73" s="1041"/>
      <c r="BX73" s="1041"/>
      <c r="BY73" s="1041"/>
      <c r="BZ73" s="1041"/>
      <c r="CA73" s="1041"/>
      <c r="CB73" s="1041"/>
      <c r="CC73" s="1041"/>
      <c r="CD73" s="1041"/>
      <c r="CE73" s="1041"/>
      <c r="CF73" s="1041"/>
      <c r="CG73" s="1041"/>
      <c r="CH73" s="1041"/>
      <c r="CI73" s="1041"/>
      <c r="CJ73" s="1041"/>
      <c r="CK73" s="1041"/>
      <c r="CL73" s="1041"/>
      <c r="CM73" s="1041"/>
      <c r="CN73" s="1041"/>
      <c r="CO73" s="1041"/>
      <c r="CP73" s="1041"/>
      <c r="CQ73" s="1041"/>
      <c r="CR73" s="1041"/>
      <c r="CS73" s="1041"/>
      <c r="CT73" s="1041"/>
      <c r="CU73" s="1041"/>
      <c r="CV73" s="1041"/>
    </row>
    <row r="74" spans="1:100" s="1047" customFormat="1" ht="19.899999999999999" customHeight="1">
      <c r="A74" s="1042"/>
      <c r="B74" s="1043"/>
      <c r="C74" s="1044" t="s">
        <v>88</v>
      </c>
      <c r="D74" s="122">
        <f t="shared" si="29"/>
        <v>2780</v>
      </c>
      <c r="E74" s="1045">
        <v>48</v>
      </c>
      <c r="F74" s="1045">
        <v>159</v>
      </c>
      <c r="G74" s="1045">
        <v>188</v>
      </c>
      <c r="H74" s="1045">
        <v>216</v>
      </c>
      <c r="I74" s="1045">
        <v>202</v>
      </c>
      <c r="J74" s="1045">
        <v>198</v>
      </c>
      <c r="K74" s="1045">
        <v>208</v>
      </c>
      <c r="L74" s="1045">
        <v>207</v>
      </c>
      <c r="M74" s="1045">
        <v>203</v>
      </c>
      <c r="N74" s="1045">
        <v>157</v>
      </c>
      <c r="O74" s="1045">
        <v>164</v>
      </c>
      <c r="P74" s="1045">
        <v>155</v>
      </c>
      <c r="Q74" s="1045">
        <v>150</v>
      </c>
      <c r="R74" s="1045">
        <v>143</v>
      </c>
      <c r="S74" s="1045">
        <v>110</v>
      </c>
      <c r="T74" s="1045">
        <v>88</v>
      </c>
      <c r="U74" s="1045">
        <v>78</v>
      </c>
      <c r="V74" s="1046">
        <v>106</v>
      </c>
      <c r="W74" s="1023"/>
      <c r="X74" s="1023"/>
      <c r="Y74" s="1023"/>
      <c r="Z74" s="1023"/>
      <c r="AA74" s="1023"/>
      <c r="AB74" s="1023"/>
      <c r="AC74" s="1023"/>
      <c r="AD74" s="1023"/>
      <c r="AE74" s="1023"/>
      <c r="AF74" s="1023"/>
      <c r="AG74" s="1023"/>
      <c r="AH74" s="1023"/>
      <c r="AI74" s="1023"/>
      <c r="AJ74" s="1023"/>
      <c r="AK74" s="1023"/>
      <c r="AL74" s="1023"/>
      <c r="AM74" s="1023"/>
      <c r="AN74" s="1023"/>
      <c r="AO74" s="1023"/>
      <c r="AP74" s="1023"/>
      <c r="AQ74" s="1023"/>
      <c r="AR74" s="1023"/>
      <c r="AS74" s="1023"/>
      <c r="AT74" s="1023"/>
      <c r="AU74" s="1023"/>
      <c r="AV74" s="1023"/>
      <c r="AW74" s="1024"/>
      <c r="AX74" s="1024"/>
      <c r="AY74" s="1024"/>
      <c r="AZ74" s="1024"/>
      <c r="BA74" s="1024"/>
      <c r="BB74" s="1024"/>
      <c r="BC74" s="1024"/>
      <c r="BD74" s="1024"/>
      <c r="BE74" s="1024"/>
      <c r="BF74" s="1024"/>
      <c r="BG74" s="1024"/>
      <c r="BH74" s="1024"/>
      <c r="BI74" s="1024"/>
      <c r="BJ74" s="1024"/>
      <c r="BK74" s="1024"/>
      <c r="BL74" s="1024"/>
      <c r="BM74" s="1024"/>
      <c r="BN74" s="1024"/>
      <c r="BO74" s="1024"/>
      <c r="BP74" s="1024"/>
      <c r="BQ74" s="1024"/>
      <c r="BR74" s="1024"/>
      <c r="BS74" s="1024"/>
      <c r="BT74" s="1024"/>
      <c r="BU74" s="1024"/>
      <c r="BV74" s="1024"/>
      <c r="BW74" s="1024"/>
      <c r="BX74" s="1024"/>
      <c r="BY74" s="1024"/>
      <c r="BZ74" s="1024"/>
      <c r="CA74" s="1024"/>
      <c r="CB74" s="1024"/>
      <c r="CC74" s="1024"/>
      <c r="CD74" s="1024"/>
      <c r="CE74" s="1024"/>
      <c r="CF74" s="1024"/>
      <c r="CG74" s="1024"/>
      <c r="CH74" s="1024"/>
      <c r="CI74" s="1024"/>
      <c r="CJ74" s="1024"/>
      <c r="CK74" s="1024"/>
      <c r="CL74" s="1024"/>
      <c r="CM74" s="1024"/>
      <c r="CN74" s="1024"/>
      <c r="CO74" s="1024"/>
      <c r="CP74" s="1024"/>
      <c r="CQ74" s="1024"/>
      <c r="CR74" s="1024"/>
      <c r="CS74" s="1024"/>
      <c r="CT74" s="1024"/>
      <c r="CU74" s="1024"/>
      <c r="CV74" s="1024"/>
    </row>
    <row r="75" spans="1:100" s="1025" customFormat="1" ht="19.899999999999999" customHeight="1">
      <c r="A75" s="1048"/>
      <c r="B75" s="1043"/>
      <c r="C75" s="1044" t="s">
        <v>89</v>
      </c>
      <c r="D75" s="122">
        <f t="shared" si="29"/>
        <v>2376</v>
      </c>
      <c r="E75" s="1045">
        <v>33</v>
      </c>
      <c r="F75" s="1045">
        <v>134</v>
      </c>
      <c r="G75" s="1045">
        <v>167</v>
      </c>
      <c r="H75" s="1045">
        <v>163</v>
      </c>
      <c r="I75" s="1045">
        <v>163</v>
      </c>
      <c r="J75" s="1045">
        <v>201</v>
      </c>
      <c r="K75" s="1045">
        <v>170</v>
      </c>
      <c r="L75" s="1045">
        <v>175</v>
      </c>
      <c r="M75" s="1045">
        <v>150</v>
      </c>
      <c r="N75" s="1045">
        <v>126</v>
      </c>
      <c r="O75" s="1045">
        <v>121</v>
      </c>
      <c r="P75" s="1045">
        <v>141</v>
      </c>
      <c r="Q75" s="1045">
        <v>134</v>
      </c>
      <c r="R75" s="1045">
        <v>140</v>
      </c>
      <c r="S75" s="1045">
        <v>109</v>
      </c>
      <c r="T75" s="1045">
        <v>87</v>
      </c>
      <c r="U75" s="1045">
        <v>69</v>
      </c>
      <c r="V75" s="1046">
        <v>93</v>
      </c>
      <c r="W75" s="1023"/>
      <c r="X75" s="1023"/>
      <c r="Y75" s="1023"/>
      <c r="Z75" s="1023"/>
      <c r="AA75" s="1023"/>
      <c r="AB75" s="1023"/>
      <c r="AC75" s="1023"/>
      <c r="AD75" s="1023"/>
      <c r="AE75" s="1023"/>
      <c r="AF75" s="1023"/>
      <c r="AG75" s="1023"/>
      <c r="AH75" s="1023"/>
      <c r="AI75" s="1023"/>
      <c r="AJ75" s="1023"/>
      <c r="AK75" s="1023"/>
      <c r="AL75" s="1023"/>
      <c r="AM75" s="1023"/>
      <c r="AN75" s="1023"/>
      <c r="AO75" s="1023"/>
      <c r="AP75" s="1023"/>
      <c r="AQ75" s="1023"/>
      <c r="AR75" s="1023"/>
      <c r="AS75" s="1023"/>
      <c r="AT75" s="1023"/>
      <c r="AU75" s="1023"/>
      <c r="AV75" s="1023"/>
      <c r="AW75" s="1024"/>
      <c r="AX75" s="1024"/>
      <c r="AY75" s="1024"/>
      <c r="AZ75" s="1024"/>
      <c r="BA75" s="1024"/>
      <c r="BB75" s="1024"/>
      <c r="BC75" s="1024"/>
      <c r="BD75" s="1024"/>
      <c r="BE75" s="1024"/>
      <c r="BF75" s="1024"/>
      <c r="BG75" s="1024"/>
      <c r="BH75" s="1024"/>
      <c r="BI75" s="1024"/>
      <c r="BJ75" s="1024"/>
      <c r="BK75" s="1024"/>
      <c r="BL75" s="1024"/>
      <c r="BM75" s="1024"/>
      <c r="BN75" s="1024"/>
      <c r="BO75" s="1024"/>
      <c r="BP75" s="1024"/>
      <c r="BQ75" s="1024"/>
      <c r="BR75" s="1024"/>
      <c r="BS75" s="1024"/>
      <c r="BT75" s="1024"/>
      <c r="BU75" s="1024"/>
      <c r="BV75" s="1024"/>
      <c r="BW75" s="1024"/>
      <c r="BX75" s="1024"/>
      <c r="BY75" s="1024"/>
      <c r="BZ75" s="1024"/>
      <c r="CA75" s="1024"/>
      <c r="CB75" s="1024"/>
      <c r="CC75" s="1024"/>
      <c r="CD75" s="1024"/>
      <c r="CE75" s="1024"/>
      <c r="CF75" s="1024"/>
      <c r="CG75" s="1024"/>
      <c r="CH75" s="1024"/>
      <c r="CI75" s="1024"/>
      <c r="CJ75" s="1024"/>
      <c r="CK75" s="1024"/>
      <c r="CL75" s="1024"/>
      <c r="CM75" s="1024"/>
      <c r="CN75" s="1024"/>
      <c r="CO75" s="1024"/>
      <c r="CP75" s="1024"/>
      <c r="CQ75" s="1024"/>
      <c r="CR75" s="1024"/>
      <c r="CS75" s="1024"/>
      <c r="CT75" s="1024"/>
      <c r="CU75" s="1024"/>
      <c r="CV75" s="1024"/>
    </row>
    <row r="76" spans="1:100" s="1016" customFormat="1" ht="19.899999999999999" customHeight="1">
      <c r="A76" s="1034" t="s">
        <v>27</v>
      </c>
      <c r="B76" s="1035" t="s">
        <v>109</v>
      </c>
      <c r="C76" s="1036"/>
      <c r="D76" s="121">
        <f t="shared" si="29"/>
        <v>5748</v>
      </c>
      <c r="E76" s="1037">
        <f t="shared" ref="E76:V76" si="34">SUM(E77:E78)</f>
        <v>107</v>
      </c>
      <c r="F76" s="1037">
        <f t="shared" si="34"/>
        <v>413</v>
      </c>
      <c r="G76" s="1038">
        <f t="shared" si="34"/>
        <v>507</v>
      </c>
      <c r="H76" s="1038">
        <f t="shared" si="34"/>
        <v>514</v>
      </c>
      <c r="I76" s="1038">
        <f t="shared" si="34"/>
        <v>528</v>
      </c>
      <c r="J76" s="1038">
        <f t="shared" si="34"/>
        <v>497</v>
      </c>
      <c r="K76" s="1038">
        <f t="shared" si="34"/>
        <v>502</v>
      </c>
      <c r="L76" s="1038">
        <f t="shared" si="34"/>
        <v>407</v>
      </c>
      <c r="M76" s="1038">
        <f t="shared" si="34"/>
        <v>366</v>
      </c>
      <c r="N76" s="1038">
        <f t="shared" si="34"/>
        <v>306</v>
      </c>
      <c r="O76" s="1038">
        <f t="shared" si="34"/>
        <v>258</v>
      </c>
      <c r="P76" s="1038">
        <f t="shared" si="34"/>
        <v>283</v>
      </c>
      <c r="Q76" s="1038">
        <f t="shared" si="34"/>
        <v>258</v>
      </c>
      <c r="R76" s="1038">
        <f t="shared" si="34"/>
        <v>227</v>
      </c>
      <c r="S76" s="1038">
        <f t="shared" si="34"/>
        <v>165</v>
      </c>
      <c r="T76" s="1038">
        <f t="shared" si="34"/>
        <v>170</v>
      </c>
      <c r="U76" s="1038">
        <f t="shared" si="34"/>
        <v>95</v>
      </c>
      <c r="V76" s="1039">
        <f t="shared" si="34"/>
        <v>145</v>
      </c>
      <c r="W76" s="1040"/>
      <c r="X76" s="1040"/>
      <c r="Y76" s="1040"/>
      <c r="Z76" s="1040"/>
      <c r="AA76" s="1040"/>
      <c r="AB76" s="1040"/>
      <c r="AC76" s="1040"/>
      <c r="AD76" s="1040"/>
      <c r="AE76" s="1040"/>
      <c r="AF76" s="1040"/>
      <c r="AG76" s="1040"/>
      <c r="AH76" s="1040"/>
      <c r="AI76" s="1040"/>
      <c r="AJ76" s="1040"/>
      <c r="AK76" s="1040"/>
      <c r="AL76" s="1040"/>
      <c r="AM76" s="1040"/>
      <c r="AN76" s="1040"/>
      <c r="AO76" s="1040"/>
      <c r="AP76" s="1040"/>
      <c r="AQ76" s="1040"/>
      <c r="AR76" s="1040"/>
      <c r="AS76" s="1040"/>
      <c r="AT76" s="1040"/>
      <c r="AU76" s="1040"/>
      <c r="AV76" s="1040"/>
      <c r="AW76" s="1041"/>
      <c r="AX76" s="1041"/>
      <c r="AY76" s="1041"/>
      <c r="AZ76" s="1041"/>
      <c r="BA76" s="1041"/>
      <c r="BB76" s="1041"/>
      <c r="BC76" s="1041"/>
      <c r="BD76" s="1041"/>
      <c r="BE76" s="1041"/>
      <c r="BF76" s="1041"/>
      <c r="BG76" s="1041"/>
      <c r="BH76" s="1041"/>
      <c r="BI76" s="1041"/>
      <c r="BJ76" s="1041"/>
      <c r="BK76" s="1041"/>
      <c r="BL76" s="1041"/>
      <c r="BM76" s="1041"/>
      <c r="BN76" s="1041"/>
      <c r="BO76" s="1041"/>
      <c r="BP76" s="1041"/>
      <c r="BQ76" s="1041"/>
      <c r="BR76" s="1041"/>
      <c r="BS76" s="1041"/>
      <c r="BT76" s="1041"/>
      <c r="BU76" s="1041"/>
      <c r="BV76" s="1041"/>
      <c r="BW76" s="1041"/>
      <c r="BX76" s="1041"/>
      <c r="BY76" s="1041"/>
      <c r="BZ76" s="1041"/>
      <c r="CA76" s="1041"/>
      <c r="CB76" s="1041"/>
      <c r="CC76" s="1041"/>
      <c r="CD76" s="1041"/>
      <c r="CE76" s="1041"/>
      <c r="CF76" s="1041"/>
      <c r="CG76" s="1041"/>
      <c r="CH76" s="1041"/>
      <c r="CI76" s="1041"/>
      <c r="CJ76" s="1041"/>
      <c r="CK76" s="1041"/>
      <c r="CL76" s="1041"/>
      <c r="CM76" s="1041"/>
      <c r="CN76" s="1041"/>
      <c r="CO76" s="1041"/>
      <c r="CP76" s="1041"/>
      <c r="CQ76" s="1041"/>
      <c r="CR76" s="1041"/>
      <c r="CS76" s="1041"/>
      <c r="CT76" s="1041"/>
      <c r="CU76" s="1041"/>
      <c r="CV76" s="1041"/>
    </row>
    <row r="77" spans="1:100" s="1047" customFormat="1" ht="19.899999999999999" customHeight="1">
      <c r="A77" s="1042"/>
      <c r="B77" s="1043"/>
      <c r="C77" s="1044" t="s">
        <v>88</v>
      </c>
      <c r="D77" s="122">
        <f t="shared" si="29"/>
        <v>3130</v>
      </c>
      <c r="E77" s="1045">
        <v>50</v>
      </c>
      <c r="F77" s="1045">
        <v>204</v>
      </c>
      <c r="G77" s="1045">
        <v>262</v>
      </c>
      <c r="H77" s="1045">
        <v>270</v>
      </c>
      <c r="I77" s="1045">
        <v>288</v>
      </c>
      <c r="J77" s="1045">
        <v>286</v>
      </c>
      <c r="K77" s="1045">
        <v>286</v>
      </c>
      <c r="L77" s="1045">
        <v>226</v>
      </c>
      <c r="M77" s="1045">
        <v>230</v>
      </c>
      <c r="N77" s="1045">
        <v>165</v>
      </c>
      <c r="O77" s="1045">
        <v>144</v>
      </c>
      <c r="P77" s="1045">
        <v>144</v>
      </c>
      <c r="Q77" s="1045">
        <v>136</v>
      </c>
      <c r="R77" s="1045">
        <v>120</v>
      </c>
      <c r="S77" s="1045">
        <v>92</v>
      </c>
      <c r="T77" s="1045">
        <v>90</v>
      </c>
      <c r="U77" s="1045">
        <v>53</v>
      </c>
      <c r="V77" s="1046">
        <v>84</v>
      </c>
      <c r="W77" s="1023"/>
      <c r="X77" s="1023"/>
      <c r="Y77" s="1023"/>
      <c r="Z77" s="1023"/>
      <c r="AA77" s="1023"/>
      <c r="AB77" s="1023"/>
      <c r="AC77" s="1023"/>
      <c r="AD77" s="1023"/>
      <c r="AE77" s="1023"/>
      <c r="AF77" s="1023"/>
      <c r="AG77" s="1023"/>
      <c r="AH77" s="1023"/>
      <c r="AI77" s="1023"/>
      <c r="AJ77" s="1023"/>
      <c r="AK77" s="1023"/>
      <c r="AL77" s="1023"/>
      <c r="AM77" s="1023"/>
      <c r="AN77" s="1023"/>
      <c r="AO77" s="1023"/>
      <c r="AP77" s="1023"/>
      <c r="AQ77" s="1023"/>
      <c r="AR77" s="1023"/>
      <c r="AS77" s="1023"/>
      <c r="AT77" s="1023"/>
      <c r="AU77" s="1023"/>
      <c r="AV77" s="1023"/>
      <c r="AW77" s="1024"/>
      <c r="AX77" s="1024"/>
      <c r="AY77" s="1024"/>
      <c r="AZ77" s="1024"/>
      <c r="BA77" s="1024"/>
      <c r="BB77" s="1024"/>
      <c r="BC77" s="1024"/>
      <c r="BD77" s="1024"/>
      <c r="BE77" s="1024"/>
      <c r="BF77" s="1024"/>
      <c r="BG77" s="1024"/>
      <c r="BH77" s="1024"/>
      <c r="BI77" s="1024"/>
      <c r="BJ77" s="1024"/>
      <c r="BK77" s="1024"/>
      <c r="BL77" s="1024"/>
      <c r="BM77" s="1024"/>
      <c r="BN77" s="1024"/>
      <c r="BO77" s="1024"/>
      <c r="BP77" s="1024"/>
      <c r="BQ77" s="1024"/>
      <c r="BR77" s="1024"/>
      <c r="BS77" s="1024"/>
      <c r="BT77" s="1024"/>
      <c r="BU77" s="1024"/>
      <c r="BV77" s="1024"/>
      <c r="BW77" s="1024"/>
      <c r="BX77" s="1024"/>
      <c r="BY77" s="1024"/>
      <c r="BZ77" s="1024"/>
      <c r="CA77" s="1024"/>
      <c r="CB77" s="1024"/>
      <c r="CC77" s="1024"/>
      <c r="CD77" s="1024"/>
      <c r="CE77" s="1024"/>
      <c r="CF77" s="1024"/>
      <c r="CG77" s="1024"/>
      <c r="CH77" s="1024"/>
      <c r="CI77" s="1024"/>
      <c r="CJ77" s="1024"/>
      <c r="CK77" s="1024"/>
      <c r="CL77" s="1024"/>
      <c r="CM77" s="1024"/>
      <c r="CN77" s="1024"/>
      <c r="CO77" s="1024"/>
      <c r="CP77" s="1024"/>
      <c r="CQ77" s="1024"/>
      <c r="CR77" s="1024"/>
      <c r="CS77" s="1024"/>
      <c r="CT77" s="1024"/>
      <c r="CU77" s="1024"/>
      <c r="CV77" s="1024"/>
    </row>
    <row r="78" spans="1:100" s="1025" customFormat="1" ht="19.899999999999999" customHeight="1">
      <c r="A78" s="1048"/>
      <c r="B78" s="1043"/>
      <c r="C78" s="1044" t="s">
        <v>89</v>
      </c>
      <c r="D78" s="122">
        <f t="shared" si="29"/>
        <v>2618</v>
      </c>
      <c r="E78" s="1045">
        <v>57</v>
      </c>
      <c r="F78" s="1045">
        <v>209</v>
      </c>
      <c r="G78" s="1045">
        <v>245</v>
      </c>
      <c r="H78" s="1045">
        <v>244</v>
      </c>
      <c r="I78" s="1045">
        <v>240</v>
      </c>
      <c r="J78" s="1045">
        <v>211</v>
      </c>
      <c r="K78" s="1045">
        <v>216</v>
      </c>
      <c r="L78" s="1045">
        <v>181</v>
      </c>
      <c r="M78" s="1045">
        <v>136</v>
      </c>
      <c r="N78" s="1045">
        <v>141</v>
      </c>
      <c r="O78" s="1045">
        <v>114</v>
      </c>
      <c r="P78" s="1045">
        <v>139</v>
      </c>
      <c r="Q78" s="1045">
        <v>122</v>
      </c>
      <c r="R78" s="1045">
        <v>107</v>
      </c>
      <c r="S78" s="1045">
        <v>73</v>
      </c>
      <c r="T78" s="1045">
        <v>80</v>
      </c>
      <c r="U78" s="1045">
        <v>42</v>
      </c>
      <c r="V78" s="1046">
        <v>61</v>
      </c>
      <c r="W78" s="1023"/>
      <c r="X78" s="1023"/>
      <c r="Y78" s="1023"/>
      <c r="Z78" s="1023"/>
      <c r="AA78" s="1023"/>
      <c r="AB78" s="1023"/>
      <c r="AC78" s="1023"/>
      <c r="AD78" s="1023"/>
      <c r="AE78" s="1023"/>
      <c r="AF78" s="1023"/>
      <c r="AG78" s="1023"/>
      <c r="AH78" s="1023"/>
      <c r="AI78" s="1023"/>
      <c r="AJ78" s="1023"/>
      <c r="AK78" s="1023"/>
      <c r="AL78" s="1023"/>
      <c r="AM78" s="1023"/>
      <c r="AN78" s="1023"/>
      <c r="AO78" s="1023"/>
      <c r="AP78" s="1023"/>
      <c r="AQ78" s="1023"/>
      <c r="AR78" s="1023"/>
      <c r="AS78" s="1023"/>
      <c r="AT78" s="1023"/>
      <c r="AU78" s="1023"/>
      <c r="AV78" s="1023"/>
      <c r="AW78" s="1024"/>
      <c r="AX78" s="1024"/>
      <c r="AY78" s="1024"/>
      <c r="AZ78" s="1024"/>
      <c r="BA78" s="1024"/>
      <c r="BB78" s="1024"/>
      <c r="BC78" s="1024"/>
      <c r="BD78" s="1024"/>
      <c r="BE78" s="1024"/>
      <c r="BF78" s="1024"/>
      <c r="BG78" s="1024"/>
      <c r="BH78" s="1024"/>
      <c r="BI78" s="1024"/>
      <c r="BJ78" s="1024"/>
      <c r="BK78" s="1024"/>
      <c r="BL78" s="1024"/>
      <c r="BM78" s="1024"/>
      <c r="BN78" s="1024"/>
      <c r="BO78" s="1024"/>
      <c r="BP78" s="1024"/>
      <c r="BQ78" s="1024"/>
      <c r="BR78" s="1024"/>
      <c r="BS78" s="1024"/>
      <c r="BT78" s="1024"/>
      <c r="BU78" s="1024"/>
      <c r="BV78" s="1024"/>
      <c r="BW78" s="1024"/>
      <c r="BX78" s="1024"/>
      <c r="BY78" s="1024"/>
      <c r="BZ78" s="1024"/>
      <c r="CA78" s="1024"/>
      <c r="CB78" s="1024"/>
      <c r="CC78" s="1024"/>
      <c r="CD78" s="1024"/>
      <c r="CE78" s="1024"/>
      <c r="CF78" s="1024"/>
      <c r="CG78" s="1024"/>
      <c r="CH78" s="1024"/>
      <c r="CI78" s="1024"/>
      <c r="CJ78" s="1024"/>
      <c r="CK78" s="1024"/>
      <c r="CL78" s="1024"/>
      <c r="CM78" s="1024"/>
      <c r="CN78" s="1024"/>
      <c r="CO78" s="1024"/>
      <c r="CP78" s="1024"/>
      <c r="CQ78" s="1024"/>
      <c r="CR78" s="1024"/>
      <c r="CS78" s="1024"/>
      <c r="CT78" s="1024"/>
      <c r="CU78" s="1024"/>
      <c r="CV78" s="1024"/>
    </row>
    <row r="79" spans="1:100" s="1016" customFormat="1" ht="19.899999999999999" customHeight="1">
      <c r="A79" s="1034" t="s">
        <v>29</v>
      </c>
      <c r="B79" s="1035" t="s">
        <v>843</v>
      </c>
      <c r="C79" s="1036"/>
      <c r="D79" s="121">
        <f t="shared" si="29"/>
        <v>3758</v>
      </c>
      <c r="E79" s="1037">
        <f t="shared" ref="E79:V79" si="35">SUM(E80:E81)</f>
        <v>51</v>
      </c>
      <c r="F79" s="1037">
        <f t="shared" si="35"/>
        <v>208</v>
      </c>
      <c r="G79" s="1038">
        <f t="shared" si="35"/>
        <v>293</v>
      </c>
      <c r="H79" s="1038">
        <f t="shared" si="35"/>
        <v>323</v>
      </c>
      <c r="I79" s="1038">
        <f t="shared" si="35"/>
        <v>290</v>
      </c>
      <c r="J79" s="1038">
        <f t="shared" si="35"/>
        <v>297</v>
      </c>
      <c r="K79" s="1038">
        <f t="shared" si="35"/>
        <v>303</v>
      </c>
      <c r="L79" s="1038">
        <f t="shared" si="35"/>
        <v>274</v>
      </c>
      <c r="M79" s="1038">
        <f t="shared" si="35"/>
        <v>255</v>
      </c>
      <c r="N79" s="1038">
        <f t="shared" si="35"/>
        <v>202</v>
      </c>
      <c r="O79" s="1038">
        <f t="shared" si="35"/>
        <v>211</v>
      </c>
      <c r="P79" s="1038">
        <f t="shared" si="35"/>
        <v>179</v>
      </c>
      <c r="Q79" s="1038">
        <f t="shared" si="35"/>
        <v>198</v>
      </c>
      <c r="R79" s="1038">
        <f t="shared" si="35"/>
        <v>161</v>
      </c>
      <c r="S79" s="1038">
        <f t="shared" si="35"/>
        <v>179</v>
      </c>
      <c r="T79" s="1038">
        <f t="shared" si="35"/>
        <v>99</v>
      </c>
      <c r="U79" s="1038">
        <f t="shared" si="35"/>
        <v>112</v>
      </c>
      <c r="V79" s="1039">
        <f t="shared" si="35"/>
        <v>123</v>
      </c>
      <c r="W79" s="1040"/>
      <c r="X79" s="1040"/>
      <c r="Y79" s="1040"/>
      <c r="Z79" s="1040"/>
      <c r="AA79" s="1040"/>
      <c r="AB79" s="1040"/>
      <c r="AC79" s="1040"/>
      <c r="AD79" s="1040"/>
      <c r="AE79" s="1040"/>
      <c r="AF79" s="1040"/>
      <c r="AG79" s="1040"/>
      <c r="AH79" s="1040"/>
      <c r="AI79" s="1040"/>
      <c r="AJ79" s="1040"/>
      <c r="AK79" s="1040"/>
      <c r="AL79" s="1040"/>
      <c r="AM79" s="1040"/>
      <c r="AN79" s="1040"/>
      <c r="AO79" s="1040"/>
      <c r="AP79" s="1040"/>
      <c r="AQ79" s="1040"/>
      <c r="AR79" s="1040"/>
      <c r="AS79" s="1040"/>
      <c r="AT79" s="1040"/>
      <c r="AU79" s="1040"/>
      <c r="AV79" s="1040"/>
      <c r="AW79" s="1041"/>
      <c r="AX79" s="1041"/>
      <c r="AY79" s="1041"/>
      <c r="AZ79" s="1041"/>
      <c r="BA79" s="1041"/>
      <c r="BB79" s="1041"/>
      <c r="BC79" s="1041"/>
      <c r="BD79" s="1041"/>
      <c r="BE79" s="1041"/>
      <c r="BF79" s="1041"/>
      <c r="BG79" s="1041"/>
      <c r="BH79" s="1041"/>
      <c r="BI79" s="1041"/>
      <c r="BJ79" s="1041"/>
      <c r="BK79" s="1041"/>
      <c r="BL79" s="1041"/>
      <c r="BM79" s="1041"/>
      <c r="BN79" s="1041"/>
      <c r="BO79" s="1041"/>
      <c r="BP79" s="1041"/>
      <c r="BQ79" s="1041"/>
      <c r="BR79" s="1041"/>
      <c r="BS79" s="1041"/>
      <c r="BT79" s="1041"/>
      <c r="BU79" s="1041"/>
      <c r="BV79" s="1041"/>
      <c r="BW79" s="1041"/>
      <c r="BX79" s="1041"/>
      <c r="BY79" s="1041"/>
      <c r="BZ79" s="1041"/>
      <c r="CA79" s="1041"/>
      <c r="CB79" s="1041"/>
      <c r="CC79" s="1041"/>
      <c r="CD79" s="1041"/>
      <c r="CE79" s="1041"/>
      <c r="CF79" s="1041"/>
      <c r="CG79" s="1041"/>
      <c r="CH79" s="1041"/>
      <c r="CI79" s="1041"/>
      <c r="CJ79" s="1041"/>
      <c r="CK79" s="1041"/>
      <c r="CL79" s="1041"/>
      <c r="CM79" s="1041"/>
      <c r="CN79" s="1041"/>
      <c r="CO79" s="1041"/>
      <c r="CP79" s="1041"/>
      <c r="CQ79" s="1041"/>
      <c r="CR79" s="1041"/>
      <c r="CS79" s="1041"/>
      <c r="CT79" s="1041"/>
      <c r="CU79" s="1041"/>
      <c r="CV79" s="1041"/>
    </row>
    <row r="80" spans="1:100" s="1047" customFormat="1" ht="19.899999999999999" customHeight="1">
      <c r="A80" s="1042"/>
      <c r="B80" s="1043"/>
      <c r="C80" s="1044" t="s">
        <v>88</v>
      </c>
      <c r="D80" s="122">
        <f t="shared" si="29"/>
        <v>2060</v>
      </c>
      <c r="E80" s="1045">
        <v>28</v>
      </c>
      <c r="F80" s="1045">
        <v>108</v>
      </c>
      <c r="G80" s="1045">
        <v>154</v>
      </c>
      <c r="H80" s="1045">
        <v>184</v>
      </c>
      <c r="I80" s="1045">
        <v>168</v>
      </c>
      <c r="J80" s="1045">
        <v>169</v>
      </c>
      <c r="K80" s="1045">
        <v>175</v>
      </c>
      <c r="L80" s="1045">
        <v>135</v>
      </c>
      <c r="M80" s="1045">
        <v>144</v>
      </c>
      <c r="N80" s="1045">
        <v>115</v>
      </c>
      <c r="O80" s="1045">
        <v>123</v>
      </c>
      <c r="P80" s="1045">
        <v>101</v>
      </c>
      <c r="Q80" s="1045">
        <v>104</v>
      </c>
      <c r="R80" s="1045">
        <v>88</v>
      </c>
      <c r="S80" s="1045">
        <v>92</v>
      </c>
      <c r="T80" s="1045">
        <v>52</v>
      </c>
      <c r="U80" s="1045">
        <v>60</v>
      </c>
      <c r="V80" s="1046">
        <v>60</v>
      </c>
      <c r="W80" s="1023"/>
      <c r="X80" s="1023"/>
      <c r="Y80" s="1023"/>
      <c r="Z80" s="1023"/>
      <c r="AA80" s="1023"/>
      <c r="AB80" s="1023"/>
      <c r="AC80" s="1023"/>
      <c r="AD80" s="1023"/>
      <c r="AE80" s="1023"/>
      <c r="AF80" s="1023"/>
      <c r="AG80" s="1023"/>
      <c r="AH80" s="1023"/>
      <c r="AI80" s="1023"/>
      <c r="AJ80" s="1023"/>
      <c r="AK80" s="1023"/>
      <c r="AL80" s="1023"/>
      <c r="AM80" s="1023"/>
      <c r="AN80" s="1023"/>
      <c r="AO80" s="1023"/>
      <c r="AP80" s="1023"/>
      <c r="AQ80" s="1023"/>
      <c r="AR80" s="1023"/>
      <c r="AS80" s="1023"/>
      <c r="AT80" s="1023"/>
      <c r="AU80" s="1023"/>
      <c r="AV80" s="1023"/>
      <c r="AW80" s="1024"/>
      <c r="AX80" s="1024"/>
      <c r="AY80" s="1024"/>
      <c r="AZ80" s="1024"/>
      <c r="BA80" s="1024"/>
      <c r="BB80" s="1024"/>
      <c r="BC80" s="1024"/>
      <c r="BD80" s="1024"/>
      <c r="BE80" s="1024"/>
      <c r="BF80" s="1024"/>
      <c r="BG80" s="1024"/>
      <c r="BH80" s="1024"/>
      <c r="BI80" s="1024"/>
      <c r="BJ80" s="1024"/>
      <c r="BK80" s="1024"/>
      <c r="BL80" s="1024"/>
      <c r="BM80" s="1024"/>
      <c r="BN80" s="1024"/>
      <c r="BO80" s="1024"/>
      <c r="BP80" s="1024"/>
      <c r="BQ80" s="1024"/>
      <c r="BR80" s="1024"/>
      <c r="BS80" s="1024"/>
      <c r="BT80" s="1024"/>
      <c r="BU80" s="1024"/>
      <c r="BV80" s="1024"/>
      <c r="BW80" s="1024"/>
      <c r="BX80" s="1024"/>
      <c r="BY80" s="1024"/>
      <c r="BZ80" s="1024"/>
      <c r="CA80" s="1024"/>
      <c r="CB80" s="1024"/>
      <c r="CC80" s="1024"/>
      <c r="CD80" s="1024"/>
      <c r="CE80" s="1024"/>
      <c r="CF80" s="1024"/>
      <c r="CG80" s="1024"/>
      <c r="CH80" s="1024"/>
      <c r="CI80" s="1024"/>
      <c r="CJ80" s="1024"/>
      <c r="CK80" s="1024"/>
      <c r="CL80" s="1024"/>
      <c r="CM80" s="1024"/>
      <c r="CN80" s="1024"/>
      <c r="CO80" s="1024"/>
      <c r="CP80" s="1024"/>
      <c r="CQ80" s="1024"/>
      <c r="CR80" s="1024"/>
      <c r="CS80" s="1024"/>
      <c r="CT80" s="1024"/>
      <c r="CU80" s="1024"/>
      <c r="CV80" s="1024"/>
    </row>
    <row r="81" spans="1:100" s="1025" customFormat="1" ht="19.899999999999999" customHeight="1">
      <c r="A81" s="1048"/>
      <c r="B81" s="1043"/>
      <c r="C81" s="1044" t="s">
        <v>89</v>
      </c>
      <c r="D81" s="122">
        <f t="shared" si="29"/>
        <v>1698</v>
      </c>
      <c r="E81" s="1045">
        <v>23</v>
      </c>
      <c r="F81" s="1045">
        <v>100</v>
      </c>
      <c r="G81" s="1045">
        <v>139</v>
      </c>
      <c r="H81" s="1045">
        <v>139</v>
      </c>
      <c r="I81" s="1045">
        <v>122</v>
      </c>
      <c r="J81" s="1045">
        <v>128</v>
      </c>
      <c r="K81" s="1045">
        <v>128</v>
      </c>
      <c r="L81" s="1045">
        <v>139</v>
      </c>
      <c r="M81" s="1045">
        <v>111</v>
      </c>
      <c r="N81" s="1045">
        <v>87</v>
      </c>
      <c r="O81" s="1045">
        <v>88</v>
      </c>
      <c r="P81" s="1045">
        <v>78</v>
      </c>
      <c r="Q81" s="1045">
        <v>94</v>
      </c>
      <c r="R81" s="1045">
        <v>73</v>
      </c>
      <c r="S81" s="1045">
        <v>87</v>
      </c>
      <c r="T81" s="1045">
        <v>47</v>
      </c>
      <c r="U81" s="1045">
        <v>52</v>
      </c>
      <c r="V81" s="1046">
        <v>63</v>
      </c>
      <c r="W81" s="1023"/>
      <c r="X81" s="1023"/>
      <c r="Y81" s="1023"/>
      <c r="Z81" s="1023"/>
      <c r="AA81" s="1023"/>
      <c r="AB81" s="1023"/>
      <c r="AC81" s="1023"/>
      <c r="AD81" s="1023"/>
      <c r="AE81" s="1023"/>
      <c r="AF81" s="1023"/>
      <c r="AG81" s="1023"/>
      <c r="AH81" s="1023"/>
      <c r="AI81" s="1023"/>
      <c r="AJ81" s="1023"/>
      <c r="AK81" s="1023"/>
      <c r="AL81" s="1023"/>
      <c r="AM81" s="1023"/>
      <c r="AN81" s="1023"/>
      <c r="AO81" s="1023"/>
      <c r="AP81" s="1023"/>
      <c r="AQ81" s="1023"/>
      <c r="AR81" s="1023"/>
      <c r="AS81" s="1023"/>
      <c r="AT81" s="1023"/>
      <c r="AU81" s="1023"/>
      <c r="AV81" s="1023"/>
      <c r="AW81" s="1024"/>
      <c r="AX81" s="1024"/>
      <c r="AY81" s="1024"/>
      <c r="AZ81" s="1024"/>
      <c r="BA81" s="1024"/>
      <c r="BB81" s="1024"/>
      <c r="BC81" s="1024"/>
      <c r="BD81" s="1024"/>
      <c r="BE81" s="1024"/>
      <c r="BF81" s="1024"/>
      <c r="BG81" s="1024"/>
      <c r="BH81" s="1024"/>
      <c r="BI81" s="1024"/>
      <c r="BJ81" s="1024"/>
      <c r="BK81" s="1024"/>
      <c r="BL81" s="1024"/>
      <c r="BM81" s="1024"/>
      <c r="BN81" s="1024"/>
      <c r="BO81" s="1024"/>
      <c r="BP81" s="1024"/>
      <c r="BQ81" s="1024"/>
      <c r="BR81" s="1024"/>
      <c r="BS81" s="1024"/>
      <c r="BT81" s="1024"/>
      <c r="BU81" s="1024"/>
      <c r="BV81" s="1024"/>
      <c r="BW81" s="1024"/>
      <c r="BX81" s="1024"/>
      <c r="BY81" s="1024"/>
      <c r="BZ81" s="1024"/>
      <c r="CA81" s="1024"/>
      <c r="CB81" s="1024"/>
      <c r="CC81" s="1024"/>
      <c r="CD81" s="1024"/>
      <c r="CE81" s="1024"/>
      <c r="CF81" s="1024"/>
      <c r="CG81" s="1024"/>
      <c r="CH81" s="1024"/>
      <c r="CI81" s="1024"/>
      <c r="CJ81" s="1024"/>
      <c r="CK81" s="1024"/>
      <c r="CL81" s="1024"/>
      <c r="CM81" s="1024"/>
      <c r="CN81" s="1024"/>
      <c r="CO81" s="1024"/>
      <c r="CP81" s="1024"/>
      <c r="CQ81" s="1024"/>
      <c r="CR81" s="1024"/>
      <c r="CS81" s="1024"/>
      <c r="CT81" s="1024"/>
      <c r="CU81" s="1024"/>
      <c r="CV81" s="1024"/>
    </row>
    <row r="82" spans="1:100" s="1016" customFormat="1" ht="19.899999999999999" customHeight="1">
      <c r="A82" s="1034" t="s">
        <v>31</v>
      </c>
      <c r="B82" s="1035" t="s">
        <v>844</v>
      </c>
      <c r="C82" s="1036"/>
      <c r="D82" s="121">
        <f t="shared" si="29"/>
        <v>4336</v>
      </c>
      <c r="E82" s="1037">
        <f t="shared" ref="E82:V82" si="36">SUM(E83:E84)</f>
        <v>73</v>
      </c>
      <c r="F82" s="1037">
        <f t="shared" si="36"/>
        <v>320</v>
      </c>
      <c r="G82" s="1038">
        <f t="shared" si="36"/>
        <v>425</v>
      </c>
      <c r="H82" s="1038">
        <f t="shared" si="36"/>
        <v>417</v>
      </c>
      <c r="I82" s="1038">
        <f t="shared" si="36"/>
        <v>400</v>
      </c>
      <c r="J82" s="1038">
        <f t="shared" si="36"/>
        <v>369</v>
      </c>
      <c r="K82" s="1038">
        <f t="shared" si="36"/>
        <v>349</v>
      </c>
      <c r="L82" s="1038">
        <f t="shared" si="36"/>
        <v>314</v>
      </c>
      <c r="M82" s="1038">
        <f t="shared" si="36"/>
        <v>276</v>
      </c>
      <c r="N82" s="1038">
        <f t="shared" si="36"/>
        <v>218</v>
      </c>
      <c r="O82" s="1038">
        <f t="shared" si="36"/>
        <v>185</v>
      </c>
      <c r="P82" s="1038">
        <f t="shared" si="36"/>
        <v>208</v>
      </c>
      <c r="Q82" s="1038">
        <f t="shared" si="36"/>
        <v>192</v>
      </c>
      <c r="R82" s="1038">
        <f t="shared" si="36"/>
        <v>171</v>
      </c>
      <c r="S82" s="1038">
        <f t="shared" si="36"/>
        <v>137</v>
      </c>
      <c r="T82" s="1038">
        <f t="shared" si="36"/>
        <v>100</v>
      </c>
      <c r="U82" s="1038">
        <f t="shared" si="36"/>
        <v>82</v>
      </c>
      <c r="V82" s="1039">
        <f t="shared" si="36"/>
        <v>100</v>
      </c>
      <c r="W82" s="1040"/>
      <c r="X82" s="1040"/>
      <c r="Y82" s="1040"/>
      <c r="Z82" s="1040"/>
      <c r="AA82" s="1040"/>
      <c r="AB82" s="1040"/>
      <c r="AC82" s="1040"/>
      <c r="AD82" s="1040"/>
      <c r="AE82" s="1040"/>
      <c r="AF82" s="1040"/>
      <c r="AG82" s="1040"/>
      <c r="AH82" s="1040"/>
      <c r="AI82" s="1040"/>
      <c r="AJ82" s="1040"/>
      <c r="AK82" s="1040"/>
      <c r="AL82" s="1040"/>
      <c r="AM82" s="1040"/>
      <c r="AN82" s="1040"/>
      <c r="AO82" s="1040"/>
      <c r="AP82" s="1040"/>
      <c r="AQ82" s="1040"/>
      <c r="AR82" s="1040"/>
      <c r="AS82" s="1040"/>
      <c r="AT82" s="1040"/>
      <c r="AU82" s="1040"/>
      <c r="AV82" s="1040"/>
      <c r="AW82" s="1041"/>
      <c r="AX82" s="1041"/>
      <c r="AY82" s="1041"/>
      <c r="AZ82" s="1041"/>
      <c r="BA82" s="1041"/>
      <c r="BB82" s="1041"/>
      <c r="BC82" s="1041"/>
      <c r="BD82" s="1041"/>
      <c r="BE82" s="1041"/>
      <c r="BF82" s="1041"/>
      <c r="BG82" s="1041"/>
      <c r="BH82" s="1041"/>
      <c r="BI82" s="1041"/>
      <c r="BJ82" s="1041"/>
      <c r="BK82" s="1041"/>
      <c r="BL82" s="1041"/>
      <c r="BM82" s="1041"/>
      <c r="BN82" s="1041"/>
      <c r="BO82" s="1041"/>
      <c r="BP82" s="1041"/>
      <c r="BQ82" s="1041"/>
      <c r="BR82" s="1041"/>
      <c r="BS82" s="1041"/>
      <c r="BT82" s="1041"/>
      <c r="BU82" s="1041"/>
      <c r="BV82" s="1041"/>
      <c r="BW82" s="1041"/>
      <c r="BX82" s="1041"/>
      <c r="BY82" s="1041"/>
      <c r="BZ82" s="1041"/>
      <c r="CA82" s="1041"/>
      <c r="CB82" s="1041"/>
      <c r="CC82" s="1041"/>
      <c r="CD82" s="1041"/>
      <c r="CE82" s="1041"/>
      <c r="CF82" s="1041"/>
      <c r="CG82" s="1041"/>
      <c r="CH82" s="1041"/>
      <c r="CI82" s="1041"/>
      <c r="CJ82" s="1041"/>
      <c r="CK82" s="1041"/>
      <c r="CL82" s="1041"/>
      <c r="CM82" s="1041"/>
      <c r="CN82" s="1041"/>
      <c r="CO82" s="1041"/>
      <c r="CP82" s="1041"/>
      <c r="CQ82" s="1041"/>
      <c r="CR82" s="1041"/>
      <c r="CS82" s="1041"/>
      <c r="CT82" s="1041"/>
      <c r="CU82" s="1041"/>
      <c r="CV82" s="1041"/>
    </row>
    <row r="83" spans="1:100" s="1047" customFormat="1" ht="19.899999999999999" customHeight="1">
      <c r="A83" s="1042"/>
      <c r="B83" s="1043"/>
      <c r="C83" s="1044" t="s">
        <v>88</v>
      </c>
      <c r="D83" s="117">
        <f t="shared" si="29"/>
        <v>2445</v>
      </c>
      <c r="E83" s="1045">
        <v>33</v>
      </c>
      <c r="F83" s="1045">
        <v>169</v>
      </c>
      <c r="G83" s="1045">
        <v>243</v>
      </c>
      <c r="H83" s="1045">
        <v>233</v>
      </c>
      <c r="I83" s="1045">
        <v>223</v>
      </c>
      <c r="J83" s="1045">
        <v>213</v>
      </c>
      <c r="K83" s="1045">
        <v>195</v>
      </c>
      <c r="L83" s="1045">
        <v>176</v>
      </c>
      <c r="M83" s="1045">
        <v>161</v>
      </c>
      <c r="N83" s="1045">
        <v>126</v>
      </c>
      <c r="O83" s="1045">
        <v>113</v>
      </c>
      <c r="P83" s="1045">
        <v>114</v>
      </c>
      <c r="Q83" s="1045">
        <v>116</v>
      </c>
      <c r="R83" s="1045">
        <v>98</v>
      </c>
      <c r="S83" s="1045">
        <v>75</v>
      </c>
      <c r="T83" s="1045">
        <v>53</v>
      </c>
      <c r="U83" s="1045">
        <v>43</v>
      </c>
      <c r="V83" s="1046">
        <v>61</v>
      </c>
      <c r="W83" s="1023"/>
      <c r="X83" s="1023"/>
      <c r="Y83" s="1023"/>
      <c r="Z83" s="1023"/>
      <c r="AA83" s="1023"/>
      <c r="AB83" s="1023"/>
      <c r="AC83" s="1023"/>
      <c r="AD83" s="1023"/>
      <c r="AE83" s="1023"/>
      <c r="AF83" s="1023"/>
      <c r="AG83" s="1023"/>
      <c r="AH83" s="1023"/>
      <c r="AI83" s="1023"/>
      <c r="AJ83" s="1023"/>
      <c r="AK83" s="1023"/>
      <c r="AL83" s="1023"/>
      <c r="AM83" s="1023"/>
      <c r="AN83" s="1023"/>
      <c r="AO83" s="1023"/>
      <c r="AP83" s="1023"/>
      <c r="AQ83" s="1023"/>
      <c r="AR83" s="1023"/>
      <c r="AS83" s="1023"/>
      <c r="AT83" s="1023"/>
      <c r="AU83" s="1023"/>
      <c r="AV83" s="1023"/>
      <c r="AW83" s="1024"/>
      <c r="AX83" s="1024"/>
      <c r="AY83" s="1024"/>
      <c r="AZ83" s="1024"/>
      <c r="BA83" s="1024"/>
      <c r="BB83" s="1024"/>
      <c r="BC83" s="1024"/>
      <c r="BD83" s="1024"/>
      <c r="BE83" s="1024"/>
      <c r="BF83" s="1024"/>
      <c r="BG83" s="1024"/>
      <c r="BH83" s="1024"/>
      <c r="BI83" s="1024"/>
      <c r="BJ83" s="1024"/>
      <c r="BK83" s="1024"/>
      <c r="BL83" s="1024"/>
      <c r="BM83" s="1024"/>
      <c r="BN83" s="1024"/>
      <c r="BO83" s="1024"/>
      <c r="BP83" s="1024"/>
      <c r="BQ83" s="1024"/>
      <c r="BR83" s="1024"/>
      <c r="BS83" s="1024"/>
      <c r="BT83" s="1024"/>
      <c r="BU83" s="1024"/>
      <c r="BV83" s="1024"/>
      <c r="BW83" s="1024"/>
      <c r="BX83" s="1024"/>
      <c r="BY83" s="1024"/>
      <c r="BZ83" s="1024"/>
      <c r="CA83" s="1024"/>
      <c r="CB83" s="1024"/>
      <c r="CC83" s="1024"/>
      <c r="CD83" s="1024"/>
      <c r="CE83" s="1024"/>
      <c r="CF83" s="1024"/>
      <c r="CG83" s="1024"/>
      <c r="CH83" s="1024"/>
      <c r="CI83" s="1024"/>
      <c r="CJ83" s="1024"/>
      <c r="CK83" s="1024"/>
      <c r="CL83" s="1024"/>
      <c r="CM83" s="1024"/>
      <c r="CN83" s="1024"/>
      <c r="CO83" s="1024"/>
      <c r="CP83" s="1024"/>
      <c r="CQ83" s="1024"/>
      <c r="CR83" s="1024"/>
      <c r="CS83" s="1024"/>
      <c r="CT83" s="1024"/>
      <c r="CU83" s="1024"/>
      <c r="CV83" s="1024"/>
    </row>
    <row r="84" spans="1:100" s="1025" customFormat="1" ht="19.899999999999999" customHeight="1">
      <c r="A84" s="1048"/>
      <c r="B84" s="1043"/>
      <c r="C84" s="1044" t="s">
        <v>89</v>
      </c>
      <c r="D84" s="122">
        <f t="shared" si="29"/>
        <v>1891</v>
      </c>
      <c r="E84" s="1045">
        <v>40</v>
      </c>
      <c r="F84" s="1045">
        <v>151</v>
      </c>
      <c r="G84" s="1045">
        <v>182</v>
      </c>
      <c r="H84" s="1045">
        <v>184</v>
      </c>
      <c r="I84" s="1045">
        <v>177</v>
      </c>
      <c r="J84" s="1045">
        <v>156</v>
      </c>
      <c r="K84" s="1045">
        <v>154</v>
      </c>
      <c r="L84" s="1045">
        <v>138</v>
      </c>
      <c r="M84" s="1045">
        <v>115</v>
      </c>
      <c r="N84" s="1045">
        <v>92</v>
      </c>
      <c r="O84" s="1045">
        <v>72</v>
      </c>
      <c r="P84" s="1045">
        <v>94</v>
      </c>
      <c r="Q84" s="1045">
        <v>76</v>
      </c>
      <c r="R84" s="1045">
        <v>73</v>
      </c>
      <c r="S84" s="1045">
        <v>62</v>
      </c>
      <c r="T84" s="1045">
        <v>47</v>
      </c>
      <c r="U84" s="1045">
        <v>39</v>
      </c>
      <c r="V84" s="1046">
        <v>39</v>
      </c>
      <c r="W84" s="1023"/>
      <c r="X84" s="1023"/>
      <c r="Y84" s="1023"/>
      <c r="Z84" s="1023"/>
      <c r="AA84" s="1023"/>
      <c r="AB84" s="1023"/>
      <c r="AC84" s="1023"/>
      <c r="AD84" s="1023"/>
      <c r="AE84" s="1023"/>
      <c r="AF84" s="1023"/>
      <c r="AG84" s="1023"/>
      <c r="AH84" s="1023"/>
      <c r="AI84" s="1023"/>
      <c r="AJ84" s="1023"/>
      <c r="AK84" s="1023"/>
      <c r="AL84" s="1023"/>
      <c r="AM84" s="1023"/>
      <c r="AN84" s="1023"/>
      <c r="AO84" s="1023"/>
      <c r="AP84" s="1023"/>
      <c r="AQ84" s="1023"/>
      <c r="AR84" s="1023"/>
      <c r="AS84" s="1023"/>
      <c r="AT84" s="1023"/>
      <c r="AU84" s="1023"/>
      <c r="AV84" s="1023"/>
      <c r="AW84" s="1024"/>
      <c r="AX84" s="1024"/>
      <c r="AY84" s="1024"/>
      <c r="AZ84" s="1024"/>
      <c r="BA84" s="1024"/>
      <c r="BB84" s="1024"/>
      <c r="BC84" s="1024"/>
      <c r="BD84" s="1024"/>
      <c r="BE84" s="1024"/>
      <c r="BF84" s="1024"/>
      <c r="BG84" s="1024"/>
      <c r="BH84" s="1024"/>
      <c r="BI84" s="1024"/>
      <c r="BJ84" s="1024"/>
      <c r="BK84" s="1024"/>
      <c r="BL84" s="1024"/>
      <c r="BM84" s="1024"/>
      <c r="BN84" s="1024"/>
      <c r="BO84" s="1024"/>
      <c r="BP84" s="1024"/>
      <c r="BQ84" s="1024"/>
      <c r="BR84" s="1024"/>
      <c r="BS84" s="1024"/>
      <c r="BT84" s="1024"/>
      <c r="BU84" s="1024"/>
      <c r="BV84" s="1024"/>
      <c r="BW84" s="1024"/>
      <c r="BX84" s="1024"/>
      <c r="BY84" s="1024"/>
      <c r="BZ84" s="1024"/>
      <c r="CA84" s="1024"/>
      <c r="CB84" s="1024"/>
      <c r="CC84" s="1024"/>
      <c r="CD84" s="1024"/>
      <c r="CE84" s="1024"/>
      <c r="CF84" s="1024"/>
      <c r="CG84" s="1024"/>
      <c r="CH84" s="1024"/>
      <c r="CI84" s="1024"/>
      <c r="CJ84" s="1024"/>
      <c r="CK84" s="1024"/>
      <c r="CL84" s="1024"/>
      <c r="CM84" s="1024"/>
      <c r="CN84" s="1024"/>
      <c r="CO84" s="1024"/>
      <c r="CP84" s="1024"/>
      <c r="CQ84" s="1024"/>
      <c r="CR84" s="1024"/>
      <c r="CS84" s="1024"/>
      <c r="CT84" s="1024"/>
      <c r="CU84" s="1024"/>
      <c r="CV84" s="1024"/>
    </row>
    <row r="85" spans="1:100" s="1016" customFormat="1" ht="19.899999999999999" customHeight="1">
      <c r="A85" s="1034" t="s">
        <v>33</v>
      </c>
      <c r="B85" s="1035" t="s">
        <v>845</v>
      </c>
      <c r="C85" s="1036"/>
      <c r="D85" s="121">
        <f t="shared" si="29"/>
        <v>4980</v>
      </c>
      <c r="E85" s="1037">
        <f t="shared" ref="E85:V85" si="37">SUM(E86:E87)</f>
        <v>108</v>
      </c>
      <c r="F85" s="1037">
        <f t="shared" si="37"/>
        <v>369</v>
      </c>
      <c r="G85" s="1038">
        <f t="shared" si="37"/>
        <v>439</v>
      </c>
      <c r="H85" s="1038">
        <f t="shared" si="37"/>
        <v>473</v>
      </c>
      <c r="I85" s="1038">
        <f t="shared" si="37"/>
        <v>402</v>
      </c>
      <c r="J85" s="1038">
        <f t="shared" si="37"/>
        <v>429</v>
      </c>
      <c r="K85" s="1038">
        <f t="shared" si="37"/>
        <v>430</v>
      </c>
      <c r="L85" s="1038">
        <f t="shared" si="37"/>
        <v>346</v>
      </c>
      <c r="M85" s="1038">
        <f t="shared" si="37"/>
        <v>303</v>
      </c>
      <c r="N85" s="1038">
        <f t="shared" si="37"/>
        <v>237</v>
      </c>
      <c r="O85" s="1038">
        <f t="shared" si="37"/>
        <v>194</v>
      </c>
      <c r="P85" s="1038">
        <f t="shared" si="37"/>
        <v>234</v>
      </c>
      <c r="Q85" s="1038">
        <f t="shared" si="37"/>
        <v>198</v>
      </c>
      <c r="R85" s="1038">
        <f t="shared" si="37"/>
        <v>203</v>
      </c>
      <c r="S85" s="1038">
        <f t="shared" si="37"/>
        <v>179</v>
      </c>
      <c r="T85" s="1038">
        <f t="shared" si="37"/>
        <v>147</v>
      </c>
      <c r="U85" s="1038">
        <f t="shared" si="37"/>
        <v>123</v>
      </c>
      <c r="V85" s="1039">
        <f t="shared" si="37"/>
        <v>166</v>
      </c>
      <c r="W85" s="1040"/>
      <c r="X85" s="1040"/>
      <c r="Y85" s="1040"/>
      <c r="Z85" s="1040"/>
      <c r="AA85" s="1040"/>
      <c r="AB85" s="1040"/>
      <c r="AC85" s="1040"/>
      <c r="AD85" s="1040"/>
      <c r="AE85" s="1040"/>
      <c r="AF85" s="1040"/>
      <c r="AG85" s="1040"/>
      <c r="AH85" s="1040"/>
      <c r="AI85" s="1040"/>
      <c r="AJ85" s="1040"/>
      <c r="AK85" s="1040"/>
      <c r="AL85" s="1040"/>
      <c r="AM85" s="1040"/>
      <c r="AN85" s="1040"/>
      <c r="AO85" s="1040"/>
      <c r="AP85" s="1040"/>
      <c r="AQ85" s="1040"/>
      <c r="AR85" s="1040"/>
      <c r="AS85" s="1040"/>
      <c r="AT85" s="1040"/>
      <c r="AU85" s="1040"/>
      <c r="AV85" s="1040"/>
      <c r="AW85" s="1041"/>
      <c r="AX85" s="1041"/>
      <c r="AY85" s="1041"/>
      <c r="AZ85" s="1041"/>
      <c r="BA85" s="1041"/>
      <c r="BB85" s="1041"/>
      <c r="BC85" s="1041"/>
      <c r="BD85" s="1041"/>
      <c r="BE85" s="1041"/>
      <c r="BF85" s="1041"/>
      <c r="BG85" s="1041"/>
      <c r="BH85" s="1041"/>
      <c r="BI85" s="1041"/>
      <c r="BJ85" s="1041"/>
      <c r="BK85" s="1041"/>
      <c r="BL85" s="1041"/>
      <c r="BM85" s="1041"/>
      <c r="BN85" s="1041"/>
      <c r="BO85" s="1041"/>
      <c r="BP85" s="1041"/>
      <c r="BQ85" s="1041"/>
      <c r="BR85" s="1041"/>
      <c r="BS85" s="1041"/>
      <c r="BT85" s="1041"/>
      <c r="BU85" s="1041"/>
      <c r="BV85" s="1041"/>
      <c r="BW85" s="1041"/>
      <c r="BX85" s="1041"/>
      <c r="BY85" s="1041"/>
      <c r="BZ85" s="1041"/>
      <c r="CA85" s="1041"/>
      <c r="CB85" s="1041"/>
      <c r="CC85" s="1041"/>
      <c r="CD85" s="1041"/>
      <c r="CE85" s="1041"/>
      <c r="CF85" s="1041"/>
      <c r="CG85" s="1041"/>
      <c r="CH85" s="1041"/>
      <c r="CI85" s="1041"/>
      <c r="CJ85" s="1041"/>
      <c r="CK85" s="1041"/>
      <c r="CL85" s="1041"/>
      <c r="CM85" s="1041"/>
      <c r="CN85" s="1041"/>
      <c r="CO85" s="1041"/>
      <c r="CP85" s="1041"/>
      <c r="CQ85" s="1041"/>
      <c r="CR85" s="1041"/>
      <c r="CS85" s="1041"/>
      <c r="CT85" s="1041"/>
      <c r="CU85" s="1041"/>
      <c r="CV85" s="1041"/>
    </row>
    <row r="86" spans="1:100" s="1047" customFormat="1" ht="19.899999999999999" customHeight="1">
      <c r="A86" s="1042"/>
      <c r="B86" s="1043"/>
      <c r="C86" s="1044" t="s">
        <v>88</v>
      </c>
      <c r="D86" s="122">
        <f t="shared" si="29"/>
        <v>2840</v>
      </c>
      <c r="E86" s="1045">
        <v>68</v>
      </c>
      <c r="F86" s="1045">
        <v>206</v>
      </c>
      <c r="G86" s="1045">
        <v>229</v>
      </c>
      <c r="H86" s="1045">
        <v>271</v>
      </c>
      <c r="I86" s="1045">
        <v>234</v>
      </c>
      <c r="J86" s="1045">
        <v>251</v>
      </c>
      <c r="K86" s="1045">
        <v>241</v>
      </c>
      <c r="L86" s="1045">
        <v>188</v>
      </c>
      <c r="M86" s="1045">
        <v>178</v>
      </c>
      <c r="N86" s="1045">
        <v>144</v>
      </c>
      <c r="O86" s="1045">
        <v>114</v>
      </c>
      <c r="P86" s="1045">
        <v>140</v>
      </c>
      <c r="Q86" s="1045">
        <v>111</v>
      </c>
      <c r="R86" s="1045">
        <v>114</v>
      </c>
      <c r="S86" s="1045">
        <v>90</v>
      </c>
      <c r="T86" s="1045">
        <v>89</v>
      </c>
      <c r="U86" s="1045">
        <v>74</v>
      </c>
      <c r="V86" s="1046">
        <v>98</v>
      </c>
      <c r="W86" s="1023"/>
      <c r="X86" s="1023"/>
      <c r="Y86" s="1023"/>
      <c r="Z86" s="1023"/>
      <c r="AA86" s="1023"/>
      <c r="AB86" s="1023"/>
      <c r="AC86" s="1023"/>
      <c r="AD86" s="1023"/>
      <c r="AE86" s="1023"/>
      <c r="AF86" s="1023"/>
      <c r="AG86" s="1023"/>
      <c r="AH86" s="1023"/>
      <c r="AI86" s="1023"/>
      <c r="AJ86" s="1023"/>
      <c r="AK86" s="1023"/>
      <c r="AL86" s="1023"/>
      <c r="AM86" s="1023"/>
      <c r="AN86" s="1023"/>
      <c r="AO86" s="1023"/>
      <c r="AP86" s="1023"/>
      <c r="AQ86" s="1023"/>
      <c r="AR86" s="1023"/>
      <c r="AS86" s="1023"/>
      <c r="AT86" s="1023"/>
      <c r="AU86" s="1023"/>
      <c r="AV86" s="1023"/>
      <c r="AW86" s="1024"/>
      <c r="AX86" s="1024"/>
      <c r="AY86" s="1024"/>
      <c r="AZ86" s="1024"/>
      <c r="BA86" s="1024"/>
      <c r="BB86" s="1024"/>
      <c r="BC86" s="1024"/>
      <c r="BD86" s="1024"/>
      <c r="BE86" s="1024"/>
      <c r="BF86" s="1024"/>
      <c r="BG86" s="1024"/>
      <c r="BH86" s="1024"/>
      <c r="BI86" s="1024"/>
      <c r="BJ86" s="1024"/>
      <c r="BK86" s="1024"/>
      <c r="BL86" s="1024"/>
      <c r="BM86" s="1024"/>
      <c r="BN86" s="1024"/>
      <c r="BO86" s="1024"/>
      <c r="BP86" s="1024"/>
      <c r="BQ86" s="1024"/>
      <c r="BR86" s="1024"/>
      <c r="BS86" s="1024"/>
      <c r="BT86" s="1024"/>
      <c r="BU86" s="1024"/>
      <c r="BV86" s="1024"/>
      <c r="BW86" s="1024"/>
      <c r="BX86" s="1024"/>
      <c r="BY86" s="1024"/>
      <c r="BZ86" s="1024"/>
      <c r="CA86" s="1024"/>
      <c r="CB86" s="1024"/>
      <c r="CC86" s="1024"/>
      <c r="CD86" s="1024"/>
      <c r="CE86" s="1024"/>
      <c r="CF86" s="1024"/>
      <c r="CG86" s="1024"/>
      <c r="CH86" s="1024"/>
      <c r="CI86" s="1024"/>
      <c r="CJ86" s="1024"/>
      <c r="CK86" s="1024"/>
      <c r="CL86" s="1024"/>
      <c r="CM86" s="1024"/>
      <c r="CN86" s="1024"/>
      <c r="CO86" s="1024"/>
      <c r="CP86" s="1024"/>
      <c r="CQ86" s="1024"/>
      <c r="CR86" s="1024"/>
      <c r="CS86" s="1024"/>
      <c r="CT86" s="1024"/>
      <c r="CU86" s="1024"/>
      <c r="CV86" s="1024"/>
    </row>
    <row r="87" spans="1:100" s="1025" customFormat="1" ht="19.899999999999999" customHeight="1">
      <c r="A87" s="1048"/>
      <c r="B87" s="1043"/>
      <c r="C87" s="1044" t="s">
        <v>89</v>
      </c>
      <c r="D87" s="122">
        <f t="shared" si="29"/>
        <v>2140</v>
      </c>
      <c r="E87" s="1045">
        <v>40</v>
      </c>
      <c r="F87" s="1045">
        <v>163</v>
      </c>
      <c r="G87" s="1045">
        <v>210</v>
      </c>
      <c r="H87" s="1045">
        <v>202</v>
      </c>
      <c r="I87" s="1045">
        <v>168</v>
      </c>
      <c r="J87" s="1045">
        <v>178</v>
      </c>
      <c r="K87" s="1045">
        <v>189</v>
      </c>
      <c r="L87" s="1045">
        <v>158</v>
      </c>
      <c r="M87" s="1045">
        <v>125</v>
      </c>
      <c r="N87" s="1045">
        <v>93</v>
      </c>
      <c r="O87" s="1045">
        <v>80</v>
      </c>
      <c r="P87" s="1045">
        <v>94</v>
      </c>
      <c r="Q87" s="1045">
        <v>87</v>
      </c>
      <c r="R87" s="1045">
        <v>89</v>
      </c>
      <c r="S87" s="1045">
        <v>89</v>
      </c>
      <c r="T87" s="1045">
        <v>58</v>
      </c>
      <c r="U87" s="1045">
        <v>49</v>
      </c>
      <c r="V87" s="1046">
        <v>68</v>
      </c>
      <c r="W87" s="1023"/>
      <c r="X87" s="1023"/>
      <c r="Y87" s="1023"/>
      <c r="Z87" s="1023"/>
      <c r="AA87" s="1023"/>
      <c r="AB87" s="1023"/>
      <c r="AC87" s="1023"/>
      <c r="AD87" s="1023"/>
      <c r="AE87" s="1023"/>
      <c r="AF87" s="1023"/>
      <c r="AG87" s="1023"/>
      <c r="AH87" s="1023"/>
      <c r="AI87" s="1023"/>
      <c r="AJ87" s="1023"/>
      <c r="AK87" s="1023"/>
      <c r="AL87" s="1023"/>
      <c r="AM87" s="1023"/>
      <c r="AN87" s="1023"/>
      <c r="AO87" s="1023"/>
      <c r="AP87" s="1023"/>
      <c r="AQ87" s="1023"/>
      <c r="AR87" s="1023"/>
      <c r="AS87" s="1023"/>
      <c r="AT87" s="1023"/>
      <c r="AU87" s="1023"/>
      <c r="AV87" s="1023"/>
      <c r="AW87" s="1024"/>
      <c r="AX87" s="1024"/>
      <c r="AY87" s="1024"/>
      <c r="AZ87" s="1024"/>
      <c r="BA87" s="1024"/>
      <c r="BB87" s="1024"/>
      <c r="BC87" s="1024"/>
      <c r="BD87" s="1024"/>
      <c r="BE87" s="1024"/>
      <c r="BF87" s="1024"/>
      <c r="BG87" s="1024"/>
      <c r="BH87" s="1024"/>
      <c r="BI87" s="1024"/>
      <c r="BJ87" s="1024"/>
      <c r="BK87" s="1024"/>
      <c r="BL87" s="1024"/>
      <c r="BM87" s="1024"/>
      <c r="BN87" s="1024"/>
      <c r="BO87" s="1024"/>
      <c r="BP87" s="1024"/>
      <c r="BQ87" s="1024"/>
      <c r="BR87" s="1024"/>
      <c r="BS87" s="1024"/>
      <c r="BT87" s="1024"/>
      <c r="BU87" s="1024"/>
      <c r="BV87" s="1024"/>
      <c r="BW87" s="1024"/>
      <c r="BX87" s="1024"/>
      <c r="BY87" s="1024"/>
      <c r="BZ87" s="1024"/>
      <c r="CA87" s="1024"/>
      <c r="CB87" s="1024"/>
      <c r="CC87" s="1024"/>
      <c r="CD87" s="1024"/>
      <c r="CE87" s="1024"/>
      <c r="CF87" s="1024"/>
      <c r="CG87" s="1024"/>
      <c r="CH87" s="1024"/>
      <c r="CI87" s="1024"/>
      <c r="CJ87" s="1024"/>
      <c r="CK87" s="1024"/>
      <c r="CL87" s="1024"/>
      <c r="CM87" s="1024"/>
      <c r="CN87" s="1024"/>
      <c r="CO87" s="1024"/>
      <c r="CP87" s="1024"/>
      <c r="CQ87" s="1024"/>
      <c r="CR87" s="1024"/>
      <c r="CS87" s="1024"/>
      <c r="CT87" s="1024"/>
      <c r="CU87" s="1024"/>
      <c r="CV87" s="1024"/>
    </row>
    <row r="88" spans="1:100" s="1016" customFormat="1" ht="19.899999999999999" customHeight="1">
      <c r="A88" s="1034" t="s">
        <v>35</v>
      </c>
      <c r="B88" s="1035" t="s">
        <v>846</v>
      </c>
      <c r="C88" s="1036"/>
      <c r="D88" s="121">
        <f t="shared" si="29"/>
        <v>2695</v>
      </c>
      <c r="E88" s="1037">
        <f t="shared" ref="E88:V88" si="38">SUM(E89:E90)</f>
        <v>43</v>
      </c>
      <c r="F88" s="1037">
        <f t="shared" si="38"/>
        <v>190</v>
      </c>
      <c r="G88" s="1038">
        <f t="shared" si="38"/>
        <v>264</v>
      </c>
      <c r="H88" s="1038">
        <f t="shared" si="38"/>
        <v>268</v>
      </c>
      <c r="I88" s="1038">
        <f t="shared" si="38"/>
        <v>250</v>
      </c>
      <c r="J88" s="1038">
        <f t="shared" si="38"/>
        <v>206</v>
      </c>
      <c r="K88" s="1038">
        <f t="shared" si="38"/>
        <v>181</v>
      </c>
      <c r="L88" s="1038">
        <f t="shared" si="38"/>
        <v>154</v>
      </c>
      <c r="M88" s="1038">
        <f t="shared" si="38"/>
        <v>153</v>
      </c>
      <c r="N88" s="1038">
        <f t="shared" si="38"/>
        <v>110</v>
      </c>
      <c r="O88" s="1038">
        <f t="shared" si="38"/>
        <v>116</v>
      </c>
      <c r="P88" s="1038">
        <f t="shared" si="38"/>
        <v>115</v>
      </c>
      <c r="Q88" s="1038">
        <f t="shared" si="38"/>
        <v>127</v>
      </c>
      <c r="R88" s="1038">
        <f t="shared" si="38"/>
        <v>143</v>
      </c>
      <c r="S88" s="1038">
        <f t="shared" si="38"/>
        <v>106</v>
      </c>
      <c r="T88" s="1038">
        <f t="shared" si="38"/>
        <v>94</v>
      </c>
      <c r="U88" s="1038">
        <f t="shared" si="38"/>
        <v>74</v>
      </c>
      <c r="V88" s="1039">
        <f t="shared" si="38"/>
        <v>101</v>
      </c>
      <c r="W88" s="1040"/>
      <c r="X88" s="1040"/>
      <c r="Y88" s="1040"/>
      <c r="Z88" s="1040"/>
      <c r="AA88" s="1040"/>
      <c r="AB88" s="1040"/>
      <c r="AC88" s="1040"/>
      <c r="AD88" s="1040"/>
      <c r="AE88" s="1040"/>
      <c r="AF88" s="1040"/>
      <c r="AG88" s="1040"/>
      <c r="AH88" s="1040"/>
      <c r="AI88" s="1040"/>
      <c r="AJ88" s="1040"/>
      <c r="AK88" s="1040"/>
      <c r="AL88" s="1040"/>
      <c r="AM88" s="1040"/>
      <c r="AN88" s="1040"/>
      <c r="AO88" s="1040"/>
      <c r="AP88" s="1040"/>
      <c r="AQ88" s="1040"/>
      <c r="AR88" s="1040"/>
      <c r="AS88" s="1040"/>
      <c r="AT88" s="1040"/>
      <c r="AU88" s="1040"/>
      <c r="AV88" s="1040"/>
      <c r="AW88" s="1041"/>
      <c r="AX88" s="1041"/>
      <c r="AY88" s="1041"/>
      <c r="AZ88" s="1041"/>
      <c r="BA88" s="1041"/>
      <c r="BB88" s="1041"/>
      <c r="BC88" s="1041"/>
      <c r="BD88" s="1041"/>
      <c r="BE88" s="1041"/>
      <c r="BF88" s="1041"/>
      <c r="BG88" s="1041"/>
      <c r="BH88" s="1041"/>
      <c r="BI88" s="1041"/>
      <c r="BJ88" s="1041"/>
      <c r="BK88" s="1041"/>
      <c r="BL88" s="1041"/>
      <c r="BM88" s="1041"/>
      <c r="BN88" s="1041"/>
      <c r="BO88" s="1041"/>
      <c r="BP88" s="1041"/>
      <c r="BQ88" s="1041"/>
      <c r="BR88" s="1041"/>
      <c r="BS88" s="1041"/>
      <c r="BT88" s="1041"/>
      <c r="BU88" s="1041"/>
      <c r="BV88" s="1041"/>
      <c r="BW88" s="1041"/>
      <c r="BX88" s="1041"/>
      <c r="BY88" s="1041"/>
      <c r="BZ88" s="1041"/>
      <c r="CA88" s="1041"/>
      <c r="CB88" s="1041"/>
      <c r="CC88" s="1041"/>
      <c r="CD88" s="1041"/>
      <c r="CE88" s="1041"/>
      <c r="CF88" s="1041"/>
      <c r="CG88" s="1041"/>
      <c r="CH88" s="1041"/>
      <c r="CI88" s="1041"/>
      <c r="CJ88" s="1041"/>
      <c r="CK88" s="1041"/>
      <c r="CL88" s="1041"/>
      <c r="CM88" s="1041"/>
      <c r="CN88" s="1041"/>
      <c r="CO88" s="1041"/>
      <c r="CP88" s="1041"/>
      <c r="CQ88" s="1041"/>
      <c r="CR88" s="1041"/>
      <c r="CS88" s="1041"/>
      <c r="CT88" s="1041"/>
      <c r="CU88" s="1041"/>
      <c r="CV88" s="1041"/>
    </row>
    <row r="89" spans="1:100" s="1047" customFormat="1" ht="19.899999999999999" customHeight="1">
      <c r="A89" s="1042"/>
      <c r="B89" s="1043"/>
      <c r="C89" s="1044" t="s">
        <v>88</v>
      </c>
      <c r="D89" s="122">
        <f t="shared" si="29"/>
        <v>1571</v>
      </c>
      <c r="E89" s="1045">
        <v>17</v>
      </c>
      <c r="F89" s="1045">
        <v>96</v>
      </c>
      <c r="G89" s="1045">
        <v>147</v>
      </c>
      <c r="H89" s="1045">
        <v>150</v>
      </c>
      <c r="I89" s="1045">
        <v>164</v>
      </c>
      <c r="J89" s="1045">
        <v>121</v>
      </c>
      <c r="K89" s="1045">
        <v>116</v>
      </c>
      <c r="L89" s="1045">
        <v>96</v>
      </c>
      <c r="M89" s="1045">
        <v>96</v>
      </c>
      <c r="N89" s="1045">
        <v>62</v>
      </c>
      <c r="O89" s="1045">
        <v>76</v>
      </c>
      <c r="P89" s="1045">
        <v>68</v>
      </c>
      <c r="Q89" s="1045">
        <v>67</v>
      </c>
      <c r="R89" s="1045">
        <v>85</v>
      </c>
      <c r="S89" s="1045">
        <v>63</v>
      </c>
      <c r="T89" s="1045">
        <v>48</v>
      </c>
      <c r="U89" s="1045">
        <v>47</v>
      </c>
      <c r="V89" s="1046">
        <v>52</v>
      </c>
      <c r="W89" s="1023"/>
      <c r="X89" s="1023"/>
      <c r="Y89" s="1023"/>
      <c r="Z89" s="1023"/>
      <c r="AA89" s="1023"/>
      <c r="AB89" s="1023"/>
      <c r="AC89" s="1023"/>
      <c r="AD89" s="1023"/>
      <c r="AE89" s="1023"/>
      <c r="AF89" s="1023"/>
      <c r="AG89" s="1023"/>
      <c r="AH89" s="1023"/>
      <c r="AI89" s="1023"/>
      <c r="AJ89" s="1023"/>
      <c r="AK89" s="1023"/>
      <c r="AL89" s="1023"/>
      <c r="AM89" s="1023"/>
      <c r="AN89" s="1023"/>
      <c r="AO89" s="1023"/>
      <c r="AP89" s="1023"/>
      <c r="AQ89" s="1023"/>
      <c r="AR89" s="1023"/>
      <c r="AS89" s="1023"/>
      <c r="AT89" s="1023"/>
      <c r="AU89" s="1023"/>
      <c r="AV89" s="1023"/>
      <c r="AW89" s="1024"/>
      <c r="AX89" s="1024"/>
      <c r="AY89" s="1024"/>
      <c r="AZ89" s="1024"/>
      <c r="BA89" s="1024"/>
      <c r="BB89" s="1024"/>
      <c r="BC89" s="1024"/>
      <c r="BD89" s="1024"/>
      <c r="BE89" s="1024"/>
      <c r="BF89" s="1024"/>
      <c r="BG89" s="1024"/>
      <c r="BH89" s="1024"/>
      <c r="BI89" s="1024"/>
      <c r="BJ89" s="1024"/>
      <c r="BK89" s="1024"/>
      <c r="BL89" s="1024"/>
      <c r="BM89" s="1024"/>
      <c r="BN89" s="1024"/>
      <c r="BO89" s="1024"/>
      <c r="BP89" s="1024"/>
      <c r="BQ89" s="1024"/>
      <c r="BR89" s="1024"/>
      <c r="BS89" s="1024"/>
      <c r="BT89" s="1024"/>
      <c r="BU89" s="1024"/>
      <c r="BV89" s="1024"/>
      <c r="BW89" s="1024"/>
      <c r="BX89" s="1024"/>
      <c r="BY89" s="1024"/>
      <c r="BZ89" s="1024"/>
      <c r="CA89" s="1024"/>
      <c r="CB89" s="1024"/>
      <c r="CC89" s="1024"/>
      <c r="CD89" s="1024"/>
      <c r="CE89" s="1024"/>
      <c r="CF89" s="1024"/>
      <c r="CG89" s="1024"/>
      <c r="CH89" s="1024"/>
      <c r="CI89" s="1024"/>
      <c r="CJ89" s="1024"/>
      <c r="CK89" s="1024"/>
      <c r="CL89" s="1024"/>
      <c r="CM89" s="1024"/>
      <c r="CN89" s="1024"/>
      <c r="CO89" s="1024"/>
      <c r="CP89" s="1024"/>
      <c r="CQ89" s="1024"/>
      <c r="CR89" s="1024"/>
      <c r="CS89" s="1024"/>
      <c r="CT89" s="1024"/>
      <c r="CU89" s="1024"/>
      <c r="CV89" s="1024"/>
    </row>
    <row r="90" spans="1:100" s="1025" customFormat="1" ht="19.899999999999999" customHeight="1">
      <c r="A90" s="1048"/>
      <c r="B90" s="1043"/>
      <c r="C90" s="1044" t="s">
        <v>89</v>
      </c>
      <c r="D90" s="122">
        <f t="shared" si="29"/>
        <v>1124</v>
      </c>
      <c r="E90" s="1045">
        <v>26</v>
      </c>
      <c r="F90" s="1045">
        <v>94</v>
      </c>
      <c r="G90" s="1045">
        <v>117</v>
      </c>
      <c r="H90" s="1045">
        <v>118</v>
      </c>
      <c r="I90" s="1045">
        <v>86</v>
      </c>
      <c r="J90" s="1045">
        <v>85</v>
      </c>
      <c r="K90" s="1045">
        <v>65</v>
      </c>
      <c r="L90" s="1045">
        <v>58</v>
      </c>
      <c r="M90" s="1045">
        <v>57</v>
      </c>
      <c r="N90" s="1045">
        <v>48</v>
      </c>
      <c r="O90" s="1045">
        <v>40</v>
      </c>
      <c r="P90" s="1045">
        <v>47</v>
      </c>
      <c r="Q90" s="1045">
        <v>60</v>
      </c>
      <c r="R90" s="1045">
        <v>58</v>
      </c>
      <c r="S90" s="1045">
        <v>43</v>
      </c>
      <c r="T90" s="1045">
        <v>46</v>
      </c>
      <c r="U90" s="1045">
        <v>27</v>
      </c>
      <c r="V90" s="1046">
        <v>49</v>
      </c>
      <c r="W90" s="1023"/>
      <c r="X90" s="1023"/>
      <c r="Y90" s="1023"/>
      <c r="Z90" s="1023"/>
      <c r="AA90" s="1023"/>
      <c r="AB90" s="1023"/>
      <c r="AC90" s="1023"/>
      <c r="AD90" s="1023"/>
      <c r="AE90" s="1023"/>
      <c r="AF90" s="1023"/>
      <c r="AG90" s="1023"/>
      <c r="AH90" s="1023"/>
      <c r="AI90" s="1023"/>
      <c r="AJ90" s="1023"/>
      <c r="AK90" s="1023"/>
      <c r="AL90" s="1023"/>
      <c r="AM90" s="1023"/>
      <c r="AN90" s="1023"/>
      <c r="AO90" s="1023"/>
      <c r="AP90" s="1023"/>
      <c r="AQ90" s="1023"/>
      <c r="AR90" s="1023"/>
      <c r="AS90" s="1023"/>
      <c r="AT90" s="1023"/>
      <c r="AU90" s="1023"/>
      <c r="AV90" s="1023"/>
      <c r="AW90" s="1024"/>
      <c r="AX90" s="1024"/>
      <c r="AY90" s="1024"/>
      <c r="AZ90" s="1024"/>
      <c r="BA90" s="1024"/>
      <c r="BB90" s="1024"/>
      <c r="BC90" s="1024"/>
      <c r="BD90" s="1024"/>
      <c r="BE90" s="1024"/>
      <c r="BF90" s="1024"/>
      <c r="BG90" s="1024"/>
      <c r="BH90" s="1024"/>
      <c r="BI90" s="1024"/>
      <c r="BJ90" s="1024"/>
      <c r="BK90" s="1024"/>
      <c r="BL90" s="1024"/>
      <c r="BM90" s="1024"/>
      <c r="BN90" s="1024"/>
      <c r="BO90" s="1024"/>
      <c r="BP90" s="1024"/>
      <c r="BQ90" s="1024"/>
      <c r="BR90" s="1024"/>
      <c r="BS90" s="1024"/>
      <c r="BT90" s="1024"/>
      <c r="BU90" s="1024"/>
      <c r="BV90" s="1024"/>
      <c r="BW90" s="1024"/>
      <c r="BX90" s="1024"/>
      <c r="BY90" s="1024"/>
      <c r="BZ90" s="1024"/>
      <c r="CA90" s="1024"/>
      <c r="CB90" s="1024"/>
      <c r="CC90" s="1024"/>
      <c r="CD90" s="1024"/>
      <c r="CE90" s="1024"/>
      <c r="CF90" s="1024"/>
      <c r="CG90" s="1024"/>
      <c r="CH90" s="1024"/>
      <c r="CI90" s="1024"/>
      <c r="CJ90" s="1024"/>
      <c r="CK90" s="1024"/>
      <c r="CL90" s="1024"/>
      <c r="CM90" s="1024"/>
      <c r="CN90" s="1024"/>
      <c r="CO90" s="1024"/>
      <c r="CP90" s="1024"/>
      <c r="CQ90" s="1024"/>
      <c r="CR90" s="1024"/>
      <c r="CS90" s="1024"/>
      <c r="CT90" s="1024"/>
      <c r="CU90" s="1024"/>
      <c r="CV90" s="1024"/>
    </row>
    <row r="91" spans="1:100" s="1025" customFormat="1" ht="19.899999999999999" customHeight="1">
      <c r="A91" s="1034" t="s">
        <v>37</v>
      </c>
      <c r="B91" s="1035" t="s">
        <v>847</v>
      </c>
      <c r="C91" s="1036"/>
      <c r="D91" s="121">
        <f t="shared" si="29"/>
        <v>3922</v>
      </c>
      <c r="E91" s="1037">
        <f t="shared" ref="E91:V91" si="39">SUM(E92:E93)</f>
        <v>66</v>
      </c>
      <c r="F91" s="1037">
        <f t="shared" si="39"/>
        <v>290</v>
      </c>
      <c r="G91" s="1038">
        <f t="shared" si="39"/>
        <v>385</v>
      </c>
      <c r="H91" s="1038">
        <f t="shared" si="39"/>
        <v>378</v>
      </c>
      <c r="I91" s="1038">
        <f t="shared" si="39"/>
        <v>363</v>
      </c>
      <c r="J91" s="1038">
        <f t="shared" si="39"/>
        <v>334</v>
      </c>
      <c r="K91" s="1038">
        <f t="shared" si="39"/>
        <v>316</v>
      </c>
      <c r="L91" s="1038">
        <f t="shared" si="39"/>
        <v>284</v>
      </c>
      <c r="M91" s="1038">
        <f t="shared" si="39"/>
        <v>250</v>
      </c>
      <c r="N91" s="1038">
        <f t="shared" si="39"/>
        <v>197</v>
      </c>
      <c r="O91" s="1038">
        <f t="shared" si="39"/>
        <v>167</v>
      </c>
      <c r="P91" s="1038">
        <f t="shared" si="39"/>
        <v>188</v>
      </c>
      <c r="Q91" s="1038">
        <f t="shared" si="39"/>
        <v>172</v>
      </c>
      <c r="R91" s="1038">
        <f t="shared" si="39"/>
        <v>154</v>
      </c>
      <c r="S91" s="1038">
        <f t="shared" si="39"/>
        <v>123</v>
      </c>
      <c r="T91" s="1038">
        <f t="shared" si="39"/>
        <v>91</v>
      </c>
      <c r="U91" s="1038">
        <f t="shared" si="39"/>
        <v>73</v>
      </c>
      <c r="V91" s="1039">
        <f t="shared" si="39"/>
        <v>91</v>
      </c>
      <c r="W91" s="1023"/>
      <c r="X91" s="1023"/>
      <c r="Y91" s="1023"/>
      <c r="Z91" s="1023"/>
      <c r="AA91" s="1023"/>
      <c r="AB91" s="1023"/>
      <c r="AC91" s="1023"/>
      <c r="AD91" s="1023"/>
      <c r="AE91" s="1023"/>
      <c r="AF91" s="1023"/>
      <c r="AG91" s="1023"/>
      <c r="AH91" s="1023"/>
      <c r="AI91" s="1023"/>
      <c r="AJ91" s="1023"/>
      <c r="AK91" s="1023"/>
      <c r="AL91" s="1023"/>
      <c r="AM91" s="1023"/>
      <c r="AN91" s="1023"/>
      <c r="AO91" s="1023"/>
      <c r="AP91" s="1023"/>
      <c r="AQ91" s="1023"/>
      <c r="AR91" s="1023"/>
      <c r="AS91" s="1023"/>
      <c r="AT91" s="1023"/>
      <c r="AU91" s="1023"/>
      <c r="AV91" s="1023"/>
      <c r="AW91" s="1024"/>
      <c r="AX91" s="1024"/>
      <c r="AY91" s="1024"/>
      <c r="AZ91" s="1024"/>
      <c r="BA91" s="1024"/>
      <c r="BB91" s="1024"/>
      <c r="BC91" s="1024"/>
      <c r="BD91" s="1024"/>
      <c r="BE91" s="1024"/>
      <c r="BF91" s="1024"/>
      <c r="BG91" s="1024"/>
      <c r="BH91" s="1024"/>
      <c r="BI91" s="1024"/>
      <c r="BJ91" s="1024"/>
      <c r="BK91" s="1024"/>
      <c r="BL91" s="1024"/>
      <c r="BM91" s="1024"/>
      <c r="BN91" s="1024"/>
      <c r="BO91" s="1024"/>
      <c r="BP91" s="1024"/>
      <c r="BQ91" s="1024"/>
      <c r="BR91" s="1024"/>
      <c r="BS91" s="1024"/>
      <c r="BT91" s="1024"/>
      <c r="BU91" s="1024"/>
      <c r="BV91" s="1024"/>
      <c r="BW91" s="1024"/>
      <c r="BX91" s="1024"/>
      <c r="BY91" s="1024"/>
      <c r="BZ91" s="1024"/>
      <c r="CA91" s="1024"/>
      <c r="CB91" s="1024"/>
      <c r="CC91" s="1024"/>
      <c r="CD91" s="1024"/>
      <c r="CE91" s="1024"/>
      <c r="CF91" s="1024"/>
      <c r="CG91" s="1024"/>
      <c r="CH91" s="1024"/>
      <c r="CI91" s="1024"/>
      <c r="CJ91" s="1024"/>
      <c r="CK91" s="1024"/>
      <c r="CL91" s="1024"/>
      <c r="CM91" s="1024"/>
      <c r="CN91" s="1024"/>
      <c r="CO91" s="1024"/>
      <c r="CP91" s="1024"/>
      <c r="CQ91" s="1024"/>
      <c r="CR91" s="1024"/>
      <c r="CS91" s="1024"/>
      <c r="CT91" s="1024"/>
      <c r="CU91" s="1024"/>
      <c r="CV91" s="1024"/>
    </row>
    <row r="92" spans="1:100" s="1025" customFormat="1" ht="19.899999999999999" customHeight="1">
      <c r="A92" s="1042"/>
      <c r="B92" s="1043"/>
      <c r="C92" s="1044" t="s">
        <v>88</v>
      </c>
      <c r="D92" s="122">
        <f t="shared" si="29"/>
        <v>2214</v>
      </c>
      <c r="E92" s="1045">
        <v>30</v>
      </c>
      <c r="F92" s="1045">
        <v>153</v>
      </c>
      <c r="G92" s="1045">
        <v>220</v>
      </c>
      <c r="H92" s="1045">
        <v>211</v>
      </c>
      <c r="I92" s="1045">
        <v>202</v>
      </c>
      <c r="J92" s="1045">
        <v>194</v>
      </c>
      <c r="K92" s="1045">
        <v>176</v>
      </c>
      <c r="L92" s="1045">
        <v>159</v>
      </c>
      <c r="M92" s="1045">
        <v>145</v>
      </c>
      <c r="N92" s="1045">
        <v>114</v>
      </c>
      <c r="O92" s="1045">
        <v>102</v>
      </c>
      <c r="P92" s="1045">
        <v>103</v>
      </c>
      <c r="Q92" s="1045">
        <v>104</v>
      </c>
      <c r="R92" s="1045">
        <v>89</v>
      </c>
      <c r="S92" s="1045">
        <v>68</v>
      </c>
      <c r="T92" s="1045">
        <v>49</v>
      </c>
      <c r="U92" s="1045">
        <v>39</v>
      </c>
      <c r="V92" s="1046">
        <v>56</v>
      </c>
      <c r="W92" s="1023"/>
      <c r="X92" s="1023"/>
      <c r="Y92" s="1023"/>
      <c r="Z92" s="1023"/>
      <c r="AA92" s="1023"/>
      <c r="AB92" s="1023"/>
      <c r="AC92" s="1023"/>
      <c r="AD92" s="1023"/>
      <c r="AE92" s="1023"/>
      <c r="AF92" s="1023"/>
      <c r="AG92" s="1023"/>
      <c r="AH92" s="1023"/>
      <c r="AI92" s="1023"/>
      <c r="AJ92" s="1023"/>
      <c r="AK92" s="1023"/>
      <c r="AL92" s="1023"/>
      <c r="AM92" s="1023"/>
      <c r="AN92" s="1023"/>
      <c r="AO92" s="1023"/>
      <c r="AP92" s="1023"/>
      <c r="AQ92" s="1023"/>
      <c r="AR92" s="1023"/>
      <c r="AS92" s="1023"/>
      <c r="AT92" s="1023"/>
      <c r="AU92" s="1023"/>
      <c r="AV92" s="1023"/>
      <c r="AW92" s="1024"/>
      <c r="AX92" s="1024"/>
      <c r="AY92" s="1024"/>
      <c r="AZ92" s="1024"/>
      <c r="BA92" s="1024"/>
      <c r="BB92" s="1024"/>
      <c r="BC92" s="1024"/>
      <c r="BD92" s="1024"/>
      <c r="BE92" s="1024"/>
      <c r="BF92" s="1024"/>
      <c r="BG92" s="1024"/>
      <c r="BH92" s="1024"/>
      <c r="BI92" s="1024"/>
      <c r="BJ92" s="1024"/>
      <c r="BK92" s="1024"/>
      <c r="BL92" s="1024"/>
      <c r="BM92" s="1024"/>
      <c r="BN92" s="1024"/>
      <c r="BO92" s="1024"/>
      <c r="BP92" s="1024"/>
      <c r="BQ92" s="1024"/>
      <c r="BR92" s="1024"/>
      <c r="BS92" s="1024"/>
      <c r="BT92" s="1024"/>
      <c r="BU92" s="1024"/>
      <c r="BV92" s="1024"/>
      <c r="BW92" s="1024"/>
      <c r="BX92" s="1024"/>
      <c r="BY92" s="1024"/>
      <c r="BZ92" s="1024"/>
      <c r="CA92" s="1024"/>
      <c r="CB92" s="1024"/>
      <c r="CC92" s="1024"/>
      <c r="CD92" s="1024"/>
      <c r="CE92" s="1024"/>
      <c r="CF92" s="1024"/>
      <c r="CG92" s="1024"/>
      <c r="CH92" s="1024"/>
      <c r="CI92" s="1024"/>
      <c r="CJ92" s="1024"/>
      <c r="CK92" s="1024"/>
      <c r="CL92" s="1024"/>
      <c r="CM92" s="1024"/>
      <c r="CN92" s="1024"/>
      <c r="CO92" s="1024"/>
      <c r="CP92" s="1024"/>
      <c r="CQ92" s="1024"/>
      <c r="CR92" s="1024"/>
      <c r="CS92" s="1024"/>
      <c r="CT92" s="1024"/>
      <c r="CU92" s="1024"/>
      <c r="CV92" s="1024"/>
    </row>
    <row r="93" spans="1:100" s="1025" customFormat="1" ht="19.899999999999999" customHeight="1">
      <c r="A93" s="1048"/>
      <c r="B93" s="1043"/>
      <c r="C93" s="1044" t="s">
        <v>89</v>
      </c>
      <c r="D93" s="122">
        <f t="shared" si="29"/>
        <v>1708</v>
      </c>
      <c r="E93" s="1045">
        <v>36</v>
      </c>
      <c r="F93" s="1045">
        <v>137</v>
      </c>
      <c r="G93" s="1045">
        <v>165</v>
      </c>
      <c r="H93" s="1045">
        <v>167</v>
      </c>
      <c r="I93" s="1045">
        <v>161</v>
      </c>
      <c r="J93" s="1045">
        <v>140</v>
      </c>
      <c r="K93" s="1045">
        <v>140</v>
      </c>
      <c r="L93" s="1045">
        <v>125</v>
      </c>
      <c r="M93" s="1045">
        <v>105</v>
      </c>
      <c r="N93" s="1045">
        <v>83</v>
      </c>
      <c r="O93" s="1045">
        <v>65</v>
      </c>
      <c r="P93" s="1045">
        <v>85</v>
      </c>
      <c r="Q93" s="1045">
        <v>68</v>
      </c>
      <c r="R93" s="1045">
        <v>65</v>
      </c>
      <c r="S93" s="1045">
        <v>55</v>
      </c>
      <c r="T93" s="1045">
        <v>42</v>
      </c>
      <c r="U93" s="1045">
        <v>34</v>
      </c>
      <c r="V93" s="1046">
        <v>35</v>
      </c>
      <c r="W93" s="1023"/>
      <c r="X93" s="1023"/>
      <c r="Y93" s="1023"/>
      <c r="Z93" s="1023"/>
      <c r="AA93" s="1023"/>
      <c r="AB93" s="1023"/>
      <c r="AC93" s="1023"/>
      <c r="AD93" s="1023"/>
      <c r="AE93" s="1023"/>
      <c r="AF93" s="1023"/>
      <c r="AG93" s="1023"/>
      <c r="AH93" s="1023"/>
      <c r="AI93" s="1023"/>
      <c r="AJ93" s="1023"/>
      <c r="AK93" s="1023"/>
      <c r="AL93" s="1023"/>
      <c r="AM93" s="1023"/>
      <c r="AN93" s="1023"/>
      <c r="AO93" s="1023"/>
      <c r="AP93" s="1023"/>
      <c r="AQ93" s="1023"/>
      <c r="AR93" s="1023"/>
      <c r="AS93" s="1023"/>
      <c r="AT93" s="1023"/>
      <c r="AU93" s="1023"/>
      <c r="AV93" s="1023"/>
      <c r="AW93" s="1024"/>
      <c r="AX93" s="1024"/>
      <c r="AY93" s="1024"/>
      <c r="AZ93" s="1024"/>
      <c r="BA93" s="1024"/>
      <c r="BB93" s="1024"/>
      <c r="BC93" s="1024"/>
      <c r="BD93" s="1024"/>
      <c r="BE93" s="1024"/>
      <c r="BF93" s="1024"/>
      <c r="BG93" s="1024"/>
      <c r="BH93" s="1024"/>
      <c r="BI93" s="1024"/>
      <c r="BJ93" s="1024"/>
      <c r="BK93" s="1024"/>
      <c r="BL93" s="1024"/>
      <c r="BM93" s="1024"/>
      <c r="BN93" s="1024"/>
      <c r="BO93" s="1024"/>
      <c r="BP93" s="1024"/>
      <c r="BQ93" s="1024"/>
      <c r="BR93" s="1024"/>
      <c r="BS93" s="1024"/>
      <c r="BT93" s="1024"/>
      <c r="BU93" s="1024"/>
      <c r="BV93" s="1024"/>
      <c r="BW93" s="1024"/>
      <c r="BX93" s="1024"/>
      <c r="BY93" s="1024"/>
      <c r="BZ93" s="1024"/>
      <c r="CA93" s="1024"/>
      <c r="CB93" s="1024"/>
      <c r="CC93" s="1024"/>
      <c r="CD93" s="1024"/>
      <c r="CE93" s="1024"/>
      <c r="CF93" s="1024"/>
      <c r="CG93" s="1024"/>
      <c r="CH93" s="1024"/>
      <c r="CI93" s="1024"/>
      <c r="CJ93" s="1024"/>
      <c r="CK93" s="1024"/>
      <c r="CL93" s="1024"/>
      <c r="CM93" s="1024"/>
      <c r="CN93" s="1024"/>
      <c r="CO93" s="1024"/>
      <c r="CP93" s="1024"/>
      <c r="CQ93" s="1024"/>
      <c r="CR93" s="1024"/>
      <c r="CS93" s="1024"/>
      <c r="CT93" s="1024"/>
      <c r="CU93" s="1024"/>
      <c r="CV93" s="1024"/>
    </row>
    <row r="94" spans="1:100" s="1025" customFormat="1" ht="19.899999999999999" customHeight="1">
      <c r="A94" s="1250" t="s">
        <v>31</v>
      </c>
      <c r="B94" s="1261" t="s">
        <v>113</v>
      </c>
      <c r="C94" s="1262"/>
      <c r="D94" s="1230">
        <f t="shared" si="29"/>
        <v>23898</v>
      </c>
      <c r="E94" s="1245">
        <f t="shared" ref="E94:V94" si="40">SUM(E97+E100+E103+E106+E109+E112+E115)</f>
        <v>330</v>
      </c>
      <c r="F94" s="1245">
        <f t="shared" si="40"/>
        <v>1476</v>
      </c>
      <c r="G94" s="1245">
        <f t="shared" si="40"/>
        <v>1925</v>
      </c>
      <c r="H94" s="1245">
        <f t="shared" si="40"/>
        <v>1831</v>
      </c>
      <c r="I94" s="1245">
        <f t="shared" si="40"/>
        <v>1884</v>
      </c>
      <c r="J94" s="1245">
        <f t="shared" si="40"/>
        <v>1882</v>
      </c>
      <c r="K94" s="1245">
        <f t="shared" si="40"/>
        <v>2019</v>
      </c>
      <c r="L94" s="1245">
        <f t="shared" si="40"/>
        <v>1889</v>
      </c>
      <c r="M94" s="1245">
        <f t="shared" si="40"/>
        <v>1686</v>
      </c>
      <c r="N94" s="1245">
        <f t="shared" si="40"/>
        <v>1372</v>
      </c>
      <c r="O94" s="1245">
        <f t="shared" si="40"/>
        <v>1286</v>
      </c>
      <c r="P94" s="1245">
        <f t="shared" si="40"/>
        <v>1325</v>
      </c>
      <c r="Q94" s="1245">
        <f t="shared" si="40"/>
        <v>1239</v>
      </c>
      <c r="R94" s="1245">
        <f t="shared" si="40"/>
        <v>1088</v>
      </c>
      <c r="S94" s="1245">
        <f t="shared" si="40"/>
        <v>844</v>
      </c>
      <c r="T94" s="1245">
        <f t="shared" si="40"/>
        <v>666</v>
      </c>
      <c r="U94" s="1245">
        <f t="shared" si="40"/>
        <v>503</v>
      </c>
      <c r="V94" s="1245">
        <f t="shared" si="40"/>
        <v>653</v>
      </c>
      <c r="W94" s="1023"/>
      <c r="X94" s="1023"/>
      <c r="Y94" s="1023"/>
      <c r="Z94" s="1023"/>
      <c r="AA94" s="1023"/>
      <c r="AB94" s="1023"/>
      <c r="AC94" s="1023"/>
      <c r="AD94" s="1023"/>
      <c r="AE94" s="1023"/>
      <c r="AF94" s="1023"/>
      <c r="AG94" s="1023"/>
      <c r="AH94" s="1023"/>
      <c r="AI94" s="1023"/>
      <c r="AJ94" s="1023"/>
      <c r="AK94" s="1023"/>
      <c r="AL94" s="1023"/>
      <c r="AM94" s="1023"/>
      <c r="AN94" s="1023"/>
      <c r="AO94" s="1023"/>
      <c r="AP94" s="1023"/>
      <c r="AQ94" s="1023"/>
      <c r="AR94" s="1023"/>
      <c r="AS94" s="1023"/>
      <c r="AT94" s="1023"/>
      <c r="AU94" s="1023"/>
      <c r="AV94" s="1023"/>
      <c r="AW94" s="1024"/>
      <c r="AX94" s="1024"/>
      <c r="AY94" s="1024"/>
      <c r="AZ94" s="1024"/>
      <c r="BA94" s="1024"/>
      <c r="BB94" s="1024"/>
      <c r="BC94" s="1024"/>
      <c r="BD94" s="1024"/>
      <c r="BE94" s="1024"/>
      <c r="BF94" s="1024"/>
      <c r="BG94" s="1024"/>
      <c r="BH94" s="1024"/>
      <c r="BI94" s="1024"/>
      <c r="BJ94" s="1024"/>
      <c r="BK94" s="1024"/>
      <c r="BL94" s="1024"/>
      <c r="BM94" s="1024"/>
      <c r="BN94" s="1024"/>
      <c r="BO94" s="1024"/>
      <c r="BP94" s="1024"/>
      <c r="BQ94" s="1024"/>
      <c r="BR94" s="1024"/>
      <c r="BS94" s="1024"/>
      <c r="BT94" s="1024"/>
      <c r="BU94" s="1024"/>
      <c r="BV94" s="1024"/>
      <c r="BW94" s="1024"/>
      <c r="BX94" s="1024"/>
      <c r="BY94" s="1024"/>
      <c r="BZ94" s="1024"/>
      <c r="CA94" s="1024"/>
      <c r="CB94" s="1024"/>
      <c r="CC94" s="1024"/>
      <c r="CD94" s="1024"/>
      <c r="CE94" s="1024"/>
      <c r="CF94" s="1024"/>
      <c r="CG94" s="1024"/>
      <c r="CH94" s="1024"/>
      <c r="CI94" s="1024"/>
      <c r="CJ94" s="1024"/>
      <c r="CK94" s="1024"/>
      <c r="CL94" s="1024"/>
      <c r="CM94" s="1024"/>
      <c r="CN94" s="1024"/>
      <c r="CO94" s="1024"/>
      <c r="CP94" s="1024"/>
      <c r="CQ94" s="1024"/>
      <c r="CR94" s="1024"/>
      <c r="CS94" s="1024"/>
      <c r="CT94" s="1024"/>
      <c r="CU94" s="1024"/>
      <c r="CV94" s="1024"/>
    </row>
    <row r="95" spans="1:100" s="1025" customFormat="1" ht="19.899999999999999" customHeight="1">
      <c r="A95" s="1252"/>
      <c r="B95" s="1263"/>
      <c r="C95" s="1060" t="s">
        <v>88</v>
      </c>
      <c r="D95" s="117">
        <f t="shared" si="29"/>
        <v>12036</v>
      </c>
      <c r="E95" s="117">
        <f t="shared" ref="E95:V95" si="41">SUM(E98+E101+E104+E107+E110+E113+E116)</f>
        <v>162</v>
      </c>
      <c r="F95" s="117">
        <f t="shared" si="41"/>
        <v>747</v>
      </c>
      <c r="G95" s="117">
        <f t="shared" si="41"/>
        <v>981</v>
      </c>
      <c r="H95" s="117">
        <f t="shared" si="41"/>
        <v>921</v>
      </c>
      <c r="I95" s="117">
        <f t="shared" si="41"/>
        <v>973</v>
      </c>
      <c r="J95" s="117">
        <f t="shared" si="41"/>
        <v>951</v>
      </c>
      <c r="K95" s="117">
        <f t="shared" si="41"/>
        <v>1007</v>
      </c>
      <c r="L95" s="117">
        <f t="shared" si="41"/>
        <v>949</v>
      </c>
      <c r="M95" s="117">
        <f t="shared" si="41"/>
        <v>876</v>
      </c>
      <c r="N95" s="117">
        <f t="shared" si="41"/>
        <v>741</v>
      </c>
      <c r="O95" s="117">
        <f t="shared" si="41"/>
        <v>652</v>
      </c>
      <c r="P95" s="117">
        <f t="shared" si="41"/>
        <v>650</v>
      </c>
      <c r="Q95" s="117">
        <f t="shared" si="41"/>
        <v>615</v>
      </c>
      <c r="R95" s="117">
        <f t="shared" si="41"/>
        <v>539</v>
      </c>
      <c r="S95" s="117">
        <f t="shared" si="41"/>
        <v>422</v>
      </c>
      <c r="T95" s="117">
        <f t="shared" si="41"/>
        <v>319</v>
      </c>
      <c r="U95" s="117">
        <f t="shared" si="41"/>
        <v>232</v>
      </c>
      <c r="V95" s="117">
        <f t="shared" si="41"/>
        <v>299</v>
      </c>
      <c r="W95" s="1023"/>
      <c r="X95" s="1023"/>
      <c r="Y95" s="1023"/>
      <c r="Z95" s="1023"/>
      <c r="AA95" s="1023"/>
      <c r="AB95" s="1023"/>
      <c r="AC95" s="1023"/>
      <c r="AD95" s="1023"/>
      <c r="AE95" s="1023"/>
      <c r="AF95" s="1023"/>
      <c r="AG95" s="1023"/>
      <c r="AH95" s="1023"/>
      <c r="AI95" s="1023"/>
      <c r="AJ95" s="1023"/>
      <c r="AK95" s="1023"/>
      <c r="AL95" s="1023"/>
      <c r="AM95" s="1023"/>
      <c r="AN95" s="1023"/>
      <c r="AO95" s="1023"/>
      <c r="AP95" s="1023"/>
      <c r="AQ95" s="1023"/>
      <c r="AR95" s="1023"/>
      <c r="AS95" s="1023"/>
      <c r="AT95" s="1023"/>
      <c r="AU95" s="1023"/>
      <c r="AV95" s="1023"/>
      <c r="AW95" s="1024"/>
      <c r="AX95" s="1024"/>
      <c r="AY95" s="1024"/>
      <c r="AZ95" s="1024"/>
      <c r="BA95" s="1024"/>
      <c r="BB95" s="1024"/>
      <c r="BC95" s="1024"/>
      <c r="BD95" s="1024"/>
      <c r="BE95" s="1024"/>
      <c r="BF95" s="1024"/>
      <c r="BG95" s="1024"/>
      <c r="BH95" s="1024"/>
      <c r="BI95" s="1024"/>
      <c r="BJ95" s="1024"/>
      <c r="BK95" s="1024"/>
      <c r="BL95" s="1024"/>
      <c r="BM95" s="1024"/>
      <c r="BN95" s="1024"/>
      <c r="BO95" s="1024"/>
      <c r="BP95" s="1024"/>
      <c r="BQ95" s="1024"/>
      <c r="BR95" s="1024"/>
      <c r="BS95" s="1024"/>
      <c r="BT95" s="1024"/>
      <c r="BU95" s="1024"/>
      <c r="BV95" s="1024"/>
      <c r="BW95" s="1024"/>
      <c r="BX95" s="1024"/>
      <c r="BY95" s="1024"/>
      <c r="BZ95" s="1024"/>
      <c r="CA95" s="1024"/>
      <c r="CB95" s="1024"/>
      <c r="CC95" s="1024"/>
      <c r="CD95" s="1024"/>
      <c r="CE95" s="1024"/>
      <c r="CF95" s="1024"/>
      <c r="CG95" s="1024"/>
      <c r="CH95" s="1024"/>
      <c r="CI95" s="1024"/>
      <c r="CJ95" s="1024"/>
      <c r="CK95" s="1024"/>
      <c r="CL95" s="1024"/>
      <c r="CM95" s="1024"/>
      <c r="CN95" s="1024"/>
      <c r="CO95" s="1024"/>
      <c r="CP95" s="1024"/>
      <c r="CQ95" s="1024"/>
      <c r="CR95" s="1024"/>
      <c r="CS95" s="1024"/>
      <c r="CT95" s="1024"/>
      <c r="CU95" s="1024"/>
      <c r="CV95" s="1024"/>
    </row>
    <row r="96" spans="1:100" s="1025" customFormat="1" ht="19.899999999999999" customHeight="1">
      <c r="A96" s="1254"/>
      <c r="B96" s="1264"/>
      <c r="C96" s="1265" t="s">
        <v>89</v>
      </c>
      <c r="D96" s="1239">
        <f t="shared" si="29"/>
        <v>11862</v>
      </c>
      <c r="E96" s="1239">
        <f t="shared" ref="E96:V96" si="42">SUM(E99+E102+E105+E108+E111+E114+E117)</f>
        <v>168</v>
      </c>
      <c r="F96" s="1239">
        <f t="shared" si="42"/>
        <v>729</v>
      </c>
      <c r="G96" s="1239">
        <f t="shared" si="42"/>
        <v>944</v>
      </c>
      <c r="H96" s="1239">
        <f t="shared" si="42"/>
        <v>910</v>
      </c>
      <c r="I96" s="1239">
        <f t="shared" si="42"/>
        <v>911</v>
      </c>
      <c r="J96" s="1239">
        <f t="shared" si="42"/>
        <v>931</v>
      </c>
      <c r="K96" s="1239">
        <f t="shared" si="42"/>
        <v>1012</v>
      </c>
      <c r="L96" s="1239">
        <f t="shared" si="42"/>
        <v>940</v>
      </c>
      <c r="M96" s="1239">
        <f t="shared" si="42"/>
        <v>810</v>
      </c>
      <c r="N96" s="1239">
        <f t="shared" si="42"/>
        <v>631</v>
      </c>
      <c r="O96" s="1239">
        <f t="shared" si="42"/>
        <v>634</v>
      </c>
      <c r="P96" s="1239">
        <f t="shared" si="42"/>
        <v>675</v>
      </c>
      <c r="Q96" s="1239">
        <f t="shared" si="42"/>
        <v>624</v>
      </c>
      <c r="R96" s="1239">
        <f t="shared" si="42"/>
        <v>549</v>
      </c>
      <c r="S96" s="1239">
        <f t="shared" si="42"/>
        <v>422</v>
      </c>
      <c r="T96" s="1239">
        <f t="shared" si="42"/>
        <v>347</v>
      </c>
      <c r="U96" s="1239">
        <f t="shared" si="42"/>
        <v>271</v>
      </c>
      <c r="V96" s="1239">
        <f t="shared" si="42"/>
        <v>354</v>
      </c>
      <c r="W96" s="1023"/>
      <c r="X96" s="1023"/>
      <c r="Y96" s="1023"/>
      <c r="Z96" s="1023"/>
      <c r="AA96" s="1023"/>
      <c r="AB96" s="1023"/>
      <c r="AC96" s="1023"/>
      <c r="AD96" s="1023"/>
      <c r="AE96" s="1023"/>
      <c r="AF96" s="1023"/>
      <c r="AG96" s="1023"/>
      <c r="AH96" s="1023"/>
      <c r="AI96" s="1023"/>
      <c r="AJ96" s="1023"/>
      <c r="AK96" s="1023"/>
      <c r="AL96" s="1023"/>
      <c r="AM96" s="1023"/>
      <c r="AN96" s="1023"/>
      <c r="AO96" s="1023"/>
      <c r="AP96" s="1023"/>
      <c r="AQ96" s="1023"/>
      <c r="AR96" s="1023"/>
      <c r="AS96" s="1023"/>
      <c r="AT96" s="1023"/>
      <c r="AU96" s="1023"/>
      <c r="AV96" s="1023"/>
      <c r="AW96" s="1024"/>
      <c r="AX96" s="1024"/>
      <c r="AY96" s="1024"/>
      <c r="AZ96" s="1024"/>
      <c r="BA96" s="1024"/>
      <c r="BB96" s="1024"/>
      <c r="BC96" s="1024"/>
      <c r="BD96" s="1024"/>
      <c r="BE96" s="1024"/>
      <c r="BF96" s="1024"/>
      <c r="BG96" s="1024"/>
      <c r="BH96" s="1024"/>
      <c r="BI96" s="1024"/>
      <c r="BJ96" s="1024"/>
      <c r="BK96" s="1024"/>
      <c r="BL96" s="1024"/>
      <c r="BM96" s="1024"/>
      <c r="BN96" s="1024"/>
      <c r="BO96" s="1024"/>
      <c r="BP96" s="1024"/>
      <c r="BQ96" s="1024"/>
      <c r="BR96" s="1024"/>
      <c r="BS96" s="1024"/>
      <c r="BT96" s="1024"/>
      <c r="BU96" s="1024"/>
      <c r="BV96" s="1024"/>
      <c r="BW96" s="1024"/>
      <c r="BX96" s="1024"/>
      <c r="BY96" s="1024"/>
      <c r="BZ96" s="1024"/>
      <c r="CA96" s="1024"/>
      <c r="CB96" s="1024"/>
      <c r="CC96" s="1024"/>
      <c r="CD96" s="1024"/>
      <c r="CE96" s="1024"/>
      <c r="CF96" s="1024"/>
      <c r="CG96" s="1024"/>
      <c r="CH96" s="1024"/>
      <c r="CI96" s="1024"/>
      <c r="CJ96" s="1024"/>
      <c r="CK96" s="1024"/>
      <c r="CL96" s="1024"/>
      <c r="CM96" s="1024"/>
      <c r="CN96" s="1024"/>
      <c r="CO96" s="1024"/>
      <c r="CP96" s="1024"/>
      <c r="CQ96" s="1024"/>
      <c r="CR96" s="1024"/>
      <c r="CS96" s="1024"/>
      <c r="CT96" s="1024"/>
      <c r="CU96" s="1024"/>
      <c r="CV96" s="1024"/>
    </row>
    <row r="97" spans="1:204" s="1016" customFormat="1" ht="19.899999999999999" customHeight="1">
      <c r="A97" s="1034" t="s">
        <v>25</v>
      </c>
      <c r="B97" s="1035" t="s">
        <v>848</v>
      </c>
      <c r="C97" s="1057"/>
      <c r="D97" s="121">
        <f t="shared" si="29"/>
        <v>7735</v>
      </c>
      <c r="E97" s="1037">
        <f t="shared" ref="E97:V97" si="43">SUM(E98:E99)</f>
        <v>101</v>
      </c>
      <c r="F97" s="1037">
        <f t="shared" si="43"/>
        <v>428</v>
      </c>
      <c r="G97" s="1038">
        <f t="shared" si="43"/>
        <v>533</v>
      </c>
      <c r="H97" s="1038">
        <f t="shared" si="43"/>
        <v>511</v>
      </c>
      <c r="I97" s="1038">
        <f t="shared" si="43"/>
        <v>578</v>
      </c>
      <c r="J97" s="1038">
        <f t="shared" si="43"/>
        <v>600</v>
      </c>
      <c r="K97" s="1038">
        <f t="shared" si="43"/>
        <v>634</v>
      </c>
      <c r="L97" s="1038">
        <f t="shared" si="43"/>
        <v>632</v>
      </c>
      <c r="M97" s="1038">
        <f t="shared" si="43"/>
        <v>549</v>
      </c>
      <c r="N97" s="1038">
        <f t="shared" si="43"/>
        <v>476</v>
      </c>
      <c r="O97" s="1038">
        <f t="shared" si="43"/>
        <v>446</v>
      </c>
      <c r="P97" s="1038">
        <f t="shared" si="43"/>
        <v>475</v>
      </c>
      <c r="Q97" s="1038">
        <f t="shared" si="43"/>
        <v>460</v>
      </c>
      <c r="R97" s="1038">
        <f t="shared" si="43"/>
        <v>380</v>
      </c>
      <c r="S97" s="1038">
        <f t="shared" si="43"/>
        <v>307</v>
      </c>
      <c r="T97" s="1038">
        <f t="shared" si="43"/>
        <v>228</v>
      </c>
      <c r="U97" s="1038">
        <f t="shared" si="43"/>
        <v>180</v>
      </c>
      <c r="V97" s="1039">
        <f t="shared" si="43"/>
        <v>217</v>
      </c>
      <c r="W97" s="1040"/>
      <c r="X97" s="1040"/>
      <c r="Y97" s="1040"/>
      <c r="Z97" s="1040"/>
      <c r="AA97" s="1040"/>
      <c r="AB97" s="1040"/>
      <c r="AC97" s="1040"/>
      <c r="AD97" s="1040"/>
      <c r="AE97" s="1040"/>
      <c r="AF97" s="1040"/>
      <c r="AG97" s="1040"/>
      <c r="AH97" s="1040"/>
      <c r="AI97" s="1040"/>
      <c r="AJ97" s="1040"/>
      <c r="AK97" s="1040"/>
      <c r="AL97" s="1040"/>
      <c r="AM97" s="1040"/>
      <c r="AN97" s="1040"/>
      <c r="AO97" s="1040"/>
      <c r="AP97" s="1040"/>
      <c r="AQ97" s="1040"/>
      <c r="AR97" s="1040"/>
      <c r="AS97" s="1040"/>
      <c r="AT97" s="1040"/>
      <c r="AU97" s="1040"/>
      <c r="AV97" s="1040"/>
      <c r="AW97" s="1041"/>
      <c r="AX97" s="1041"/>
      <c r="AY97" s="1041"/>
      <c r="AZ97" s="1041"/>
      <c r="BA97" s="1041"/>
      <c r="BB97" s="1041"/>
      <c r="BC97" s="1041"/>
      <c r="BD97" s="1041"/>
      <c r="BE97" s="1041"/>
      <c r="BF97" s="1041"/>
      <c r="BG97" s="1041"/>
      <c r="BH97" s="1041"/>
      <c r="BI97" s="1041"/>
      <c r="BJ97" s="1041"/>
      <c r="BK97" s="1041"/>
      <c r="BL97" s="1041"/>
      <c r="BM97" s="1041"/>
      <c r="BN97" s="1041"/>
      <c r="BO97" s="1041"/>
      <c r="BP97" s="1041"/>
      <c r="BQ97" s="1041"/>
      <c r="BR97" s="1041"/>
      <c r="BS97" s="1041"/>
      <c r="BT97" s="1041"/>
      <c r="BU97" s="1041"/>
      <c r="BV97" s="1041"/>
      <c r="BW97" s="1041"/>
      <c r="BX97" s="1041"/>
      <c r="BY97" s="1041"/>
      <c r="BZ97" s="1041"/>
      <c r="CA97" s="1041"/>
      <c r="CB97" s="1041"/>
      <c r="CC97" s="1041"/>
      <c r="CD97" s="1041"/>
      <c r="CE97" s="1041"/>
      <c r="CF97" s="1041"/>
      <c r="CG97" s="1041"/>
      <c r="CH97" s="1041"/>
      <c r="CI97" s="1041"/>
      <c r="CJ97" s="1041"/>
      <c r="CK97" s="1041"/>
      <c r="CL97" s="1041"/>
      <c r="CM97" s="1041"/>
      <c r="CN97" s="1041"/>
      <c r="CO97" s="1041"/>
      <c r="CP97" s="1041"/>
      <c r="CQ97" s="1041"/>
      <c r="CR97" s="1041"/>
      <c r="CS97" s="1041"/>
      <c r="CT97" s="1041"/>
      <c r="CU97" s="1041"/>
      <c r="CV97" s="1041"/>
    </row>
    <row r="98" spans="1:204" s="1047" customFormat="1" ht="19.899999999999999" customHeight="1">
      <c r="A98" s="1042"/>
      <c r="B98" s="1043"/>
      <c r="C98" s="1044" t="s">
        <v>88</v>
      </c>
      <c r="D98" s="117">
        <f t="shared" si="29"/>
        <v>3798</v>
      </c>
      <c r="E98" s="1045">
        <v>44</v>
      </c>
      <c r="F98" s="1045">
        <v>217</v>
      </c>
      <c r="G98" s="1045">
        <v>281</v>
      </c>
      <c r="H98" s="1045">
        <v>248</v>
      </c>
      <c r="I98" s="1045">
        <v>293</v>
      </c>
      <c r="J98" s="1045">
        <v>305</v>
      </c>
      <c r="K98" s="1045">
        <v>310</v>
      </c>
      <c r="L98" s="1045">
        <v>320</v>
      </c>
      <c r="M98" s="1045">
        <v>295</v>
      </c>
      <c r="N98" s="1045">
        <v>245</v>
      </c>
      <c r="O98" s="1045">
        <v>217</v>
      </c>
      <c r="P98" s="1045">
        <v>229</v>
      </c>
      <c r="Q98" s="1045">
        <v>213</v>
      </c>
      <c r="R98" s="1045">
        <v>177</v>
      </c>
      <c r="S98" s="1045">
        <v>145</v>
      </c>
      <c r="T98" s="1045">
        <v>90</v>
      </c>
      <c r="U98" s="1045">
        <v>74</v>
      </c>
      <c r="V98" s="1046">
        <v>95</v>
      </c>
      <c r="W98" s="1023"/>
      <c r="X98" s="1023"/>
      <c r="Y98" s="1023"/>
      <c r="Z98" s="1023"/>
      <c r="AA98" s="1023"/>
      <c r="AB98" s="1023"/>
      <c r="AC98" s="1023"/>
      <c r="AD98" s="1023"/>
      <c r="AE98" s="1023"/>
      <c r="AF98" s="1023"/>
      <c r="AG98" s="1023"/>
      <c r="AH98" s="1023"/>
      <c r="AI98" s="1023"/>
      <c r="AJ98" s="1023"/>
      <c r="AK98" s="1023"/>
      <c r="AL98" s="1023"/>
      <c r="AM98" s="1023"/>
      <c r="AN98" s="1023"/>
      <c r="AO98" s="1023"/>
      <c r="AP98" s="1023"/>
      <c r="AQ98" s="1023"/>
      <c r="AR98" s="1023"/>
      <c r="AS98" s="1023"/>
      <c r="AT98" s="1023"/>
      <c r="AU98" s="1023"/>
      <c r="AV98" s="1023"/>
      <c r="AW98" s="1024"/>
      <c r="AX98" s="1024"/>
      <c r="AY98" s="1024"/>
      <c r="AZ98" s="1024"/>
      <c r="BA98" s="1024"/>
      <c r="BB98" s="1024"/>
      <c r="BC98" s="1024"/>
      <c r="BD98" s="1024"/>
      <c r="BE98" s="1024"/>
      <c r="BF98" s="1024"/>
      <c r="BG98" s="1024"/>
      <c r="BH98" s="1024"/>
      <c r="BI98" s="1024"/>
      <c r="BJ98" s="1024"/>
      <c r="BK98" s="1024"/>
      <c r="BL98" s="1024"/>
      <c r="BM98" s="1024"/>
      <c r="BN98" s="1024"/>
      <c r="BO98" s="1024"/>
      <c r="BP98" s="1024"/>
      <c r="BQ98" s="1024"/>
      <c r="BR98" s="1024"/>
      <c r="BS98" s="1024"/>
      <c r="BT98" s="1024"/>
      <c r="BU98" s="1024"/>
      <c r="BV98" s="1024"/>
      <c r="BW98" s="1024"/>
      <c r="BX98" s="1024"/>
      <c r="BY98" s="1024"/>
      <c r="BZ98" s="1024"/>
      <c r="CA98" s="1024"/>
      <c r="CB98" s="1024"/>
      <c r="CC98" s="1024"/>
      <c r="CD98" s="1024"/>
      <c r="CE98" s="1024"/>
      <c r="CF98" s="1024"/>
      <c r="CG98" s="1024"/>
      <c r="CH98" s="1024"/>
      <c r="CI98" s="1024"/>
      <c r="CJ98" s="1024"/>
      <c r="CK98" s="1024"/>
      <c r="CL98" s="1024"/>
      <c r="CM98" s="1024"/>
      <c r="CN98" s="1024"/>
      <c r="CO98" s="1024"/>
      <c r="CP98" s="1024"/>
      <c r="CQ98" s="1024"/>
      <c r="CR98" s="1024"/>
      <c r="CS98" s="1024"/>
      <c r="CT98" s="1024"/>
      <c r="CU98" s="1024"/>
      <c r="CV98" s="1024"/>
    </row>
    <row r="99" spans="1:204" s="1025" customFormat="1" ht="19.899999999999999" customHeight="1">
      <c r="A99" s="1048"/>
      <c r="B99" s="1043"/>
      <c r="C99" s="1044" t="s">
        <v>89</v>
      </c>
      <c r="D99" s="117">
        <f t="shared" si="29"/>
        <v>3937</v>
      </c>
      <c r="E99" s="1045">
        <v>57</v>
      </c>
      <c r="F99" s="1045">
        <v>211</v>
      </c>
      <c r="G99" s="1045">
        <v>252</v>
      </c>
      <c r="H99" s="1045">
        <v>263</v>
      </c>
      <c r="I99" s="1045">
        <v>285</v>
      </c>
      <c r="J99" s="1045">
        <v>295</v>
      </c>
      <c r="K99" s="1045">
        <v>324</v>
      </c>
      <c r="L99" s="1045">
        <v>312</v>
      </c>
      <c r="M99" s="1045">
        <v>254</v>
      </c>
      <c r="N99" s="1045">
        <v>231</v>
      </c>
      <c r="O99" s="1045">
        <v>229</v>
      </c>
      <c r="P99" s="1045">
        <v>246</v>
      </c>
      <c r="Q99" s="1045">
        <v>247</v>
      </c>
      <c r="R99" s="1045">
        <v>203</v>
      </c>
      <c r="S99" s="1045">
        <v>162</v>
      </c>
      <c r="T99" s="1045">
        <v>138</v>
      </c>
      <c r="U99" s="1045">
        <v>106</v>
      </c>
      <c r="V99" s="1046">
        <v>122</v>
      </c>
      <c r="W99" s="1023"/>
      <c r="X99" s="1023"/>
      <c r="Y99" s="1023"/>
      <c r="Z99" s="1023"/>
      <c r="AA99" s="1023"/>
      <c r="AB99" s="1023"/>
      <c r="AC99" s="1023"/>
      <c r="AD99" s="1023"/>
      <c r="AE99" s="1023"/>
      <c r="AF99" s="1023"/>
      <c r="AG99" s="1023"/>
      <c r="AH99" s="1023"/>
      <c r="AI99" s="1023"/>
      <c r="AJ99" s="1023"/>
      <c r="AK99" s="1023"/>
      <c r="AL99" s="1023"/>
      <c r="AM99" s="1023"/>
      <c r="AN99" s="1023"/>
      <c r="AO99" s="1023"/>
      <c r="AP99" s="1023"/>
      <c r="AQ99" s="1023"/>
      <c r="AR99" s="1023"/>
      <c r="AS99" s="1023"/>
      <c r="AT99" s="1023"/>
      <c r="AU99" s="1023"/>
      <c r="AV99" s="1023"/>
      <c r="AW99" s="1024"/>
      <c r="AX99" s="1024"/>
      <c r="AY99" s="1024"/>
      <c r="AZ99" s="1024"/>
      <c r="BA99" s="1024"/>
      <c r="BB99" s="1024"/>
      <c r="BC99" s="1024"/>
      <c r="BD99" s="1024"/>
      <c r="BE99" s="1024"/>
      <c r="BF99" s="1024"/>
      <c r="BG99" s="1024"/>
      <c r="BH99" s="1024"/>
      <c r="BI99" s="1024"/>
      <c r="BJ99" s="1024"/>
      <c r="BK99" s="1024"/>
      <c r="BL99" s="1024"/>
      <c r="BM99" s="1024"/>
      <c r="BN99" s="1024"/>
      <c r="BO99" s="1024"/>
      <c r="BP99" s="1024"/>
      <c r="BQ99" s="1024"/>
      <c r="BR99" s="1024"/>
      <c r="BS99" s="1024"/>
      <c r="BT99" s="1024"/>
      <c r="BU99" s="1024"/>
      <c r="BV99" s="1024"/>
      <c r="BW99" s="1024"/>
      <c r="BX99" s="1024"/>
      <c r="BY99" s="1024"/>
      <c r="BZ99" s="1024"/>
      <c r="CA99" s="1024"/>
      <c r="CB99" s="1024"/>
      <c r="CC99" s="1024"/>
      <c r="CD99" s="1024"/>
      <c r="CE99" s="1024"/>
      <c r="CF99" s="1024"/>
      <c r="CG99" s="1024"/>
      <c r="CH99" s="1024"/>
      <c r="CI99" s="1024"/>
      <c r="CJ99" s="1024"/>
      <c r="CK99" s="1024"/>
      <c r="CL99" s="1024"/>
      <c r="CM99" s="1024"/>
      <c r="CN99" s="1024"/>
      <c r="CO99" s="1024"/>
      <c r="CP99" s="1024"/>
      <c r="CQ99" s="1024"/>
      <c r="CR99" s="1024"/>
      <c r="CS99" s="1024"/>
      <c r="CT99" s="1024"/>
      <c r="CU99" s="1024"/>
      <c r="CV99" s="1024"/>
    </row>
    <row r="100" spans="1:204" s="1016" customFormat="1" ht="19.899999999999999" customHeight="1">
      <c r="A100" s="1266" t="s">
        <v>27</v>
      </c>
      <c r="B100" s="1062" t="s">
        <v>849</v>
      </c>
      <c r="C100" s="1036"/>
      <c r="D100" s="121">
        <f t="shared" si="29"/>
        <v>2030</v>
      </c>
      <c r="E100" s="1037">
        <f t="shared" ref="E100:V100" si="44">SUM(E101:E102)</f>
        <v>25</v>
      </c>
      <c r="F100" s="1037">
        <f t="shared" si="44"/>
        <v>114</v>
      </c>
      <c r="G100" s="1038">
        <f t="shared" si="44"/>
        <v>155</v>
      </c>
      <c r="H100" s="1038">
        <f t="shared" si="44"/>
        <v>157</v>
      </c>
      <c r="I100" s="1038">
        <f t="shared" si="44"/>
        <v>162</v>
      </c>
      <c r="J100" s="1038">
        <f t="shared" si="44"/>
        <v>175</v>
      </c>
      <c r="K100" s="1038">
        <f t="shared" si="44"/>
        <v>176</v>
      </c>
      <c r="L100" s="1038">
        <f t="shared" si="44"/>
        <v>150</v>
      </c>
      <c r="M100" s="1038">
        <f t="shared" si="44"/>
        <v>152</v>
      </c>
      <c r="N100" s="1038">
        <f t="shared" si="44"/>
        <v>120</v>
      </c>
      <c r="O100" s="1038">
        <f t="shared" si="44"/>
        <v>121</v>
      </c>
      <c r="P100" s="1038">
        <f t="shared" si="44"/>
        <v>112</v>
      </c>
      <c r="Q100" s="1038">
        <f t="shared" si="44"/>
        <v>101</v>
      </c>
      <c r="R100" s="1038">
        <f t="shared" si="44"/>
        <v>88</v>
      </c>
      <c r="S100" s="1038">
        <f t="shared" si="44"/>
        <v>63</v>
      </c>
      <c r="T100" s="1038">
        <f t="shared" si="44"/>
        <v>61</v>
      </c>
      <c r="U100" s="1038">
        <f t="shared" si="44"/>
        <v>42</v>
      </c>
      <c r="V100" s="1039">
        <f t="shared" si="44"/>
        <v>56</v>
      </c>
      <c r="W100" s="1040"/>
      <c r="X100" s="1040"/>
      <c r="Y100" s="1040"/>
      <c r="Z100" s="1040"/>
      <c r="AA100" s="1040"/>
      <c r="AB100" s="1040"/>
      <c r="AC100" s="1040"/>
      <c r="AD100" s="1040"/>
      <c r="AE100" s="1040"/>
      <c r="AF100" s="1040"/>
      <c r="AG100" s="1040"/>
      <c r="AH100" s="1040"/>
      <c r="AI100" s="1040"/>
      <c r="AJ100" s="1040"/>
      <c r="AK100" s="1040"/>
      <c r="AL100" s="1040"/>
      <c r="AM100" s="1040"/>
      <c r="AN100" s="1040"/>
      <c r="AO100" s="1040"/>
      <c r="AP100" s="1040"/>
      <c r="AQ100" s="1040"/>
      <c r="AR100" s="1040"/>
      <c r="AS100" s="1040"/>
      <c r="AT100" s="1040"/>
      <c r="AU100" s="1040"/>
      <c r="AV100" s="1040"/>
      <c r="AW100" s="1041"/>
      <c r="AX100" s="1041"/>
      <c r="AY100" s="1041"/>
      <c r="AZ100" s="1041"/>
      <c r="BA100" s="1041"/>
      <c r="BB100" s="1041"/>
      <c r="BC100" s="1041"/>
      <c r="BD100" s="1041"/>
      <c r="BE100" s="1041"/>
      <c r="BF100" s="1041"/>
      <c r="BG100" s="1041"/>
      <c r="BH100" s="1041"/>
      <c r="BI100" s="1041"/>
      <c r="BJ100" s="1041"/>
      <c r="BK100" s="1041"/>
      <c r="BL100" s="1041"/>
      <c r="BM100" s="1041"/>
      <c r="BN100" s="1041"/>
      <c r="BO100" s="1041"/>
      <c r="BP100" s="1041"/>
      <c r="BQ100" s="1041"/>
      <c r="BR100" s="1041"/>
      <c r="BS100" s="1041"/>
      <c r="BT100" s="1041"/>
      <c r="BU100" s="1041"/>
      <c r="BV100" s="1041"/>
      <c r="BW100" s="1041"/>
      <c r="BX100" s="1041"/>
      <c r="BY100" s="1041"/>
      <c r="BZ100" s="1041"/>
      <c r="CA100" s="1041"/>
      <c r="CB100" s="1041"/>
      <c r="CC100" s="1041"/>
      <c r="CD100" s="1041"/>
      <c r="CE100" s="1041"/>
      <c r="CF100" s="1041"/>
      <c r="CG100" s="1041"/>
      <c r="CH100" s="1041"/>
      <c r="CI100" s="1041"/>
      <c r="CJ100" s="1041"/>
      <c r="CK100" s="1041"/>
      <c r="CL100" s="1041"/>
      <c r="CM100" s="1041"/>
      <c r="CN100" s="1041"/>
      <c r="CO100" s="1041"/>
      <c r="CP100" s="1041"/>
      <c r="CQ100" s="1041"/>
      <c r="CR100" s="1041"/>
      <c r="CS100" s="1041"/>
      <c r="CT100" s="1041"/>
      <c r="CU100" s="1041"/>
      <c r="CV100" s="1041"/>
    </row>
    <row r="101" spans="1:204" s="1047" customFormat="1" ht="19.899999999999999" customHeight="1">
      <c r="A101" s="1267"/>
      <c r="B101" s="1056"/>
      <c r="C101" s="1044" t="s">
        <v>88</v>
      </c>
      <c r="D101" s="122">
        <f t="shared" ref="D101:D117" si="45">SUM(E101:V101)</f>
        <v>1028</v>
      </c>
      <c r="E101" s="1045">
        <v>11</v>
      </c>
      <c r="F101" s="1045">
        <v>56</v>
      </c>
      <c r="G101" s="1045">
        <v>82</v>
      </c>
      <c r="H101" s="1045">
        <v>83</v>
      </c>
      <c r="I101" s="1045">
        <v>84</v>
      </c>
      <c r="J101" s="1045">
        <v>90</v>
      </c>
      <c r="K101" s="1045">
        <v>86</v>
      </c>
      <c r="L101" s="1045">
        <v>76</v>
      </c>
      <c r="M101" s="1045">
        <v>75</v>
      </c>
      <c r="N101" s="1045">
        <v>65</v>
      </c>
      <c r="O101" s="1045">
        <v>62</v>
      </c>
      <c r="P101" s="1045">
        <v>56</v>
      </c>
      <c r="Q101" s="1045">
        <v>48</v>
      </c>
      <c r="R101" s="1045">
        <v>44</v>
      </c>
      <c r="S101" s="1045">
        <v>32</v>
      </c>
      <c r="T101" s="1045">
        <v>29</v>
      </c>
      <c r="U101" s="1045">
        <v>20</v>
      </c>
      <c r="V101" s="1046">
        <v>29</v>
      </c>
      <c r="W101" s="1023"/>
      <c r="X101" s="1023"/>
      <c r="Y101" s="1023"/>
      <c r="Z101" s="1023"/>
      <c r="AA101" s="1023"/>
      <c r="AB101" s="1023"/>
      <c r="AC101" s="1023"/>
      <c r="AD101" s="1023"/>
      <c r="AE101" s="1023"/>
      <c r="AF101" s="1023"/>
      <c r="AG101" s="1023"/>
      <c r="AH101" s="1023"/>
      <c r="AI101" s="1023"/>
      <c r="AJ101" s="1023"/>
      <c r="AK101" s="1023"/>
      <c r="AL101" s="1023"/>
      <c r="AM101" s="1023"/>
      <c r="AN101" s="1023"/>
      <c r="AO101" s="1023"/>
      <c r="AP101" s="1023"/>
      <c r="AQ101" s="1023"/>
      <c r="AR101" s="1023"/>
      <c r="AS101" s="1023"/>
      <c r="AT101" s="1023"/>
      <c r="AU101" s="1023"/>
      <c r="AV101" s="1023"/>
      <c r="AW101" s="1024"/>
      <c r="AX101" s="1024"/>
      <c r="AY101" s="1024"/>
      <c r="AZ101" s="1024"/>
      <c r="BA101" s="1024"/>
      <c r="BB101" s="1024"/>
      <c r="BC101" s="1024"/>
      <c r="BD101" s="1024"/>
      <c r="BE101" s="1024"/>
      <c r="BF101" s="1024"/>
      <c r="BG101" s="1024"/>
      <c r="BH101" s="1024"/>
      <c r="BI101" s="1024"/>
      <c r="BJ101" s="1024"/>
      <c r="BK101" s="1024"/>
      <c r="BL101" s="1024"/>
      <c r="BM101" s="1024"/>
      <c r="BN101" s="1024"/>
      <c r="BO101" s="1024"/>
      <c r="BP101" s="1024"/>
      <c r="BQ101" s="1024"/>
      <c r="BR101" s="1024"/>
      <c r="BS101" s="1024"/>
      <c r="BT101" s="1024"/>
      <c r="BU101" s="1024"/>
      <c r="BV101" s="1024"/>
      <c r="BW101" s="1024"/>
      <c r="BX101" s="1024"/>
      <c r="BY101" s="1024"/>
      <c r="BZ101" s="1024"/>
      <c r="CA101" s="1024"/>
      <c r="CB101" s="1024"/>
      <c r="CC101" s="1024"/>
      <c r="CD101" s="1024"/>
      <c r="CE101" s="1024"/>
      <c r="CF101" s="1024"/>
      <c r="CG101" s="1024"/>
      <c r="CH101" s="1024"/>
      <c r="CI101" s="1024"/>
      <c r="CJ101" s="1024"/>
      <c r="CK101" s="1024"/>
      <c r="CL101" s="1024"/>
      <c r="CM101" s="1024"/>
      <c r="CN101" s="1024"/>
      <c r="CO101" s="1024"/>
      <c r="CP101" s="1024"/>
      <c r="CQ101" s="1024"/>
      <c r="CR101" s="1024"/>
      <c r="CS101" s="1024"/>
      <c r="CT101" s="1024"/>
      <c r="CU101" s="1024"/>
      <c r="CV101" s="1024"/>
    </row>
    <row r="102" spans="1:204" s="1025" customFormat="1" ht="19.899999999999999" customHeight="1">
      <c r="A102" s="1055"/>
      <c r="B102" s="1056"/>
      <c r="C102" s="1044" t="s">
        <v>89</v>
      </c>
      <c r="D102" s="122">
        <f t="shared" si="45"/>
        <v>1002</v>
      </c>
      <c r="E102" s="1045">
        <v>14</v>
      </c>
      <c r="F102" s="1045">
        <v>58</v>
      </c>
      <c r="G102" s="1045">
        <v>73</v>
      </c>
      <c r="H102" s="1045">
        <v>74</v>
      </c>
      <c r="I102" s="1045">
        <v>78</v>
      </c>
      <c r="J102" s="1045">
        <v>85</v>
      </c>
      <c r="K102" s="1045">
        <v>90</v>
      </c>
      <c r="L102" s="1045">
        <v>74</v>
      </c>
      <c r="M102" s="1045">
        <v>77</v>
      </c>
      <c r="N102" s="1045">
        <v>55</v>
      </c>
      <c r="O102" s="1045">
        <v>59</v>
      </c>
      <c r="P102" s="1045">
        <v>56</v>
      </c>
      <c r="Q102" s="1045">
        <v>53</v>
      </c>
      <c r="R102" s="1045">
        <v>44</v>
      </c>
      <c r="S102" s="1045">
        <v>31</v>
      </c>
      <c r="T102" s="1045">
        <v>32</v>
      </c>
      <c r="U102" s="1045">
        <v>22</v>
      </c>
      <c r="V102" s="1046">
        <v>27</v>
      </c>
      <c r="W102" s="1023"/>
      <c r="X102" s="1023"/>
      <c r="Y102" s="1023"/>
      <c r="Z102" s="1023"/>
      <c r="AA102" s="1023"/>
      <c r="AB102" s="1023"/>
      <c r="AC102" s="1023"/>
      <c r="AD102" s="1023"/>
      <c r="AE102" s="1023"/>
      <c r="AF102" s="1023"/>
      <c r="AG102" s="1023"/>
      <c r="AH102" s="1023"/>
      <c r="AI102" s="1023"/>
      <c r="AJ102" s="1023"/>
      <c r="AK102" s="1023"/>
      <c r="AL102" s="1023"/>
      <c r="AM102" s="1023"/>
      <c r="AN102" s="1023"/>
      <c r="AO102" s="1023"/>
      <c r="AP102" s="1023"/>
      <c r="AQ102" s="1023"/>
      <c r="AR102" s="1023"/>
      <c r="AS102" s="1023"/>
      <c r="AT102" s="1023"/>
      <c r="AU102" s="1023"/>
      <c r="AV102" s="1023"/>
      <c r="AW102" s="1024"/>
      <c r="AX102" s="1024"/>
      <c r="AY102" s="1024"/>
      <c r="AZ102" s="1024"/>
      <c r="BA102" s="1024"/>
      <c r="BB102" s="1024"/>
      <c r="BC102" s="1024"/>
      <c r="BD102" s="1024"/>
      <c r="BE102" s="1024"/>
      <c r="BF102" s="1024"/>
      <c r="BG102" s="1024"/>
      <c r="BH102" s="1024"/>
      <c r="BI102" s="1024"/>
      <c r="BJ102" s="1024"/>
      <c r="BK102" s="1024"/>
      <c r="BL102" s="1024"/>
      <c r="BM102" s="1024"/>
      <c r="BN102" s="1024"/>
      <c r="BO102" s="1024"/>
      <c r="BP102" s="1024"/>
      <c r="BQ102" s="1024"/>
      <c r="BR102" s="1024"/>
      <c r="BS102" s="1024"/>
      <c r="BT102" s="1024"/>
      <c r="BU102" s="1024"/>
      <c r="BV102" s="1024"/>
      <c r="BW102" s="1024"/>
      <c r="BX102" s="1024"/>
      <c r="BY102" s="1024"/>
      <c r="BZ102" s="1024"/>
      <c r="CA102" s="1024"/>
      <c r="CB102" s="1024"/>
      <c r="CC102" s="1024"/>
      <c r="CD102" s="1024"/>
      <c r="CE102" s="1024"/>
      <c r="CF102" s="1024"/>
      <c r="CG102" s="1024"/>
      <c r="CH102" s="1024"/>
      <c r="CI102" s="1024"/>
      <c r="CJ102" s="1024"/>
      <c r="CK102" s="1024"/>
      <c r="CL102" s="1024"/>
      <c r="CM102" s="1024"/>
      <c r="CN102" s="1024"/>
      <c r="CO102" s="1024"/>
      <c r="CP102" s="1024"/>
      <c r="CQ102" s="1024"/>
      <c r="CR102" s="1024"/>
      <c r="CS102" s="1024"/>
      <c r="CT102" s="1024"/>
      <c r="CU102" s="1024"/>
      <c r="CV102" s="1024"/>
    </row>
    <row r="103" spans="1:204" s="1016" customFormat="1" ht="19.899999999999999" customHeight="1">
      <c r="A103" s="1061" t="s">
        <v>29</v>
      </c>
      <c r="B103" s="1062" t="s">
        <v>850</v>
      </c>
      <c r="C103" s="1036"/>
      <c r="D103" s="121">
        <f t="shared" si="45"/>
        <v>4305</v>
      </c>
      <c r="E103" s="1037">
        <f t="shared" ref="E103:V103" si="46">SUM(E104:E105)</f>
        <v>43</v>
      </c>
      <c r="F103" s="1037">
        <f t="shared" si="46"/>
        <v>258</v>
      </c>
      <c r="G103" s="1038">
        <f t="shared" si="46"/>
        <v>354</v>
      </c>
      <c r="H103" s="1038">
        <f t="shared" si="46"/>
        <v>289</v>
      </c>
      <c r="I103" s="1038">
        <f t="shared" si="46"/>
        <v>326</v>
      </c>
      <c r="J103" s="1038">
        <f t="shared" si="46"/>
        <v>310</v>
      </c>
      <c r="K103" s="1038">
        <f t="shared" si="46"/>
        <v>341</v>
      </c>
      <c r="L103" s="1038">
        <f t="shared" si="46"/>
        <v>344</v>
      </c>
      <c r="M103" s="1038">
        <f t="shared" si="46"/>
        <v>289</v>
      </c>
      <c r="N103" s="1038">
        <f t="shared" si="46"/>
        <v>240</v>
      </c>
      <c r="O103" s="1038">
        <f t="shared" si="46"/>
        <v>236</v>
      </c>
      <c r="P103" s="1038">
        <f t="shared" si="46"/>
        <v>252</v>
      </c>
      <c r="Q103" s="1038">
        <f t="shared" si="46"/>
        <v>238</v>
      </c>
      <c r="R103" s="1038">
        <f t="shared" si="46"/>
        <v>216</v>
      </c>
      <c r="S103" s="1038">
        <f t="shared" si="46"/>
        <v>177</v>
      </c>
      <c r="T103" s="1038">
        <f t="shared" si="46"/>
        <v>124</v>
      </c>
      <c r="U103" s="1038">
        <f t="shared" si="46"/>
        <v>110</v>
      </c>
      <c r="V103" s="1039">
        <f t="shared" si="46"/>
        <v>158</v>
      </c>
      <c r="W103" s="1040"/>
      <c r="X103" s="1040"/>
      <c r="Y103" s="1040"/>
      <c r="Z103" s="1040"/>
      <c r="AA103" s="1040"/>
      <c r="AB103" s="1040"/>
      <c r="AC103" s="1040"/>
      <c r="AD103" s="1040"/>
      <c r="AE103" s="1040"/>
      <c r="AF103" s="1040"/>
      <c r="AG103" s="1040"/>
      <c r="AH103" s="1040"/>
      <c r="AI103" s="1040"/>
      <c r="AJ103" s="1040"/>
      <c r="AK103" s="1040"/>
      <c r="AL103" s="1040"/>
      <c r="AM103" s="1040"/>
      <c r="AN103" s="1040"/>
      <c r="AO103" s="1040"/>
      <c r="AP103" s="1040"/>
      <c r="AQ103" s="1040"/>
      <c r="AR103" s="1040"/>
      <c r="AS103" s="1040"/>
      <c r="AT103" s="1040"/>
      <c r="AU103" s="1040"/>
      <c r="AV103" s="1040"/>
      <c r="AW103" s="1041"/>
      <c r="AX103" s="1041"/>
      <c r="AY103" s="1041"/>
      <c r="AZ103" s="1041"/>
      <c r="BA103" s="1041"/>
      <c r="BB103" s="1041"/>
      <c r="BC103" s="1041"/>
      <c r="BD103" s="1041"/>
      <c r="BE103" s="1041"/>
      <c r="BF103" s="1041"/>
      <c r="BG103" s="1041"/>
      <c r="BH103" s="1041"/>
      <c r="BI103" s="1041"/>
      <c r="BJ103" s="1041"/>
      <c r="BK103" s="1041"/>
      <c r="BL103" s="1041"/>
      <c r="BM103" s="1041"/>
      <c r="BN103" s="1041"/>
      <c r="BO103" s="1041"/>
      <c r="BP103" s="1041"/>
      <c r="BQ103" s="1041"/>
      <c r="BR103" s="1041"/>
      <c r="BS103" s="1041"/>
      <c r="BT103" s="1041"/>
      <c r="BU103" s="1041"/>
      <c r="BV103" s="1041"/>
      <c r="BW103" s="1041"/>
      <c r="BX103" s="1041"/>
      <c r="BY103" s="1041"/>
      <c r="BZ103" s="1041"/>
      <c r="CA103" s="1041"/>
      <c r="CB103" s="1041"/>
      <c r="CC103" s="1041"/>
      <c r="CD103" s="1041"/>
      <c r="CE103" s="1041"/>
      <c r="CF103" s="1041"/>
      <c r="CG103" s="1041"/>
      <c r="CH103" s="1041"/>
      <c r="CI103" s="1041"/>
      <c r="CJ103" s="1041"/>
      <c r="CK103" s="1041"/>
      <c r="CL103" s="1041"/>
      <c r="CM103" s="1041"/>
      <c r="CN103" s="1041"/>
      <c r="CO103" s="1041"/>
      <c r="CP103" s="1041"/>
      <c r="CQ103" s="1041"/>
      <c r="CR103" s="1041"/>
      <c r="CS103" s="1041"/>
      <c r="CT103" s="1041"/>
      <c r="CU103" s="1041"/>
      <c r="CV103" s="1041"/>
    </row>
    <row r="104" spans="1:204" s="1047" customFormat="1" ht="19.899999999999999" customHeight="1">
      <c r="A104" s="1059"/>
      <c r="B104" s="1056"/>
      <c r="C104" s="1063" t="str">
        <f>[1]COCLE!C96</f>
        <v xml:space="preserve">     HOMBRE........................................</v>
      </c>
      <c r="D104" s="122">
        <f t="shared" si="45"/>
        <v>2114</v>
      </c>
      <c r="E104" s="1045">
        <v>16</v>
      </c>
      <c r="F104" s="1045">
        <v>126</v>
      </c>
      <c r="G104" s="1045">
        <v>185</v>
      </c>
      <c r="H104" s="1045">
        <v>143</v>
      </c>
      <c r="I104" s="1045">
        <v>172</v>
      </c>
      <c r="J104" s="1045">
        <v>148</v>
      </c>
      <c r="K104" s="1045">
        <v>153</v>
      </c>
      <c r="L104" s="1045">
        <v>158</v>
      </c>
      <c r="M104" s="1045">
        <v>147</v>
      </c>
      <c r="N104" s="1045">
        <v>134</v>
      </c>
      <c r="O104" s="1045">
        <v>122</v>
      </c>
      <c r="P104" s="1045">
        <v>126</v>
      </c>
      <c r="Q104" s="1045">
        <v>123</v>
      </c>
      <c r="R104" s="1045">
        <v>100</v>
      </c>
      <c r="S104" s="1045">
        <v>83</v>
      </c>
      <c r="T104" s="1045">
        <v>60</v>
      </c>
      <c r="U104" s="1045">
        <v>54</v>
      </c>
      <c r="V104" s="1046">
        <v>64</v>
      </c>
      <c r="W104" s="1064"/>
      <c r="X104" s="1064"/>
      <c r="Y104" s="1064"/>
      <c r="Z104" s="1064"/>
      <c r="AA104" s="1064"/>
      <c r="AB104" s="1064"/>
      <c r="AC104" s="1064"/>
      <c r="AD104" s="1064"/>
      <c r="AE104" s="1064"/>
      <c r="AF104" s="1064"/>
      <c r="AG104" s="1064"/>
      <c r="AH104" s="1064"/>
      <c r="AI104" s="1064"/>
      <c r="AJ104" s="1064"/>
      <c r="AK104" s="1064"/>
      <c r="AL104" s="1064"/>
      <c r="AM104" s="1064"/>
      <c r="AN104" s="1064"/>
      <c r="AO104" s="1064"/>
      <c r="AP104" s="1064"/>
      <c r="AQ104" s="1064"/>
      <c r="AR104" s="1064"/>
      <c r="AS104" s="1064"/>
      <c r="AT104" s="1064"/>
      <c r="AU104" s="1064"/>
      <c r="AV104" s="1064"/>
      <c r="AW104" s="1064"/>
      <c r="AX104" s="1064"/>
      <c r="AY104" s="1064"/>
      <c r="AZ104" s="1064"/>
      <c r="BA104" s="1064"/>
      <c r="BB104" s="1064"/>
      <c r="BC104" s="1064"/>
      <c r="BD104" s="1064"/>
      <c r="BE104" s="1064"/>
      <c r="BF104" s="1064"/>
      <c r="BG104" s="1064"/>
      <c r="BH104" s="1064"/>
      <c r="BI104" s="1064"/>
      <c r="BJ104" s="1064"/>
      <c r="BK104" s="1064"/>
      <c r="BL104" s="1064"/>
      <c r="BM104" s="1064"/>
      <c r="BN104" s="1064"/>
      <c r="BO104" s="1064"/>
      <c r="BP104" s="1064"/>
      <c r="BQ104" s="1064"/>
      <c r="BR104" s="1064"/>
      <c r="BS104" s="1064"/>
      <c r="BT104" s="1064"/>
      <c r="BU104" s="1064"/>
      <c r="BV104" s="1064"/>
      <c r="BW104" s="1064"/>
      <c r="BX104" s="1064"/>
      <c r="BY104" s="1064"/>
      <c r="BZ104" s="1064"/>
      <c r="CA104" s="1064"/>
      <c r="CB104" s="1064"/>
      <c r="CC104" s="1064"/>
      <c r="CD104" s="1064"/>
      <c r="CE104" s="1064"/>
      <c r="CF104" s="1064"/>
      <c r="CG104" s="1064"/>
      <c r="CH104" s="1064"/>
      <c r="CI104" s="1064"/>
      <c r="CJ104" s="1064"/>
      <c r="CK104" s="1064"/>
      <c r="CL104" s="1064"/>
      <c r="CM104" s="1064"/>
      <c r="CN104" s="1064"/>
      <c r="CO104" s="1064"/>
      <c r="CP104" s="1064"/>
      <c r="CQ104" s="1064"/>
      <c r="CR104" s="1064"/>
      <c r="CS104" s="1064"/>
      <c r="CT104" s="1064"/>
      <c r="CU104" s="1064"/>
      <c r="CV104" s="1064"/>
      <c r="CW104" s="1064"/>
      <c r="CX104" s="1064"/>
      <c r="CY104" s="1064"/>
      <c r="CZ104" s="1064"/>
      <c r="DA104" s="1064"/>
      <c r="DB104" s="1064"/>
      <c r="DC104" s="1064"/>
      <c r="DD104" s="1064"/>
      <c r="DE104" s="1064"/>
      <c r="DF104" s="1064"/>
      <c r="DG104" s="1064"/>
      <c r="DH104" s="1064"/>
      <c r="DI104" s="1064"/>
      <c r="DJ104" s="1064"/>
      <c r="DK104" s="1064"/>
      <c r="DL104" s="1064"/>
      <c r="DM104" s="1064"/>
      <c r="DN104" s="1064"/>
      <c r="DO104" s="1064"/>
      <c r="DP104" s="1064"/>
      <c r="DQ104" s="1064"/>
      <c r="DR104" s="1064"/>
      <c r="DS104" s="1064"/>
      <c r="DT104" s="1064"/>
      <c r="DU104" s="1064"/>
      <c r="DV104" s="1064"/>
      <c r="DW104" s="1064"/>
      <c r="DX104" s="1064"/>
      <c r="DY104" s="1064"/>
      <c r="DZ104" s="1064"/>
      <c r="EA104" s="1064"/>
      <c r="EB104" s="1064"/>
      <c r="EC104" s="1064"/>
      <c r="ED104" s="1064"/>
      <c r="EE104" s="1064"/>
      <c r="EF104" s="1064"/>
      <c r="EG104" s="1064"/>
      <c r="EH104" s="1064"/>
      <c r="EI104" s="1064"/>
      <c r="EJ104" s="1064"/>
      <c r="EK104" s="1064"/>
      <c r="EL104" s="1064"/>
      <c r="EM104" s="1064"/>
      <c r="EN104" s="1064"/>
      <c r="EO104" s="1064"/>
      <c r="EP104" s="1064"/>
      <c r="EQ104" s="1064"/>
      <c r="ER104" s="1064"/>
      <c r="ES104" s="1064"/>
      <c r="ET104" s="1064"/>
      <c r="EU104" s="1064"/>
      <c r="EV104" s="1064"/>
      <c r="EW104" s="1064"/>
      <c r="EX104" s="1064"/>
      <c r="EY104" s="1064"/>
      <c r="EZ104" s="1064"/>
      <c r="FA104" s="1064"/>
      <c r="FB104" s="1064"/>
      <c r="FC104" s="1064"/>
      <c r="FD104" s="1064"/>
      <c r="FE104" s="1064"/>
      <c r="FF104" s="1064"/>
      <c r="FG104" s="1064"/>
      <c r="FH104" s="1064"/>
      <c r="FI104" s="1064"/>
      <c r="FJ104" s="1064"/>
      <c r="FK104" s="1064"/>
      <c r="FL104" s="1064"/>
      <c r="FM104" s="1064"/>
      <c r="FN104" s="1064"/>
      <c r="FO104" s="1064"/>
      <c r="FP104" s="1064"/>
      <c r="FQ104" s="1064"/>
      <c r="FR104" s="1064"/>
      <c r="FS104" s="1064"/>
      <c r="FT104" s="1064"/>
      <c r="FU104" s="1064"/>
      <c r="FV104" s="1064"/>
      <c r="FW104" s="1064"/>
      <c r="FX104" s="1064"/>
      <c r="FY104" s="1064"/>
      <c r="FZ104" s="1064"/>
      <c r="GA104" s="1064"/>
      <c r="GB104" s="1064"/>
      <c r="GC104" s="1064"/>
      <c r="GD104" s="1064"/>
      <c r="GE104" s="1064"/>
      <c r="GF104" s="1064"/>
      <c r="GG104" s="1064"/>
      <c r="GH104" s="1064"/>
      <c r="GI104" s="1064"/>
      <c r="GJ104" s="1064"/>
      <c r="GK104" s="1064"/>
      <c r="GL104" s="1064"/>
      <c r="GM104" s="1064"/>
      <c r="GN104" s="1064"/>
      <c r="GO104" s="1064"/>
      <c r="GP104" s="1064"/>
      <c r="GQ104" s="1064"/>
      <c r="GR104" s="1064"/>
      <c r="GS104" s="1064"/>
      <c r="GT104" s="1064"/>
      <c r="GU104" s="1064"/>
      <c r="GV104" s="1064"/>
    </row>
    <row r="105" spans="1:204" s="1025" customFormat="1" ht="19.899999999999999" customHeight="1">
      <c r="A105" s="1059"/>
      <c r="B105" s="1056"/>
      <c r="C105" s="1063" t="str">
        <f>[1]COCLE!C97</f>
        <v xml:space="preserve">     MUJER..............................................</v>
      </c>
      <c r="D105" s="122">
        <f t="shared" si="45"/>
        <v>2191</v>
      </c>
      <c r="E105" s="1045">
        <v>27</v>
      </c>
      <c r="F105" s="1045">
        <v>132</v>
      </c>
      <c r="G105" s="1045">
        <v>169</v>
      </c>
      <c r="H105" s="1045">
        <v>146</v>
      </c>
      <c r="I105" s="1045">
        <v>154</v>
      </c>
      <c r="J105" s="1045">
        <v>162</v>
      </c>
      <c r="K105" s="1045">
        <v>188</v>
      </c>
      <c r="L105" s="1045">
        <v>186</v>
      </c>
      <c r="M105" s="1045">
        <v>142</v>
      </c>
      <c r="N105" s="1045">
        <v>106</v>
      </c>
      <c r="O105" s="1045">
        <v>114</v>
      </c>
      <c r="P105" s="1045">
        <v>126</v>
      </c>
      <c r="Q105" s="1045">
        <v>115</v>
      </c>
      <c r="R105" s="1045">
        <v>116</v>
      </c>
      <c r="S105" s="1045">
        <v>94</v>
      </c>
      <c r="T105" s="1045">
        <v>64</v>
      </c>
      <c r="U105" s="1045">
        <v>56</v>
      </c>
      <c r="V105" s="1046">
        <v>94</v>
      </c>
      <c r="W105" s="1064"/>
      <c r="X105" s="1064"/>
      <c r="Y105" s="1064"/>
      <c r="Z105" s="1064"/>
      <c r="AA105" s="1064"/>
      <c r="AB105" s="1064"/>
      <c r="AC105" s="1064"/>
      <c r="AD105" s="1064"/>
      <c r="AE105" s="1064"/>
      <c r="AF105" s="1064"/>
      <c r="AG105" s="1064"/>
      <c r="AH105" s="1064"/>
      <c r="AI105" s="1064"/>
      <c r="AJ105" s="1064"/>
      <c r="AK105" s="1064"/>
      <c r="AL105" s="1064"/>
      <c r="AM105" s="1064"/>
      <c r="AN105" s="1064"/>
      <c r="AO105" s="1064"/>
      <c r="AP105" s="1064"/>
      <c r="AQ105" s="1064"/>
      <c r="AR105" s="1064"/>
      <c r="AS105" s="1064"/>
      <c r="AT105" s="1064"/>
      <c r="AU105" s="1064"/>
      <c r="AV105" s="1064"/>
      <c r="AW105" s="1064"/>
      <c r="AX105" s="1064"/>
      <c r="AY105" s="1064"/>
      <c r="AZ105" s="1064"/>
      <c r="BA105" s="1064"/>
      <c r="BB105" s="1064"/>
      <c r="BC105" s="1064"/>
      <c r="BD105" s="1064"/>
      <c r="BE105" s="1064"/>
      <c r="BF105" s="1064"/>
      <c r="BG105" s="1064"/>
      <c r="BH105" s="1064"/>
      <c r="BI105" s="1064"/>
      <c r="BJ105" s="1064"/>
      <c r="BK105" s="1064"/>
      <c r="BL105" s="1064"/>
      <c r="BM105" s="1064"/>
      <c r="BN105" s="1064"/>
      <c r="BO105" s="1064"/>
      <c r="BP105" s="1064"/>
      <c r="BQ105" s="1064"/>
      <c r="BR105" s="1064"/>
      <c r="BS105" s="1064"/>
      <c r="BT105" s="1064"/>
      <c r="BU105" s="1064"/>
      <c r="BV105" s="1064"/>
      <c r="BW105" s="1064"/>
      <c r="BX105" s="1064"/>
      <c r="BY105" s="1064"/>
      <c r="BZ105" s="1064"/>
      <c r="CA105" s="1064"/>
      <c r="CB105" s="1064"/>
      <c r="CC105" s="1064"/>
      <c r="CD105" s="1064"/>
      <c r="CE105" s="1064"/>
      <c r="CF105" s="1064"/>
      <c r="CG105" s="1064"/>
      <c r="CH105" s="1064"/>
      <c r="CI105" s="1064"/>
      <c r="CJ105" s="1064"/>
      <c r="CK105" s="1064"/>
      <c r="CL105" s="1064"/>
      <c r="CM105" s="1064"/>
      <c r="CN105" s="1064"/>
      <c r="CO105" s="1064"/>
      <c r="CP105" s="1064"/>
      <c r="CQ105" s="1064"/>
      <c r="CR105" s="1064"/>
      <c r="CS105" s="1064"/>
      <c r="CT105" s="1064"/>
      <c r="CU105" s="1064"/>
      <c r="CV105" s="1064"/>
      <c r="CW105" s="1064"/>
      <c r="CX105" s="1064"/>
      <c r="CY105" s="1064"/>
      <c r="CZ105" s="1064"/>
      <c r="DA105" s="1064"/>
      <c r="DB105" s="1064"/>
      <c r="DC105" s="1064"/>
      <c r="DD105" s="1064"/>
      <c r="DE105" s="1064"/>
      <c r="DF105" s="1064"/>
      <c r="DG105" s="1064"/>
      <c r="DH105" s="1064"/>
      <c r="DI105" s="1064"/>
      <c r="DJ105" s="1064"/>
      <c r="DK105" s="1064"/>
      <c r="DL105" s="1064"/>
      <c r="DM105" s="1064"/>
      <c r="DN105" s="1064"/>
      <c r="DO105" s="1064"/>
      <c r="DP105" s="1064"/>
      <c r="DQ105" s="1064"/>
      <c r="DR105" s="1064"/>
      <c r="DS105" s="1064"/>
      <c r="DT105" s="1064"/>
      <c r="DU105" s="1064"/>
      <c r="DV105" s="1064"/>
      <c r="DW105" s="1064"/>
      <c r="DX105" s="1064"/>
      <c r="DY105" s="1064"/>
      <c r="DZ105" s="1064"/>
      <c r="EA105" s="1064"/>
      <c r="EB105" s="1064"/>
      <c r="EC105" s="1064"/>
      <c r="ED105" s="1064"/>
      <c r="EE105" s="1064"/>
      <c r="EF105" s="1064"/>
      <c r="EG105" s="1064"/>
      <c r="EH105" s="1064"/>
      <c r="EI105" s="1064"/>
      <c r="EJ105" s="1064"/>
      <c r="EK105" s="1064"/>
      <c r="EL105" s="1064"/>
      <c r="EM105" s="1064"/>
      <c r="EN105" s="1064"/>
      <c r="EO105" s="1064"/>
      <c r="EP105" s="1064"/>
      <c r="EQ105" s="1064"/>
      <c r="ER105" s="1064"/>
      <c r="ES105" s="1064"/>
      <c r="ET105" s="1064"/>
      <c r="EU105" s="1064"/>
      <c r="EV105" s="1064"/>
      <c r="EW105" s="1064"/>
      <c r="EX105" s="1064"/>
      <c r="EY105" s="1064"/>
      <c r="EZ105" s="1064"/>
      <c r="FA105" s="1064"/>
      <c r="FB105" s="1064"/>
      <c r="FC105" s="1064"/>
      <c r="FD105" s="1064"/>
      <c r="FE105" s="1064"/>
      <c r="FF105" s="1064"/>
      <c r="FG105" s="1064"/>
      <c r="FH105" s="1064"/>
      <c r="FI105" s="1064"/>
      <c r="FJ105" s="1064"/>
      <c r="FK105" s="1064"/>
      <c r="FL105" s="1064"/>
      <c r="FM105" s="1064"/>
      <c r="FN105" s="1064"/>
      <c r="FO105" s="1064"/>
      <c r="FP105" s="1064"/>
      <c r="FQ105" s="1064"/>
      <c r="FR105" s="1064"/>
      <c r="FS105" s="1064"/>
      <c r="FT105" s="1064"/>
      <c r="FU105" s="1064"/>
      <c r="FV105" s="1064"/>
      <c r="FW105" s="1064"/>
      <c r="FX105" s="1064"/>
      <c r="FY105" s="1064"/>
      <c r="FZ105" s="1064"/>
      <c r="GA105" s="1064"/>
      <c r="GB105" s="1064"/>
      <c r="GC105" s="1064"/>
      <c r="GD105" s="1064"/>
      <c r="GE105" s="1064"/>
      <c r="GF105" s="1064"/>
      <c r="GG105" s="1064"/>
      <c r="GH105" s="1064"/>
      <c r="GI105" s="1064"/>
      <c r="GJ105" s="1064"/>
      <c r="GK105" s="1064"/>
      <c r="GL105" s="1064"/>
      <c r="GM105" s="1064"/>
      <c r="GN105" s="1064"/>
      <c r="GO105" s="1064"/>
      <c r="GP105" s="1064"/>
      <c r="GQ105" s="1064"/>
      <c r="GR105" s="1064"/>
      <c r="GS105" s="1064"/>
      <c r="GT105" s="1064"/>
      <c r="GU105" s="1064"/>
      <c r="GV105" s="1064"/>
    </row>
    <row r="106" spans="1:204" s="1016" customFormat="1" ht="19.899999999999999" customHeight="1">
      <c r="A106" s="1061" t="s">
        <v>31</v>
      </c>
      <c r="B106" s="1062" t="s">
        <v>851</v>
      </c>
      <c r="C106" s="1036"/>
      <c r="D106" s="121">
        <f t="shared" si="45"/>
        <v>1226</v>
      </c>
      <c r="E106" s="1037">
        <f t="shared" ref="E106:V106" si="47">SUM(E107:E108)</f>
        <v>13</v>
      </c>
      <c r="F106" s="1037">
        <f t="shared" si="47"/>
        <v>84</v>
      </c>
      <c r="G106" s="1038">
        <f t="shared" si="47"/>
        <v>123</v>
      </c>
      <c r="H106" s="1038">
        <f t="shared" si="47"/>
        <v>105</v>
      </c>
      <c r="I106" s="1038">
        <f t="shared" si="47"/>
        <v>123</v>
      </c>
      <c r="J106" s="1038">
        <f t="shared" si="47"/>
        <v>91</v>
      </c>
      <c r="K106" s="1038">
        <f t="shared" si="47"/>
        <v>111</v>
      </c>
      <c r="L106" s="1038">
        <f t="shared" si="47"/>
        <v>83</v>
      </c>
      <c r="M106" s="1038">
        <f t="shared" si="47"/>
        <v>70</v>
      </c>
      <c r="N106" s="1038">
        <f t="shared" si="47"/>
        <v>58</v>
      </c>
      <c r="O106" s="1038">
        <f t="shared" si="47"/>
        <v>49</v>
      </c>
      <c r="P106" s="1038">
        <f t="shared" si="47"/>
        <v>66</v>
      </c>
      <c r="Q106" s="1038">
        <f t="shared" si="47"/>
        <v>50</v>
      </c>
      <c r="R106" s="1038">
        <f t="shared" si="47"/>
        <v>55</v>
      </c>
      <c r="S106" s="1038">
        <f t="shared" si="47"/>
        <v>47</v>
      </c>
      <c r="T106" s="1038">
        <f t="shared" si="47"/>
        <v>37</v>
      </c>
      <c r="U106" s="1038">
        <f t="shared" si="47"/>
        <v>32</v>
      </c>
      <c r="V106" s="1039">
        <f t="shared" si="47"/>
        <v>29</v>
      </c>
      <c r="W106" s="1040"/>
      <c r="X106" s="1040"/>
      <c r="Y106" s="1040"/>
      <c r="Z106" s="1040"/>
      <c r="AA106" s="1040"/>
      <c r="AB106" s="1040"/>
      <c r="AC106" s="1040"/>
      <c r="AD106" s="1040"/>
      <c r="AE106" s="1040"/>
      <c r="AF106" s="1040"/>
      <c r="AG106" s="1040"/>
      <c r="AH106" s="1040"/>
      <c r="AI106" s="1040"/>
      <c r="AJ106" s="1040"/>
      <c r="AK106" s="1040"/>
      <c r="AL106" s="1040"/>
      <c r="AM106" s="1040"/>
      <c r="AN106" s="1040"/>
      <c r="AO106" s="1040"/>
      <c r="AP106" s="1040"/>
      <c r="AQ106" s="1040"/>
      <c r="AR106" s="1040"/>
      <c r="AS106" s="1040"/>
      <c r="AT106" s="1040"/>
      <c r="AU106" s="1040"/>
      <c r="AV106" s="1040"/>
      <c r="AW106" s="1041"/>
      <c r="AX106" s="1041"/>
      <c r="AY106" s="1041"/>
      <c r="AZ106" s="1041"/>
      <c r="BA106" s="1041"/>
      <c r="BB106" s="1041"/>
      <c r="BC106" s="1041"/>
      <c r="BD106" s="1041"/>
      <c r="BE106" s="1041"/>
      <c r="BF106" s="1041"/>
      <c r="BG106" s="1041"/>
      <c r="BH106" s="1041"/>
      <c r="BI106" s="1041"/>
      <c r="BJ106" s="1041"/>
      <c r="BK106" s="1041"/>
      <c r="BL106" s="1041"/>
      <c r="BM106" s="1041"/>
      <c r="BN106" s="1041"/>
      <c r="BO106" s="1041"/>
      <c r="BP106" s="1041"/>
      <c r="BQ106" s="1041"/>
      <c r="BR106" s="1041"/>
      <c r="BS106" s="1041"/>
      <c r="BT106" s="1041"/>
      <c r="BU106" s="1041"/>
      <c r="BV106" s="1041"/>
      <c r="BW106" s="1041"/>
      <c r="BX106" s="1041"/>
      <c r="BY106" s="1041"/>
      <c r="BZ106" s="1041"/>
      <c r="CA106" s="1041"/>
      <c r="CB106" s="1041"/>
      <c r="CC106" s="1041"/>
      <c r="CD106" s="1041"/>
      <c r="CE106" s="1041"/>
      <c r="CF106" s="1041"/>
      <c r="CG106" s="1041"/>
      <c r="CH106" s="1041"/>
      <c r="CI106" s="1041"/>
      <c r="CJ106" s="1041"/>
      <c r="CK106" s="1041"/>
      <c r="CL106" s="1041"/>
      <c r="CM106" s="1041"/>
      <c r="CN106" s="1041"/>
      <c r="CO106" s="1041"/>
      <c r="CP106" s="1041"/>
      <c r="CQ106" s="1041"/>
      <c r="CR106" s="1041"/>
      <c r="CS106" s="1041"/>
      <c r="CT106" s="1041"/>
      <c r="CU106" s="1041"/>
      <c r="CV106" s="1041"/>
    </row>
    <row r="107" spans="1:204" s="1047" customFormat="1" ht="19.899999999999999" customHeight="1">
      <c r="A107" s="1267"/>
      <c r="B107" s="1056"/>
      <c r="C107" s="1044" t="s">
        <v>88</v>
      </c>
      <c r="D107" s="122">
        <f t="shared" si="45"/>
        <v>632</v>
      </c>
      <c r="E107" s="1045">
        <v>9</v>
      </c>
      <c r="F107" s="1045">
        <v>43</v>
      </c>
      <c r="G107" s="1045">
        <v>59</v>
      </c>
      <c r="H107" s="1045">
        <v>53</v>
      </c>
      <c r="I107" s="1045">
        <v>54</v>
      </c>
      <c r="J107" s="1045">
        <v>51</v>
      </c>
      <c r="K107" s="1045">
        <v>59</v>
      </c>
      <c r="L107" s="1045">
        <v>42</v>
      </c>
      <c r="M107" s="1045">
        <v>40</v>
      </c>
      <c r="N107" s="1045">
        <v>31</v>
      </c>
      <c r="O107" s="1045">
        <v>28</v>
      </c>
      <c r="P107" s="1045">
        <v>30</v>
      </c>
      <c r="Q107" s="1045">
        <v>22</v>
      </c>
      <c r="R107" s="1045">
        <v>29</v>
      </c>
      <c r="S107" s="1045">
        <v>31</v>
      </c>
      <c r="T107" s="1045">
        <v>23</v>
      </c>
      <c r="U107" s="1045">
        <v>15</v>
      </c>
      <c r="V107" s="1046">
        <v>13</v>
      </c>
      <c r="W107" s="1023"/>
      <c r="X107" s="1023"/>
      <c r="Y107" s="1023"/>
      <c r="Z107" s="1023"/>
      <c r="AA107" s="1023"/>
      <c r="AB107" s="1023"/>
      <c r="AC107" s="1023"/>
      <c r="AD107" s="1023"/>
      <c r="AE107" s="1023"/>
      <c r="AF107" s="1023"/>
      <c r="AG107" s="1023"/>
      <c r="AH107" s="1023"/>
      <c r="AI107" s="1023"/>
      <c r="AJ107" s="1023"/>
      <c r="AK107" s="1023"/>
      <c r="AL107" s="1023"/>
      <c r="AM107" s="1023"/>
      <c r="AN107" s="1023"/>
      <c r="AO107" s="1023"/>
      <c r="AP107" s="1023"/>
      <c r="AQ107" s="1023"/>
      <c r="AR107" s="1023"/>
      <c r="AS107" s="1023"/>
      <c r="AT107" s="1023"/>
      <c r="AU107" s="1023"/>
      <c r="AV107" s="1023"/>
      <c r="AW107" s="1024"/>
      <c r="AX107" s="1024"/>
      <c r="AY107" s="1024"/>
      <c r="AZ107" s="1024"/>
      <c r="BA107" s="1024"/>
      <c r="BB107" s="1024"/>
      <c r="BC107" s="1024"/>
      <c r="BD107" s="1024"/>
      <c r="BE107" s="1024"/>
      <c r="BF107" s="1024"/>
      <c r="BG107" s="1024"/>
      <c r="BH107" s="1024"/>
      <c r="BI107" s="1024"/>
      <c r="BJ107" s="1024"/>
      <c r="BK107" s="1024"/>
      <c r="BL107" s="1024"/>
      <c r="BM107" s="1024"/>
      <c r="BN107" s="1024"/>
      <c r="BO107" s="1024"/>
      <c r="BP107" s="1024"/>
      <c r="BQ107" s="1024"/>
      <c r="BR107" s="1024"/>
      <c r="BS107" s="1024"/>
      <c r="BT107" s="1024"/>
      <c r="BU107" s="1024"/>
      <c r="BV107" s="1024"/>
      <c r="BW107" s="1024"/>
      <c r="BX107" s="1024"/>
      <c r="BY107" s="1024"/>
      <c r="BZ107" s="1024"/>
      <c r="CA107" s="1024"/>
      <c r="CB107" s="1024"/>
      <c r="CC107" s="1024"/>
      <c r="CD107" s="1024"/>
      <c r="CE107" s="1024"/>
      <c r="CF107" s="1024"/>
      <c r="CG107" s="1024"/>
      <c r="CH107" s="1024"/>
      <c r="CI107" s="1024"/>
      <c r="CJ107" s="1024"/>
      <c r="CK107" s="1024"/>
      <c r="CL107" s="1024"/>
      <c r="CM107" s="1024"/>
      <c r="CN107" s="1024"/>
      <c r="CO107" s="1024"/>
      <c r="CP107" s="1024"/>
      <c r="CQ107" s="1024"/>
      <c r="CR107" s="1024"/>
      <c r="CS107" s="1024"/>
      <c r="CT107" s="1024"/>
      <c r="CU107" s="1024"/>
      <c r="CV107" s="1024"/>
    </row>
    <row r="108" spans="1:204" s="1025" customFormat="1" ht="19.899999999999999" customHeight="1">
      <c r="A108" s="1268"/>
      <c r="B108" s="1056"/>
      <c r="C108" s="1044" t="s">
        <v>89</v>
      </c>
      <c r="D108" s="122">
        <f t="shared" si="45"/>
        <v>594</v>
      </c>
      <c r="E108" s="1045">
        <v>4</v>
      </c>
      <c r="F108" s="1045">
        <v>41</v>
      </c>
      <c r="G108" s="1045">
        <v>64</v>
      </c>
      <c r="H108" s="1045">
        <v>52</v>
      </c>
      <c r="I108" s="1045">
        <v>69</v>
      </c>
      <c r="J108" s="1045">
        <v>40</v>
      </c>
      <c r="K108" s="1045">
        <v>52</v>
      </c>
      <c r="L108" s="1045">
        <v>41</v>
      </c>
      <c r="M108" s="1045">
        <v>30</v>
      </c>
      <c r="N108" s="1045">
        <v>27</v>
      </c>
      <c r="O108" s="1045">
        <v>21</v>
      </c>
      <c r="P108" s="1045">
        <v>36</v>
      </c>
      <c r="Q108" s="1045">
        <v>28</v>
      </c>
      <c r="R108" s="1045">
        <v>26</v>
      </c>
      <c r="S108" s="1045">
        <v>16</v>
      </c>
      <c r="T108" s="1045">
        <v>14</v>
      </c>
      <c r="U108" s="1045">
        <v>17</v>
      </c>
      <c r="V108" s="1046">
        <v>16</v>
      </c>
      <c r="W108" s="1023"/>
      <c r="X108" s="1023"/>
      <c r="Y108" s="1023"/>
      <c r="Z108" s="1023"/>
      <c r="AA108" s="1023"/>
      <c r="AB108" s="1023"/>
      <c r="AC108" s="1023"/>
      <c r="AD108" s="1023"/>
      <c r="AE108" s="1023"/>
      <c r="AF108" s="1023"/>
      <c r="AG108" s="1023"/>
      <c r="AH108" s="1023"/>
      <c r="AI108" s="1023"/>
      <c r="AJ108" s="1023"/>
      <c r="AK108" s="1023"/>
      <c r="AL108" s="1023"/>
      <c r="AM108" s="1023"/>
      <c r="AN108" s="1023"/>
      <c r="AO108" s="1023"/>
      <c r="AP108" s="1023"/>
      <c r="AQ108" s="1023"/>
      <c r="AR108" s="1023"/>
      <c r="AS108" s="1023"/>
      <c r="AT108" s="1023"/>
      <c r="AU108" s="1023"/>
      <c r="AV108" s="1023"/>
      <c r="AW108" s="1024"/>
      <c r="AX108" s="1024"/>
      <c r="AY108" s="1024"/>
      <c r="AZ108" s="1024"/>
      <c r="BA108" s="1024"/>
      <c r="BB108" s="1024"/>
      <c r="BC108" s="1024"/>
      <c r="BD108" s="1024"/>
      <c r="BE108" s="1024"/>
      <c r="BF108" s="1024"/>
      <c r="BG108" s="1024"/>
      <c r="BH108" s="1024"/>
      <c r="BI108" s="1024"/>
      <c r="BJ108" s="1024"/>
      <c r="BK108" s="1024"/>
      <c r="BL108" s="1024"/>
      <c r="BM108" s="1024"/>
      <c r="BN108" s="1024"/>
      <c r="BO108" s="1024"/>
      <c r="BP108" s="1024"/>
      <c r="BQ108" s="1024"/>
      <c r="BR108" s="1024"/>
      <c r="BS108" s="1024"/>
      <c r="BT108" s="1024"/>
      <c r="BU108" s="1024"/>
      <c r="BV108" s="1024"/>
      <c r="BW108" s="1024"/>
      <c r="BX108" s="1024"/>
      <c r="BY108" s="1024"/>
      <c r="BZ108" s="1024"/>
      <c r="CA108" s="1024"/>
      <c r="CB108" s="1024"/>
      <c r="CC108" s="1024"/>
      <c r="CD108" s="1024"/>
      <c r="CE108" s="1024"/>
      <c r="CF108" s="1024"/>
      <c r="CG108" s="1024"/>
      <c r="CH108" s="1024"/>
      <c r="CI108" s="1024"/>
      <c r="CJ108" s="1024"/>
      <c r="CK108" s="1024"/>
      <c r="CL108" s="1024"/>
      <c r="CM108" s="1024"/>
      <c r="CN108" s="1024"/>
      <c r="CO108" s="1024"/>
      <c r="CP108" s="1024"/>
      <c r="CQ108" s="1024"/>
      <c r="CR108" s="1024"/>
      <c r="CS108" s="1024"/>
      <c r="CT108" s="1024"/>
      <c r="CU108" s="1024"/>
      <c r="CV108" s="1024"/>
    </row>
    <row r="109" spans="1:204" s="1016" customFormat="1" ht="19.899999999999999" customHeight="1">
      <c r="A109" s="1034" t="s">
        <v>33</v>
      </c>
      <c r="B109" s="1035" t="s">
        <v>114</v>
      </c>
      <c r="C109" s="1036"/>
      <c r="D109" s="121">
        <f t="shared" si="45"/>
        <v>2113</v>
      </c>
      <c r="E109" s="1037">
        <f t="shared" ref="E109:V109" si="48">SUM(E110:E111)</f>
        <v>56</v>
      </c>
      <c r="F109" s="1037">
        <f t="shared" si="48"/>
        <v>191</v>
      </c>
      <c r="G109" s="1038">
        <f t="shared" si="48"/>
        <v>236</v>
      </c>
      <c r="H109" s="1038">
        <f t="shared" si="48"/>
        <v>257</v>
      </c>
      <c r="I109" s="1038">
        <f t="shared" si="48"/>
        <v>180</v>
      </c>
      <c r="J109" s="1038">
        <f t="shared" si="48"/>
        <v>155</v>
      </c>
      <c r="K109" s="1038">
        <f t="shared" si="48"/>
        <v>154</v>
      </c>
      <c r="L109" s="1038">
        <f t="shared" si="48"/>
        <v>189</v>
      </c>
      <c r="M109" s="1038">
        <f t="shared" si="48"/>
        <v>121</v>
      </c>
      <c r="N109" s="1038">
        <f t="shared" si="48"/>
        <v>100</v>
      </c>
      <c r="O109" s="1038">
        <f t="shared" si="48"/>
        <v>65</v>
      </c>
      <c r="P109" s="1038">
        <f t="shared" si="48"/>
        <v>88</v>
      </c>
      <c r="Q109" s="1038">
        <f t="shared" si="48"/>
        <v>77</v>
      </c>
      <c r="R109" s="1038">
        <f t="shared" si="48"/>
        <v>80</v>
      </c>
      <c r="S109" s="1038">
        <f t="shared" si="48"/>
        <v>54</v>
      </c>
      <c r="T109" s="1038">
        <f t="shared" si="48"/>
        <v>45</v>
      </c>
      <c r="U109" s="1038">
        <f t="shared" si="48"/>
        <v>30</v>
      </c>
      <c r="V109" s="1039">
        <f t="shared" si="48"/>
        <v>35</v>
      </c>
      <c r="W109" s="1040"/>
      <c r="X109" s="1040"/>
      <c r="Y109" s="1040"/>
      <c r="Z109" s="1040"/>
      <c r="AA109" s="1040"/>
      <c r="AB109" s="1040"/>
      <c r="AC109" s="1040"/>
      <c r="AD109" s="1040"/>
      <c r="AE109" s="1040"/>
      <c r="AF109" s="1040"/>
      <c r="AG109" s="1040"/>
      <c r="AH109" s="1040"/>
      <c r="AI109" s="1040"/>
      <c r="AJ109" s="1040"/>
      <c r="AK109" s="1040"/>
      <c r="AL109" s="1040"/>
      <c r="AM109" s="1040"/>
      <c r="AN109" s="1040"/>
      <c r="AO109" s="1040"/>
      <c r="AP109" s="1040"/>
      <c r="AQ109" s="1040"/>
      <c r="AR109" s="1040"/>
      <c r="AS109" s="1040"/>
      <c r="AT109" s="1040"/>
      <c r="AU109" s="1040"/>
      <c r="AV109" s="1040"/>
      <c r="AW109" s="1041"/>
      <c r="AX109" s="1041"/>
      <c r="AY109" s="1041"/>
      <c r="AZ109" s="1041"/>
      <c r="BA109" s="1041"/>
      <c r="BB109" s="1041"/>
      <c r="BC109" s="1041"/>
      <c r="BD109" s="1041"/>
      <c r="BE109" s="1041"/>
      <c r="BF109" s="1041"/>
      <c r="BG109" s="1041"/>
      <c r="BH109" s="1041"/>
      <c r="BI109" s="1041"/>
      <c r="BJ109" s="1041"/>
      <c r="BK109" s="1041"/>
      <c r="BL109" s="1041"/>
      <c r="BM109" s="1041"/>
      <c r="BN109" s="1041"/>
      <c r="BO109" s="1041"/>
      <c r="BP109" s="1041"/>
      <c r="BQ109" s="1041"/>
      <c r="BR109" s="1041"/>
      <c r="BS109" s="1041"/>
      <c r="BT109" s="1041"/>
      <c r="BU109" s="1041"/>
      <c r="BV109" s="1041"/>
      <c r="BW109" s="1041"/>
      <c r="BX109" s="1041"/>
      <c r="BY109" s="1041"/>
      <c r="BZ109" s="1041"/>
      <c r="CA109" s="1041"/>
      <c r="CB109" s="1041"/>
      <c r="CC109" s="1041"/>
      <c r="CD109" s="1041"/>
      <c r="CE109" s="1041"/>
      <c r="CF109" s="1041"/>
      <c r="CG109" s="1041"/>
      <c r="CH109" s="1041"/>
      <c r="CI109" s="1041"/>
      <c r="CJ109" s="1041"/>
      <c r="CK109" s="1041"/>
      <c r="CL109" s="1041"/>
      <c r="CM109" s="1041"/>
      <c r="CN109" s="1041"/>
      <c r="CO109" s="1041"/>
      <c r="CP109" s="1041"/>
      <c r="CQ109" s="1041"/>
      <c r="CR109" s="1041"/>
      <c r="CS109" s="1041"/>
      <c r="CT109" s="1041"/>
      <c r="CU109" s="1041"/>
      <c r="CV109" s="1041"/>
    </row>
    <row r="110" spans="1:204" s="1047" customFormat="1" ht="19.899999999999999" customHeight="1">
      <c r="A110" s="1042"/>
      <c r="B110" s="1043"/>
      <c r="C110" s="1044" t="s">
        <v>88</v>
      </c>
      <c r="D110" s="122">
        <f t="shared" si="45"/>
        <v>1134</v>
      </c>
      <c r="E110" s="1045">
        <v>29</v>
      </c>
      <c r="F110" s="1045">
        <v>97</v>
      </c>
      <c r="G110" s="1045">
        <v>113</v>
      </c>
      <c r="H110" s="1045">
        <v>125</v>
      </c>
      <c r="I110" s="1045">
        <v>102</v>
      </c>
      <c r="J110" s="1045">
        <v>82</v>
      </c>
      <c r="K110" s="1045">
        <v>92</v>
      </c>
      <c r="L110" s="1045">
        <v>101</v>
      </c>
      <c r="M110" s="1045">
        <v>68</v>
      </c>
      <c r="N110" s="1045">
        <v>59</v>
      </c>
      <c r="O110" s="1045">
        <v>35</v>
      </c>
      <c r="P110" s="1045">
        <v>41</v>
      </c>
      <c r="Q110" s="1045">
        <v>48</v>
      </c>
      <c r="R110" s="1045">
        <v>45</v>
      </c>
      <c r="S110" s="1045">
        <v>33</v>
      </c>
      <c r="T110" s="1045">
        <v>30</v>
      </c>
      <c r="U110" s="1045">
        <v>18</v>
      </c>
      <c r="V110" s="1046">
        <v>16</v>
      </c>
      <c r="W110" s="1023"/>
      <c r="X110" s="1023"/>
      <c r="Y110" s="1023"/>
      <c r="Z110" s="1023"/>
      <c r="AA110" s="1023"/>
      <c r="AB110" s="1023"/>
      <c r="AC110" s="1023"/>
      <c r="AD110" s="1023"/>
      <c r="AE110" s="1023"/>
      <c r="AF110" s="1023"/>
      <c r="AG110" s="1023"/>
      <c r="AH110" s="1023"/>
      <c r="AI110" s="1023"/>
      <c r="AJ110" s="1023"/>
      <c r="AK110" s="1023"/>
      <c r="AL110" s="1023"/>
      <c r="AM110" s="1023"/>
      <c r="AN110" s="1023"/>
      <c r="AO110" s="1023"/>
      <c r="AP110" s="1023"/>
      <c r="AQ110" s="1023"/>
      <c r="AR110" s="1023"/>
      <c r="AS110" s="1023"/>
      <c r="AT110" s="1023"/>
      <c r="AU110" s="1023"/>
      <c r="AV110" s="1023"/>
      <c r="AW110" s="1024"/>
      <c r="AX110" s="1024"/>
      <c r="AY110" s="1024"/>
      <c r="AZ110" s="1024"/>
      <c r="BA110" s="1024"/>
      <c r="BB110" s="1024"/>
      <c r="BC110" s="1024"/>
      <c r="BD110" s="1024"/>
      <c r="BE110" s="1024"/>
      <c r="BF110" s="1024"/>
      <c r="BG110" s="1024"/>
      <c r="BH110" s="1024"/>
      <c r="BI110" s="1024"/>
      <c r="BJ110" s="1024"/>
      <c r="BK110" s="1024"/>
      <c r="BL110" s="1024"/>
      <c r="BM110" s="1024"/>
      <c r="BN110" s="1024"/>
      <c r="BO110" s="1024"/>
      <c r="BP110" s="1024"/>
      <c r="BQ110" s="1024"/>
      <c r="BR110" s="1024"/>
      <c r="BS110" s="1024"/>
      <c r="BT110" s="1024"/>
      <c r="BU110" s="1024"/>
      <c r="BV110" s="1024"/>
      <c r="BW110" s="1024"/>
      <c r="BX110" s="1024"/>
      <c r="BY110" s="1024"/>
      <c r="BZ110" s="1024"/>
      <c r="CA110" s="1024"/>
      <c r="CB110" s="1024"/>
      <c r="CC110" s="1024"/>
      <c r="CD110" s="1024"/>
      <c r="CE110" s="1024"/>
      <c r="CF110" s="1024"/>
      <c r="CG110" s="1024"/>
      <c r="CH110" s="1024"/>
      <c r="CI110" s="1024"/>
      <c r="CJ110" s="1024"/>
      <c r="CK110" s="1024"/>
      <c r="CL110" s="1024"/>
      <c r="CM110" s="1024"/>
      <c r="CN110" s="1024"/>
      <c r="CO110" s="1024"/>
      <c r="CP110" s="1024"/>
      <c r="CQ110" s="1024"/>
      <c r="CR110" s="1024"/>
      <c r="CS110" s="1024"/>
      <c r="CT110" s="1024"/>
      <c r="CU110" s="1024"/>
      <c r="CV110" s="1024"/>
    </row>
    <row r="111" spans="1:204" s="1025" customFormat="1" ht="19.899999999999999" customHeight="1">
      <c r="A111" s="1048"/>
      <c r="B111" s="1043"/>
      <c r="C111" s="1044" t="s">
        <v>89</v>
      </c>
      <c r="D111" s="122">
        <f t="shared" si="45"/>
        <v>979</v>
      </c>
      <c r="E111" s="1045">
        <v>27</v>
      </c>
      <c r="F111" s="1045">
        <v>94</v>
      </c>
      <c r="G111" s="1045">
        <v>123</v>
      </c>
      <c r="H111" s="1045">
        <v>132</v>
      </c>
      <c r="I111" s="1045">
        <v>78</v>
      </c>
      <c r="J111" s="1045">
        <v>73</v>
      </c>
      <c r="K111" s="1045">
        <v>62</v>
      </c>
      <c r="L111" s="1045">
        <v>88</v>
      </c>
      <c r="M111" s="1045">
        <v>53</v>
      </c>
      <c r="N111" s="1045">
        <v>41</v>
      </c>
      <c r="O111" s="1045">
        <v>30</v>
      </c>
      <c r="P111" s="1045">
        <v>47</v>
      </c>
      <c r="Q111" s="1045">
        <v>29</v>
      </c>
      <c r="R111" s="1045">
        <v>35</v>
      </c>
      <c r="S111" s="1045">
        <v>21</v>
      </c>
      <c r="T111" s="1045">
        <v>15</v>
      </c>
      <c r="U111" s="1045">
        <v>12</v>
      </c>
      <c r="V111" s="1046">
        <v>19</v>
      </c>
      <c r="W111" s="1023"/>
      <c r="X111" s="1023"/>
      <c r="Y111" s="1023"/>
      <c r="Z111" s="1023"/>
      <c r="AA111" s="1023"/>
      <c r="AB111" s="1023"/>
      <c r="AC111" s="1023"/>
      <c r="AD111" s="1023"/>
      <c r="AE111" s="1023"/>
      <c r="AF111" s="1023"/>
      <c r="AG111" s="1023"/>
      <c r="AH111" s="1023"/>
      <c r="AI111" s="1023"/>
      <c r="AJ111" s="1023"/>
      <c r="AK111" s="1023"/>
      <c r="AL111" s="1023"/>
      <c r="AM111" s="1023"/>
      <c r="AN111" s="1023"/>
      <c r="AO111" s="1023"/>
      <c r="AP111" s="1023"/>
      <c r="AQ111" s="1023"/>
      <c r="AR111" s="1023"/>
      <c r="AS111" s="1023"/>
      <c r="AT111" s="1023"/>
      <c r="AU111" s="1023"/>
      <c r="AV111" s="1023"/>
      <c r="AW111" s="1024"/>
      <c r="AX111" s="1024"/>
      <c r="AY111" s="1024"/>
      <c r="AZ111" s="1024"/>
      <c r="BA111" s="1024"/>
      <c r="BB111" s="1024"/>
      <c r="BC111" s="1024"/>
      <c r="BD111" s="1024"/>
      <c r="BE111" s="1024"/>
      <c r="BF111" s="1024"/>
      <c r="BG111" s="1024"/>
      <c r="BH111" s="1024"/>
      <c r="BI111" s="1024"/>
      <c r="BJ111" s="1024"/>
      <c r="BK111" s="1024"/>
      <c r="BL111" s="1024"/>
      <c r="BM111" s="1024"/>
      <c r="BN111" s="1024"/>
      <c r="BO111" s="1024"/>
      <c r="BP111" s="1024"/>
      <c r="BQ111" s="1024"/>
      <c r="BR111" s="1024"/>
      <c r="BS111" s="1024"/>
      <c r="BT111" s="1024"/>
      <c r="BU111" s="1024"/>
      <c r="BV111" s="1024"/>
      <c r="BW111" s="1024"/>
      <c r="BX111" s="1024"/>
      <c r="BY111" s="1024"/>
      <c r="BZ111" s="1024"/>
      <c r="CA111" s="1024"/>
      <c r="CB111" s="1024"/>
      <c r="CC111" s="1024"/>
      <c r="CD111" s="1024"/>
      <c r="CE111" s="1024"/>
      <c r="CF111" s="1024"/>
      <c r="CG111" s="1024"/>
      <c r="CH111" s="1024"/>
      <c r="CI111" s="1024"/>
      <c r="CJ111" s="1024"/>
      <c r="CK111" s="1024"/>
      <c r="CL111" s="1024"/>
      <c r="CM111" s="1024"/>
      <c r="CN111" s="1024"/>
      <c r="CO111" s="1024"/>
      <c r="CP111" s="1024"/>
      <c r="CQ111" s="1024"/>
      <c r="CR111" s="1024"/>
      <c r="CS111" s="1024"/>
      <c r="CT111" s="1024"/>
      <c r="CU111" s="1024"/>
      <c r="CV111" s="1024"/>
    </row>
    <row r="112" spans="1:204" s="1016" customFormat="1" ht="19.899999999999999" customHeight="1">
      <c r="A112" s="1034" t="s">
        <v>35</v>
      </c>
      <c r="B112" s="1035" t="s">
        <v>115</v>
      </c>
      <c r="C112" s="1036"/>
      <c r="D112" s="115">
        <f t="shared" si="45"/>
        <v>2749</v>
      </c>
      <c r="E112" s="1037">
        <f t="shared" ref="E112:V112" si="49">SUM(E113:E114)</f>
        <v>45</v>
      </c>
      <c r="F112" s="1037">
        <f t="shared" si="49"/>
        <v>191</v>
      </c>
      <c r="G112" s="1037">
        <f t="shared" si="49"/>
        <v>237</v>
      </c>
      <c r="H112" s="1037">
        <f t="shared" si="49"/>
        <v>222</v>
      </c>
      <c r="I112" s="1037">
        <f t="shared" si="49"/>
        <v>213</v>
      </c>
      <c r="J112" s="1037">
        <f t="shared" si="49"/>
        <v>227</v>
      </c>
      <c r="K112" s="1037">
        <f t="shared" si="49"/>
        <v>277</v>
      </c>
      <c r="L112" s="1037">
        <f t="shared" si="49"/>
        <v>216</v>
      </c>
      <c r="M112" s="1037">
        <f t="shared" si="49"/>
        <v>226</v>
      </c>
      <c r="N112" s="1037">
        <f t="shared" si="49"/>
        <v>157</v>
      </c>
      <c r="O112" s="1037">
        <f t="shared" si="49"/>
        <v>147</v>
      </c>
      <c r="P112" s="1037">
        <f t="shared" si="49"/>
        <v>127</v>
      </c>
      <c r="Q112" s="1037">
        <f t="shared" si="49"/>
        <v>128</v>
      </c>
      <c r="R112" s="1037">
        <f t="shared" si="49"/>
        <v>104</v>
      </c>
      <c r="S112" s="1037">
        <f t="shared" si="49"/>
        <v>80</v>
      </c>
      <c r="T112" s="1037">
        <f t="shared" si="49"/>
        <v>57</v>
      </c>
      <c r="U112" s="1037">
        <f t="shared" si="49"/>
        <v>35</v>
      </c>
      <c r="V112" s="1039">
        <f t="shared" si="49"/>
        <v>60</v>
      </c>
      <c r="W112" s="1040"/>
      <c r="X112" s="1040"/>
      <c r="Y112" s="1040"/>
      <c r="Z112" s="1040"/>
      <c r="AA112" s="1040"/>
      <c r="AB112" s="1040"/>
      <c r="AC112" s="1040"/>
      <c r="AD112" s="1040"/>
      <c r="AE112" s="1040"/>
      <c r="AF112" s="1040"/>
      <c r="AG112" s="1040"/>
      <c r="AH112" s="1040"/>
      <c r="AI112" s="1040"/>
      <c r="AJ112" s="1040"/>
      <c r="AK112" s="1040"/>
      <c r="AL112" s="1040"/>
      <c r="AM112" s="1040"/>
      <c r="AN112" s="1040"/>
      <c r="AO112" s="1040"/>
      <c r="AP112" s="1040"/>
      <c r="AQ112" s="1040"/>
      <c r="AR112" s="1040"/>
      <c r="AS112" s="1040"/>
      <c r="AT112" s="1040"/>
      <c r="AU112" s="1040"/>
      <c r="AV112" s="1040"/>
      <c r="AW112" s="1041"/>
      <c r="AX112" s="1041"/>
      <c r="AY112" s="1041"/>
      <c r="AZ112" s="1041"/>
      <c r="BA112" s="1041"/>
      <c r="BB112" s="1041"/>
      <c r="BC112" s="1041"/>
      <c r="BD112" s="1041"/>
      <c r="BE112" s="1041"/>
      <c r="BF112" s="1041"/>
      <c r="BG112" s="1041"/>
      <c r="BH112" s="1041"/>
      <c r="BI112" s="1041"/>
      <c r="BJ112" s="1041"/>
      <c r="BK112" s="1041"/>
      <c r="BL112" s="1041"/>
      <c r="BM112" s="1041"/>
      <c r="BN112" s="1041"/>
      <c r="BO112" s="1041"/>
      <c r="BP112" s="1041"/>
      <c r="BQ112" s="1041"/>
      <c r="BR112" s="1041"/>
      <c r="BS112" s="1041"/>
      <c r="BT112" s="1041"/>
      <c r="BU112" s="1041"/>
      <c r="BV112" s="1041"/>
      <c r="BW112" s="1041"/>
      <c r="BX112" s="1041"/>
      <c r="BY112" s="1041"/>
      <c r="BZ112" s="1041"/>
      <c r="CA112" s="1041"/>
      <c r="CB112" s="1041"/>
      <c r="CC112" s="1041"/>
      <c r="CD112" s="1041"/>
      <c r="CE112" s="1041"/>
      <c r="CF112" s="1041"/>
      <c r="CG112" s="1041"/>
      <c r="CH112" s="1041"/>
      <c r="CI112" s="1041"/>
      <c r="CJ112" s="1041"/>
      <c r="CK112" s="1041"/>
      <c r="CL112" s="1041"/>
      <c r="CM112" s="1041"/>
      <c r="CN112" s="1041"/>
      <c r="CO112" s="1041"/>
      <c r="CP112" s="1041"/>
      <c r="CQ112" s="1041"/>
      <c r="CR112" s="1041"/>
      <c r="CS112" s="1041"/>
      <c r="CT112" s="1041"/>
      <c r="CU112" s="1041"/>
      <c r="CV112" s="1041"/>
    </row>
    <row r="113" spans="1:100" s="1047" customFormat="1" ht="19.899999999999999" customHeight="1">
      <c r="A113" s="1042"/>
      <c r="B113" s="1053"/>
      <c r="C113" s="1044" t="s">
        <v>88</v>
      </c>
      <c r="D113" s="117">
        <f t="shared" si="45"/>
        <v>1430</v>
      </c>
      <c r="E113" s="1045">
        <v>32</v>
      </c>
      <c r="F113" s="1045">
        <v>104</v>
      </c>
      <c r="G113" s="1045">
        <v>109</v>
      </c>
      <c r="H113" s="1045">
        <v>114</v>
      </c>
      <c r="I113" s="1045">
        <v>111</v>
      </c>
      <c r="J113" s="1045">
        <v>108</v>
      </c>
      <c r="K113" s="1045">
        <v>148</v>
      </c>
      <c r="L113" s="1045">
        <v>113</v>
      </c>
      <c r="M113" s="1045">
        <v>113</v>
      </c>
      <c r="N113" s="1045">
        <v>87</v>
      </c>
      <c r="O113" s="1045">
        <v>74</v>
      </c>
      <c r="P113" s="1045">
        <v>65</v>
      </c>
      <c r="Q113" s="1045">
        <v>73</v>
      </c>
      <c r="R113" s="1045">
        <v>61</v>
      </c>
      <c r="S113" s="1045">
        <v>39</v>
      </c>
      <c r="T113" s="1045">
        <v>32</v>
      </c>
      <c r="U113" s="1045">
        <v>17</v>
      </c>
      <c r="V113" s="1046">
        <v>30</v>
      </c>
      <c r="W113" s="1023"/>
      <c r="X113" s="1023"/>
      <c r="Y113" s="1023"/>
      <c r="Z113" s="1023"/>
      <c r="AA113" s="1023"/>
      <c r="AB113" s="1023"/>
      <c r="AC113" s="1023"/>
      <c r="AD113" s="1023"/>
      <c r="AE113" s="1023"/>
      <c r="AF113" s="1023"/>
      <c r="AG113" s="1023"/>
      <c r="AH113" s="1023"/>
      <c r="AI113" s="1023"/>
      <c r="AJ113" s="1023"/>
      <c r="AK113" s="1023"/>
      <c r="AL113" s="1023"/>
      <c r="AM113" s="1023"/>
      <c r="AN113" s="1023"/>
      <c r="AO113" s="1023"/>
      <c r="AP113" s="1023"/>
      <c r="AQ113" s="1023"/>
      <c r="AR113" s="1023"/>
      <c r="AS113" s="1023"/>
      <c r="AT113" s="1023"/>
      <c r="AU113" s="1023"/>
      <c r="AV113" s="1023"/>
      <c r="AW113" s="1024"/>
      <c r="AX113" s="1024"/>
      <c r="AY113" s="1024"/>
      <c r="AZ113" s="1024"/>
      <c r="BA113" s="1024"/>
      <c r="BB113" s="1024"/>
      <c r="BC113" s="1024"/>
      <c r="BD113" s="1024"/>
      <c r="BE113" s="1024"/>
      <c r="BF113" s="1024"/>
      <c r="BG113" s="1024"/>
      <c r="BH113" s="1024"/>
      <c r="BI113" s="1024"/>
      <c r="BJ113" s="1024"/>
      <c r="BK113" s="1024"/>
      <c r="BL113" s="1024"/>
      <c r="BM113" s="1024"/>
      <c r="BN113" s="1024"/>
      <c r="BO113" s="1024"/>
      <c r="BP113" s="1024"/>
      <c r="BQ113" s="1024"/>
      <c r="BR113" s="1024"/>
      <c r="BS113" s="1024"/>
      <c r="BT113" s="1024"/>
      <c r="BU113" s="1024"/>
      <c r="BV113" s="1024"/>
      <c r="BW113" s="1024"/>
      <c r="BX113" s="1024"/>
      <c r="BY113" s="1024"/>
      <c r="BZ113" s="1024"/>
      <c r="CA113" s="1024"/>
      <c r="CB113" s="1024"/>
      <c r="CC113" s="1024"/>
      <c r="CD113" s="1024"/>
      <c r="CE113" s="1024"/>
      <c r="CF113" s="1024"/>
      <c r="CG113" s="1024"/>
      <c r="CH113" s="1024"/>
      <c r="CI113" s="1024"/>
      <c r="CJ113" s="1024"/>
      <c r="CK113" s="1024"/>
      <c r="CL113" s="1024"/>
      <c r="CM113" s="1024"/>
      <c r="CN113" s="1024"/>
      <c r="CO113" s="1024"/>
      <c r="CP113" s="1024"/>
      <c r="CQ113" s="1024"/>
      <c r="CR113" s="1024"/>
      <c r="CS113" s="1024"/>
      <c r="CT113" s="1024"/>
      <c r="CU113" s="1024"/>
      <c r="CV113" s="1024"/>
    </row>
    <row r="114" spans="1:100" s="1025" customFormat="1" ht="19.899999999999999" customHeight="1">
      <c r="A114" s="1048"/>
      <c r="B114" s="1053"/>
      <c r="C114" s="1044" t="s">
        <v>89</v>
      </c>
      <c r="D114" s="117">
        <f t="shared" si="45"/>
        <v>1319</v>
      </c>
      <c r="E114" s="1045">
        <v>13</v>
      </c>
      <c r="F114" s="1045">
        <v>87</v>
      </c>
      <c r="G114" s="1045">
        <v>128</v>
      </c>
      <c r="H114" s="1045">
        <v>108</v>
      </c>
      <c r="I114" s="1045">
        <v>102</v>
      </c>
      <c r="J114" s="1045">
        <v>119</v>
      </c>
      <c r="K114" s="1045">
        <v>129</v>
      </c>
      <c r="L114" s="1045">
        <v>103</v>
      </c>
      <c r="M114" s="1045">
        <v>113</v>
      </c>
      <c r="N114" s="1045">
        <v>70</v>
      </c>
      <c r="O114" s="1045">
        <v>73</v>
      </c>
      <c r="P114" s="1045">
        <v>62</v>
      </c>
      <c r="Q114" s="1045">
        <v>55</v>
      </c>
      <c r="R114" s="1045">
        <v>43</v>
      </c>
      <c r="S114" s="1045">
        <v>41</v>
      </c>
      <c r="T114" s="1045">
        <v>25</v>
      </c>
      <c r="U114" s="1045">
        <v>18</v>
      </c>
      <c r="V114" s="1046">
        <v>30</v>
      </c>
      <c r="W114" s="1023"/>
      <c r="X114" s="1023"/>
      <c r="Y114" s="1023"/>
      <c r="Z114" s="1023"/>
      <c r="AA114" s="1023"/>
      <c r="AB114" s="1023"/>
      <c r="AC114" s="1023"/>
      <c r="AD114" s="1023"/>
      <c r="AE114" s="1023"/>
      <c r="AF114" s="1023"/>
      <c r="AG114" s="1023"/>
      <c r="AH114" s="1023"/>
      <c r="AI114" s="1023"/>
      <c r="AJ114" s="1023"/>
      <c r="AK114" s="1023"/>
      <c r="AL114" s="1023"/>
      <c r="AM114" s="1023"/>
      <c r="AN114" s="1023"/>
      <c r="AO114" s="1023"/>
      <c r="AP114" s="1023"/>
      <c r="AQ114" s="1023"/>
      <c r="AR114" s="1023"/>
      <c r="AS114" s="1023"/>
      <c r="AT114" s="1023"/>
      <c r="AU114" s="1023"/>
      <c r="AV114" s="1023"/>
      <c r="AW114" s="1024"/>
      <c r="AX114" s="1024"/>
      <c r="AY114" s="1024"/>
      <c r="AZ114" s="1024"/>
      <c r="BA114" s="1024"/>
      <c r="BB114" s="1024"/>
      <c r="BC114" s="1024"/>
      <c r="BD114" s="1024"/>
      <c r="BE114" s="1024"/>
      <c r="BF114" s="1024"/>
      <c r="BG114" s="1024"/>
      <c r="BH114" s="1024"/>
      <c r="BI114" s="1024"/>
      <c r="BJ114" s="1024"/>
      <c r="BK114" s="1024"/>
      <c r="BL114" s="1024"/>
      <c r="BM114" s="1024"/>
      <c r="BN114" s="1024"/>
      <c r="BO114" s="1024"/>
      <c r="BP114" s="1024"/>
      <c r="BQ114" s="1024"/>
      <c r="BR114" s="1024"/>
      <c r="BS114" s="1024"/>
      <c r="BT114" s="1024"/>
      <c r="BU114" s="1024"/>
      <c r="BV114" s="1024"/>
      <c r="BW114" s="1024"/>
      <c r="BX114" s="1024"/>
      <c r="BY114" s="1024"/>
      <c r="BZ114" s="1024"/>
      <c r="CA114" s="1024"/>
      <c r="CB114" s="1024"/>
      <c r="CC114" s="1024"/>
      <c r="CD114" s="1024"/>
      <c r="CE114" s="1024"/>
      <c r="CF114" s="1024"/>
      <c r="CG114" s="1024"/>
      <c r="CH114" s="1024"/>
      <c r="CI114" s="1024"/>
      <c r="CJ114" s="1024"/>
      <c r="CK114" s="1024"/>
      <c r="CL114" s="1024"/>
      <c r="CM114" s="1024"/>
      <c r="CN114" s="1024"/>
      <c r="CO114" s="1024"/>
      <c r="CP114" s="1024"/>
      <c r="CQ114" s="1024"/>
      <c r="CR114" s="1024"/>
      <c r="CS114" s="1024"/>
      <c r="CT114" s="1024"/>
      <c r="CU114" s="1024"/>
      <c r="CV114" s="1024"/>
    </row>
    <row r="115" spans="1:100" s="1025" customFormat="1" ht="19.899999999999999" customHeight="1">
      <c r="A115" s="1054" t="s">
        <v>37</v>
      </c>
      <c r="B115" s="1035" t="s">
        <v>831</v>
      </c>
      <c r="C115" s="1044"/>
      <c r="D115" s="115">
        <f t="shared" si="45"/>
        <v>3740</v>
      </c>
      <c r="E115" s="1037">
        <f t="shared" ref="E115:V115" si="50">SUM(E116:E117)</f>
        <v>47</v>
      </c>
      <c r="F115" s="1037">
        <f t="shared" si="50"/>
        <v>210</v>
      </c>
      <c r="G115" s="1037">
        <f t="shared" si="50"/>
        <v>287</v>
      </c>
      <c r="H115" s="1037">
        <f t="shared" si="50"/>
        <v>290</v>
      </c>
      <c r="I115" s="1037">
        <f t="shared" si="50"/>
        <v>302</v>
      </c>
      <c r="J115" s="1037">
        <f t="shared" si="50"/>
        <v>324</v>
      </c>
      <c r="K115" s="1037">
        <f t="shared" si="50"/>
        <v>326</v>
      </c>
      <c r="L115" s="1037">
        <f t="shared" si="50"/>
        <v>275</v>
      </c>
      <c r="M115" s="1037">
        <f t="shared" si="50"/>
        <v>279</v>
      </c>
      <c r="N115" s="1037">
        <f t="shared" si="50"/>
        <v>221</v>
      </c>
      <c r="O115" s="1037">
        <f t="shared" si="50"/>
        <v>222</v>
      </c>
      <c r="P115" s="1037">
        <f t="shared" si="50"/>
        <v>205</v>
      </c>
      <c r="Q115" s="1037">
        <f t="shared" si="50"/>
        <v>185</v>
      </c>
      <c r="R115" s="1037">
        <f t="shared" si="50"/>
        <v>165</v>
      </c>
      <c r="S115" s="1037">
        <f t="shared" si="50"/>
        <v>116</v>
      </c>
      <c r="T115" s="1037">
        <f t="shared" si="50"/>
        <v>114</v>
      </c>
      <c r="U115" s="1037">
        <f t="shared" si="50"/>
        <v>74</v>
      </c>
      <c r="V115" s="1065">
        <f t="shared" si="50"/>
        <v>98</v>
      </c>
      <c r="W115" s="1023"/>
      <c r="X115" s="1023"/>
      <c r="Y115" s="1023"/>
      <c r="Z115" s="1023"/>
      <c r="AA115" s="1023"/>
      <c r="AB115" s="1023"/>
      <c r="AC115" s="1023"/>
      <c r="AD115" s="1023"/>
      <c r="AE115" s="1023"/>
      <c r="AF115" s="1023"/>
      <c r="AG115" s="1023"/>
      <c r="AH115" s="1023"/>
      <c r="AI115" s="1023"/>
      <c r="AJ115" s="1023"/>
      <c r="AK115" s="1023"/>
      <c r="AL115" s="1023"/>
      <c r="AM115" s="1023"/>
      <c r="AN115" s="1023"/>
      <c r="AO115" s="1023"/>
      <c r="AP115" s="1023"/>
      <c r="AQ115" s="1023"/>
      <c r="AR115" s="1023"/>
      <c r="AS115" s="1023"/>
      <c r="AT115" s="1023"/>
      <c r="AU115" s="1023"/>
      <c r="AV115" s="1023"/>
      <c r="AW115" s="1024"/>
      <c r="AX115" s="1024"/>
      <c r="AY115" s="1024"/>
      <c r="AZ115" s="1024"/>
      <c r="BA115" s="1024"/>
      <c r="BB115" s="1024"/>
      <c r="BC115" s="1024"/>
      <c r="BD115" s="1024"/>
      <c r="BE115" s="1024"/>
      <c r="BF115" s="1024"/>
      <c r="BG115" s="1024"/>
      <c r="BH115" s="1024"/>
      <c r="BI115" s="1024"/>
      <c r="BJ115" s="1024"/>
      <c r="BK115" s="1024"/>
      <c r="BL115" s="1024"/>
      <c r="BM115" s="1024"/>
      <c r="BN115" s="1024"/>
      <c r="BO115" s="1024"/>
      <c r="BP115" s="1024"/>
      <c r="BQ115" s="1024"/>
      <c r="BR115" s="1024"/>
      <c r="BS115" s="1024"/>
      <c r="BT115" s="1024"/>
      <c r="BU115" s="1024"/>
      <c r="BV115" s="1024"/>
      <c r="BW115" s="1024"/>
      <c r="BX115" s="1024"/>
      <c r="BY115" s="1024"/>
      <c r="BZ115" s="1024"/>
      <c r="CA115" s="1024"/>
      <c r="CB115" s="1024"/>
      <c r="CC115" s="1024"/>
      <c r="CD115" s="1024"/>
      <c r="CE115" s="1024"/>
      <c r="CF115" s="1024"/>
      <c r="CG115" s="1024"/>
      <c r="CH115" s="1024"/>
      <c r="CI115" s="1024"/>
      <c r="CJ115" s="1024"/>
      <c r="CK115" s="1024"/>
      <c r="CL115" s="1024"/>
      <c r="CM115" s="1024"/>
      <c r="CN115" s="1024"/>
      <c r="CO115" s="1024"/>
      <c r="CP115" s="1024"/>
      <c r="CQ115" s="1024"/>
      <c r="CR115" s="1024"/>
      <c r="CS115" s="1024"/>
      <c r="CT115" s="1024"/>
      <c r="CU115" s="1024"/>
      <c r="CV115" s="1024"/>
    </row>
    <row r="116" spans="1:100" s="1025" customFormat="1" ht="19.899999999999999" customHeight="1">
      <c r="A116" s="1048"/>
      <c r="B116" s="1053"/>
      <c r="C116" s="1044" t="s">
        <v>88</v>
      </c>
      <c r="D116" s="117">
        <f t="shared" si="45"/>
        <v>1900</v>
      </c>
      <c r="E116" s="1045">
        <v>21</v>
      </c>
      <c r="F116" s="1045">
        <v>104</v>
      </c>
      <c r="G116" s="1045">
        <v>152</v>
      </c>
      <c r="H116" s="1045">
        <v>155</v>
      </c>
      <c r="I116" s="1045">
        <v>157</v>
      </c>
      <c r="J116" s="1045">
        <v>167</v>
      </c>
      <c r="K116" s="1045">
        <v>159</v>
      </c>
      <c r="L116" s="1045">
        <v>139</v>
      </c>
      <c r="M116" s="1045">
        <v>138</v>
      </c>
      <c r="N116" s="1045">
        <v>120</v>
      </c>
      <c r="O116" s="1045">
        <v>114</v>
      </c>
      <c r="P116" s="1045">
        <v>103</v>
      </c>
      <c r="Q116" s="1045">
        <v>88</v>
      </c>
      <c r="R116" s="1045">
        <v>83</v>
      </c>
      <c r="S116" s="1045">
        <v>59</v>
      </c>
      <c r="T116" s="1045">
        <v>55</v>
      </c>
      <c r="U116" s="1045">
        <v>34</v>
      </c>
      <c r="V116" s="1046">
        <v>52</v>
      </c>
      <c r="W116" s="1023"/>
      <c r="X116" s="1023"/>
      <c r="Y116" s="1023"/>
      <c r="Z116" s="1023"/>
      <c r="AA116" s="1023"/>
      <c r="AB116" s="1023"/>
      <c r="AC116" s="1023"/>
      <c r="AD116" s="1023"/>
      <c r="AE116" s="1023"/>
      <c r="AF116" s="1023"/>
      <c r="AG116" s="1023"/>
      <c r="AH116" s="1023"/>
      <c r="AI116" s="1023"/>
      <c r="AJ116" s="1023"/>
      <c r="AK116" s="1023"/>
      <c r="AL116" s="1023"/>
      <c r="AM116" s="1023"/>
      <c r="AN116" s="1023"/>
      <c r="AO116" s="1023"/>
      <c r="AP116" s="1023"/>
      <c r="AQ116" s="1023"/>
      <c r="AR116" s="1023"/>
      <c r="AS116" s="1023"/>
      <c r="AT116" s="1023"/>
      <c r="AU116" s="1023"/>
      <c r="AV116" s="1023"/>
      <c r="AW116" s="1024"/>
      <c r="AX116" s="1024"/>
      <c r="AY116" s="1024"/>
      <c r="AZ116" s="1024"/>
      <c r="BA116" s="1024"/>
      <c r="BB116" s="1024"/>
      <c r="BC116" s="1024"/>
      <c r="BD116" s="1024"/>
      <c r="BE116" s="1024"/>
      <c r="BF116" s="1024"/>
      <c r="BG116" s="1024"/>
      <c r="BH116" s="1024"/>
      <c r="BI116" s="1024"/>
      <c r="BJ116" s="1024"/>
      <c r="BK116" s="1024"/>
      <c r="BL116" s="1024"/>
      <c r="BM116" s="1024"/>
      <c r="BN116" s="1024"/>
      <c r="BO116" s="1024"/>
      <c r="BP116" s="1024"/>
      <c r="BQ116" s="1024"/>
      <c r="BR116" s="1024"/>
      <c r="BS116" s="1024"/>
      <c r="BT116" s="1024"/>
      <c r="BU116" s="1024"/>
      <c r="BV116" s="1024"/>
      <c r="BW116" s="1024"/>
      <c r="BX116" s="1024"/>
      <c r="BY116" s="1024"/>
      <c r="BZ116" s="1024"/>
      <c r="CA116" s="1024"/>
      <c r="CB116" s="1024"/>
      <c r="CC116" s="1024"/>
      <c r="CD116" s="1024"/>
      <c r="CE116" s="1024"/>
      <c r="CF116" s="1024"/>
      <c r="CG116" s="1024"/>
      <c r="CH116" s="1024"/>
      <c r="CI116" s="1024"/>
      <c r="CJ116" s="1024"/>
      <c r="CK116" s="1024"/>
      <c r="CL116" s="1024"/>
      <c r="CM116" s="1024"/>
      <c r="CN116" s="1024"/>
      <c r="CO116" s="1024"/>
      <c r="CP116" s="1024"/>
      <c r="CQ116" s="1024"/>
      <c r="CR116" s="1024"/>
      <c r="CS116" s="1024"/>
      <c r="CT116" s="1024"/>
      <c r="CU116" s="1024"/>
      <c r="CV116" s="1024"/>
    </row>
    <row r="117" spans="1:100" s="1025" customFormat="1" ht="19.899999999999999" customHeight="1">
      <c r="A117" s="1048"/>
      <c r="B117" s="1053"/>
      <c r="C117" s="1044" t="s">
        <v>89</v>
      </c>
      <c r="D117" s="117">
        <f t="shared" si="45"/>
        <v>1840</v>
      </c>
      <c r="E117" s="1045">
        <v>26</v>
      </c>
      <c r="F117" s="1045">
        <v>106</v>
      </c>
      <c r="G117" s="1045">
        <v>135</v>
      </c>
      <c r="H117" s="1045">
        <v>135</v>
      </c>
      <c r="I117" s="1045">
        <v>145</v>
      </c>
      <c r="J117" s="1045">
        <v>157</v>
      </c>
      <c r="K117" s="1045">
        <v>167</v>
      </c>
      <c r="L117" s="1045">
        <v>136</v>
      </c>
      <c r="M117" s="1045">
        <v>141</v>
      </c>
      <c r="N117" s="1045">
        <v>101</v>
      </c>
      <c r="O117" s="1045">
        <v>108</v>
      </c>
      <c r="P117" s="1045">
        <v>102</v>
      </c>
      <c r="Q117" s="1045">
        <v>97</v>
      </c>
      <c r="R117" s="1045">
        <v>82</v>
      </c>
      <c r="S117" s="1045">
        <v>57</v>
      </c>
      <c r="T117" s="1045">
        <v>59</v>
      </c>
      <c r="U117" s="1045">
        <v>40</v>
      </c>
      <c r="V117" s="1046">
        <v>46</v>
      </c>
      <c r="W117" s="1023"/>
      <c r="X117" s="1023"/>
      <c r="Y117" s="1023"/>
      <c r="Z117" s="1023"/>
      <c r="AA117" s="1023"/>
      <c r="AB117" s="1023"/>
      <c r="AC117" s="1023"/>
      <c r="AD117" s="1023"/>
      <c r="AE117" s="1023"/>
      <c r="AF117" s="1023"/>
      <c r="AG117" s="1023"/>
      <c r="AH117" s="1023"/>
      <c r="AI117" s="1023"/>
      <c r="AJ117" s="1023"/>
      <c r="AK117" s="1023"/>
      <c r="AL117" s="1023"/>
      <c r="AM117" s="1023"/>
      <c r="AN117" s="1023"/>
      <c r="AO117" s="1023"/>
      <c r="AP117" s="1023"/>
      <c r="AQ117" s="1023"/>
      <c r="AR117" s="1023"/>
      <c r="AS117" s="1023"/>
      <c r="AT117" s="1023"/>
      <c r="AU117" s="1023"/>
      <c r="AV117" s="1023"/>
      <c r="AW117" s="1024"/>
      <c r="AX117" s="1024"/>
      <c r="AY117" s="1024"/>
      <c r="AZ117" s="1024"/>
      <c r="BA117" s="1024"/>
      <c r="BB117" s="1024"/>
      <c r="BC117" s="1024"/>
      <c r="BD117" s="1024"/>
      <c r="BE117" s="1024"/>
      <c r="BF117" s="1024"/>
      <c r="BG117" s="1024"/>
      <c r="BH117" s="1024"/>
      <c r="BI117" s="1024"/>
      <c r="BJ117" s="1024"/>
      <c r="BK117" s="1024"/>
      <c r="BL117" s="1024"/>
      <c r="BM117" s="1024"/>
      <c r="BN117" s="1024"/>
      <c r="BO117" s="1024"/>
      <c r="BP117" s="1024"/>
      <c r="BQ117" s="1024"/>
      <c r="BR117" s="1024"/>
      <c r="BS117" s="1024"/>
      <c r="BT117" s="1024"/>
      <c r="BU117" s="1024"/>
      <c r="BV117" s="1024"/>
      <c r="BW117" s="1024"/>
      <c r="BX117" s="1024"/>
      <c r="BY117" s="1024"/>
      <c r="BZ117" s="1024"/>
      <c r="CA117" s="1024"/>
      <c r="CB117" s="1024"/>
      <c r="CC117" s="1024"/>
      <c r="CD117" s="1024"/>
      <c r="CE117" s="1024"/>
      <c r="CF117" s="1024"/>
      <c r="CG117" s="1024"/>
      <c r="CH117" s="1024"/>
      <c r="CI117" s="1024"/>
      <c r="CJ117" s="1024"/>
      <c r="CK117" s="1024"/>
      <c r="CL117" s="1024"/>
      <c r="CM117" s="1024"/>
      <c r="CN117" s="1024"/>
      <c r="CO117" s="1024"/>
      <c r="CP117" s="1024"/>
      <c r="CQ117" s="1024"/>
      <c r="CR117" s="1024"/>
      <c r="CS117" s="1024"/>
      <c r="CT117" s="1024"/>
      <c r="CU117" s="1024"/>
      <c r="CV117" s="1024"/>
    </row>
    <row r="118" spans="1:100" s="1025" customFormat="1" ht="19.899999999999999" customHeight="1">
      <c r="A118" s="1250" t="s">
        <v>33</v>
      </c>
      <c r="B118" s="1243" t="s">
        <v>116</v>
      </c>
      <c r="C118" s="1251"/>
      <c r="D118" s="1245">
        <f t="shared" ref="D118:D149" si="51">SUM(E118:V118)</f>
        <v>7490</v>
      </c>
      <c r="E118" s="1245">
        <f t="shared" ref="E118:V118" si="52">SUM(E121+E124+E127+E130+E133)</f>
        <v>104</v>
      </c>
      <c r="F118" s="1245">
        <f t="shared" si="52"/>
        <v>498</v>
      </c>
      <c r="G118" s="1245">
        <f t="shared" si="52"/>
        <v>685</v>
      </c>
      <c r="H118" s="1245">
        <f t="shared" si="52"/>
        <v>660</v>
      </c>
      <c r="I118" s="1245">
        <f t="shared" si="52"/>
        <v>642</v>
      </c>
      <c r="J118" s="1245">
        <f t="shared" si="52"/>
        <v>593</v>
      </c>
      <c r="K118" s="1245">
        <f t="shared" si="52"/>
        <v>588</v>
      </c>
      <c r="L118" s="1245">
        <f t="shared" si="52"/>
        <v>485</v>
      </c>
      <c r="M118" s="1245">
        <f t="shared" si="52"/>
        <v>480</v>
      </c>
      <c r="N118" s="1245">
        <f t="shared" si="52"/>
        <v>388</v>
      </c>
      <c r="O118" s="1245">
        <f t="shared" si="52"/>
        <v>386</v>
      </c>
      <c r="P118" s="1245">
        <f t="shared" si="52"/>
        <v>420</v>
      </c>
      <c r="Q118" s="1245">
        <f t="shared" si="52"/>
        <v>394</v>
      </c>
      <c r="R118" s="1245">
        <f t="shared" si="52"/>
        <v>363</v>
      </c>
      <c r="S118" s="1245">
        <f t="shared" si="52"/>
        <v>268</v>
      </c>
      <c r="T118" s="1245">
        <f t="shared" si="52"/>
        <v>199</v>
      </c>
      <c r="U118" s="1229">
        <f t="shared" si="52"/>
        <v>174</v>
      </c>
      <c r="V118" s="1245">
        <f t="shared" si="52"/>
        <v>163</v>
      </c>
      <c r="W118" s="1023"/>
      <c r="X118" s="1023"/>
      <c r="Y118" s="1023"/>
      <c r="Z118" s="1023"/>
      <c r="AA118" s="1023"/>
      <c r="AB118" s="1023"/>
      <c r="AC118" s="1023"/>
      <c r="AD118" s="1023"/>
      <c r="AE118" s="1023"/>
      <c r="AF118" s="1023"/>
      <c r="AG118" s="1023"/>
      <c r="AH118" s="1023"/>
      <c r="AI118" s="1023"/>
      <c r="AJ118" s="1023"/>
      <c r="AK118" s="1023"/>
      <c r="AL118" s="1023"/>
      <c r="AM118" s="1023"/>
      <c r="AN118" s="1023"/>
      <c r="AO118" s="1023"/>
      <c r="AP118" s="1023"/>
      <c r="AQ118" s="1023"/>
      <c r="AR118" s="1023"/>
      <c r="AS118" s="1023"/>
      <c r="AT118" s="1023"/>
      <c r="AU118" s="1023"/>
      <c r="AV118" s="1023"/>
      <c r="AW118" s="1024"/>
      <c r="AX118" s="1024"/>
      <c r="AY118" s="1024"/>
      <c r="AZ118" s="1024"/>
      <c r="BA118" s="1024"/>
      <c r="BB118" s="1024"/>
      <c r="BC118" s="1024"/>
      <c r="BD118" s="1024"/>
      <c r="BE118" s="1024"/>
      <c r="BF118" s="1024"/>
      <c r="BG118" s="1024"/>
      <c r="BH118" s="1024"/>
      <c r="BI118" s="1024"/>
      <c r="BJ118" s="1024"/>
      <c r="BK118" s="1024"/>
      <c r="BL118" s="1024"/>
      <c r="BM118" s="1024"/>
      <c r="BN118" s="1024"/>
      <c r="BO118" s="1024"/>
      <c r="BP118" s="1024"/>
      <c r="BQ118" s="1024"/>
      <c r="BR118" s="1024"/>
      <c r="BS118" s="1024"/>
      <c r="BT118" s="1024"/>
      <c r="BU118" s="1024"/>
      <c r="BV118" s="1024"/>
      <c r="BW118" s="1024"/>
      <c r="BX118" s="1024"/>
      <c r="BY118" s="1024"/>
      <c r="BZ118" s="1024"/>
      <c r="CA118" s="1024"/>
      <c r="CB118" s="1024"/>
      <c r="CC118" s="1024"/>
      <c r="CD118" s="1024"/>
      <c r="CE118" s="1024"/>
      <c r="CF118" s="1024"/>
      <c r="CG118" s="1024"/>
      <c r="CH118" s="1024"/>
      <c r="CI118" s="1024"/>
      <c r="CJ118" s="1024"/>
      <c r="CK118" s="1024"/>
      <c r="CL118" s="1024"/>
      <c r="CM118" s="1024"/>
      <c r="CN118" s="1024"/>
      <c r="CO118" s="1024"/>
      <c r="CP118" s="1024"/>
      <c r="CQ118" s="1024"/>
      <c r="CR118" s="1024"/>
      <c r="CS118" s="1024"/>
      <c r="CT118" s="1024"/>
      <c r="CU118" s="1024"/>
      <c r="CV118" s="1024"/>
    </row>
    <row r="119" spans="1:100" s="1025" customFormat="1" ht="19.899999999999999" customHeight="1">
      <c r="A119" s="1252"/>
      <c r="B119" s="1253"/>
      <c r="C119" s="1026" t="s">
        <v>88</v>
      </c>
      <c r="D119" s="122">
        <f t="shared" si="51"/>
        <v>4020</v>
      </c>
      <c r="E119" s="122">
        <f t="shared" ref="E119:V119" si="53">SUM(E122+E125+E128+E131+E134)</f>
        <v>49</v>
      </c>
      <c r="F119" s="122">
        <f t="shared" si="53"/>
        <v>253</v>
      </c>
      <c r="G119" s="122">
        <f t="shared" si="53"/>
        <v>357</v>
      </c>
      <c r="H119" s="122">
        <f t="shared" si="53"/>
        <v>338</v>
      </c>
      <c r="I119" s="122">
        <f t="shared" si="53"/>
        <v>343</v>
      </c>
      <c r="J119" s="122">
        <f t="shared" si="53"/>
        <v>327</v>
      </c>
      <c r="K119" s="122">
        <f t="shared" si="53"/>
        <v>310</v>
      </c>
      <c r="L119" s="122">
        <f t="shared" si="53"/>
        <v>262</v>
      </c>
      <c r="M119" s="122">
        <f t="shared" si="53"/>
        <v>280</v>
      </c>
      <c r="N119" s="122">
        <f t="shared" si="53"/>
        <v>228</v>
      </c>
      <c r="O119" s="122">
        <f t="shared" si="53"/>
        <v>220</v>
      </c>
      <c r="P119" s="122">
        <f t="shared" si="53"/>
        <v>238</v>
      </c>
      <c r="Q119" s="122">
        <f t="shared" si="53"/>
        <v>217</v>
      </c>
      <c r="R119" s="122">
        <f t="shared" si="53"/>
        <v>199</v>
      </c>
      <c r="S119" s="122">
        <f t="shared" si="53"/>
        <v>144</v>
      </c>
      <c r="T119" s="122">
        <f t="shared" si="53"/>
        <v>106</v>
      </c>
      <c r="U119" s="116">
        <f t="shared" si="53"/>
        <v>72</v>
      </c>
      <c r="V119" s="122">
        <f t="shared" si="53"/>
        <v>77</v>
      </c>
      <c r="W119" s="1023"/>
      <c r="X119" s="1023"/>
      <c r="Y119" s="1023"/>
      <c r="Z119" s="1023"/>
      <c r="AA119" s="1023"/>
      <c r="AB119" s="1023"/>
      <c r="AC119" s="1023"/>
      <c r="AD119" s="1023"/>
      <c r="AE119" s="1023"/>
      <c r="AF119" s="1023"/>
      <c r="AG119" s="1023"/>
      <c r="AH119" s="1023"/>
      <c r="AI119" s="1023"/>
      <c r="AJ119" s="1023"/>
      <c r="AK119" s="1023"/>
      <c r="AL119" s="1023"/>
      <c r="AM119" s="1023"/>
      <c r="AN119" s="1023"/>
      <c r="AO119" s="1023"/>
      <c r="AP119" s="1023"/>
      <c r="AQ119" s="1023"/>
      <c r="AR119" s="1023"/>
      <c r="AS119" s="1023"/>
      <c r="AT119" s="1023"/>
      <c r="AU119" s="1023"/>
      <c r="AV119" s="1023"/>
      <c r="AW119" s="1024"/>
      <c r="AX119" s="1024"/>
      <c r="AY119" s="1024"/>
      <c r="AZ119" s="1024"/>
      <c r="BA119" s="1024"/>
      <c r="BB119" s="1024"/>
      <c r="BC119" s="1024"/>
      <c r="BD119" s="1024"/>
      <c r="BE119" s="1024"/>
      <c r="BF119" s="1024"/>
      <c r="BG119" s="1024"/>
      <c r="BH119" s="1024"/>
      <c r="BI119" s="1024"/>
      <c r="BJ119" s="1024"/>
      <c r="BK119" s="1024"/>
      <c r="BL119" s="1024"/>
      <c r="BM119" s="1024"/>
      <c r="BN119" s="1024"/>
      <c r="BO119" s="1024"/>
      <c r="BP119" s="1024"/>
      <c r="BQ119" s="1024"/>
      <c r="BR119" s="1024"/>
      <c r="BS119" s="1024"/>
      <c r="BT119" s="1024"/>
      <c r="BU119" s="1024"/>
      <c r="BV119" s="1024"/>
      <c r="BW119" s="1024"/>
      <c r="BX119" s="1024"/>
      <c r="BY119" s="1024"/>
      <c r="BZ119" s="1024"/>
      <c r="CA119" s="1024"/>
      <c r="CB119" s="1024"/>
      <c r="CC119" s="1024"/>
      <c r="CD119" s="1024"/>
      <c r="CE119" s="1024"/>
      <c r="CF119" s="1024"/>
      <c r="CG119" s="1024"/>
      <c r="CH119" s="1024"/>
      <c r="CI119" s="1024"/>
      <c r="CJ119" s="1024"/>
      <c r="CK119" s="1024"/>
      <c r="CL119" s="1024"/>
      <c r="CM119" s="1024"/>
      <c r="CN119" s="1024"/>
      <c r="CO119" s="1024"/>
      <c r="CP119" s="1024"/>
      <c r="CQ119" s="1024"/>
      <c r="CR119" s="1024"/>
      <c r="CS119" s="1024"/>
      <c r="CT119" s="1024"/>
      <c r="CU119" s="1024"/>
      <c r="CV119" s="1024"/>
    </row>
    <row r="120" spans="1:100" s="1025" customFormat="1" ht="19.899999999999999" customHeight="1">
      <c r="A120" s="1254"/>
      <c r="B120" s="1255"/>
      <c r="C120" s="1237" t="s">
        <v>89</v>
      </c>
      <c r="D120" s="1260">
        <f t="shared" si="51"/>
        <v>3470</v>
      </c>
      <c r="E120" s="1260">
        <f t="shared" ref="E120:V120" si="54">SUM(E123+E126+E129+E132+E135)</f>
        <v>55</v>
      </c>
      <c r="F120" s="1260">
        <f t="shared" si="54"/>
        <v>245</v>
      </c>
      <c r="G120" s="1260">
        <f t="shared" si="54"/>
        <v>328</v>
      </c>
      <c r="H120" s="1260">
        <f t="shared" si="54"/>
        <v>322</v>
      </c>
      <c r="I120" s="1260">
        <f t="shared" si="54"/>
        <v>299</v>
      </c>
      <c r="J120" s="1260">
        <f t="shared" si="54"/>
        <v>266</v>
      </c>
      <c r="K120" s="1260">
        <f t="shared" si="54"/>
        <v>278</v>
      </c>
      <c r="L120" s="1260">
        <f t="shared" si="54"/>
        <v>223</v>
      </c>
      <c r="M120" s="1260">
        <f t="shared" si="54"/>
        <v>200</v>
      </c>
      <c r="N120" s="1260">
        <f t="shared" si="54"/>
        <v>160</v>
      </c>
      <c r="O120" s="1260">
        <f t="shared" si="54"/>
        <v>166</v>
      </c>
      <c r="P120" s="1260">
        <f t="shared" si="54"/>
        <v>182</v>
      </c>
      <c r="Q120" s="1260">
        <f t="shared" si="54"/>
        <v>177</v>
      </c>
      <c r="R120" s="1260">
        <f t="shared" si="54"/>
        <v>164</v>
      </c>
      <c r="S120" s="1260">
        <f t="shared" si="54"/>
        <v>124</v>
      </c>
      <c r="T120" s="1260">
        <f t="shared" si="54"/>
        <v>93</v>
      </c>
      <c r="U120" s="1238">
        <f t="shared" si="54"/>
        <v>102</v>
      </c>
      <c r="V120" s="1260">
        <f t="shared" si="54"/>
        <v>86</v>
      </c>
      <c r="W120" s="1023"/>
      <c r="X120" s="1023"/>
      <c r="Y120" s="1023"/>
      <c r="Z120" s="1023"/>
      <c r="AA120" s="1023"/>
      <c r="AB120" s="1023"/>
      <c r="AC120" s="1023"/>
      <c r="AD120" s="1023"/>
      <c r="AE120" s="1023"/>
      <c r="AF120" s="1023"/>
      <c r="AG120" s="1023"/>
      <c r="AH120" s="1023"/>
      <c r="AI120" s="1023"/>
      <c r="AJ120" s="1023"/>
      <c r="AK120" s="1023"/>
      <c r="AL120" s="1023"/>
      <c r="AM120" s="1023"/>
      <c r="AN120" s="1023"/>
      <c r="AO120" s="1023"/>
      <c r="AP120" s="1023"/>
      <c r="AQ120" s="1023"/>
      <c r="AR120" s="1023"/>
      <c r="AS120" s="1023"/>
      <c r="AT120" s="1023"/>
      <c r="AU120" s="1023"/>
      <c r="AV120" s="1023"/>
      <c r="AW120" s="1024"/>
      <c r="AX120" s="1024"/>
      <c r="AY120" s="1024"/>
      <c r="AZ120" s="1024"/>
      <c r="BA120" s="1024"/>
      <c r="BB120" s="1024"/>
      <c r="BC120" s="1024"/>
      <c r="BD120" s="1024"/>
      <c r="BE120" s="1024"/>
      <c r="BF120" s="1024"/>
      <c r="BG120" s="1024"/>
      <c r="BH120" s="1024"/>
      <c r="BI120" s="1024"/>
      <c r="BJ120" s="1024"/>
      <c r="BK120" s="1024"/>
      <c r="BL120" s="1024"/>
      <c r="BM120" s="1024"/>
      <c r="BN120" s="1024"/>
      <c r="BO120" s="1024"/>
      <c r="BP120" s="1024"/>
      <c r="BQ120" s="1024"/>
      <c r="BR120" s="1024"/>
      <c r="BS120" s="1024"/>
      <c r="BT120" s="1024"/>
      <c r="BU120" s="1024"/>
      <c r="BV120" s="1024"/>
      <c r="BW120" s="1024"/>
      <c r="BX120" s="1024"/>
      <c r="BY120" s="1024"/>
      <c r="BZ120" s="1024"/>
      <c r="CA120" s="1024"/>
      <c r="CB120" s="1024"/>
      <c r="CC120" s="1024"/>
      <c r="CD120" s="1024"/>
      <c r="CE120" s="1024"/>
      <c r="CF120" s="1024"/>
      <c r="CG120" s="1024"/>
      <c r="CH120" s="1024"/>
      <c r="CI120" s="1024"/>
      <c r="CJ120" s="1024"/>
      <c r="CK120" s="1024"/>
      <c r="CL120" s="1024"/>
      <c r="CM120" s="1024"/>
      <c r="CN120" s="1024"/>
      <c r="CO120" s="1024"/>
      <c r="CP120" s="1024"/>
      <c r="CQ120" s="1024"/>
      <c r="CR120" s="1024"/>
      <c r="CS120" s="1024"/>
      <c r="CT120" s="1024"/>
      <c r="CU120" s="1024"/>
      <c r="CV120" s="1024"/>
    </row>
    <row r="121" spans="1:100" s="1016" customFormat="1" ht="19.899999999999999" customHeight="1">
      <c r="A121" s="1034" t="s">
        <v>25</v>
      </c>
      <c r="B121" s="1035" t="s">
        <v>117</v>
      </c>
      <c r="C121" s="1036"/>
      <c r="D121" s="121">
        <f t="shared" si="51"/>
        <v>1847</v>
      </c>
      <c r="E121" s="1037">
        <f t="shared" ref="E121:V121" si="55">SUM(E122:E123)</f>
        <v>16</v>
      </c>
      <c r="F121" s="1037">
        <f t="shared" si="55"/>
        <v>110</v>
      </c>
      <c r="G121" s="1037">
        <f t="shared" si="55"/>
        <v>151</v>
      </c>
      <c r="H121" s="1037">
        <f t="shared" si="55"/>
        <v>113</v>
      </c>
      <c r="I121" s="1037">
        <f t="shared" si="55"/>
        <v>153</v>
      </c>
      <c r="J121" s="1037">
        <f t="shared" si="55"/>
        <v>160</v>
      </c>
      <c r="K121" s="1037">
        <f t="shared" si="55"/>
        <v>162</v>
      </c>
      <c r="L121" s="1037">
        <f t="shared" si="55"/>
        <v>120</v>
      </c>
      <c r="M121" s="1037">
        <f t="shared" si="55"/>
        <v>124</v>
      </c>
      <c r="N121" s="1037">
        <f t="shared" si="55"/>
        <v>112</v>
      </c>
      <c r="O121" s="1037">
        <f t="shared" si="55"/>
        <v>111</v>
      </c>
      <c r="P121" s="1037">
        <f t="shared" si="55"/>
        <v>112</v>
      </c>
      <c r="Q121" s="1037">
        <f t="shared" si="55"/>
        <v>108</v>
      </c>
      <c r="R121" s="1037">
        <f t="shared" si="55"/>
        <v>90</v>
      </c>
      <c r="S121" s="1037">
        <f t="shared" si="55"/>
        <v>69</v>
      </c>
      <c r="T121" s="1037">
        <f t="shared" si="55"/>
        <v>47</v>
      </c>
      <c r="U121" s="1065">
        <f t="shared" si="55"/>
        <v>46</v>
      </c>
      <c r="V121" s="1065">
        <f t="shared" si="55"/>
        <v>43</v>
      </c>
      <c r="W121" s="1040"/>
      <c r="X121" s="1040"/>
      <c r="Y121" s="1040"/>
      <c r="Z121" s="1040"/>
      <c r="AA121" s="1040"/>
      <c r="AB121" s="1040"/>
      <c r="AC121" s="1040"/>
      <c r="AD121" s="1040"/>
      <c r="AE121" s="1040"/>
      <c r="AF121" s="1040"/>
      <c r="AG121" s="1040"/>
      <c r="AH121" s="1040"/>
      <c r="AI121" s="1040"/>
      <c r="AJ121" s="1040"/>
      <c r="AK121" s="1040"/>
      <c r="AL121" s="1040"/>
      <c r="AM121" s="1040"/>
      <c r="AN121" s="1040"/>
      <c r="AO121" s="1040"/>
      <c r="AP121" s="1040"/>
      <c r="AQ121" s="1040"/>
      <c r="AR121" s="1040"/>
      <c r="AS121" s="1040"/>
      <c r="AT121" s="1040"/>
      <c r="AU121" s="1040"/>
      <c r="AV121" s="1040"/>
      <c r="AW121" s="1041"/>
      <c r="AX121" s="1041"/>
      <c r="AY121" s="1041"/>
      <c r="AZ121" s="1041"/>
      <c r="BA121" s="1041"/>
      <c r="BB121" s="1041"/>
      <c r="BC121" s="1041"/>
      <c r="BD121" s="1041"/>
      <c r="BE121" s="1041"/>
      <c r="BF121" s="1041"/>
      <c r="BG121" s="1041"/>
      <c r="BH121" s="1041"/>
      <c r="BI121" s="1041"/>
      <c r="BJ121" s="1041"/>
      <c r="BK121" s="1041"/>
      <c r="BL121" s="1041"/>
      <c r="BM121" s="1041"/>
      <c r="BN121" s="1041"/>
      <c r="BO121" s="1041"/>
      <c r="BP121" s="1041"/>
      <c r="BQ121" s="1041"/>
      <c r="BR121" s="1041"/>
      <c r="BS121" s="1041"/>
      <c r="BT121" s="1041"/>
      <c r="BU121" s="1041"/>
      <c r="BV121" s="1041"/>
      <c r="BW121" s="1041"/>
      <c r="BX121" s="1041"/>
      <c r="BY121" s="1041"/>
      <c r="BZ121" s="1041"/>
      <c r="CA121" s="1041"/>
      <c r="CB121" s="1041"/>
      <c r="CC121" s="1041"/>
      <c r="CD121" s="1041"/>
      <c r="CE121" s="1041"/>
      <c r="CF121" s="1041"/>
      <c r="CG121" s="1041"/>
      <c r="CH121" s="1041"/>
      <c r="CI121" s="1041"/>
      <c r="CJ121" s="1041"/>
      <c r="CK121" s="1041"/>
      <c r="CL121" s="1041"/>
      <c r="CM121" s="1041"/>
      <c r="CN121" s="1041"/>
      <c r="CO121" s="1041"/>
      <c r="CP121" s="1041"/>
      <c r="CQ121" s="1041"/>
      <c r="CR121" s="1041"/>
      <c r="CS121" s="1041"/>
      <c r="CT121" s="1041"/>
      <c r="CU121" s="1041"/>
      <c r="CV121" s="1041"/>
    </row>
    <row r="122" spans="1:100" s="1047" customFormat="1" ht="19.899999999999999" customHeight="1">
      <c r="A122" s="1042"/>
      <c r="B122" s="1043"/>
      <c r="C122" s="1044" t="s">
        <v>88</v>
      </c>
      <c r="D122" s="117">
        <f t="shared" si="51"/>
        <v>973</v>
      </c>
      <c r="E122" s="1045">
        <v>10</v>
      </c>
      <c r="F122" s="1045">
        <v>55</v>
      </c>
      <c r="G122" s="126">
        <v>77</v>
      </c>
      <c r="H122" s="126">
        <v>68</v>
      </c>
      <c r="I122" s="126">
        <v>77</v>
      </c>
      <c r="J122" s="126">
        <v>85</v>
      </c>
      <c r="K122" s="126">
        <v>83</v>
      </c>
      <c r="L122" s="126">
        <v>62</v>
      </c>
      <c r="M122" s="126">
        <v>62</v>
      </c>
      <c r="N122" s="126">
        <v>66</v>
      </c>
      <c r="O122" s="126">
        <v>62</v>
      </c>
      <c r="P122" s="126">
        <v>67</v>
      </c>
      <c r="Q122" s="126">
        <v>49</v>
      </c>
      <c r="R122" s="126">
        <v>56</v>
      </c>
      <c r="S122" s="126">
        <v>29</v>
      </c>
      <c r="T122" s="126">
        <v>27</v>
      </c>
      <c r="U122" s="126">
        <v>19</v>
      </c>
      <c r="V122" s="1046">
        <v>19</v>
      </c>
      <c r="W122" s="1023"/>
      <c r="X122" s="1023"/>
      <c r="Y122" s="1023"/>
      <c r="Z122" s="1023"/>
      <c r="AA122" s="1023"/>
      <c r="AB122" s="1023"/>
      <c r="AC122" s="1023"/>
      <c r="AD122" s="1023"/>
      <c r="AE122" s="1023"/>
      <c r="AF122" s="1023"/>
      <c r="AG122" s="1023"/>
      <c r="AH122" s="1023"/>
      <c r="AI122" s="1023"/>
      <c r="AJ122" s="1023"/>
      <c r="AK122" s="1023"/>
      <c r="AL122" s="1023"/>
      <c r="AM122" s="1023"/>
      <c r="AN122" s="1023"/>
      <c r="AO122" s="1023"/>
      <c r="AP122" s="1023"/>
      <c r="AQ122" s="1023"/>
      <c r="AR122" s="1023"/>
      <c r="AS122" s="1023"/>
      <c r="AT122" s="1023"/>
      <c r="AU122" s="1023"/>
      <c r="AV122" s="1023"/>
      <c r="AW122" s="1024"/>
      <c r="AX122" s="1024"/>
      <c r="AY122" s="1024"/>
      <c r="AZ122" s="1024"/>
      <c r="BA122" s="1024"/>
      <c r="BB122" s="1024"/>
      <c r="BC122" s="1024"/>
      <c r="BD122" s="1024"/>
      <c r="BE122" s="1024"/>
      <c r="BF122" s="1024"/>
      <c r="BG122" s="1024"/>
      <c r="BH122" s="1024"/>
      <c r="BI122" s="1024"/>
      <c r="BJ122" s="1024"/>
      <c r="BK122" s="1024"/>
      <c r="BL122" s="1024"/>
      <c r="BM122" s="1024"/>
      <c r="BN122" s="1024"/>
      <c r="BO122" s="1024"/>
      <c r="BP122" s="1024"/>
      <c r="BQ122" s="1024"/>
      <c r="BR122" s="1024"/>
      <c r="BS122" s="1024"/>
      <c r="BT122" s="1024"/>
      <c r="BU122" s="1024"/>
      <c r="BV122" s="1024"/>
      <c r="BW122" s="1024"/>
      <c r="BX122" s="1024"/>
      <c r="BY122" s="1024"/>
      <c r="BZ122" s="1024"/>
      <c r="CA122" s="1024"/>
      <c r="CB122" s="1024"/>
      <c r="CC122" s="1024"/>
      <c r="CD122" s="1024"/>
      <c r="CE122" s="1024"/>
      <c r="CF122" s="1024"/>
      <c r="CG122" s="1024"/>
      <c r="CH122" s="1024"/>
      <c r="CI122" s="1024"/>
      <c r="CJ122" s="1024"/>
      <c r="CK122" s="1024"/>
      <c r="CL122" s="1024"/>
      <c r="CM122" s="1024"/>
      <c r="CN122" s="1024"/>
      <c r="CO122" s="1024"/>
      <c r="CP122" s="1024"/>
      <c r="CQ122" s="1024"/>
      <c r="CR122" s="1024"/>
      <c r="CS122" s="1024"/>
      <c r="CT122" s="1024"/>
      <c r="CU122" s="1024"/>
      <c r="CV122" s="1024"/>
    </row>
    <row r="123" spans="1:100" s="1025" customFormat="1" ht="19.899999999999999" customHeight="1">
      <c r="A123" s="1048"/>
      <c r="B123" s="1043"/>
      <c r="C123" s="1044" t="s">
        <v>89</v>
      </c>
      <c r="D123" s="117">
        <f t="shared" si="51"/>
        <v>874</v>
      </c>
      <c r="E123" s="1045">
        <v>6</v>
      </c>
      <c r="F123" s="1045">
        <v>55</v>
      </c>
      <c r="G123" s="126">
        <v>74</v>
      </c>
      <c r="H123" s="126">
        <v>45</v>
      </c>
      <c r="I123" s="126">
        <v>76</v>
      </c>
      <c r="J123" s="126">
        <v>75</v>
      </c>
      <c r="K123" s="126">
        <v>79</v>
      </c>
      <c r="L123" s="126">
        <v>58</v>
      </c>
      <c r="M123" s="126">
        <v>62</v>
      </c>
      <c r="N123" s="126">
        <v>46</v>
      </c>
      <c r="O123" s="126">
        <v>49</v>
      </c>
      <c r="P123" s="126">
        <v>45</v>
      </c>
      <c r="Q123" s="126">
        <v>59</v>
      </c>
      <c r="R123" s="126">
        <v>34</v>
      </c>
      <c r="S123" s="126">
        <v>40</v>
      </c>
      <c r="T123" s="126">
        <v>20</v>
      </c>
      <c r="U123" s="126">
        <v>27</v>
      </c>
      <c r="V123" s="1046">
        <v>24</v>
      </c>
      <c r="W123" s="1023"/>
      <c r="X123" s="1023"/>
      <c r="Y123" s="1023"/>
      <c r="Z123" s="1023"/>
      <c r="AA123" s="1023"/>
      <c r="AB123" s="1023"/>
      <c r="AC123" s="1023"/>
      <c r="AD123" s="1023"/>
      <c r="AE123" s="1023"/>
      <c r="AF123" s="1023"/>
      <c r="AG123" s="1023"/>
      <c r="AH123" s="1023"/>
      <c r="AI123" s="1023"/>
      <c r="AJ123" s="1023"/>
      <c r="AK123" s="1023"/>
      <c r="AL123" s="1023"/>
      <c r="AM123" s="1023"/>
      <c r="AN123" s="1023"/>
      <c r="AO123" s="1023"/>
      <c r="AP123" s="1023"/>
      <c r="AQ123" s="1023"/>
      <c r="AR123" s="1023"/>
      <c r="AS123" s="1023"/>
      <c r="AT123" s="1023"/>
      <c r="AU123" s="1023"/>
      <c r="AV123" s="1023"/>
      <c r="AW123" s="1024"/>
      <c r="AX123" s="1024"/>
      <c r="AY123" s="1024"/>
      <c r="AZ123" s="1024"/>
      <c r="BA123" s="1024"/>
      <c r="BB123" s="1024"/>
      <c r="BC123" s="1024"/>
      <c r="BD123" s="1024"/>
      <c r="BE123" s="1024"/>
      <c r="BF123" s="1024"/>
      <c r="BG123" s="1024"/>
      <c r="BH123" s="1024"/>
      <c r="BI123" s="1024"/>
      <c r="BJ123" s="1024"/>
      <c r="BK123" s="1024"/>
      <c r="BL123" s="1024"/>
      <c r="BM123" s="1024"/>
      <c r="BN123" s="1024"/>
      <c r="BO123" s="1024"/>
      <c r="BP123" s="1024"/>
      <c r="BQ123" s="1024"/>
      <c r="BR123" s="1024"/>
      <c r="BS123" s="1024"/>
      <c r="BT123" s="1024"/>
      <c r="BU123" s="1024"/>
      <c r="BV123" s="1024"/>
      <c r="BW123" s="1024"/>
      <c r="BX123" s="1024"/>
      <c r="BY123" s="1024"/>
      <c r="BZ123" s="1024"/>
      <c r="CA123" s="1024"/>
      <c r="CB123" s="1024"/>
      <c r="CC123" s="1024"/>
      <c r="CD123" s="1024"/>
      <c r="CE123" s="1024"/>
      <c r="CF123" s="1024"/>
      <c r="CG123" s="1024"/>
      <c r="CH123" s="1024"/>
      <c r="CI123" s="1024"/>
      <c r="CJ123" s="1024"/>
      <c r="CK123" s="1024"/>
      <c r="CL123" s="1024"/>
      <c r="CM123" s="1024"/>
      <c r="CN123" s="1024"/>
      <c r="CO123" s="1024"/>
      <c r="CP123" s="1024"/>
      <c r="CQ123" s="1024"/>
      <c r="CR123" s="1024"/>
      <c r="CS123" s="1024"/>
      <c r="CT123" s="1024"/>
      <c r="CU123" s="1024"/>
      <c r="CV123" s="1024"/>
    </row>
    <row r="124" spans="1:100" s="1016" customFormat="1" ht="19.899999999999999" customHeight="1">
      <c r="A124" s="1034" t="s">
        <v>27</v>
      </c>
      <c r="B124" s="1035" t="s">
        <v>118</v>
      </c>
      <c r="C124" s="1036"/>
      <c r="D124" s="121">
        <f t="shared" si="51"/>
        <v>1848</v>
      </c>
      <c r="E124" s="1037">
        <f t="shared" ref="E124:V124" si="56">SUM(E125:E126)</f>
        <v>27</v>
      </c>
      <c r="F124" s="1037">
        <f t="shared" si="56"/>
        <v>132</v>
      </c>
      <c r="G124" s="1037">
        <f t="shared" si="56"/>
        <v>194</v>
      </c>
      <c r="H124" s="1037">
        <f t="shared" si="56"/>
        <v>202</v>
      </c>
      <c r="I124" s="1037">
        <f t="shared" si="56"/>
        <v>182</v>
      </c>
      <c r="J124" s="1037">
        <f t="shared" si="56"/>
        <v>157</v>
      </c>
      <c r="K124" s="1037">
        <f t="shared" si="56"/>
        <v>149</v>
      </c>
      <c r="L124" s="1037">
        <f t="shared" si="56"/>
        <v>119</v>
      </c>
      <c r="M124" s="1037">
        <f t="shared" si="56"/>
        <v>117</v>
      </c>
      <c r="N124" s="1037">
        <f t="shared" si="56"/>
        <v>83</v>
      </c>
      <c r="O124" s="1037">
        <f t="shared" si="56"/>
        <v>97</v>
      </c>
      <c r="P124" s="1037">
        <f t="shared" si="56"/>
        <v>74</v>
      </c>
      <c r="Q124" s="1037">
        <f t="shared" si="56"/>
        <v>61</v>
      </c>
      <c r="R124" s="1037">
        <f t="shared" si="56"/>
        <v>76</v>
      </c>
      <c r="S124" s="1037">
        <f t="shared" si="56"/>
        <v>52</v>
      </c>
      <c r="T124" s="1037">
        <f t="shared" si="56"/>
        <v>52</v>
      </c>
      <c r="U124" s="1065">
        <f t="shared" si="56"/>
        <v>36</v>
      </c>
      <c r="V124" s="1065">
        <f t="shared" si="56"/>
        <v>38</v>
      </c>
      <c r="W124" s="1040"/>
      <c r="X124" s="1040"/>
      <c r="Y124" s="1040"/>
      <c r="Z124" s="1040"/>
      <c r="AA124" s="1040"/>
      <c r="AB124" s="1040"/>
      <c r="AC124" s="1040"/>
      <c r="AD124" s="1040"/>
      <c r="AE124" s="1040"/>
      <c r="AF124" s="1040"/>
      <c r="AG124" s="1040"/>
      <c r="AH124" s="1040"/>
      <c r="AI124" s="1040"/>
      <c r="AJ124" s="1040"/>
      <c r="AK124" s="1040"/>
      <c r="AL124" s="1040"/>
      <c r="AM124" s="1040"/>
      <c r="AN124" s="1040"/>
      <c r="AO124" s="1040"/>
      <c r="AP124" s="1040"/>
      <c r="AQ124" s="1040"/>
      <c r="AR124" s="1040"/>
      <c r="AS124" s="1040"/>
      <c r="AT124" s="1040"/>
      <c r="AU124" s="1040"/>
      <c r="AV124" s="1040"/>
      <c r="AW124" s="1041"/>
      <c r="AX124" s="1041"/>
      <c r="AY124" s="1041"/>
      <c r="AZ124" s="1041"/>
      <c r="BA124" s="1041"/>
      <c r="BB124" s="1041"/>
      <c r="BC124" s="1041"/>
      <c r="BD124" s="1041"/>
      <c r="BE124" s="1041"/>
      <c r="BF124" s="1041"/>
      <c r="BG124" s="1041"/>
      <c r="BH124" s="1041"/>
      <c r="BI124" s="1041"/>
      <c r="BJ124" s="1041"/>
      <c r="BK124" s="1041"/>
      <c r="BL124" s="1041"/>
      <c r="BM124" s="1041"/>
      <c r="BN124" s="1041"/>
      <c r="BO124" s="1041"/>
      <c r="BP124" s="1041"/>
      <c r="BQ124" s="1041"/>
      <c r="BR124" s="1041"/>
      <c r="BS124" s="1041"/>
      <c r="BT124" s="1041"/>
      <c r="BU124" s="1041"/>
      <c r="BV124" s="1041"/>
      <c r="BW124" s="1041"/>
      <c r="BX124" s="1041"/>
      <c r="BY124" s="1041"/>
      <c r="BZ124" s="1041"/>
      <c r="CA124" s="1041"/>
      <c r="CB124" s="1041"/>
      <c r="CC124" s="1041"/>
      <c r="CD124" s="1041"/>
      <c r="CE124" s="1041"/>
      <c r="CF124" s="1041"/>
      <c r="CG124" s="1041"/>
      <c r="CH124" s="1041"/>
      <c r="CI124" s="1041"/>
      <c r="CJ124" s="1041"/>
      <c r="CK124" s="1041"/>
      <c r="CL124" s="1041"/>
      <c r="CM124" s="1041"/>
      <c r="CN124" s="1041"/>
      <c r="CO124" s="1041"/>
      <c r="CP124" s="1041"/>
      <c r="CQ124" s="1041"/>
      <c r="CR124" s="1041"/>
      <c r="CS124" s="1041"/>
      <c r="CT124" s="1041"/>
      <c r="CU124" s="1041"/>
      <c r="CV124" s="1041"/>
    </row>
    <row r="125" spans="1:100" s="1047" customFormat="1" ht="19.899999999999999" customHeight="1">
      <c r="A125" s="1042"/>
      <c r="B125" s="1043"/>
      <c r="C125" s="1044" t="s">
        <v>88</v>
      </c>
      <c r="D125" s="117">
        <f t="shared" si="51"/>
        <v>1020</v>
      </c>
      <c r="E125" s="1066">
        <v>8</v>
      </c>
      <c r="F125" s="1066">
        <v>67</v>
      </c>
      <c r="G125" s="126">
        <v>109</v>
      </c>
      <c r="H125" s="126">
        <v>99</v>
      </c>
      <c r="I125" s="126">
        <v>98</v>
      </c>
      <c r="J125" s="126">
        <v>101</v>
      </c>
      <c r="K125" s="126">
        <v>79</v>
      </c>
      <c r="L125" s="126">
        <v>70</v>
      </c>
      <c r="M125" s="126">
        <v>73</v>
      </c>
      <c r="N125" s="126">
        <v>50</v>
      </c>
      <c r="O125" s="126">
        <v>64</v>
      </c>
      <c r="P125" s="126">
        <v>42</v>
      </c>
      <c r="Q125" s="126">
        <v>38</v>
      </c>
      <c r="R125" s="126">
        <v>35</v>
      </c>
      <c r="S125" s="126">
        <v>31</v>
      </c>
      <c r="T125" s="126">
        <v>24</v>
      </c>
      <c r="U125" s="126">
        <v>16</v>
      </c>
      <c r="V125" s="1046">
        <v>16</v>
      </c>
      <c r="W125" s="1023"/>
      <c r="X125" s="1023"/>
      <c r="Y125" s="1023"/>
      <c r="Z125" s="1023"/>
      <c r="AA125" s="1023"/>
      <c r="AB125" s="1023"/>
      <c r="AC125" s="1023"/>
      <c r="AD125" s="1023"/>
      <c r="AE125" s="1023"/>
      <c r="AF125" s="1023"/>
      <c r="AG125" s="1023"/>
      <c r="AH125" s="1023"/>
      <c r="AI125" s="1023"/>
      <c r="AJ125" s="1023"/>
      <c r="AK125" s="1023"/>
      <c r="AL125" s="1023"/>
      <c r="AM125" s="1023"/>
      <c r="AN125" s="1023"/>
      <c r="AO125" s="1023"/>
      <c r="AP125" s="1023"/>
      <c r="AQ125" s="1023"/>
      <c r="AR125" s="1023"/>
      <c r="AS125" s="1023"/>
      <c r="AT125" s="1023"/>
      <c r="AU125" s="1023"/>
      <c r="AV125" s="1023"/>
      <c r="AW125" s="1024"/>
      <c r="AX125" s="1024"/>
      <c r="AY125" s="1024"/>
      <c r="AZ125" s="1024"/>
      <c r="BA125" s="1024"/>
      <c r="BB125" s="1024"/>
      <c r="BC125" s="1024"/>
      <c r="BD125" s="1024"/>
      <c r="BE125" s="1024"/>
      <c r="BF125" s="1024"/>
      <c r="BG125" s="1024"/>
      <c r="BH125" s="1024"/>
      <c r="BI125" s="1024"/>
      <c r="BJ125" s="1024"/>
      <c r="BK125" s="1024"/>
      <c r="BL125" s="1024"/>
      <c r="BM125" s="1024"/>
      <c r="BN125" s="1024"/>
      <c r="BO125" s="1024"/>
      <c r="BP125" s="1024"/>
      <c r="BQ125" s="1024"/>
      <c r="BR125" s="1024"/>
      <c r="BS125" s="1024"/>
      <c r="BT125" s="1024"/>
      <c r="BU125" s="1024"/>
      <c r="BV125" s="1024"/>
      <c r="BW125" s="1024"/>
      <c r="BX125" s="1024"/>
      <c r="BY125" s="1024"/>
      <c r="BZ125" s="1024"/>
      <c r="CA125" s="1024"/>
      <c r="CB125" s="1024"/>
      <c r="CC125" s="1024"/>
      <c r="CD125" s="1024"/>
      <c r="CE125" s="1024"/>
      <c r="CF125" s="1024"/>
      <c r="CG125" s="1024"/>
      <c r="CH125" s="1024"/>
      <c r="CI125" s="1024"/>
      <c r="CJ125" s="1024"/>
      <c r="CK125" s="1024"/>
      <c r="CL125" s="1024"/>
      <c r="CM125" s="1024"/>
      <c r="CN125" s="1024"/>
      <c r="CO125" s="1024"/>
      <c r="CP125" s="1024"/>
      <c r="CQ125" s="1024"/>
      <c r="CR125" s="1024"/>
      <c r="CS125" s="1024"/>
      <c r="CT125" s="1024"/>
      <c r="CU125" s="1024"/>
      <c r="CV125" s="1024"/>
    </row>
    <row r="126" spans="1:100" s="1025" customFormat="1" ht="19.899999999999999" customHeight="1">
      <c r="A126" s="1048"/>
      <c r="B126" s="1043"/>
      <c r="C126" s="1044" t="s">
        <v>89</v>
      </c>
      <c r="D126" s="122">
        <f t="shared" si="51"/>
        <v>828</v>
      </c>
      <c r="E126" s="1066">
        <v>19</v>
      </c>
      <c r="F126" s="1066">
        <v>65</v>
      </c>
      <c r="G126" s="126">
        <v>85</v>
      </c>
      <c r="H126" s="126">
        <v>103</v>
      </c>
      <c r="I126" s="126">
        <v>84</v>
      </c>
      <c r="J126" s="126">
        <v>56</v>
      </c>
      <c r="K126" s="126">
        <v>70</v>
      </c>
      <c r="L126" s="126">
        <v>49</v>
      </c>
      <c r="M126" s="126">
        <v>44</v>
      </c>
      <c r="N126" s="126">
        <v>33</v>
      </c>
      <c r="O126" s="126">
        <v>33</v>
      </c>
      <c r="P126" s="126">
        <v>32</v>
      </c>
      <c r="Q126" s="126">
        <v>23</v>
      </c>
      <c r="R126" s="126">
        <v>41</v>
      </c>
      <c r="S126" s="126">
        <v>21</v>
      </c>
      <c r="T126" s="126">
        <v>28</v>
      </c>
      <c r="U126" s="126">
        <v>20</v>
      </c>
      <c r="V126" s="1046">
        <v>22</v>
      </c>
      <c r="W126" s="1023"/>
      <c r="X126" s="1023"/>
      <c r="Y126" s="1023"/>
      <c r="Z126" s="1023"/>
      <c r="AA126" s="1023"/>
      <c r="AB126" s="1023"/>
      <c r="AC126" s="1023"/>
      <c r="AD126" s="1023"/>
      <c r="AE126" s="1023"/>
      <c r="AF126" s="1023"/>
      <c r="AG126" s="1023"/>
      <c r="AH126" s="1023"/>
      <c r="AI126" s="1023"/>
      <c r="AJ126" s="1023"/>
      <c r="AK126" s="1023"/>
      <c r="AL126" s="1023"/>
      <c r="AM126" s="1023"/>
      <c r="AN126" s="1023"/>
      <c r="AO126" s="1023"/>
      <c r="AP126" s="1023"/>
      <c r="AQ126" s="1023"/>
      <c r="AR126" s="1023"/>
      <c r="AS126" s="1023"/>
      <c r="AT126" s="1023"/>
      <c r="AU126" s="1023"/>
      <c r="AV126" s="1023"/>
      <c r="AW126" s="1024"/>
      <c r="AX126" s="1024"/>
      <c r="AY126" s="1024"/>
      <c r="AZ126" s="1024"/>
      <c r="BA126" s="1024"/>
      <c r="BB126" s="1024"/>
      <c r="BC126" s="1024"/>
      <c r="BD126" s="1024"/>
      <c r="BE126" s="1024"/>
      <c r="BF126" s="1024"/>
      <c r="BG126" s="1024"/>
      <c r="BH126" s="1024"/>
      <c r="BI126" s="1024"/>
      <c r="BJ126" s="1024"/>
      <c r="BK126" s="1024"/>
      <c r="BL126" s="1024"/>
      <c r="BM126" s="1024"/>
      <c r="BN126" s="1024"/>
      <c r="BO126" s="1024"/>
      <c r="BP126" s="1024"/>
      <c r="BQ126" s="1024"/>
      <c r="BR126" s="1024"/>
      <c r="BS126" s="1024"/>
      <c r="BT126" s="1024"/>
      <c r="BU126" s="1024"/>
      <c r="BV126" s="1024"/>
      <c r="BW126" s="1024"/>
      <c r="BX126" s="1024"/>
      <c r="BY126" s="1024"/>
      <c r="BZ126" s="1024"/>
      <c r="CA126" s="1024"/>
      <c r="CB126" s="1024"/>
      <c r="CC126" s="1024"/>
      <c r="CD126" s="1024"/>
      <c r="CE126" s="1024"/>
      <c r="CF126" s="1024"/>
      <c r="CG126" s="1024"/>
      <c r="CH126" s="1024"/>
      <c r="CI126" s="1024"/>
      <c r="CJ126" s="1024"/>
      <c r="CK126" s="1024"/>
      <c r="CL126" s="1024"/>
      <c r="CM126" s="1024"/>
      <c r="CN126" s="1024"/>
      <c r="CO126" s="1024"/>
      <c r="CP126" s="1024"/>
      <c r="CQ126" s="1024"/>
      <c r="CR126" s="1024"/>
      <c r="CS126" s="1024"/>
      <c r="CT126" s="1024"/>
      <c r="CU126" s="1024"/>
      <c r="CV126" s="1024"/>
    </row>
    <row r="127" spans="1:100" s="1016" customFormat="1" ht="19.899999999999999" customHeight="1">
      <c r="A127" s="1034" t="s">
        <v>29</v>
      </c>
      <c r="B127" s="1035" t="s">
        <v>119</v>
      </c>
      <c r="C127" s="1036"/>
      <c r="D127" s="121">
        <f t="shared" si="51"/>
        <v>1508</v>
      </c>
      <c r="E127" s="1037">
        <f t="shared" ref="E127:V127" si="57">SUM(E128:E129)</f>
        <v>42</v>
      </c>
      <c r="F127" s="1037">
        <f t="shared" si="57"/>
        <v>112</v>
      </c>
      <c r="G127" s="1037">
        <f t="shared" si="57"/>
        <v>128</v>
      </c>
      <c r="H127" s="1037">
        <f t="shared" si="57"/>
        <v>174</v>
      </c>
      <c r="I127" s="1037">
        <f t="shared" si="57"/>
        <v>115</v>
      </c>
      <c r="J127" s="1037">
        <f t="shared" si="57"/>
        <v>118</v>
      </c>
      <c r="K127" s="1037">
        <f t="shared" si="57"/>
        <v>95</v>
      </c>
      <c r="L127" s="1037">
        <f t="shared" si="57"/>
        <v>67</v>
      </c>
      <c r="M127" s="1037">
        <f t="shared" si="57"/>
        <v>81</v>
      </c>
      <c r="N127" s="1037">
        <f t="shared" si="57"/>
        <v>70</v>
      </c>
      <c r="O127" s="1037">
        <f t="shared" si="57"/>
        <v>77</v>
      </c>
      <c r="P127" s="1037">
        <f t="shared" si="57"/>
        <v>95</v>
      </c>
      <c r="Q127" s="1037">
        <f t="shared" si="57"/>
        <v>85</v>
      </c>
      <c r="R127" s="1037">
        <f t="shared" si="57"/>
        <v>74</v>
      </c>
      <c r="S127" s="1037">
        <f t="shared" si="57"/>
        <v>51</v>
      </c>
      <c r="T127" s="1037">
        <f t="shared" si="57"/>
        <v>41</v>
      </c>
      <c r="U127" s="1037">
        <f t="shared" si="57"/>
        <v>52</v>
      </c>
      <c r="V127" s="1065">
        <f t="shared" si="57"/>
        <v>31</v>
      </c>
      <c r="W127" s="1040"/>
      <c r="X127" s="1040"/>
      <c r="Y127" s="1040"/>
      <c r="Z127" s="1040"/>
      <c r="AA127" s="1040"/>
      <c r="AB127" s="1040"/>
      <c r="AC127" s="1040"/>
      <c r="AD127" s="1040"/>
      <c r="AE127" s="1040"/>
      <c r="AF127" s="1040"/>
      <c r="AG127" s="1040"/>
      <c r="AH127" s="1040"/>
      <c r="AI127" s="1040"/>
      <c r="AJ127" s="1040"/>
      <c r="AK127" s="1040"/>
      <c r="AL127" s="1040"/>
      <c r="AM127" s="1040"/>
      <c r="AN127" s="1040"/>
      <c r="AO127" s="1040"/>
      <c r="AP127" s="1040"/>
      <c r="AQ127" s="1040"/>
      <c r="AR127" s="1040"/>
      <c r="AS127" s="1040"/>
      <c r="AT127" s="1040"/>
      <c r="AU127" s="1040"/>
      <c r="AV127" s="1040"/>
      <c r="AW127" s="1041"/>
      <c r="AX127" s="1041"/>
      <c r="AY127" s="1041"/>
      <c r="AZ127" s="1041"/>
      <c r="BA127" s="1041"/>
      <c r="BB127" s="1041"/>
      <c r="BC127" s="1041"/>
      <c r="BD127" s="1041"/>
      <c r="BE127" s="1041"/>
      <c r="BF127" s="1041"/>
      <c r="BG127" s="1041"/>
      <c r="BH127" s="1041"/>
      <c r="BI127" s="1041"/>
      <c r="BJ127" s="1041"/>
      <c r="BK127" s="1041"/>
      <c r="BL127" s="1041"/>
      <c r="BM127" s="1041"/>
      <c r="BN127" s="1041"/>
      <c r="BO127" s="1041"/>
      <c r="BP127" s="1041"/>
      <c r="BQ127" s="1041"/>
      <c r="BR127" s="1041"/>
      <c r="BS127" s="1041"/>
      <c r="BT127" s="1041"/>
      <c r="BU127" s="1041"/>
      <c r="BV127" s="1041"/>
      <c r="BW127" s="1041"/>
      <c r="BX127" s="1041"/>
      <c r="BY127" s="1041"/>
      <c r="BZ127" s="1041"/>
      <c r="CA127" s="1041"/>
      <c r="CB127" s="1041"/>
      <c r="CC127" s="1041"/>
      <c r="CD127" s="1041"/>
      <c r="CE127" s="1041"/>
      <c r="CF127" s="1041"/>
      <c r="CG127" s="1041"/>
      <c r="CH127" s="1041"/>
      <c r="CI127" s="1041"/>
      <c r="CJ127" s="1041"/>
      <c r="CK127" s="1041"/>
      <c r="CL127" s="1041"/>
      <c r="CM127" s="1041"/>
      <c r="CN127" s="1041"/>
      <c r="CO127" s="1041"/>
      <c r="CP127" s="1041"/>
      <c r="CQ127" s="1041"/>
      <c r="CR127" s="1041"/>
      <c r="CS127" s="1041"/>
      <c r="CT127" s="1041"/>
      <c r="CU127" s="1041"/>
      <c r="CV127" s="1041"/>
    </row>
    <row r="128" spans="1:100" s="1047" customFormat="1" ht="19.899999999999999" customHeight="1">
      <c r="A128" s="1042"/>
      <c r="B128" s="1043"/>
      <c r="C128" s="1044" t="s">
        <v>88</v>
      </c>
      <c r="D128" s="122">
        <f t="shared" si="51"/>
        <v>798</v>
      </c>
      <c r="E128" s="1045">
        <v>18</v>
      </c>
      <c r="F128" s="1045">
        <v>59</v>
      </c>
      <c r="G128" s="126">
        <v>70</v>
      </c>
      <c r="H128" s="126">
        <v>80</v>
      </c>
      <c r="I128" s="126">
        <v>65</v>
      </c>
      <c r="J128" s="126">
        <v>56</v>
      </c>
      <c r="K128" s="126">
        <v>55</v>
      </c>
      <c r="L128" s="126">
        <v>28</v>
      </c>
      <c r="M128" s="126">
        <v>57</v>
      </c>
      <c r="N128" s="126">
        <v>35</v>
      </c>
      <c r="O128" s="126">
        <v>43</v>
      </c>
      <c r="P128" s="126">
        <v>52</v>
      </c>
      <c r="Q128" s="126">
        <v>56</v>
      </c>
      <c r="R128" s="126">
        <v>44</v>
      </c>
      <c r="S128" s="126">
        <v>28</v>
      </c>
      <c r="T128" s="126">
        <v>23</v>
      </c>
      <c r="U128" s="126">
        <v>14</v>
      </c>
      <c r="V128" s="1046">
        <v>15</v>
      </c>
      <c r="W128" s="1023"/>
      <c r="X128" s="1023"/>
      <c r="Y128" s="1023"/>
      <c r="Z128" s="1023"/>
      <c r="AA128" s="1023"/>
      <c r="AB128" s="1023"/>
      <c r="AC128" s="1023"/>
      <c r="AD128" s="1023"/>
      <c r="AE128" s="1023"/>
      <c r="AF128" s="1023"/>
      <c r="AG128" s="1023"/>
      <c r="AH128" s="1023"/>
      <c r="AI128" s="1023"/>
      <c r="AJ128" s="1023"/>
      <c r="AK128" s="1023"/>
      <c r="AL128" s="1023"/>
      <c r="AM128" s="1023"/>
      <c r="AN128" s="1023"/>
      <c r="AO128" s="1023"/>
      <c r="AP128" s="1023"/>
      <c r="AQ128" s="1023"/>
      <c r="AR128" s="1023"/>
      <c r="AS128" s="1023"/>
      <c r="AT128" s="1023"/>
      <c r="AU128" s="1023"/>
      <c r="AV128" s="1023"/>
      <c r="AW128" s="1024"/>
      <c r="AX128" s="1024"/>
      <c r="AY128" s="1024"/>
      <c r="AZ128" s="1024"/>
      <c r="BA128" s="1024"/>
      <c r="BB128" s="1024"/>
      <c r="BC128" s="1024"/>
      <c r="BD128" s="1024"/>
      <c r="BE128" s="1024"/>
      <c r="BF128" s="1024"/>
      <c r="BG128" s="1024"/>
      <c r="BH128" s="1024"/>
      <c r="BI128" s="1024"/>
      <c r="BJ128" s="1024"/>
      <c r="BK128" s="1024"/>
      <c r="BL128" s="1024"/>
      <c r="BM128" s="1024"/>
      <c r="BN128" s="1024"/>
      <c r="BO128" s="1024"/>
      <c r="BP128" s="1024"/>
      <c r="BQ128" s="1024"/>
      <c r="BR128" s="1024"/>
      <c r="BS128" s="1024"/>
      <c r="BT128" s="1024"/>
      <c r="BU128" s="1024"/>
      <c r="BV128" s="1024"/>
      <c r="BW128" s="1024"/>
      <c r="BX128" s="1024"/>
      <c r="BY128" s="1024"/>
      <c r="BZ128" s="1024"/>
      <c r="CA128" s="1024"/>
      <c r="CB128" s="1024"/>
      <c r="CC128" s="1024"/>
      <c r="CD128" s="1024"/>
      <c r="CE128" s="1024"/>
      <c r="CF128" s="1024"/>
      <c r="CG128" s="1024"/>
      <c r="CH128" s="1024"/>
      <c r="CI128" s="1024"/>
      <c r="CJ128" s="1024"/>
      <c r="CK128" s="1024"/>
      <c r="CL128" s="1024"/>
      <c r="CM128" s="1024"/>
      <c r="CN128" s="1024"/>
      <c r="CO128" s="1024"/>
      <c r="CP128" s="1024"/>
      <c r="CQ128" s="1024"/>
      <c r="CR128" s="1024"/>
      <c r="CS128" s="1024"/>
      <c r="CT128" s="1024"/>
      <c r="CU128" s="1024"/>
      <c r="CV128" s="1024"/>
    </row>
    <row r="129" spans="1:100" s="1025" customFormat="1" ht="19.899999999999999" customHeight="1">
      <c r="A129" s="1048"/>
      <c r="B129" s="1043"/>
      <c r="C129" s="1044" t="s">
        <v>89</v>
      </c>
      <c r="D129" s="122">
        <f t="shared" si="51"/>
        <v>710</v>
      </c>
      <c r="E129" s="1067">
        <v>24</v>
      </c>
      <c r="F129" s="1067">
        <v>53</v>
      </c>
      <c r="G129" s="126">
        <v>58</v>
      </c>
      <c r="H129" s="126">
        <v>94</v>
      </c>
      <c r="I129" s="126">
        <v>50</v>
      </c>
      <c r="J129" s="126">
        <v>62</v>
      </c>
      <c r="K129" s="126">
        <v>40</v>
      </c>
      <c r="L129" s="126">
        <v>39</v>
      </c>
      <c r="M129" s="126">
        <v>24</v>
      </c>
      <c r="N129" s="126">
        <v>35</v>
      </c>
      <c r="O129" s="126">
        <v>34</v>
      </c>
      <c r="P129" s="126">
        <v>43</v>
      </c>
      <c r="Q129" s="126">
        <v>29</v>
      </c>
      <c r="R129" s="126">
        <v>30</v>
      </c>
      <c r="S129" s="126">
        <v>23</v>
      </c>
      <c r="T129" s="126">
        <v>18</v>
      </c>
      <c r="U129" s="126">
        <v>38</v>
      </c>
      <c r="V129" s="1068">
        <v>16</v>
      </c>
      <c r="W129" s="1023"/>
      <c r="X129" s="1023"/>
      <c r="Y129" s="1023"/>
      <c r="Z129" s="1023"/>
      <c r="AA129" s="1023"/>
      <c r="AB129" s="1023"/>
      <c r="AC129" s="1023"/>
      <c r="AD129" s="1023"/>
      <c r="AE129" s="1023"/>
      <c r="AF129" s="1023"/>
      <c r="AG129" s="1023"/>
      <c r="AH129" s="1023"/>
      <c r="AI129" s="1023"/>
      <c r="AJ129" s="1023"/>
      <c r="AK129" s="1023"/>
      <c r="AL129" s="1023"/>
      <c r="AM129" s="1023"/>
      <c r="AN129" s="1023"/>
      <c r="AO129" s="1023"/>
      <c r="AP129" s="1023"/>
      <c r="AQ129" s="1023"/>
      <c r="AR129" s="1023"/>
      <c r="AS129" s="1023"/>
      <c r="AT129" s="1023"/>
      <c r="AU129" s="1023"/>
      <c r="AV129" s="1023"/>
      <c r="AW129" s="1024"/>
      <c r="AX129" s="1024"/>
      <c r="AY129" s="1024"/>
      <c r="AZ129" s="1024"/>
      <c r="BA129" s="1024"/>
      <c r="BB129" s="1024"/>
      <c r="BC129" s="1024"/>
      <c r="BD129" s="1024"/>
      <c r="BE129" s="1024"/>
      <c r="BF129" s="1024"/>
      <c r="BG129" s="1024"/>
      <c r="BH129" s="1024"/>
      <c r="BI129" s="1024"/>
      <c r="BJ129" s="1024"/>
      <c r="BK129" s="1024"/>
      <c r="BL129" s="1024"/>
      <c r="BM129" s="1024"/>
      <c r="BN129" s="1024"/>
      <c r="BO129" s="1024"/>
      <c r="BP129" s="1024"/>
      <c r="BQ129" s="1024"/>
      <c r="BR129" s="1024"/>
      <c r="BS129" s="1024"/>
      <c r="BT129" s="1024"/>
      <c r="BU129" s="1024"/>
      <c r="BV129" s="1024"/>
      <c r="BW129" s="1024"/>
      <c r="BX129" s="1024"/>
      <c r="BY129" s="1024"/>
      <c r="BZ129" s="1024"/>
      <c r="CA129" s="1024"/>
      <c r="CB129" s="1024"/>
      <c r="CC129" s="1024"/>
      <c r="CD129" s="1024"/>
      <c r="CE129" s="1024"/>
      <c r="CF129" s="1024"/>
      <c r="CG129" s="1024"/>
      <c r="CH129" s="1024"/>
      <c r="CI129" s="1024"/>
      <c r="CJ129" s="1024"/>
      <c r="CK129" s="1024"/>
      <c r="CL129" s="1024"/>
      <c r="CM129" s="1024"/>
      <c r="CN129" s="1024"/>
      <c r="CO129" s="1024"/>
      <c r="CP129" s="1024"/>
      <c r="CQ129" s="1024"/>
      <c r="CR129" s="1024"/>
      <c r="CS129" s="1024"/>
      <c r="CT129" s="1024"/>
      <c r="CU129" s="1024"/>
      <c r="CV129" s="1024"/>
    </row>
    <row r="130" spans="1:100" s="1016" customFormat="1" ht="19.899999999999999" customHeight="1">
      <c r="A130" s="1034" t="s">
        <v>31</v>
      </c>
      <c r="B130" s="1035" t="s">
        <v>120</v>
      </c>
      <c r="C130" s="1036"/>
      <c r="D130" s="121">
        <f t="shared" si="51"/>
        <v>474</v>
      </c>
      <c r="E130" s="1037">
        <f t="shared" ref="E130:V130" si="58">SUM(E131:E132)</f>
        <v>4</v>
      </c>
      <c r="F130" s="1037">
        <f t="shared" si="58"/>
        <v>27</v>
      </c>
      <c r="G130" s="1037">
        <f t="shared" si="58"/>
        <v>38</v>
      </c>
      <c r="H130" s="1037">
        <f t="shared" si="58"/>
        <v>31</v>
      </c>
      <c r="I130" s="1037">
        <f t="shared" si="58"/>
        <v>32</v>
      </c>
      <c r="J130" s="1037">
        <f t="shared" si="58"/>
        <v>38</v>
      </c>
      <c r="K130" s="1037">
        <f t="shared" si="58"/>
        <v>33</v>
      </c>
      <c r="L130" s="1037">
        <f t="shared" si="58"/>
        <v>34</v>
      </c>
      <c r="M130" s="1037">
        <f t="shared" si="58"/>
        <v>25</v>
      </c>
      <c r="N130" s="1037">
        <f t="shared" si="58"/>
        <v>21</v>
      </c>
      <c r="O130" s="1037">
        <f t="shared" si="58"/>
        <v>26</v>
      </c>
      <c r="P130" s="1037">
        <f t="shared" si="58"/>
        <v>36</v>
      </c>
      <c r="Q130" s="1037">
        <f t="shared" si="58"/>
        <v>30</v>
      </c>
      <c r="R130" s="1037">
        <f t="shared" si="58"/>
        <v>26</v>
      </c>
      <c r="S130" s="1037">
        <f t="shared" si="58"/>
        <v>25</v>
      </c>
      <c r="T130" s="1037">
        <f t="shared" si="58"/>
        <v>15</v>
      </c>
      <c r="U130" s="1037">
        <f t="shared" si="58"/>
        <v>15</v>
      </c>
      <c r="V130" s="1065">
        <f t="shared" si="58"/>
        <v>18</v>
      </c>
      <c r="W130" s="1040"/>
      <c r="X130" s="1040"/>
      <c r="Y130" s="1040"/>
      <c r="Z130" s="1040"/>
      <c r="AA130" s="1040"/>
      <c r="AB130" s="1040"/>
      <c r="AC130" s="1040"/>
      <c r="AD130" s="1040"/>
      <c r="AE130" s="1040"/>
      <c r="AF130" s="1040"/>
      <c r="AG130" s="1040"/>
      <c r="AH130" s="1040"/>
      <c r="AI130" s="1040"/>
      <c r="AJ130" s="1040"/>
      <c r="AK130" s="1040"/>
      <c r="AL130" s="1040"/>
      <c r="AM130" s="1040"/>
      <c r="AN130" s="1040"/>
      <c r="AO130" s="1040"/>
      <c r="AP130" s="1040"/>
      <c r="AQ130" s="1040"/>
      <c r="AR130" s="1040"/>
      <c r="AS130" s="1040"/>
      <c r="AT130" s="1040"/>
      <c r="AU130" s="1040"/>
      <c r="AV130" s="1040"/>
      <c r="AW130" s="1041"/>
      <c r="AX130" s="1041"/>
      <c r="AY130" s="1041"/>
      <c r="AZ130" s="1041"/>
      <c r="BA130" s="1041"/>
      <c r="BB130" s="1041"/>
      <c r="BC130" s="1041"/>
      <c r="BD130" s="1041"/>
      <c r="BE130" s="1041"/>
      <c r="BF130" s="1041"/>
      <c r="BG130" s="1041"/>
      <c r="BH130" s="1041"/>
      <c r="BI130" s="1041"/>
      <c r="BJ130" s="1041"/>
      <c r="BK130" s="1041"/>
      <c r="BL130" s="1041"/>
      <c r="BM130" s="1041"/>
      <c r="BN130" s="1041"/>
      <c r="BO130" s="1041"/>
      <c r="BP130" s="1041"/>
      <c r="BQ130" s="1041"/>
      <c r="BR130" s="1041"/>
      <c r="BS130" s="1041"/>
      <c r="BT130" s="1041"/>
      <c r="BU130" s="1041"/>
      <c r="BV130" s="1041"/>
      <c r="BW130" s="1041"/>
      <c r="BX130" s="1041"/>
      <c r="BY130" s="1041"/>
      <c r="BZ130" s="1041"/>
      <c r="CA130" s="1041"/>
      <c r="CB130" s="1041"/>
      <c r="CC130" s="1041"/>
      <c r="CD130" s="1041"/>
      <c r="CE130" s="1041"/>
      <c r="CF130" s="1041"/>
      <c r="CG130" s="1041"/>
      <c r="CH130" s="1041"/>
      <c r="CI130" s="1041"/>
      <c r="CJ130" s="1041"/>
      <c r="CK130" s="1041"/>
      <c r="CL130" s="1041"/>
      <c r="CM130" s="1041"/>
      <c r="CN130" s="1041"/>
      <c r="CO130" s="1041"/>
      <c r="CP130" s="1041"/>
      <c r="CQ130" s="1041"/>
      <c r="CR130" s="1041"/>
      <c r="CS130" s="1041"/>
      <c r="CT130" s="1041"/>
      <c r="CU130" s="1041"/>
      <c r="CV130" s="1041"/>
    </row>
    <row r="131" spans="1:100" s="1047" customFormat="1" ht="19.899999999999999" customHeight="1">
      <c r="A131" s="1042"/>
      <c r="B131" s="1043"/>
      <c r="C131" s="1044" t="s">
        <v>88</v>
      </c>
      <c r="D131" s="122">
        <f t="shared" si="51"/>
        <v>268</v>
      </c>
      <c r="E131" s="1045">
        <v>4</v>
      </c>
      <c r="F131" s="1045">
        <v>12</v>
      </c>
      <c r="G131" s="1045">
        <v>14</v>
      </c>
      <c r="H131" s="1045">
        <v>17</v>
      </c>
      <c r="I131" s="1045">
        <v>17</v>
      </c>
      <c r="J131" s="1045">
        <v>26</v>
      </c>
      <c r="K131" s="1045">
        <v>20</v>
      </c>
      <c r="L131" s="1045">
        <v>20</v>
      </c>
      <c r="M131" s="1045">
        <v>14</v>
      </c>
      <c r="N131" s="1045">
        <v>11</v>
      </c>
      <c r="O131" s="1045">
        <v>11</v>
      </c>
      <c r="P131" s="1045">
        <v>23</v>
      </c>
      <c r="Q131" s="1045">
        <v>18</v>
      </c>
      <c r="R131" s="1045">
        <v>16</v>
      </c>
      <c r="S131" s="1045">
        <v>18</v>
      </c>
      <c r="T131" s="1045">
        <v>9</v>
      </c>
      <c r="U131" s="1045">
        <v>9</v>
      </c>
      <c r="V131" s="1046">
        <v>9</v>
      </c>
      <c r="W131" s="1023"/>
      <c r="X131" s="1023"/>
      <c r="Y131" s="1023"/>
      <c r="Z131" s="1023"/>
      <c r="AA131" s="1023"/>
      <c r="AB131" s="1023"/>
      <c r="AC131" s="1023"/>
      <c r="AD131" s="1023"/>
      <c r="AE131" s="1023"/>
      <c r="AF131" s="1023"/>
      <c r="AG131" s="1023"/>
      <c r="AH131" s="1023"/>
      <c r="AI131" s="1023"/>
      <c r="AJ131" s="1023"/>
      <c r="AK131" s="1023"/>
      <c r="AL131" s="1023"/>
      <c r="AM131" s="1023"/>
      <c r="AN131" s="1023"/>
      <c r="AO131" s="1023"/>
      <c r="AP131" s="1023"/>
      <c r="AQ131" s="1023"/>
      <c r="AR131" s="1023"/>
      <c r="AS131" s="1023"/>
      <c r="AT131" s="1023"/>
      <c r="AU131" s="1023"/>
      <c r="AV131" s="1023"/>
      <c r="AW131" s="1024"/>
      <c r="AX131" s="1024"/>
      <c r="AY131" s="1024"/>
      <c r="AZ131" s="1024"/>
      <c r="BA131" s="1024"/>
      <c r="BB131" s="1024"/>
      <c r="BC131" s="1024"/>
      <c r="BD131" s="1024"/>
      <c r="BE131" s="1024"/>
      <c r="BF131" s="1024"/>
      <c r="BG131" s="1024"/>
      <c r="BH131" s="1024"/>
      <c r="BI131" s="1024"/>
      <c r="BJ131" s="1024"/>
      <c r="BK131" s="1024"/>
      <c r="BL131" s="1024"/>
      <c r="BM131" s="1024"/>
      <c r="BN131" s="1024"/>
      <c r="BO131" s="1024"/>
      <c r="BP131" s="1024"/>
      <c r="BQ131" s="1024"/>
      <c r="BR131" s="1024"/>
      <c r="BS131" s="1024"/>
      <c r="BT131" s="1024"/>
      <c r="BU131" s="1024"/>
      <c r="BV131" s="1024"/>
      <c r="BW131" s="1024"/>
      <c r="BX131" s="1024"/>
      <c r="BY131" s="1024"/>
      <c r="BZ131" s="1024"/>
      <c r="CA131" s="1024"/>
      <c r="CB131" s="1024"/>
      <c r="CC131" s="1024"/>
      <c r="CD131" s="1024"/>
      <c r="CE131" s="1024"/>
      <c r="CF131" s="1024"/>
      <c r="CG131" s="1024"/>
      <c r="CH131" s="1024"/>
      <c r="CI131" s="1024"/>
      <c r="CJ131" s="1024"/>
      <c r="CK131" s="1024"/>
      <c r="CL131" s="1024"/>
      <c r="CM131" s="1024"/>
      <c r="CN131" s="1024"/>
      <c r="CO131" s="1024"/>
      <c r="CP131" s="1024"/>
      <c r="CQ131" s="1024"/>
      <c r="CR131" s="1024"/>
      <c r="CS131" s="1024"/>
      <c r="CT131" s="1024"/>
      <c r="CU131" s="1024"/>
      <c r="CV131" s="1024"/>
    </row>
    <row r="132" spans="1:100" s="1025" customFormat="1" ht="19.899999999999999" customHeight="1">
      <c r="A132" s="1048"/>
      <c r="B132" s="1043"/>
      <c r="C132" s="1044" t="s">
        <v>89</v>
      </c>
      <c r="D132" s="122">
        <f t="shared" si="51"/>
        <v>206</v>
      </c>
      <c r="E132" s="1066">
        <v>0</v>
      </c>
      <c r="F132" s="1066">
        <v>15</v>
      </c>
      <c r="G132" s="1045">
        <v>24</v>
      </c>
      <c r="H132" s="1045">
        <v>14</v>
      </c>
      <c r="I132" s="1045">
        <v>15</v>
      </c>
      <c r="J132" s="1045">
        <v>12</v>
      </c>
      <c r="K132" s="1045">
        <v>13</v>
      </c>
      <c r="L132" s="1045">
        <v>14</v>
      </c>
      <c r="M132" s="1045">
        <v>11</v>
      </c>
      <c r="N132" s="1045">
        <v>10</v>
      </c>
      <c r="O132" s="1045">
        <v>15</v>
      </c>
      <c r="P132" s="1045">
        <v>13</v>
      </c>
      <c r="Q132" s="1045">
        <v>12</v>
      </c>
      <c r="R132" s="1045">
        <v>10</v>
      </c>
      <c r="S132" s="1045">
        <v>7</v>
      </c>
      <c r="T132" s="1045">
        <v>6</v>
      </c>
      <c r="U132" s="1045">
        <v>6</v>
      </c>
      <c r="V132" s="1046">
        <v>9</v>
      </c>
      <c r="W132" s="1023"/>
      <c r="X132" s="1023"/>
      <c r="Y132" s="1023"/>
      <c r="Z132" s="1023"/>
      <c r="AA132" s="1023"/>
      <c r="AB132" s="1023"/>
      <c r="AC132" s="1023"/>
      <c r="AD132" s="1023"/>
      <c r="AE132" s="1023"/>
      <c r="AF132" s="1023"/>
      <c r="AG132" s="1023"/>
      <c r="AH132" s="1023"/>
      <c r="AI132" s="1023"/>
      <c r="AJ132" s="1023"/>
      <c r="AK132" s="1023"/>
      <c r="AL132" s="1023"/>
      <c r="AM132" s="1023"/>
      <c r="AN132" s="1023"/>
      <c r="AO132" s="1023"/>
      <c r="AP132" s="1023"/>
      <c r="AQ132" s="1023"/>
      <c r="AR132" s="1023"/>
      <c r="AS132" s="1023"/>
      <c r="AT132" s="1023"/>
      <c r="AU132" s="1023"/>
      <c r="AV132" s="1023"/>
      <c r="AW132" s="1024"/>
      <c r="AX132" s="1024"/>
      <c r="AY132" s="1024"/>
      <c r="AZ132" s="1024"/>
      <c r="BA132" s="1024"/>
      <c r="BB132" s="1024"/>
      <c r="BC132" s="1024"/>
      <c r="BD132" s="1024"/>
      <c r="BE132" s="1024"/>
      <c r="BF132" s="1024"/>
      <c r="BG132" s="1024"/>
      <c r="BH132" s="1024"/>
      <c r="BI132" s="1024"/>
      <c r="BJ132" s="1024"/>
      <c r="BK132" s="1024"/>
      <c r="BL132" s="1024"/>
      <c r="BM132" s="1024"/>
      <c r="BN132" s="1024"/>
      <c r="BO132" s="1024"/>
      <c r="BP132" s="1024"/>
      <c r="BQ132" s="1024"/>
      <c r="BR132" s="1024"/>
      <c r="BS132" s="1024"/>
      <c r="BT132" s="1024"/>
      <c r="BU132" s="1024"/>
      <c r="BV132" s="1024"/>
      <c r="BW132" s="1024"/>
      <c r="BX132" s="1024"/>
      <c r="BY132" s="1024"/>
      <c r="BZ132" s="1024"/>
      <c r="CA132" s="1024"/>
      <c r="CB132" s="1024"/>
      <c r="CC132" s="1024"/>
      <c r="CD132" s="1024"/>
      <c r="CE132" s="1024"/>
      <c r="CF132" s="1024"/>
      <c r="CG132" s="1024"/>
      <c r="CH132" s="1024"/>
      <c r="CI132" s="1024"/>
      <c r="CJ132" s="1024"/>
      <c r="CK132" s="1024"/>
      <c r="CL132" s="1024"/>
      <c r="CM132" s="1024"/>
      <c r="CN132" s="1024"/>
      <c r="CO132" s="1024"/>
      <c r="CP132" s="1024"/>
      <c r="CQ132" s="1024"/>
      <c r="CR132" s="1024"/>
      <c r="CS132" s="1024"/>
      <c r="CT132" s="1024"/>
      <c r="CU132" s="1024"/>
      <c r="CV132" s="1024"/>
    </row>
    <row r="133" spans="1:100" s="1016" customFormat="1" ht="19.899999999999999" customHeight="1">
      <c r="A133" s="1034" t="s">
        <v>33</v>
      </c>
      <c r="B133" s="1035" t="s">
        <v>121</v>
      </c>
      <c r="C133" s="1036"/>
      <c r="D133" s="121">
        <f t="shared" si="51"/>
        <v>1813</v>
      </c>
      <c r="E133" s="1037">
        <f t="shared" ref="E133:V133" si="59">SUM(E134:E135)</f>
        <v>15</v>
      </c>
      <c r="F133" s="1037">
        <f t="shared" si="59"/>
        <v>117</v>
      </c>
      <c r="G133" s="1038">
        <f t="shared" si="59"/>
        <v>174</v>
      </c>
      <c r="H133" s="1038">
        <f t="shared" si="59"/>
        <v>140</v>
      </c>
      <c r="I133" s="1038">
        <f t="shared" si="59"/>
        <v>160</v>
      </c>
      <c r="J133" s="1038">
        <f t="shared" si="59"/>
        <v>120</v>
      </c>
      <c r="K133" s="1038">
        <f t="shared" si="59"/>
        <v>149</v>
      </c>
      <c r="L133" s="1038">
        <f t="shared" si="59"/>
        <v>145</v>
      </c>
      <c r="M133" s="1038">
        <f t="shared" si="59"/>
        <v>133</v>
      </c>
      <c r="N133" s="1038">
        <f t="shared" si="59"/>
        <v>102</v>
      </c>
      <c r="O133" s="1038">
        <f t="shared" si="59"/>
        <v>75</v>
      </c>
      <c r="P133" s="1038">
        <f t="shared" si="59"/>
        <v>103</v>
      </c>
      <c r="Q133" s="1038">
        <f t="shared" si="59"/>
        <v>110</v>
      </c>
      <c r="R133" s="1038">
        <f t="shared" si="59"/>
        <v>97</v>
      </c>
      <c r="S133" s="1038">
        <f t="shared" si="59"/>
        <v>71</v>
      </c>
      <c r="T133" s="1038">
        <f t="shared" si="59"/>
        <v>44</v>
      </c>
      <c r="U133" s="1038">
        <f t="shared" si="59"/>
        <v>25</v>
      </c>
      <c r="V133" s="1039">
        <f t="shared" si="59"/>
        <v>33</v>
      </c>
      <c r="W133" s="1040"/>
      <c r="X133" s="1040"/>
      <c r="Y133" s="1040"/>
      <c r="Z133" s="1040"/>
      <c r="AA133" s="1040"/>
      <c r="AB133" s="1040"/>
      <c r="AC133" s="1040"/>
      <c r="AD133" s="1040"/>
      <c r="AE133" s="1040"/>
      <c r="AF133" s="1040"/>
      <c r="AG133" s="1040"/>
      <c r="AH133" s="1040"/>
      <c r="AI133" s="1040"/>
      <c r="AJ133" s="1040"/>
      <c r="AK133" s="1040"/>
      <c r="AL133" s="1040"/>
      <c r="AM133" s="1040"/>
      <c r="AN133" s="1040"/>
      <c r="AO133" s="1040"/>
      <c r="AP133" s="1040"/>
      <c r="AQ133" s="1040"/>
      <c r="AR133" s="1040"/>
      <c r="AS133" s="1040"/>
      <c r="AT133" s="1040"/>
      <c r="AU133" s="1040"/>
      <c r="AV133" s="1040"/>
      <c r="AW133" s="1041"/>
      <c r="AX133" s="1041"/>
      <c r="AY133" s="1041"/>
      <c r="AZ133" s="1041"/>
      <c r="BA133" s="1041"/>
      <c r="BB133" s="1041"/>
      <c r="BC133" s="1041"/>
      <c r="BD133" s="1041"/>
      <c r="BE133" s="1041"/>
      <c r="BF133" s="1041"/>
      <c r="BG133" s="1041"/>
      <c r="BH133" s="1041"/>
      <c r="BI133" s="1041"/>
      <c r="BJ133" s="1041"/>
      <c r="BK133" s="1041"/>
      <c r="BL133" s="1041"/>
      <c r="BM133" s="1041"/>
      <c r="BN133" s="1041"/>
      <c r="BO133" s="1041"/>
      <c r="BP133" s="1041"/>
      <c r="BQ133" s="1041"/>
      <c r="BR133" s="1041"/>
      <c r="BS133" s="1041"/>
      <c r="BT133" s="1041"/>
      <c r="BU133" s="1041"/>
      <c r="BV133" s="1041"/>
      <c r="BW133" s="1041"/>
      <c r="BX133" s="1041"/>
      <c r="BY133" s="1041"/>
      <c r="BZ133" s="1041"/>
      <c r="CA133" s="1041"/>
      <c r="CB133" s="1041"/>
      <c r="CC133" s="1041"/>
      <c r="CD133" s="1041"/>
      <c r="CE133" s="1041"/>
      <c r="CF133" s="1041"/>
      <c r="CG133" s="1041"/>
      <c r="CH133" s="1041"/>
      <c r="CI133" s="1041"/>
      <c r="CJ133" s="1041"/>
      <c r="CK133" s="1041"/>
      <c r="CL133" s="1041"/>
      <c r="CM133" s="1041"/>
      <c r="CN133" s="1041"/>
      <c r="CO133" s="1041"/>
      <c r="CP133" s="1041"/>
      <c r="CQ133" s="1041"/>
      <c r="CR133" s="1041"/>
      <c r="CS133" s="1041"/>
      <c r="CT133" s="1041"/>
      <c r="CU133" s="1041"/>
      <c r="CV133" s="1041"/>
    </row>
    <row r="134" spans="1:100" s="1047" customFormat="1" ht="19.899999999999999" customHeight="1">
      <c r="A134" s="1042"/>
      <c r="B134" s="1053"/>
      <c r="C134" s="1044" t="s">
        <v>122</v>
      </c>
      <c r="D134" s="122">
        <f t="shared" si="51"/>
        <v>961</v>
      </c>
      <c r="E134" s="1045">
        <v>9</v>
      </c>
      <c r="F134" s="1045">
        <v>60</v>
      </c>
      <c r="G134" s="1045">
        <v>87</v>
      </c>
      <c r="H134" s="1045">
        <v>74</v>
      </c>
      <c r="I134" s="1045">
        <v>86</v>
      </c>
      <c r="J134" s="1045">
        <v>59</v>
      </c>
      <c r="K134" s="1045">
        <v>73</v>
      </c>
      <c r="L134" s="1045">
        <v>82</v>
      </c>
      <c r="M134" s="1045">
        <v>74</v>
      </c>
      <c r="N134" s="1045">
        <v>66</v>
      </c>
      <c r="O134" s="1045">
        <v>40</v>
      </c>
      <c r="P134" s="1045">
        <v>54</v>
      </c>
      <c r="Q134" s="1045">
        <v>56</v>
      </c>
      <c r="R134" s="1045">
        <v>48</v>
      </c>
      <c r="S134" s="1045">
        <v>38</v>
      </c>
      <c r="T134" s="1045">
        <v>23</v>
      </c>
      <c r="U134" s="1045">
        <v>14</v>
      </c>
      <c r="V134" s="1046">
        <v>18</v>
      </c>
      <c r="W134" s="1023"/>
      <c r="X134" s="1023"/>
      <c r="Y134" s="1023"/>
      <c r="Z134" s="1023"/>
      <c r="AA134" s="1023"/>
      <c r="AB134" s="1023"/>
      <c r="AC134" s="1023"/>
      <c r="AD134" s="1023"/>
      <c r="AE134" s="1023"/>
      <c r="AF134" s="1023"/>
      <c r="AG134" s="1023"/>
      <c r="AH134" s="1023"/>
      <c r="AI134" s="1023"/>
      <c r="AJ134" s="1023"/>
      <c r="AK134" s="1023"/>
      <c r="AL134" s="1023"/>
      <c r="AM134" s="1023"/>
      <c r="AN134" s="1023"/>
      <c r="AO134" s="1023"/>
      <c r="AP134" s="1023"/>
      <c r="AQ134" s="1023"/>
      <c r="AR134" s="1023"/>
      <c r="AS134" s="1023"/>
      <c r="AT134" s="1023"/>
      <c r="AU134" s="1023"/>
      <c r="AV134" s="1023"/>
      <c r="AW134" s="1024"/>
      <c r="AX134" s="1024"/>
      <c r="AY134" s="1024"/>
      <c r="AZ134" s="1024"/>
      <c r="BA134" s="1024"/>
      <c r="BB134" s="1024"/>
      <c r="BC134" s="1024"/>
      <c r="BD134" s="1024"/>
      <c r="BE134" s="1024"/>
      <c r="BF134" s="1024"/>
      <c r="BG134" s="1024"/>
      <c r="BH134" s="1024"/>
      <c r="BI134" s="1024"/>
      <c r="BJ134" s="1024"/>
      <c r="BK134" s="1024"/>
      <c r="BL134" s="1024"/>
      <c r="BM134" s="1024"/>
      <c r="BN134" s="1024"/>
      <c r="BO134" s="1024"/>
      <c r="BP134" s="1024"/>
      <c r="BQ134" s="1024"/>
      <c r="BR134" s="1024"/>
      <c r="BS134" s="1024"/>
      <c r="BT134" s="1024"/>
      <c r="BU134" s="1024"/>
      <c r="BV134" s="1024"/>
      <c r="BW134" s="1024"/>
      <c r="BX134" s="1024"/>
      <c r="BY134" s="1024"/>
      <c r="BZ134" s="1024"/>
      <c r="CA134" s="1024"/>
      <c r="CB134" s="1024"/>
      <c r="CC134" s="1024"/>
      <c r="CD134" s="1024"/>
      <c r="CE134" s="1024"/>
      <c r="CF134" s="1024"/>
      <c r="CG134" s="1024"/>
      <c r="CH134" s="1024"/>
      <c r="CI134" s="1024"/>
      <c r="CJ134" s="1024"/>
      <c r="CK134" s="1024"/>
      <c r="CL134" s="1024"/>
      <c r="CM134" s="1024"/>
      <c r="CN134" s="1024"/>
      <c r="CO134" s="1024"/>
      <c r="CP134" s="1024"/>
      <c r="CQ134" s="1024"/>
      <c r="CR134" s="1024"/>
      <c r="CS134" s="1024"/>
      <c r="CT134" s="1024"/>
      <c r="CU134" s="1024"/>
      <c r="CV134" s="1024"/>
    </row>
    <row r="135" spans="1:100" s="1025" customFormat="1" ht="19.899999999999999" customHeight="1">
      <c r="A135" s="1048"/>
      <c r="B135" s="1053"/>
      <c r="C135" s="1044" t="s">
        <v>89</v>
      </c>
      <c r="D135" s="122">
        <f t="shared" si="51"/>
        <v>852</v>
      </c>
      <c r="E135" s="1045">
        <v>6</v>
      </c>
      <c r="F135" s="1045">
        <v>57</v>
      </c>
      <c r="G135" s="1045">
        <v>87</v>
      </c>
      <c r="H135" s="1045">
        <v>66</v>
      </c>
      <c r="I135" s="1045">
        <v>74</v>
      </c>
      <c r="J135" s="1045">
        <v>61</v>
      </c>
      <c r="K135" s="1045">
        <v>76</v>
      </c>
      <c r="L135" s="1045">
        <v>63</v>
      </c>
      <c r="M135" s="1045">
        <v>59</v>
      </c>
      <c r="N135" s="1045">
        <v>36</v>
      </c>
      <c r="O135" s="1045">
        <v>35</v>
      </c>
      <c r="P135" s="1045">
        <v>49</v>
      </c>
      <c r="Q135" s="1045">
        <v>54</v>
      </c>
      <c r="R135" s="1045">
        <v>49</v>
      </c>
      <c r="S135" s="1045">
        <v>33</v>
      </c>
      <c r="T135" s="1045">
        <v>21</v>
      </c>
      <c r="U135" s="1045">
        <v>11</v>
      </c>
      <c r="V135" s="1046">
        <v>15</v>
      </c>
      <c r="W135" s="1023"/>
      <c r="X135" s="1023"/>
      <c r="Y135" s="1023"/>
      <c r="Z135" s="1023"/>
      <c r="AA135" s="1023"/>
      <c r="AB135" s="1023"/>
      <c r="AC135" s="1023"/>
      <c r="AD135" s="1023"/>
      <c r="AE135" s="1023"/>
      <c r="AF135" s="1023"/>
      <c r="AG135" s="1023"/>
      <c r="AH135" s="1023"/>
      <c r="AI135" s="1023"/>
      <c r="AJ135" s="1023"/>
      <c r="AK135" s="1023"/>
      <c r="AL135" s="1023"/>
      <c r="AM135" s="1023"/>
      <c r="AN135" s="1023"/>
      <c r="AO135" s="1023"/>
      <c r="AP135" s="1023"/>
      <c r="AQ135" s="1023"/>
      <c r="AR135" s="1023"/>
      <c r="AS135" s="1023"/>
      <c r="AT135" s="1023"/>
      <c r="AU135" s="1023"/>
      <c r="AV135" s="1023"/>
      <c r="AW135" s="1024"/>
      <c r="AX135" s="1024"/>
      <c r="AY135" s="1024"/>
      <c r="AZ135" s="1024"/>
      <c r="BA135" s="1024"/>
      <c r="BB135" s="1024"/>
      <c r="BC135" s="1024"/>
      <c r="BD135" s="1024"/>
      <c r="BE135" s="1024"/>
      <c r="BF135" s="1024"/>
      <c r="BG135" s="1024"/>
      <c r="BH135" s="1024"/>
      <c r="BI135" s="1024"/>
      <c r="BJ135" s="1024"/>
      <c r="BK135" s="1024"/>
      <c r="BL135" s="1024"/>
      <c r="BM135" s="1024"/>
      <c r="BN135" s="1024"/>
      <c r="BO135" s="1024"/>
      <c r="BP135" s="1024"/>
      <c r="BQ135" s="1024"/>
      <c r="BR135" s="1024"/>
      <c r="BS135" s="1024"/>
      <c r="BT135" s="1024"/>
      <c r="BU135" s="1024"/>
      <c r="BV135" s="1024"/>
      <c r="BW135" s="1024"/>
      <c r="BX135" s="1024"/>
      <c r="BY135" s="1024"/>
      <c r="BZ135" s="1024"/>
      <c r="CA135" s="1024"/>
      <c r="CB135" s="1024"/>
      <c r="CC135" s="1024"/>
      <c r="CD135" s="1024"/>
      <c r="CE135" s="1024"/>
      <c r="CF135" s="1024"/>
      <c r="CG135" s="1024"/>
      <c r="CH135" s="1024"/>
      <c r="CI135" s="1024"/>
      <c r="CJ135" s="1024"/>
      <c r="CK135" s="1024"/>
      <c r="CL135" s="1024"/>
      <c r="CM135" s="1024"/>
      <c r="CN135" s="1024"/>
      <c r="CO135" s="1024"/>
      <c r="CP135" s="1024"/>
      <c r="CQ135" s="1024"/>
      <c r="CR135" s="1024"/>
      <c r="CS135" s="1024"/>
      <c r="CT135" s="1024"/>
      <c r="CU135" s="1024"/>
      <c r="CV135" s="1024"/>
    </row>
    <row r="136" spans="1:100" s="1025" customFormat="1" ht="19.899999999999999" customHeight="1">
      <c r="A136" s="1242" t="s">
        <v>35</v>
      </c>
      <c r="B136" s="1243" t="s">
        <v>123</v>
      </c>
      <c r="C136" s="1251"/>
      <c r="D136" s="1245">
        <f t="shared" si="51"/>
        <v>97225</v>
      </c>
      <c r="E136" s="1245">
        <f t="shared" ref="E136:V136" si="60">SUM(E139+E142+E145+E148+E151+E154+E157+E160+E163+E166)</f>
        <v>1730</v>
      </c>
      <c r="F136" s="1245">
        <f t="shared" si="60"/>
        <v>6997</v>
      </c>
      <c r="G136" s="1231">
        <f t="shared" si="60"/>
        <v>8803</v>
      </c>
      <c r="H136" s="1231">
        <f t="shared" si="60"/>
        <v>8695</v>
      </c>
      <c r="I136" s="1231">
        <f t="shared" si="60"/>
        <v>8350</v>
      </c>
      <c r="J136" s="1231">
        <f t="shared" si="60"/>
        <v>8353</v>
      </c>
      <c r="K136" s="1231">
        <f t="shared" si="60"/>
        <v>8039</v>
      </c>
      <c r="L136" s="1231">
        <f t="shared" si="60"/>
        <v>7496</v>
      </c>
      <c r="M136" s="1231">
        <f t="shared" si="60"/>
        <v>6488</v>
      </c>
      <c r="N136" s="1231">
        <f t="shared" si="60"/>
        <v>5162</v>
      </c>
      <c r="O136" s="1231">
        <f t="shared" si="60"/>
        <v>4833</v>
      </c>
      <c r="P136" s="1231">
        <f t="shared" si="60"/>
        <v>4774</v>
      </c>
      <c r="Q136" s="1231">
        <f t="shared" si="60"/>
        <v>4231</v>
      </c>
      <c r="R136" s="1231">
        <f t="shared" si="60"/>
        <v>3751</v>
      </c>
      <c r="S136" s="1231">
        <f t="shared" si="60"/>
        <v>2904</v>
      </c>
      <c r="T136" s="1231">
        <f t="shared" si="60"/>
        <v>2276</v>
      </c>
      <c r="U136" s="1232">
        <f t="shared" si="60"/>
        <v>1849</v>
      </c>
      <c r="V136" s="1231">
        <f t="shared" si="60"/>
        <v>2494</v>
      </c>
      <c r="W136" s="1023"/>
      <c r="X136" s="1023"/>
      <c r="Y136" s="1023"/>
      <c r="Z136" s="1023"/>
      <c r="AA136" s="1023"/>
      <c r="AB136" s="1023"/>
      <c r="AC136" s="1023"/>
      <c r="AD136" s="1023"/>
      <c r="AE136" s="1023"/>
      <c r="AF136" s="1023"/>
      <c r="AG136" s="1023"/>
      <c r="AH136" s="1023"/>
      <c r="AI136" s="1023"/>
      <c r="AJ136" s="1023"/>
      <c r="AK136" s="1023"/>
      <c r="AL136" s="1023"/>
      <c r="AM136" s="1023"/>
      <c r="AN136" s="1023"/>
      <c r="AO136" s="1023"/>
      <c r="AP136" s="1023"/>
      <c r="AQ136" s="1023"/>
      <c r="AR136" s="1023"/>
      <c r="AS136" s="1023"/>
      <c r="AT136" s="1023"/>
      <c r="AU136" s="1023"/>
      <c r="AV136" s="1023"/>
      <c r="AW136" s="1024"/>
      <c r="AX136" s="1024"/>
      <c r="AY136" s="1024"/>
      <c r="AZ136" s="1024"/>
      <c r="BA136" s="1024"/>
      <c r="BB136" s="1024"/>
      <c r="BC136" s="1024"/>
      <c r="BD136" s="1024"/>
      <c r="BE136" s="1024"/>
      <c r="BF136" s="1024"/>
      <c r="BG136" s="1024"/>
      <c r="BH136" s="1024"/>
      <c r="BI136" s="1024"/>
      <c r="BJ136" s="1024"/>
      <c r="BK136" s="1024"/>
      <c r="BL136" s="1024"/>
      <c r="BM136" s="1024"/>
      <c r="BN136" s="1024"/>
      <c r="BO136" s="1024"/>
      <c r="BP136" s="1024"/>
      <c r="BQ136" s="1024"/>
      <c r="BR136" s="1024"/>
      <c r="BS136" s="1024"/>
      <c r="BT136" s="1024"/>
      <c r="BU136" s="1024"/>
      <c r="BV136" s="1024"/>
      <c r="BW136" s="1024"/>
      <c r="BX136" s="1024"/>
      <c r="BY136" s="1024"/>
      <c r="BZ136" s="1024"/>
      <c r="CA136" s="1024"/>
      <c r="CB136" s="1024"/>
      <c r="CC136" s="1024"/>
      <c r="CD136" s="1024"/>
      <c r="CE136" s="1024"/>
      <c r="CF136" s="1024"/>
      <c r="CG136" s="1024"/>
      <c r="CH136" s="1024"/>
      <c r="CI136" s="1024"/>
      <c r="CJ136" s="1024"/>
      <c r="CK136" s="1024"/>
      <c r="CL136" s="1024"/>
      <c r="CM136" s="1024"/>
      <c r="CN136" s="1024"/>
      <c r="CO136" s="1024"/>
      <c r="CP136" s="1024"/>
      <c r="CQ136" s="1024"/>
      <c r="CR136" s="1024"/>
      <c r="CS136" s="1024"/>
      <c r="CT136" s="1024"/>
      <c r="CU136" s="1024"/>
      <c r="CV136" s="1024"/>
    </row>
    <row r="137" spans="1:100" s="1025" customFormat="1" ht="19.899999999999999" customHeight="1">
      <c r="A137" s="1252"/>
      <c r="B137" s="1253"/>
      <c r="C137" s="1026" t="s">
        <v>88</v>
      </c>
      <c r="D137" s="122">
        <f t="shared" si="51"/>
        <v>49375</v>
      </c>
      <c r="E137" s="117">
        <f t="shared" ref="E137:V137" si="61">SUM(E140+E143+E146+E149+E152+E155+E158+E161+E164+E167)</f>
        <v>900</v>
      </c>
      <c r="F137" s="117">
        <f t="shared" si="61"/>
        <v>3594</v>
      </c>
      <c r="G137" s="118">
        <f t="shared" si="61"/>
        <v>4496</v>
      </c>
      <c r="H137" s="118">
        <f t="shared" si="61"/>
        <v>4460</v>
      </c>
      <c r="I137" s="118">
        <f t="shared" si="61"/>
        <v>4260</v>
      </c>
      <c r="J137" s="118">
        <f t="shared" si="61"/>
        <v>4306</v>
      </c>
      <c r="K137" s="118">
        <f t="shared" si="61"/>
        <v>4015</v>
      </c>
      <c r="L137" s="118">
        <f t="shared" si="61"/>
        <v>3774</v>
      </c>
      <c r="M137" s="118">
        <f t="shared" si="61"/>
        <v>3388</v>
      </c>
      <c r="N137" s="118">
        <f t="shared" si="61"/>
        <v>2749</v>
      </c>
      <c r="O137" s="118">
        <f t="shared" si="61"/>
        <v>2490</v>
      </c>
      <c r="P137" s="118">
        <f t="shared" si="61"/>
        <v>2390</v>
      </c>
      <c r="Q137" s="118">
        <f t="shared" si="61"/>
        <v>2148</v>
      </c>
      <c r="R137" s="118">
        <f t="shared" si="61"/>
        <v>1843</v>
      </c>
      <c r="S137" s="118">
        <f t="shared" si="61"/>
        <v>1418</v>
      </c>
      <c r="T137" s="118">
        <f t="shared" si="61"/>
        <v>1100</v>
      </c>
      <c r="U137" s="119">
        <f t="shared" si="61"/>
        <v>847</v>
      </c>
      <c r="V137" s="118">
        <f t="shared" si="61"/>
        <v>1197</v>
      </c>
      <c r="W137" s="1023"/>
      <c r="X137" s="1023"/>
      <c r="Y137" s="1023"/>
      <c r="Z137" s="1023"/>
      <c r="AA137" s="1023"/>
      <c r="AB137" s="1023"/>
      <c r="AC137" s="1023"/>
      <c r="AD137" s="1023"/>
      <c r="AE137" s="1023"/>
      <c r="AF137" s="1023"/>
      <c r="AG137" s="1023"/>
      <c r="AH137" s="1023"/>
      <c r="AI137" s="1023"/>
      <c r="AJ137" s="1023"/>
      <c r="AK137" s="1023"/>
      <c r="AL137" s="1023"/>
      <c r="AM137" s="1023"/>
      <c r="AN137" s="1023"/>
      <c r="AO137" s="1023"/>
      <c r="AP137" s="1023"/>
      <c r="AQ137" s="1023"/>
      <c r="AR137" s="1023"/>
      <c r="AS137" s="1023"/>
      <c r="AT137" s="1023"/>
      <c r="AU137" s="1023"/>
      <c r="AV137" s="1023"/>
      <c r="AW137" s="1024"/>
      <c r="AX137" s="1024"/>
      <c r="AY137" s="1024"/>
      <c r="AZ137" s="1024"/>
      <c r="BA137" s="1024"/>
      <c r="BB137" s="1024"/>
      <c r="BC137" s="1024"/>
      <c r="BD137" s="1024"/>
      <c r="BE137" s="1024"/>
      <c r="BF137" s="1024"/>
      <c r="BG137" s="1024"/>
      <c r="BH137" s="1024"/>
      <c r="BI137" s="1024"/>
      <c r="BJ137" s="1024"/>
      <c r="BK137" s="1024"/>
      <c r="BL137" s="1024"/>
      <c r="BM137" s="1024"/>
      <c r="BN137" s="1024"/>
      <c r="BO137" s="1024"/>
      <c r="BP137" s="1024"/>
      <c r="BQ137" s="1024"/>
      <c r="BR137" s="1024"/>
      <c r="BS137" s="1024"/>
      <c r="BT137" s="1024"/>
      <c r="BU137" s="1024"/>
      <c r="BV137" s="1024"/>
      <c r="BW137" s="1024"/>
      <c r="BX137" s="1024"/>
      <c r="BY137" s="1024"/>
      <c r="BZ137" s="1024"/>
      <c r="CA137" s="1024"/>
      <c r="CB137" s="1024"/>
      <c r="CC137" s="1024"/>
      <c r="CD137" s="1024"/>
      <c r="CE137" s="1024"/>
      <c r="CF137" s="1024"/>
      <c r="CG137" s="1024"/>
      <c r="CH137" s="1024"/>
      <c r="CI137" s="1024"/>
      <c r="CJ137" s="1024"/>
      <c r="CK137" s="1024"/>
      <c r="CL137" s="1024"/>
      <c r="CM137" s="1024"/>
      <c r="CN137" s="1024"/>
      <c r="CO137" s="1024"/>
      <c r="CP137" s="1024"/>
      <c r="CQ137" s="1024"/>
      <c r="CR137" s="1024"/>
      <c r="CS137" s="1024"/>
      <c r="CT137" s="1024"/>
      <c r="CU137" s="1024"/>
      <c r="CV137" s="1024"/>
    </row>
    <row r="138" spans="1:100" s="1025" customFormat="1" ht="19.899999999999999" customHeight="1">
      <c r="A138" s="1254"/>
      <c r="B138" s="1255"/>
      <c r="C138" s="1237" t="s">
        <v>89</v>
      </c>
      <c r="D138" s="1260">
        <f t="shared" si="51"/>
        <v>47850</v>
      </c>
      <c r="E138" s="1239">
        <f t="shared" ref="E138:V138" si="62">SUM(E141+E144+E147+E150+E153+E156+E159+E162+E165+E168)</f>
        <v>830</v>
      </c>
      <c r="F138" s="1239">
        <f t="shared" si="62"/>
        <v>3403</v>
      </c>
      <c r="G138" s="1240">
        <f t="shared" si="62"/>
        <v>4307</v>
      </c>
      <c r="H138" s="1240">
        <f t="shared" si="62"/>
        <v>4235</v>
      </c>
      <c r="I138" s="1240">
        <f t="shared" si="62"/>
        <v>4090</v>
      </c>
      <c r="J138" s="1240">
        <f t="shared" si="62"/>
        <v>4047</v>
      </c>
      <c r="K138" s="1240">
        <f t="shared" si="62"/>
        <v>4024</v>
      </c>
      <c r="L138" s="1240">
        <f t="shared" si="62"/>
        <v>3722</v>
      </c>
      <c r="M138" s="1240">
        <f t="shared" si="62"/>
        <v>3100</v>
      </c>
      <c r="N138" s="1240">
        <f t="shared" si="62"/>
        <v>2413</v>
      </c>
      <c r="O138" s="1240">
        <f t="shared" si="62"/>
        <v>2343</v>
      </c>
      <c r="P138" s="1240">
        <f t="shared" si="62"/>
        <v>2384</v>
      </c>
      <c r="Q138" s="1240">
        <f t="shared" si="62"/>
        <v>2083</v>
      </c>
      <c r="R138" s="1240">
        <f t="shared" si="62"/>
        <v>1908</v>
      </c>
      <c r="S138" s="1240">
        <f t="shared" si="62"/>
        <v>1486</v>
      </c>
      <c r="T138" s="1240">
        <f t="shared" si="62"/>
        <v>1176</v>
      </c>
      <c r="U138" s="1241">
        <f t="shared" si="62"/>
        <v>1002</v>
      </c>
      <c r="V138" s="1240">
        <f t="shared" si="62"/>
        <v>1297</v>
      </c>
      <c r="W138" s="1023"/>
      <c r="X138" s="1023"/>
      <c r="Y138" s="1023"/>
      <c r="Z138" s="1023"/>
      <c r="AA138" s="1023"/>
      <c r="AB138" s="1023"/>
      <c r="AC138" s="1023"/>
      <c r="AD138" s="1023"/>
      <c r="AE138" s="1023"/>
      <c r="AF138" s="1023"/>
      <c r="AG138" s="1023"/>
      <c r="AH138" s="1023"/>
      <c r="AI138" s="1023"/>
      <c r="AJ138" s="1023"/>
      <c r="AK138" s="1023"/>
      <c r="AL138" s="1023"/>
      <c r="AM138" s="1023"/>
      <c r="AN138" s="1023"/>
      <c r="AO138" s="1023"/>
      <c r="AP138" s="1023"/>
      <c r="AQ138" s="1023"/>
      <c r="AR138" s="1023"/>
      <c r="AS138" s="1023"/>
      <c r="AT138" s="1023"/>
      <c r="AU138" s="1023"/>
      <c r="AV138" s="1023"/>
      <c r="AW138" s="1024"/>
      <c r="AX138" s="1024"/>
      <c r="AY138" s="1024"/>
      <c r="AZ138" s="1024"/>
      <c r="BA138" s="1024"/>
      <c r="BB138" s="1024"/>
      <c r="BC138" s="1024"/>
      <c r="BD138" s="1024"/>
      <c r="BE138" s="1024"/>
      <c r="BF138" s="1024"/>
      <c r="BG138" s="1024"/>
      <c r="BH138" s="1024"/>
      <c r="BI138" s="1024"/>
      <c r="BJ138" s="1024"/>
      <c r="BK138" s="1024"/>
      <c r="BL138" s="1024"/>
      <c r="BM138" s="1024"/>
      <c r="BN138" s="1024"/>
      <c r="BO138" s="1024"/>
      <c r="BP138" s="1024"/>
      <c r="BQ138" s="1024"/>
      <c r="BR138" s="1024"/>
      <c r="BS138" s="1024"/>
      <c r="BT138" s="1024"/>
      <c r="BU138" s="1024"/>
      <c r="BV138" s="1024"/>
      <c r="BW138" s="1024"/>
      <c r="BX138" s="1024"/>
      <c r="BY138" s="1024"/>
      <c r="BZ138" s="1024"/>
      <c r="CA138" s="1024"/>
      <c r="CB138" s="1024"/>
      <c r="CC138" s="1024"/>
      <c r="CD138" s="1024"/>
      <c r="CE138" s="1024"/>
      <c r="CF138" s="1024"/>
      <c r="CG138" s="1024"/>
      <c r="CH138" s="1024"/>
      <c r="CI138" s="1024"/>
      <c r="CJ138" s="1024"/>
      <c r="CK138" s="1024"/>
      <c r="CL138" s="1024"/>
      <c r="CM138" s="1024"/>
      <c r="CN138" s="1024"/>
      <c r="CO138" s="1024"/>
      <c r="CP138" s="1024"/>
      <c r="CQ138" s="1024"/>
      <c r="CR138" s="1024"/>
      <c r="CS138" s="1024"/>
      <c r="CT138" s="1024"/>
      <c r="CU138" s="1024"/>
      <c r="CV138" s="1024"/>
    </row>
    <row r="139" spans="1:100" s="1016" customFormat="1" ht="19.899999999999999" customHeight="1">
      <c r="A139" s="1034" t="s">
        <v>25</v>
      </c>
      <c r="B139" s="1035" t="s">
        <v>124</v>
      </c>
      <c r="C139" s="1035"/>
      <c r="D139" s="121">
        <f t="shared" si="51"/>
        <v>26059</v>
      </c>
      <c r="E139" s="1037">
        <f t="shared" ref="E139:V139" si="63">SUM(E140:E141)</f>
        <v>332</v>
      </c>
      <c r="F139" s="1037">
        <f t="shared" si="63"/>
        <v>1584</v>
      </c>
      <c r="G139" s="1038">
        <f t="shared" si="63"/>
        <v>2053</v>
      </c>
      <c r="H139" s="1038">
        <f t="shared" si="63"/>
        <v>1849</v>
      </c>
      <c r="I139" s="1038">
        <f t="shared" si="63"/>
        <v>2021</v>
      </c>
      <c r="J139" s="1038">
        <f t="shared" si="63"/>
        <v>2243</v>
      </c>
      <c r="K139" s="1038">
        <f t="shared" si="63"/>
        <v>2281</v>
      </c>
      <c r="L139" s="1038">
        <f t="shared" si="63"/>
        <v>2298</v>
      </c>
      <c r="M139" s="1038">
        <f t="shared" si="63"/>
        <v>1955</v>
      </c>
      <c r="N139" s="1038">
        <f t="shared" si="63"/>
        <v>1543</v>
      </c>
      <c r="O139" s="1038">
        <f t="shared" si="63"/>
        <v>1512</v>
      </c>
      <c r="P139" s="1038">
        <f t="shared" si="63"/>
        <v>1495</v>
      </c>
      <c r="Q139" s="1038">
        <f t="shared" si="63"/>
        <v>1317</v>
      </c>
      <c r="R139" s="1038">
        <f t="shared" si="63"/>
        <v>1120</v>
      </c>
      <c r="S139" s="1038">
        <f t="shared" si="63"/>
        <v>791</v>
      </c>
      <c r="T139" s="1038">
        <f t="shared" si="63"/>
        <v>561</v>
      </c>
      <c r="U139" s="1038">
        <f t="shared" si="63"/>
        <v>445</v>
      </c>
      <c r="V139" s="1039">
        <f t="shared" si="63"/>
        <v>659</v>
      </c>
      <c r="W139" s="1040"/>
      <c r="X139" s="1040"/>
      <c r="Y139" s="1040"/>
      <c r="Z139" s="1040"/>
      <c r="AA139" s="1040"/>
      <c r="AB139" s="1040"/>
      <c r="AC139" s="1040"/>
      <c r="AD139" s="1040"/>
      <c r="AE139" s="1040"/>
      <c r="AF139" s="1040"/>
      <c r="AG139" s="1040"/>
      <c r="AH139" s="1040"/>
      <c r="AI139" s="1040"/>
      <c r="AJ139" s="1040"/>
      <c r="AK139" s="1040"/>
      <c r="AL139" s="1040"/>
      <c r="AM139" s="1040"/>
      <c r="AN139" s="1040"/>
      <c r="AO139" s="1040"/>
      <c r="AP139" s="1040"/>
      <c r="AQ139" s="1040"/>
      <c r="AR139" s="1040"/>
      <c r="AS139" s="1040"/>
      <c r="AT139" s="1040"/>
      <c r="AU139" s="1040"/>
      <c r="AV139" s="1040"/>
      <c r="AW139" s="1041"/>
      <c r="AX139" s="1041"/>
      <c r="AY139" s="1041"/>
      <c r="AZ139" s="1041"/>
      <c r="BA139" s="1041"/>
      <c r="BB139" s="1041"/>
      <c r="BC139" s="1041"/>
      <c r="BD139" s="1041"/>
      <c r="BE139" s="1041"/>
      <c r="BF139" s="1041"/>
      <c r="BG139" s="1041"/>
      <c r="BH139" s="1041"/>
      <c r="BI139" s="1041"/>
      <c r="BJ139" s="1041"/>
      <c r="BK139" s="1041"/>
      <c r="BL139" s="1041"/>
      <c r="BM139" s="1041"/>
      <c r="BN139" s="1041"/>
      <c r="BO139" s="1041"/>
      <c r="BP139" s="1041"/>
      <c r="BQ139" s="1041"/>
      <c r="BR139" s="1041"/>
      <c r="BS139" s="1041"/>
      <c r="BT139" s="1041"/>
      <c r="BU139" s="1041"/>
      <c r="BV139" s="1041"/>
      <c r="BW139" s="1041"/>
      <c r="BX139" s="1041"/>
      <c r="BY139" s="1041"/>
      <c r="BZ139" s="1041"/>
      <c r="CA139" s="1041"/>
      <c r="CB139" s="1041"/>
      <c r="CC139" s="1041"/>
      <c r="CD139" s="1041"/>
      <c r="CE139" s="1041"/>
      <c r="CF139" s="1041"/>
      <c r="CG139" s="1041"/>
      <c r="CH139" s="1041"/>
      <c r="CI139" s="1041"/>
      <c r="CJ139" s="1041"/>
      <c r="CK139" s="1041"/>
      <c r="CL139" s="1041"/>
      <c r="CM139" s="1041"/>
      <c r="CN139" s="1041"/>
      <c r="CO139" s="1041"/>
      <c r="CP139" s="1041"/>
      <c r="CQ139" s="1041"/>
      <c r="CR139" s="1041"/>
      <c r="CS139" s="1041"/>
      <c r="CT139" s="1041"/>
      <c r="CU139" s="1041"/>
      <c r="CV139" s="1041"/>
    </row>
    <row r="140" spans="1:100" s="1047" customFormat="1" ht="19.899999999999999" customHeight="1">
      <c r="A140" s="1042"/>
      <c r="B140" s="1043"/>
      <c r="C140" s="1053" t="s">
        <v>122</v>
      </c>
      <c r="D140" s="122">
        <f t="shared" si="51"/>
        <v>12691</v>
      </c>
      <c r="E140" s="1046">
        <v>164</v>
      </c>
      <c r="F140" s="1046">
        <v>788</v>
      </c>
      <c r="G140" s="1045">
        <v>1035</v>
      </c>
      <c r="H140" s="1045">
        <v>941</v>
      </c>
      <c r="I140" s="1045">
        <v>1009</v>
      </c>
      <c r="J140" s="1045">
        <v>1154</v>
      </c>
      <c r="K140" s="1045">
        <v>1129</v>
      </c>
      <c r="L140" s="1045">
        <v>1148</v>
      </c>
      <c r="M140" s="1045">
        <v>976</v>
      </c>
      <c r="N140" s="1045">
        <v>795</v>
      </c>
      <c r="O140" s="1045">
        <v>698</v>
      </c>
      <c r="P140" s="1045">
        <v>702</v>
      </c>
      <c r="Q140" s="1045">
        <v>635</v>
      </c>
      <c r="R140" s="1045">
        <v>505</v>
      </c>
      <c r="S140" s="1045">
        <v>371</v>
      </c>
      <c r="T140" s="1045">
        <v>220</v>
      </c>
      <c r="U140" s="1045">
        <v>171</v>
      </c>
      <c r="V140" s="1046">
        <v>250</v>
      </c>
      <c r="W140" s="1023"/>
      <c r="X140" s="1023"/>
      <c r="Y140" s="1023"/>
      <c r="Z140" s="1023"/>
      <c r="AA140" s="1023"/>
      <c r="AB140" s="1023"/>
      <c r="AC140" s="1023"/>
      <c r="AD140" s="1023"/>
      <c r="AE140" s="1023"/>
      <c r="AF140" s="1023"/>
      <c r="AG140" s="1023"/>
      <c r="AH140" s="1023"/>
      <c r="AI140" s="1023"/>
      <c r="AJ140" s="1023"/>
      <c r="AK140" s="1023"/>
      <c r="AL140" s="1023"/>
      <c r="AM140" s="1023"/>
      <c r="AN140" s="1023"/>
      <c r="AO140" s="1023"/>
      <c r="AP140" s="1023"/>
      <c r="AQ140" s="1023"/>
      <c r="AR140" s="1023"/>
      <c r="AS140" s="1023"/>
      <c r="AT140" s="1023"/>
      <c r="AU140" s="1023"/>
      <c r="AV140" s="1023"/>
      <c r="AW140" s="1024"/>
      <c r="AX140" s="1024"/>
      <c r="AY140" s="1024"/>
      <c r="AZ140" s="1024"/>
      <c r="BA140" s="1024"/>
      <c r="BB140" s="1024"/>
      <c r="BC140" s="1024"/>
      <c r="BD140" s="1024"/>
      <c r="BE140" s="1024"/>
      <c r="BF140" s="1024"/>
      <c r="BG140" s="1024"/>
      <c r="BH140" s="1024"/>
      <c r="BI140" s="1024"/>
      <c r="BJ140" s="1024"/>
      <c r="BK140" s="1024"/>
      <c r="BL140" s="1024"/>
      <c r="BM140" s="1024"/>
      <c r="BN140" s="1024"/>
      <c r="BO140" s="1024"/>
      <c r="BP140" s="1024"/>
      <c r="BQ140" s="1024"/>
      <c r="BR140" s="1024"/>
      <c r="BS140" s="1024"/>
      <c r="BT140" s="1024"/>
      <c r="BU140" s="1024"/>
      <c r="BV140" s="1024"/>
      <c r="BW140" s="1024"/>
      <c r="BX140" s="1024"/>
      <c r="BY140" s="1024"/>
      <c r="BZ140" s="1024"/>
      <c r="CA140" s="1024"/>
      <c r="CB140" s="1024"/>
      <c r="CC140" s="1024"/>
      <c r="CD140" s="1024"/>
      <c r="CE140" s="1024"/>
      <c r="CF140" s="1024"/>
      <c r="CG140" s="1024"/>
      <c r="CH140" s="1024"/>
      <c r="CI140" s="1024"/>
      <c r="CJ140" s="1024"/>
      <c r="CK140" s="1024"/>
      <c r="CL140" s="1024"/>
      <c r="CM140" s="1024"/>
      <c r="CN140" s="1024"/>
      <c r="CO140" s="1024"/>
      <c r="CP140" s="1024"/>
      <c r="CQ140" s="1024"/>
      <c r="CR140" s="1024"/>
      <c r="CS140" s="1024"/>
      <c r="CT140" s="1024"/>
      <c r="CU140" s="1024"/>
      <c r="CV140" s="1024"/>
    </row>
    <row r="141" spans="1:100" s="1025" customFormat="1" ht="19.899999999999999" customHeight="1">
      <c r="A141" s="1048"/>
      <c r="B141" s="1043"/>
      <c r="C141" s="1044" t="s">
        <v>89</v>
      </c>
      <c r="D141" s="122">
        <f t="shared" si="51"/>
        <v>13368</v>
      </c>
      <c r="E141" s="1045">
        <v>168</v>
      </c>
      <c r="F141" s="1045">
        <v>796</v>
      </c>
      <c r="G141" s="1045">
        <v>1018</v>
      </c>
      <c r="H141" s="1045">
        <v>908</v>
      </c>
      <c r="I141" s="1045">
        <v>1012</v>
      </c>
      <c r="J141" s="1045">
        <v>1089</v>
      </c>
      <c r="K141" s="1045">
        <v>1152</v>
      </c>
      <c r="L141" s="1045">
        <v>1150</v>
      </c>
      <c r="M141" s="1045">
        <v>979</v>
      </c>
      <c r="N141" s="1045">
        <v>748</v>
      </c>
      <c r="O141" s="1045">
        <v>814</v>
      </c>
      <c r="P141" s="1045">
        <v>793</v>
      </c>
      <c r="Q141" s="1045">
        <v>682</v>
      </c>
      <c r="R141" s="1045">
        <v>615</v>
      </c>
      <c r="S141" s="1045">
        <v>420</v>
      </c>
      <c r="T141" s="1045">
        <v>341</v>
      </c>
      <c r="U141" s="1045">
        <v>274</v>
      </c>
      <c r="V141" s="1046">
        <v>409</v>
      </c>
      <c r="W141" s="1023"/>
      <c r="X141" s="1023"/>
      <c r="Y141" s="1023"/>
      <c r="Z141" s="1023"/>
      <c r="AA141" s="1023"/>
      <c r="AB141" s="1023"/>
      <c r="AC141" s="1023"/>
      <c r="AD141" s="1023"/>
      <c r="AE141" s="1023"/>
      <c r="AF141" s="1023"/>
      <c r="AG141" s="1023"/>
      <c r="AH141" s="1023"/>
      <c r="AI141" s="1023"/>
      <c r="AJ141" s="1023"/>
      <c r="AK141" s="1023"/>
      <c r="AL141" s="1023"/>
      <c r="AM141" s="1023"/>
      <c r="AN141" s="1023"/>
      <c r="AO141" s="1023"/>
      <c r="AP141" s="1023"/>
      <c r="AQ141" s="1023"/>
      <c r="AR141" s="1023"/>
      <c r="AS141" s="1023"/>
      <c r="AT141" s="1023"/>
      <c r="AU141" s="1023"/>
      <c r="AV141" s="1023"/>
      <c r="AW141" s="1024"/>
      <c r="AX141" s="1024"/>
      <c r="AY141" s="1024"/>
      <c r="AZ141" s="1024"/>
      <c r="BA141" s="1024"/>
      <c r="BB141" s="1024"/>
      <c r="BC141" s="1024"/>
      <c r="BD141" s="1024"/>
      <c r="BE141" s="1024"/>
      <c r="BF141" s="1024"/>
      <c r="BG141" s="1024"/>
      <c r="BH141" s="1024"/>
      <c r="BI141" s="1024"/>
      <c r="BJ141" s="1024"/>
      <c r="BK141" s="1024"/>
      <c r="BL141" s="1024"/>
      <c r="BM141" s="1024"/>
      <c r="BN141" s="1024"/>
      <c r="BO141" s="1024"/>
      <c r="BP141" s="1024"/>
      <c r="BQ141" s="1024"/>
      <c r="BR141" s="1024"/>
      <c r="BS141" s="1024"/>
      <c r="BT141" s="1024"/>
      <c r="BU141" s="1024"/>
      <c r="BV141" s="1024"/>
      <c r="BW141" s="1024"/>
      <c r="BX141" s="1024"/>
      <c r="BY141" s="1024"/>
      <c r="BZ141" s="1024"/>
      <c r="CA141" s="1024"/>
      <c r="CB141" s="1024"/>
      <c r="CC141" s="1024"/>
      <c r="CD141" s="1024"/>
      <c r="CE141" s="1024"/>
      <c r="CF141" s="1024"/>
      <c r="CG141" s="1024"/>
      <c r="CH141" s="1024"/>
      <c r="CI141" s="1024"/>
      <c r="CJ141" s="1024"/>
      <c r="CK141" s="1024"/>
      <c r="CL141" s="1024"/>
      <c r="CM141" s="1024"/>
      <c r="CN141" s="1024"/>
      <c r="CO141" s="1024"/>
      <c r="CP141" s="1024"/>
      <c r="CQ141" s="1024"/>
      <c r="CR141" s="1024"/>
      <c r="CS141" s="1024"/>
      <c r="CT141" s="1024"/>
      <c r="CU141" s="1024"/>
      <c r="CV141" s="1024"/>
    </row>
    <row r="142" spans="1:100" s="1016" customFormat="1" ht="19.899999999999999" customHeight="1">
      <c r="A142" s="1034" t="s">
        <v>27</v>
      </c>
      <c r="B142" s="1035" t="s">
        <v>125</v>
      </c>
      <c r="C142" s="1036"/>
      <c r="D142" s="121">
        <f t="shared" si="51"/>
        <v>8560</v>
      </c>
      <c r="E142" s="1037">
        <f t="shared" ref="E142:V142" si="64">SUM(E143:E144)</f>
        <v>131</v>
      </c>
      <c r="F142" s="1037">
        <f t="shared" si="64"/>
        <v>554</v>
      </c>
      <c r="G142" s="1038">
        <f t="shared" si="64"/>
        <v>724</v>
      </c>
      <c r="H142" s="1038">
        <f t="shared" si="64"/>
        <v>723</v>
      </c>
      <c r="I142" s="1038">
        <f t="shared" si="64"/>
        <v>723</v>
      </c>
      <c r="J142" s="1038">
        <f t="shared" si="64"/>
        <v>718</v>
      </c>
      <c r="K142" s="1038">
        <f t="shared" si="64"/>
        <v>679</v>
      </c>
      <c r="L142" s="1038">
        <f t="shared" si="64"/>
        <v>665</v>
      </c>
      <c r="M142" s="1038">
        <f t="shared" si="64"/>
        <v>592</v>
      </c>
      <c r="N142" s="1038">
        <f t="shared" si="64"/>
        <v>492</v>
      </c>
      <c r="O142" s="1038">
        <f t="shared" si="64"/>
        <v>457</v>
      </c>
      <c r="P142" s="1038">
        <f t="shared" si="64"/>
        <v>414</v>
      </c>
      <c r="Q142" s="1038">
        <f t="shared" si="64"/>
        <v>384</v>
      </c>
      <c r="R142" s="1038">
        <f t="shared" si="64"/>
        <v>357</v>
      </c>
      <c r="S142" s="1038">
        <f t="shared" si="64"/>
        <v>305</v>
      </c>
      <c r="T142" s="1038">
        <f t="shared" si="64"/>
        <v>219</v>
      </c>
      <c r="U142" s="1038">
        <f t="shared" si="64"/>
        <v>165</v>
      </c>
      <c r="V142" s="1039">
        <f t="shared" si="64"/>
        <v>258</v>
      </c>
      <c r="W142" s="1040"/>
      <c r="X142" s="1040"/>
      <c r="Y142" s="1040"/>
      <c r="Z142" s="1040"/>
      <c r="AA142" s="1040"/>
      <c r="AB142" s="1040"/>
      <c r="AC142" s="1040"/>
      <c r="AD142" s="1040"/>
      <c r="AE142" s="1040"/>
      <c r="AF142" s="1040"/>
      <c r="AG142" s="1040"/>
      <c r="AH142" s="1040"/>
      <c r="AI142" s="1040"/>
      <c r="AJ142" s="1040"/>
      <c r="AK142" s="1040"/>
      <c r="AL142" s="1040"/>
      <c r="AM142" s="1040"/>
      <c r="AN142" s="1040"/>
      <c r="AO142" s="1040"/>
      <c r="AP142" s="1040"/>
      <c r="AQ142" s="1040"/>
      <c r="AR142" s="1040"/>
      <c r="AS142" s="1040"/>
      <c r="AT142" s="1040"/>
      <c r="AU142" s="1040"/>
      <c r="AV142" s="1040"/>
      <c r="AW142" s="1041"/>
      <c r="AX142" s="1041"/>
      <c r="AY142" s="1041"/>
      <c r="AZ142" s="1041"/>
      <c r="BA142" s="1041"/>
      <c r="BB142" s="1041"/>
      <c r="BC142" s="1041"/>
      <c r="BD142" s="1041"/>
      <c r="BE142" s="1041"/>
      <c r="BF142" s="1041"/>
      <c r="BG142" s="1041"/>
      <c r="BH142" s="1041"/>
      <c r="BI142" s="1041"/>
      <c r="BJ142" s="1041"/>
      <c r="BK142" s="1041"/>
      <c r="BL142" s="1041"/>
      <c r="BM142" s="1041"/>
      <c r="BN142" s="1041"/>
      <c r="BO142" s="1041"/>
      <c r="BP142" s="1041"/>
      <c r="BQ142" s="1041"/>
      <c r="BR142" s="1041"/>
      <c r="BS142" s="1041"/>
      <c r="BT142" s="1041"/>
      <c r="BU142" s="1041"/>
      <c r="BV142" s="1041"/>
      <c r="BW142" s="1041"/>
      <c r="BX142" s="1041"/>
      <c r="BY142" s="1041"/>
      <c r="BZ142" s="1041"/>
      <c r="CA142" s="1041"/>
      <c r="CB142" s="1041"/>
      <c r="CC142" s="1041"/>
      <c r="CD142" s="1041"/>
      <c r="CE142" s="1041"/>
      <c r="CF142" s="1041"/>
      <c r="CG142" s="1041"/>
      <c r="CH142" s="1041"/>
      <c r="CI142" s="1041"/>
      <c r="CJ142" s="1041"/>
      <c r="CK142" s="1041"/>
      <c r="CL142" s="1041"/>
      <c r="CM142" s="1041"/>
      <c r="CN142" s="1041"/>
      <c r="CO142" s="1041"/>
      <c r="CP142" s="1041"/>
      <c r="CQ142" s="1041"/>
      <c r="CR142" s="1041"/>
      <c r="CS142" s="1041"/>
      <c r="CT142" s="1041"/>
      <c r="CU142" s="1041"/>
      <c r="CV142" s="1041"/>
    </row>
    <row r="143" spans="1:100" s="1047" customFormat="1" ht="19.899999999999999" customHeight="1">
      <c r="A143" s="1042"/>
      <c r="B143" s="1043"/>
      <c r="C143" s="1044" t="s">
        <v>122</v>
      </c>
      <c r="D143" s="122">
        <f t="shared" si="51"/>
        <v>4217</v>
      </c>
      <c r="E143" s="1045">
        <v>72</v>
      </c>
      <c r="F143" s="1045">
        <v>291</v>
      </c>
      <c r="G143" s="1045">
        <v>379</v>
      </c>
      <c r="H143" s="1045">
        <v>387</v>
      </c>
      <c r="I143" s="1045">
        <v>369</v>
      </c>
      <c r="J143" s="1045">
        <v>341</v>
      </c>
      <c r="K143" s="1045">
        <v>331</v>
      </c>
      <c r="L143" s="1045">
        <v>291</v>
      </c>
      <c r="M143" s="1045">
        <v>300</v>
      </c>
      <c r="N143" s="1045">
        <v>262</v>
      </c>
      <c r="O143" s="1045">
        <v>220</v>
      </c>
      <c r="P143" s="1045">
        <v>194</v>
      </c>
      <c r="Q143" s="1045">
        <v>198</v>
      </c>
      <c r="R143" s="1045">
        <v>146</v>
      </c>
      <c r="S143" s="1045">
        <v>131</v>
      </c>
      <c r="T143" s="1045">
        <v>102</v>
      </c>
      <c r="U143" s="1045">
        <v>75</v>
      </c>
      <c r="V143" s="1046">
        <v>128</v>
      </c>
      <c r="W143" s="1023"/>
      <c r="X143" s="1023"/>
      <c r="Y143" s="1023"/>
      <c r="Z143" s="1023"/>
      <c r="AA143" s="1023"/>
      <c r="AB143" s="1023"/>
      <c r="AC143" s="1023"/>
      <c r="AD143" s="1023"/>
      <c r="AE143" s="1023"/>
      <c r="AF143" s="1023"/>
      <c r="AG143" s="1023"/>
      <c r="AH143" s="1023"/>
      <c r="AI143" s="1023"/>
      <c r="AJ143" s="1023"/>
      <c r="AK143" s="1023"/>
      <c r="AL143" s="1023"/>
      <c r="AM143" s="1023"/>
      <c r="AN143" s="1023"/>
      <c r="AO143" s="1023"/>
      <c r="AP143" s="1023"/>
      <c r="AQ143" s="1023"/>
      <c r="AR143" s="1023"/>
      <c r="AS143" s="1023"/>
      <c r="AT143" s="1023"/>
      <c r="AU143" s="1023"/>
      <c r="AV143" s="1023"/>
      <c r="AW143" s="1024"/>
      <c r="AX143" s="1024"/>
      <c r="AY143" s="1024"/>
      <c r="AZ143" s="1024"/>
      <c r="BA143" s="1024"/>
      <c r="BB143" s="1024"/>
      <c r="BC143" s="1024"/>
      <c r="BD143" s="1024"/>
      <c r="BE143" s="1024"/>
      <c r="BF143" s="1024"/>
      <c r="BG143" s="1024"/>
      <c r="BH143" s="1024"/>
      <c r="BI143" s="1024"/>
      <c r="BJ143" s="1024"/>
      <c r="BK143" s="1024"/>
      <c r="BL143" s="1024"/>
      <c r="BM143" s="1024"/>
      <c r="BN143" s="1024"/>
      <c r="BO143" s="1024"/>
      <c r="BP143" s="1024"/>
      <c r="BQ143" s="1024"/>
      <c r="BR143" s="1024"/>
      <c r="BS143" s="1024"/>
      <c r="BT143" s="1024"/>
      <c r="BU143" s="1024"/>
      <c r="BV143" s="1024"/>
      <c r="BW143" s="1024"/>
      <c r="BX143" s="1024"/>
      <c r="BY143" s="1024"/>
      <c r="BZ143" s="1024"/>
      <c r="CA143" s="1024"/>
      <c r="CB143" s="1024"/>
      <c r="CC143" s="1024"/>
      <c r="CD143" s="1024"/>
      <c r="CE143" s="1024"/>
      <c r="CF143" s="1024"/>
      <c r="CG143" s="1024"/>
      <c r="CH143" s="1024"/>
      <c r="CI143" s="1024"/>
      <c r="CJ143" s="1024"/>
      <c r="CK143" s="1024"/>
      <c r="CL143" s="1024"/>
      <c r="CM143" s="1024"/>
      <c r="CN143" s="1024"/>
      <c r="CO143" s="1024"/>
      <c r="CP143" s="1024"/>
      <c r="CQ143" s="1024"/>
      <c r="CR143" s="1024"/>
      <c r="CS143" s="1024"/>
      <c r="CT143" s="1024"/>
      <c r="CU143" s="1024"/>
      <c r="CV143" s="1024"/>
    </row>
    <row r="144" spans="1:100" s="1025" customFormat="1" ht="19.899999999999999" customHeight="1">
      <c r="A144" s="1048"/>
      <c r="B144" s="1043"/>
      <c r="C144" s="1044" t="s">
        <v>89</v>
      </c>
      <c r="D144" s="122">
        <f t="shared" si="51"/>
        <v>4343</v>
      </c>
      <c r="E144" s="1045">
        <v>59</v>
      </c>
      <c r="F144" s="1045">
        <v>263</v>
      </c>
      <c r="G144" s="1045">
        <v>345</v>
      </c>
      <c r="H144" s="1045">
        <v>336</v>
      </c>
      <c r="I144" s="1045">
        <v>354</v>
      </c>
      <c r="J144" s="1045">
        <v>377</v>
      </c>
      <c r="K144" s="1045">
        <v>348</v>
      </c>
      <c r="L144" s="1045">
        <v>374</v>
      </c>
      <c r="M144" s="1045">
        <v>292</v>
      </c>
      <c r="N144" s="1045">
        <v>230</v>
      </c>
      <c r="O144" s="1045">
        <v>237</v>
      </c>
      <c r="P144" s="1045">
        <v>220</v>
      </c>
      <c r="Q144" s="1045">
        <v>186</v>
      </c>
      <c r="R144" s="1045">
        <v>211</v>
      </c>
      <c r="S144" s="1045">
        <v>174</v>
      </c>
      <c r="T144" s="1045">
        <v>117</v>
      </c>
      <c r="U144" s="1045">
        <v>90</v>
      </c>
      <c r="V144" s="1046">
        <v>130</v>
      </c>
      <c r="W144" s="1023"/>
      <c r="X144" s="1023"/>
      <c r="Y144" s="1023"/>
      <c r="Z144" s="1023"/>
      <c r="AA144" s="1023"/>
      <c r="AB144" s="1023"/>
      <c r="AC144" s="1023"/>
      <c r="AD144" s="1023"/>
      <c r="AE144" s="1023"/>
      <c r="AF144" s="1023"/>
      <c r="AG144" s="1023"/>
      <c r="AH144" s="1023"/>
      <c r="AI144" s="1023"/>
      <c r="AJ144" s="1023"/>
      <c r="AK144" s="1023"/>
      <c r="AL144" s="1023"/>
      <c r="AM144" s="1023"/>
      <c r="AN144" s="1023"/>
      <c r="AO144" s="1023"/>
      <c r="AP144" s="1023"/>
      <c r="AQ144" s="1023"/>
      <c r="AR144" s="1023"/>
      <c r="AS144" s="1023"/>
      <c r="AT144" s="1023"/>
      <c r="AU144" s="1023"/>
      <c r="AV144" s="1023"/>
      <c r="AW144" s="1024"/>
      <c r="AX144" s="1024"/>
      <c r="AY144" s="1024"/>
      <c r="AZ144" s="1024"/>
      <c r="BA144" s="1024"/>
      <c r="BB144" s="1024"/>
      <c r="BC144" s="1024"/>
      <c r="BD144" s="1024"/>
      <c r="BE144" s="1024"/>
      <c r="BF144" s="1024"/>
      <c r="BG144" s="1024"/>
      <c r="BH144" s="1024"/>
      <c r="BI144" s="1024"/>
      <c r="BJ144" s="1024"/>
      <c r="BK144" s="1024"/>
      <c r="BL144" s="1024"/>
      <c r="BM144" s="1024"/>
      <c r="BN144" s="1024"/>
      <c r="BO144" s="1024"/>
      <c r="BP144" s="1024"/>
      <c r="BQ144" s="1024"/>
      <c r="BR144" s="1024"/>
      <c r="BS144" s="1024"/>
      <c r="BT144" s="1024"/>
      <c r="BU144" s="1024"/>
      <c r="BV144" s="1024"/>
      <c r="BW144" s="1024"/>
      <c r="BX144" s="1024"/>
      <c r="BY144" s="1024"/>
      <c r="BZ144" s="1024"/>
      <c r="CA144" s="1024"/>
      <c r="CB144" s="1024"/>
      <c r="CC144" s="1024"/>
      <c r="CD144" s="1024"/>
      <c r="CE144" s="1024"/>
      <c r="CF144" s="1024"/>
      <c r="CG144" s="1024"/>
      <c r="CH144" s="1024"/>
      <c r="CI144" s="1024"/>
      <c r="CJ144" s="1024"/>
      <c r="CK144" s="1024"/>
      <c r="CL144" s="1024"/>
      <c r="CM144" s="1024"/>
      <c r="CN144" s="1024"/>
      <c r="CO144" s="1024"/>
      <c r="CP144" s="1024"/>
      <c r="CQ144" s="1024"/>
      <c r="CR144" s="1024"/>
      <c r="CS144" s="1024"/>
      <c r="CT144" s="1024"/>
      <c r="CU144" s="1024"/>
      <c r="CV144" s="1024"/>
    </row>
    <row r="145" spans="1:100" s="1016" customFormat="1" ht="19.899999999999999" customHeight="1">
      <c r="A145" s="1034" t="s">
        <v>29</v>
      </c>
      <c r="B145" s="1035" t="s">
        <v>28</v>
      </c>
      <c r="C145" s="1036"/>
      <c r="D145" s="121">
        <f t="shared" si="51"/>
        <v>4602</v>
      </c>
      <c r="E145" s="1037">
        <f t="shared" ref="E145:V145" si="65">SUM(E146:E147)</f>
        <v>101</v>
      </c>
      <c r="F145" s="1037">
        <f t="shared" si="65"/>
        <v>333</v>
      </c>
      <c r="G145" s="1038">
        <f t="shared" si="65"/>
        <v>360</v>
      </c>
      <c r="H145" s="1038">
        <f t="shared" si="65"/>
        <v>386</v>
      </c>
      <c r="I145" s="1038">
        <f t="shared" si="65"/>
        <v>403</v>
      </c>
      <c r="J145" s="1038">
        <f t="shared" si="65"/>
        <v>391</v>
      </c>
      <c r="K145" s="1038">
        <f t="shared" si="65"/>
        <v>381</v>
      </c>
      <c r="L145" s="1038">
        <f t="shared" si="65"/>
        <v>349</v>
      </c>
      <c r="M145" s="1038">
        <f t="shared" si="65"/>
        <v>302</v>
      </c>
      <c r="N145" s="1038">
        <f t="shared" si="65"/>
        <v>280</v>
      </c>
      <c r="O145" s="1038">
        <f t="shared" si="65"/>
        <v>236</v>
      </c>
      <c r="P145" s="1038">
        <f t="shared" si="65"/>
        <v>228</v>
      </c>
      <c r="Q145" s="1038">
        <f t="shared" si="65"/>
        <v>208</v>
      </c>
      <c r="R145" s="1038">
        <f t="shared" si="65"/>
        <v>180</v>
      </c>
      <c r="S145" s="1038">
        <f t="shared" si="65"/>
        <v>152</v>
      </c>
      <c r="T145" s="1038">
        <f t="shared" si="65"/>
        <v>113</v>
      </c>
      <c r="U145" s="1038">
        <f t="shared" si="65"/>
        <v>81</v>
      </c>
      <c r="V145" s="1039">
        <f t="shared" si="65"/>
        <v>118</v>
      </c>
      <c r="W145" s="1040"/>
      <c r="X145" s="1040"/>
      <c r="Y145" s="1040"/>
      <c r="Z145" s="1040"/>
      <c r="AA145" s="1040"/>
      <c r="AB145" s="1040"/>
      <c r="AC145" s="1040"/>
      <c r="AD145" s="1040"/>
      <c r="AE145" s="1040"/>
      <c r="AF145" s="1040"/>
      <c r="AG145" s="1040"/>
      <c r="AH145" s="1040"/>
      <c r="AI145" s="1040"/>
      <c r="AJ145" s="1040"/>
      <c r="AK145" s="1040"/>
      <c r="AL145" s="1040"/>
      <c r="AM145" s="1040"/>
      <c r="AN145" s="1040"/>
      <c r="AO145" s="1040"/>
      <c r="AP145" s="1040"/>
      <c r="AQ145" s="1040"/>
      <c r="AR145" s="1040"/>
      <c r="AS145" s="1040"/>
      <c r="AT145" s="1040"/>
      <c r="AU145" s="1040"/>
      <c r="AV145" s="1040"/>
      <c r="AW145" s="1041"/>
      <c r="AX145" s="1041"/>
      <c r="AY145" s="1041"/>
      <c r="AZ145" s="1041"/>
      <c r="BA145" s="1041"/>
      <c r="BB145" s="1041"/>
      <c r="BC145" s="1041"/>
      <c r="BD145" s="1041"/>
      <c r="BE145" s="1041"/>
      <c r="BF145" s="1041"/>
      <c r="BG145" s="1041"/>
      <c r="BH145" s="1041"/>
      <c r="BI145" s="1041"/>
      <c r="BJ145" s="1041"/>
      <c r="BK145" s="1041"/>
      <c r="BL145" s="1041"/>
      <c r="BM145" s="1041"/>
      <c r="BN145" s="1041"/>
      <c r="BO145" s="1041"/>
      <c r="BP145" s="1041"/>
      <c r="BQ145" s="1041"/>
      <c r="BR145" s="1041"/>
      <c r="BS145" s="1041"/>
      <c r="BT145" s="1041"/>
      <c r="BU145" s="1041"/>
      <c r="BV145" s="1041"/>
      <c r="BW145" s="1041"/>
      <c r="BX145" s="1041"/>
      <c r="BY145" s="1041"/>
      <c r="BZ145" s="1041"/>
      <c r="CA145" s="1041"/>
      <c r="CB145" s="1041"/>
      <c r="CC145" s="1041"/>
      <c r="CD145" s="1041"/>
      <c r="CE145" s="1041"/>
      <c r="CF145" s="1041"/>
      <c r="CG145" s="1041"/>
      <c r="CH145" s="1041"/>
      <c r="CI145" s="1041"/>
      <c r="CJ145" s="1041"/>
      <c r="CK145" s="1041"/>
      <c r="CL145" s="1041"/>
      <c r="CM145" s="1041"/>
      <c r="CN145" s="1041"/>
      <c r="CO145" s="1041"/>
      <c r="CP145" s="1041"/>
      <c r="CQ145" s="1041"/>
      <c r="CR145" s="1041"/>
      <c r="CS145" s="1041"/>
      <c r="CT145" s="1041"/>
      <c r="CU145" s="1041"/>
      <c r="CV145" s="1041"/>
    </row>
    <row r="146" spans="1:100" s="1047" customFormat="1" ht="19.899999999999999" customHeight="1">
      <c r="A146" s="1042"/>
      <c r="B146" s="1043"/>
      <c r="C146" s="1044" t="s">
        <v>122</v>
      </c>
      <c r="D146" s="122">
        <f t="shared" si="51"/>
        <v>2325</v>
      </c>
      <c r="E146" s="1045">
        <v>48</v>
      </c>
      <c r="F146" s="1045">
        <v>175</v>
      </c>
      <c r="G146" s="1045">
        <v>191</v>
      </c>
      <c r="H146" s="1045">
        <v>186</v>
      </c>
      <c r="I146" s="1045">
        <v>227</v>
      </c>
      <c r="J146" s="1045">
        <v>194</v>
      </c>
      <c r="K146" s="1045">
        <v>192</v>
      </c>
      <c r="L146" s="1045">
        <v>176</v>
      </c>
      <c r="M146" s="1045">
        <v>152</v>
      </c>
      <c r="N146" s="1045">
        <v>154</v>
      </c>
      <c r="O146" s="1045">
        <v>118</v>
      </c>
      <c r="P146" s="1045">
        <v>116</v>
      </c>
      <c r="Q146" s="1045">
        <v>106</v>
      </c>
      <c r="R146" s="1045">
        <v>79</v>
      </c>
      <c r="S146" s="1045">
        <v>67</v>
      </c>
      <c r="T146" s="1045">
        <v>54</v>
      </c>
      <c r="U146" s="1045">
        <v>32</v>
      </c>
      <c r="V146" s="1046">
        <v>58</v>
      </c>
      <c r="W146" s="1023"/>
      <c r="X146" s="1023"/>
      <c r="Y146" s="1023"/>
      <c r="Z146" s="1023"/>
      <c r="AA146" s="1023"/>
      <c r="AB146" s="1023"/>
      <c r="AC146" s="1023"/>
      <c r="AD146" s="1023"/>
      <c r="AE146" s="1023"/>
      <c r="AF146" s="1023"/>
      <c r="AG146" s="1023"/>
      <c r="AH146" s="1023"/>
      <c r="AI146" s="1023"/>
      <c r="AJ146" s="1023"/>
      <c r="AK146" s="1023"/>
      <c r="AL146" s="1023"/>
      <c r="AM146" s="1023"/>
      <c r="AN146" s="1023"/>
      <c r="AO146" s="1023"/>
      <c r="AP146" s="1023"/>
      <c r="AQ146" s="1023"/>
      <c r="AR146" s="1023"/>
      <c r="AS146" s="1023"/>
      <c r="AT146" s="1023"/>
      <c r="AU146" s="1023"/>
      <c r="AV146" s="1023"/>
      <c r="AW146" s="1024"/>
      <c r="AX146" s="1024"/>
      <c r="AY146" s="1024"/>
      <c r="AZ146" s="1024"/>
      <c r="BA146" s="1024"/>
      <c r="BB146" s="1024"/>
      <c r="BC146" s="1024"/>
      <c r="BD146" s="1024"/>
      <c r="BE146" s="1024"/>
      <c r="BF146" s="1024"/>
      <c r="BG146" s="1024"/>
      <c r="BH146" s="1024"/>
      <c r="BI146" s="1024"/>
      <c r="BJ146" s="1024"/>
      <c r="BK146" s="1024"/>
      <c r="BL146" s="1024"/>
      <c r="BM146" s="1024"/>
      <c r="BN146" s="1024"/>
      <c r="BO146" s="1024"/>
      <c r="BP146" s="1024"/>
      <c r="BQ146" s="1024"/>
      <c r="BR146" s="1024"/>
      <c r="BS146" s="1024"/>
      <c r="BT146" s="1024"/>
      <c r="BU146" s="1024"/>
      <c r="BV146" s="1024"/>
      <c r="BW146" s="1024"/>
      <c r="BX146" s="1024"/>
      <c r="BY146" s="1024"/>
      <c r="BZ146" s="1024"/>
      <c r="CA146" s="1024"/>
      <c r="CB146" s="1024"/>
      <c r="CC146" s="1024"/>
      <c r="CD146" s="1024"/>
      <c r="CE146" s="1024"/>
      <c r="CF146" s="1024"/>
      <c r="CG146" s="1024"/>
      <c r="CH146" s="1024"/>
      <c r="CI146" s="1024"/>
      <c r="CJ146" s="1024"/>
      <c r="CK146" s="1024"/>
      <c r="CL146" s="1024"/>
      <c r="CM146" s="1024"/>
      <c r="CN146" s="1024"/>
      <c r="CO146" s="1024"/>
      <c r="CP146" s="1024"/>
      <c r="CQ146" s="1024"/>
      <c r="CR146" s="1024"/>
      <c r="CS146" s="1024"/>
      <c r="CT146" s="1024"/>
      <c r="CU146" s="1024"/>
      <c r="CV146" s="1024"/>
    </row>
    <row r="147" spans="1:100" s="1025" customFormat="1" ht="19.899999999999999" customHeight="1">
      <c r="A147" s="1048"/>
      <c r="B147" s="1043"/>
      <c r="C147" s="1044" t="s">
        <v>89</v>
      </c>
      <c r="D147" s="122">
        <f t="shared" si="51"/>
        <v>2277</v>
      </c>
      <c r="E147" s="1045">
        <v>53</v>
      </c>
      <c r="F147" s="1045">
        <v>158</v>
      </c>
      <c r="G147" s="1045">
        <v>169</v>
      </c>
      <c r="H147" s="1045">
        <v>200</v>
      </c>
      <c r="I147" s="1045">
        <v>176</v>
      </c>
      <c r="J147" s="1045">
        <v>197</v>
      </c>
      <c r="K147" s="1045">
        <v>189</v>
      </c>
      <c r="L147" s="1045">
        <v>173</v>
      </c>
      <c r="M147" s="1045">
        <v>150</v>
      </c>
      <c r="N147" s="1045">
        <v>126</v>
      </c>
      <c r="O147" s="1045">
        <v>118</v>
      </c>
      <c r="P147" s="1045">
        <v>112</v>
      </c>
      <c r="Q147" s="1045">
        <v>102</v>
      </c>
      <c r="R147" s="1045">
        <v>101</v>
      </c>
      <c r="S147" s="1045">
        <v>85</v>
      </c>
      <c r="T147" s="1045">
        <v>59</v>
      </c>
      <c r="U147" s="1045">
        <v>49</v>
      </c>
      <c r="V147" s="1046">
        <v>60</v>
      </c>
      <c r="W147" s="1023"/>
      <c r="X147" s="1023"/>
      <c r="Y147" s="1023"/>
      <c r="Z147" s="1023"/>
      <c r="AA147" s="1023"/>
      <c r="AB147" s="1023"/>
      <c r="AC147" s="1023"/>
      <c r="AD147" s="1023"/>
      <c r="AE147" s="1023"/>
      <c r="AF147" s="1023"/>
      <c r="AG147" s="1023"/>
      <c r="AH147" s="1023"/>
      <c r="AI147" s="1023"/>
      <c r="AJ147" s="1023"/>
      <c r="AK147" s="1023"/>
      <c r="AL147" s="1023"/>
      <c r="AM147" s="1023"/>
      <c r="AN147" s="1023"/>
      <c r="AO147" s="1023"/>
      <c r="AP147" s="1023"/>
      <c r="AQ147" s="1023"/>
      <c r="AR147" s="1023"/>
      <c r="AS147" s="1023"/>
      <c r="AT147" s="1023"/>
      <c r="AU147" s="1023"/>
      <c r="AV147" s="1023"/>
      <c r="AW147" s="1024"/>
      <c r="AX147" s="1024"/>
      <c r="AY147" s="1024"/>
      <c r="AZ147" s="1024"/>
      <c r="BA147" s="1024"/>
      <c r="BB147" s="1024"/>
      <c r="BC147" s="1024"/>
      <c r="BD147" s="1024"/>
      <c r="BE147" s="1024"/>
      <c r="BF147" s="1024"/>
      <c r="BG147" s="1024"/>
      <c r="BH147" s="1024"/>
      <c r="BI147" s="1024"/>
      <c r="BJ147" s="1024"/>
      <c r="BK147" s="1024"/>
      <c r="BL147" s="1024"/>
      <c r="BM147" s="1024"/>
      <c r="BN147" s="1024"/>
      <c r="BO147" s="1024"/>
      <c r="BP147" s="1024"/>
      <c r="BQ147" s="1024"/>
      <c r="BR147" s="1024"/>
      <c r="BS147" s="1024"/>
      <c r="BT147" s="1024"/>
      <c r="BU147" s="1024"/>
      <c r="BV147" s="1024"/>
      <c r="BW147" s="1024"/>
      <c r="BX147" s="1024"/>
      <c r="BY147" s="1024"/>
      <c r="BZ147" s="1024"/>
      <c r="CA147" s="1024"/>
      <c r="CB147" s="1024"/>
      <c r="CC147" s="1024"/>
      <c r="CD147" s="1024"/>
      <c r="CE147" s="1024"/>
      <c r="CF147" s="1024"/>
      <c r="CG147" s="1024"/>
      <c r="CH147" s="1024"/>
      <c r="CI147" s="1024"/>
      <c r="CJ147" s="1024"/>
      <c r="CK147" s="1024"/>
      <c r="CL147" s="1024"/>
      <c r="CM147" s="1024"/>
      <c r="CN147" s="1024"/>
      <c r="CO147" s="1024"/>
      <c r="CP147" s="1024"/>
      <c r="CQ147" s="1024"/>
      <c r="CR147" s="1024"/>
      <c r="CS147" s="1024"/>
      <c r="CT147" s="1024"/>
      <c r="CU147" s="1024"/>
      <c r="CV147" s="1024"/>
    </row>
    <row r="148" spans="1:100" s="1016" customFormat="1" ht="19.899999999999999" customHeight="1">
      <c r="A148" s="1034" t="s">
        <v>31</v>
      </c>
      <c r="B148" s="1035" t="s">
        <v>126</v>
      </c>
      <c r="C148" s="1036"/>
      <c r="D148" s="121">
        <f t="shared" si="51"/>
        <v>11292</v>
      </c>
      <c r="E148" s="1037">
        <f t="shared" ref="E148:V148" si="66">SUM(E149:E150)</f>
        <v>231</v>
      </c>
      <c r="F148" s="1037">
        <f t="shared" si="66"/>
        <v>971</v>
      </c>
      <c r="G148" s="1038">
        <f t="shared" si="66"/>
        <v>1260</v>
      </c>
      <c r="H148" s="1038">
        <f t="shared" si="66"/>
        <v>1245</v>
      </c>
      <c r="I148" s="1038">
        <f t="shared" si="66"/>
        <v>1190</v>
      </c>
      <c r="J148" s="1038">
        <f t="shared" si="66"/>
        <v>972</v>
      </c>
      <c r="K148" s="1038">
        <f t="shared" si="66"/>
        <v>997</v>
      </c>
      <c r="L148" s="1038">
        <f t="shared" si="66"/>
        <v>801</v>
      </c>
      <c r="M148" s="1038">
        <f t="shared" si="66"/>
        <v>693</v>
      </c>
      <c r="N148" s="1038">
        <f t="shared" si="66"/>
        <v>487</v>
      </c>
      <c r="O148" s="1038">
        <f t="shared" si="66"/>
        <v>437</v>
      </c>
      <c r="P148" s="1038">
        <f t="shared" si="66"/>
        <v>410</v>
      </c>
      <c r="Q148" s="1038">
        <f t="shared" si="66"/>
        <v>380</v>
      </c>
      <c r="R148" s="1038">
        <f t="shared" si="66"/>
        <v>319</v>
      </c>
      <c r="S148" s="1038">
        <f t="shared" si="66"/>
        <v>255</v>
      </c>
      <c r="T148" s="1038">
        <f t="shared" si="66"/>
        <v>221</v>
      </c>
      <c r="U148" s="1038">
        <f t="shared" si="66"/>
        <v>196</v>
      </c>
      <c r="V148" s="1039">
        <f t="shared" si="66"/>
        <v>227</v>
      </c>
      <c r="W148" s="1040"/>
      <c r="X148" s="1040"/>
      <c r="Y148" s="1040"/>
      <c r="Z148" s="1040"/>
      <c r="AA148" s="1040"/>
      <c r="AB148" s="1040"/>
      <c r="AC148" s="1040"/>
      <c r="AD148" s="1040"/>
      <c r="AE148" s="1040"/>
      <c r="AF148" s="1040"/>
      <c r="AG148" s="1040"/>
      <c r="AH148" s="1040"/>
      <c r="AI148" s="1040"/>
      <c r="AJ148" s="1040"/>
      <c r="AK148" s="1040"/>
      <c r="AL148" s="1040"/>
      <c r="AM148" s="1040"/>
      <c r="AN148" s="1040"/>
      <c r="AO148" s="1040"/>
      <c r="AP148" s="1040"/>
      <c r="AQ148" s="1040"/>
      <c r="AR148" s="1040"/>
      <c r="AS148" s="1040"/>
      <c r="AT148" s="1040"/>
      <c r="AU148" s="1040"/>
      <c r="AV148" s="1040"/>
      <c r="AW148" s="1041"/>
      <c r="AX148" s="1041"/>
      <c r="AY148" s="1041"/>
      <c r="AZ148" s="1041"/>
      <c r="BA148" s="1041"/>
      <c r="BB148" s="1041"/>
      <c r="BC148" s="1041"/>
      <c r="BD148" s="1041"/>
      <c r="BE148" s="1041"/>
      <c r="BF148" s="1041"/>
      <c r="BG148" s="1041"/>
      <c r="BH148" s="1041"/>
      <c r="BI148" s="1041"/>
      <c r="BJ148" s="1041"/>
      <c r="BK148" s="1041"/>
      <c r="BL148" s="1041"/>
      <c r="BM148" s="1041"/>
      <c r="BN148" s="1041"/>
      <c r="BO148" s="1041"/>
      <c r="BP148" s="1041"/>
      <c r="BQ148" s="1041"/>
      <c r="BR148" s="1041"/>
      <c r="BS148" s="1041"/>
      <c r="BT148" s="1041"/>
      <c r="BU148" s="1041"/>
      <c r="BV148" s="1041"/>
      <c r="BW148" s="1041"/>
      <c r="BX148" s="1041"/>
      <c r="BY148" s="1041"/>
      <c r="BZ148" s="1041"/>
      <c r="CA148" s="1041"/>
      <c r="CB148" s="1041"/>
      <c r="CC148" s="1041"/>
      <c r="CD148" s="1041"/>
      <c r="CE148" s="1041"/>
      <c r="CF148" s="1041"/>
      <c r="CG148" s="1041"/>
      <c r="CH148" s="1041"/>
      <c r="CI148" s="1041"/>
      <c r="CJ148" s="1041"/>
      <c r="CK148" s="1041"/>
      <c r="CL148" s="1041"/>
      <c r="CM148" s="1041"/>
      <c r="CN148" s="1041"/>
      <c r="CO148" s="1041"/>
      <c r="CP148" s="1041"/>
      <c r="CQ148" s="1041"/>
      <c r="CR148" s="1041"/>
      <c r="CS148" s="1041"/>
      <c r="CT148" s="1041"/>
      <c r="CU148" s="1041"/>
      <c r="CV148" s="1041"/>
    </row>
    <row r="149" spans="1:100" s="1047" customFormat="1" ht="19.899999999999999" customHeight="1">
      <c r="A149" s="1042"/>
      <c r="B149" s="1043"/>
      <c r="C149" s="1044" t="s">
        <v>122</v>
      </c>
      <c r="D149" s="122">
        <f t="shared" si="51"/>
        <v>5910</v>
      </c>
      <c r="E149" s="1045">
        <v>127</v>
      </c>
      <c r="F149" s="1045">
        <v>489</v>
      </c>
      <c r="G149" s="1045">
        <v>628</v>
      </c>
      <c r="H149" s="1045">
        <v>660</v>
      </c>
      <c r="I149" s="1045">
        <v>599</v>
      </c>
      <c r="J149" s="1045">
        <v>515</v>
      </c>
      <c r="K149" s="1045">
        <v>517</v>
      </c>
      <c r="L149" s="1045">
        <v>420</v>
      </c>
      <c r="M149" s="1045">
        <v>383</v>
      </c>
      <c r="N149" s="1045">
        <v>263</v>
      </c>
      <c r="O149" s="1045">
        <v>227</v>
      </c>
      <c r="P149" s="1045">
        <v>225</v>
      </c>
      <c r="Q149" s="1045">
        <v>198</v>
      </c>
      <c r="R149" s="1045">
        <v>179</v>
      </c>
      <c r="S149" s="1045">
        <v>128</v>
      </c>
      <c r="T149" s="1045">
        <v>122</v>
      </c>
      <c r="U149" s="1045">
        <v>97</v>
      </c>
      <c r="V149" s="1046">
        <v>133</v>
      </c>
      <c r="W149" s="1023"/>
      <c r="X149" s="1023"/>
      <c r="Y149" s="1023"/>
      <c r="Z149" s="1023"/>
      <c r="AA149" s="1023"/>
      <c r="AB149" s="1023"/>
      <c r="AC149" s="1023"/>
      <c r="AD149" s="1023"/>
      <c r="AE149" s="1023"/>
      <c r="AF149" s="1023"/>
      <c r="AG149" s="1023"/>
      <c r="AH149" s="1023"/>
      <c r="AI149" s="1023"/>
      <c r="AJ149" s="1023"/>
      <c r="AK149" s="1023"/>
      <c r="AL149" s="1023"/>
      <c r="AM149" s="1023"/>
      <c r="AN149" s="1023"/>
      <c r="AO149" s="1023"/>
      <c r="AP149" s="1023"/>
      <c r="AQ149" s="1023"/>
      <c r="AR149" s="1023"/>
      <c r="AS149" s="1023"/>
      <c r="AT149" s="1023"/>
      <c r="AU149" s="1023"/>
      <c r="AV149" s="1023"/>
      <c r="AW149" s="1024"/>
      <c r="AX149" s="1024"/>
      <c r="AY149" s="1024"/>
      <c r="AZ149" s="1024"/>
      <c r="BA149" s="1024"/>
      <c r="BB149" s="1024"/>
      <c r="BC149" s="1024"/>
      <c r="BD149" s="1024"/>
      <c r="BE149" s="1024"/>
      <c r="BF149" s="1024"/>
      <c r="BG149" s="1024"/>
      <c r="BH149" s="1024"/>
      <c r="BI149" s="1024"/>
      <c r="BJ149" s="1024"/>
      <c r="BK149" s="1024"/>
      <c r="BL149" s="1024"/>
      <c r="BM149" s="1024"/>
      <c r="BN149" s="1024"/>
      <c r="BO149" s="1024"/>
      <c r="BP149" s="1024"/>
      <c r="BQ149" s="1024"/>
      <c r="BR149" s="1024"/>
      <c r="BS149" s="1024"/>
      <c r="BT149" s="1024"/>
      <c r="BU149" s="1024"/>
      <c r="BV149" s="1024"/>
      <c r="BW149" s="1024"/>
      <c r="BX149" s="1024"/>
      <c r="BY149" s="1024"/>
      <c r="BZ149" s="1024"/>
      <c r="CA149" s="1024"/>
      <c r="CB149" s="1024"/>
      <c r="CC149" s="1024"/>
      <c r="CD149" s="1024"/>
      <c r="CE149" s="1024"/>
      <c r="CF149" s="1024"/>
      <c r="CG149" s="1024"/>
      <c r="CH149" s="1024"/>
      <c r="CI149" s="1024"/>
      <c r="CJ149" s="1024"/>
      <c r="CK149" s="1024"/>
      <c r="CL149" s="1024"/>
      <c r="CM149" s="1024"/>
      <c r="CN149" s="1024"/>
      <c r="CO149" s="1024"/>
      <c r="CP149" s="1024"/>
      <c r="CQ149" s="1024"/>
      <c r="CR149" s="1024"/>
      <c r="CS149" s="1024"/>
      <c r="CT149" s="1024"/>
      <c r="CU149" s="1024"/>
      <c r="CV149" s="1024"/>
    </row>
    <row r="150" spans="1:100" s="1025" customFormat="1" ht="19.899999999999999" customHeight="1">
      <c r="A150" s="1048"/>
      <c r="B150" s="1043"/>
      <c r="C150" s="1044" t="s">
        <v>89</v>
      </c>
      <c r="D150" s="122">
        <f t="shared" ref="D150:D168" si="67">SUM(E150:V150)</f>
        <v>5382</v>
      </c>
      <c r="E150" s="1045">
        <v>104</v>
      </c>
      <c r="F150" s="1045">
        <v>482</v>
      </c>
      <c r="G150" s="1045">
        <v>632</v>
      </c>
      <c r="H150" s="1045">
        <v>585</v>
      </c>
      <c r="I150" s="1045">
        <v>591</v>
      </c>
      <c r="J150" s="1045">
        <v>457</v>
      </c>
      <c r="K150" s="1045">
        <v>480</v>
      </c>
      <c r="L150" s="1045">
        <v>381</v>
      </c>
      <c r="M150" s="1045">
        <v>310</v>
      </c>
      <c r="N150" s="1045">
        <v>224</v>
      </c>
      <c r="O150" s="1045">
        <v>210</v>
      </c>
      <c r="P150" s="1045">
        <v>185</v>
      </c>
      <c r="Q150" s="1045">
        <v>182</v>
      </c>
      <c r="R150" s="1045">
        <v>140</v>
      </c>
      <c r="S150" s="1045">
        <v>127</v>
      </c>
      <c r="T150" s="1045">
        <v>99</v>
      </c>
      <c r="U150" s="1045">
        <v>99</v>
      </c>
      <c r="V150" s="1046">
        <v>94</v>
      </c>
      <c r="W150" s="1023"/>
      <c r="X150" s="1023"/>
      <c r="Y150" s="1023"/>
      <c r="Z150" s="1023"/>
      <c r="AA150" s="1023"/>
      <c r="AB150" s="1023"/>
      <c r="AC150" s="1023"/>
      <c r="AD150" s="1023"/>
      <c r="AE150" s="1023"/>
      <c r="AF150" s="1023"/>
      <c r="AG150" s="1023"/>
      <c r="AH150" s="1023"/>
      <c r="AI150" s="1023"/>
      <c r="AJ150" s="1023"/>
      <c r="AK150" s="1023"/>
      <c r="AL150" s="1023"/>
      <c r="AM150" s="1023"/>
      <c r="AN150" s="1023"/>
      <c r="AO150" s="1023"/>
      <c r="AP150" s="1023"/>
      <c r="AQ150" s="1023"/>
      <c r="AR150" s="1023"/>
      <c r="AS150" s="1023"/>
      <c r="AT150" s="1023"/>
      <c r="AU150" s="1023"/>
      <c r="AV150" s="1023"/>
      <c r="AW150" s="1024"/>
      <c r="AX150" s="1024"/>
      <c r="AY150" s="1024"/>
      <c r="AZ150" s="1024"/>
      <c r="BA150" s="1024"/>
      <c r="BB150" s="1024"/>
      <c r="BC150" s="1024"/>
      <c r="BD150" s="1024"/>
      <c r="BE150" s="1024"/>
      <c r="BF150" s="1024"/>
      <c r="BG150" s="1024"/>
      <c r="BH150" s="1024"/>
      <c r="BI150" s="1024"/>
      <c r="BJ150" s="1024"/>
      <c r="BK150" s="1024"/>
      <c r="BL150" s="1024"/>
      <c r="BM150" s="1024"/>
      <c r="BN150" s="1024"/>
      <c r="BO150" s="1024"/>
      <c r="BP150" s="1024"/>
      <c r="BQ150" s="1024"/>
      <c r="BR150" s="1024"/>
      <c r="BS150" s="1024"/>
      <c r="BT150" s="1024"/>
      <c r="BU150" s="1024"/>
      <c r="BV150" s="1024"/>
      <c r="BW150" s="1024"/>
      <c r="BX150" s="1024"/>
      <c r="BY150" s="1024"/>
      <c r="BZ150" s="1024"/>
      <c r="CA150" s="1024"/>
      <c r="CB150" s="1024"/>
      <c r="CC150" s="1024"/>
      <c r="CD150" s="1024"/>
      <c r="CE150" s="1024"/>
      <c r="CF150" s="1024"/>
      <c r="CG150" s="1024"/>
      <c r="CH150" s="1024"/>
      <c r="CI150" s="1024"/>
      <c r="CJ150" s="1024"/>
      <c r="CK150" s="1024"/>
      <c r="CL150" s="1024"/>
      <c r="CM150" s="1024"/>
      <c r="CN150" s="1024"/>
      <c r="CO150" s="1024"/>
      <c r="CP150" s="1024"/>
      <c r="CQ150" s="1024"/>
      <c r="CR150" s="1024"/>
      <c r="CS150" s="1024"/>
      <c r="CT150" s="1024"/>
      <c r="CU150" s="1024"/>
      <c r="CV150" s="1024"/>
    </row>
    <row r="151" spans="1:100" s="1016" customFormat="1" ht="19.899999999999999" customHeight="1">
      <c r="A151" s="1034" t="s">
        <v>33</v>
      </c>
      <c r="B151" s="1035" t="s">
        <v>127</v>
      </c>
      <c r="C151" s="1036"/>
      <c r="D151" s="121">
        <f t="shared" si="67"/>
        <v>6426</v>
      </c>
      <c r="E151" s="1037">
        <f t="shared" ref="E151:V151" si="68">SUM(E152:E153)</f>
        <v>93</v>
      </c>
      <c r="F151" s="1037">
        <f t="shared" si="68"/>
        <v>446</v>
      </c>
      <c r="G151" s="1038">
        <f t="shared" si="68"/>
        <v>593</v>
      </c>
      <c r="H151" s="1038">
        <f t="shared" si="68"/>
        <v>547</v>
      </c>
      <c r="I151" s="1038">
        <f t="shared" si="68"/>
        <v>561</v>
      </c>
      <c r="J151" s="1038">
        <f t="shared" si="68"/>
        <v>568</v>
      </c>
      <c r="K151" s="1038">
        <f t="shared" si="68"/>
        <v>515</v>
      </c>
      <c r="L151" s="1038">
        <f t="shared" si="68"/>
        <v>511</v>
      </c>
      <c r="M151" s="1038">
        <f t="shared" si="68"/>
        <v>415</v>
      </c>
      <c r="N151" s="1038">
        <f t="shared" si="68"/>
        <v>383</v>
      </c>
      <c r="O151" s="1038">
        <f t="shared" si="68"/>
        <v>348</v>
      </c>
      <c r="P151" s="1038">
        <f t="shared" si="68"/>
        <v>355</v>
      </c>
      <c r="Q151" s="1038">
        <f t="shared" si="68"/>
        <v>295</v>
      </c>
      <c r="R151" s="1038">
        <f t="shared" si="68"/>
        <v>211</v>
      </c>
      <c r="S151" s="1038">
        <f t="shared" si="68"/>
        <v>177</v>
      </c>
      <c r="T151" s="1038">
        <f t="shared" si="68"/>
        <v>141</v>
      </c>
      <c r="U151" s="1038">
        <f t="shared" si="68"/>
        <v>107</v>
      </c>
      <c r="V151" s="1039">
        <f t="shared" si="68"/>
        <v>160</v>
      </c>
      <c r="W151" s="1040"/>
      <c r="X151" s="1040"/>
      <c r="Y151" s="1040"/>
      <c r="Z151" s="1040"/>
      <c r="AA151" s="1040"/>
      <c r="AB151" s="1040"/>
      <c r="AC151" s="1040"/>
      <c r="AD151" s="1040"/>
      <c r="AE151" s="1040"/>
      <c r="AF151" s="1040"/>
      <c r="AG151" s="1040"/>
      <c r="AH151" s="1040"/>
      <c r="AI151" s="1040"/>
      <c r="AJ151" s="1040"/>
      <c r="AK151" s="1040"/>
      <c r="AL151" s="1040"/>
      <c r="AM151" s="1040"/>
      <c r="AN151" s="1040"/>
      <c r="AO151" s="1040"/>
      <c r="AP151" s="1040"/>
      <c r="AQ151" s="1040"/>
      <c r="AR151" s="1040"/>
      <c r="AS151" s="1040"/>
      <c r="AT151" s="1040"/>
      <c r="AU151" s="1040"/>
      <c r="AV151" s="1040"/>
      <c r="AW151" s="1041"/>
      <c r="AX151" s="1041"/>
      <c r="AY151" s="1041"/>
      <c r="AZ151" s="1041"/>
      <c r="BA151" s="1041"/>
      <c r="BB151" s="1041"/>
      <c r="BC151" s="1041"/>
      <c r="BD151" s="1041"/>
      <c r="BE151" s="1041"/>
      <c r="BF151" s="1041"/>
      <c r="BG151" s="1041"/>
      <c r="BH151" s="1041"/>
      <c r="BI151" s="1041"/>
      <c r="BJ151" s="1041"/>
      <c r="BK151" s="1041"/>
      <c r="BL151" s="1041"/>
      <c r="BM151" s="1041"/>
      <c r="BN151" s="1041"/>
      <c r="BO151" s="1041"/>
      <c r="BP151" s="1041"/>
      <c r="BQ151" s="1041"/>
      <c r="BR151" s="1041"/>
      <c r="BS151" s="1041"/>
      <c r="BT151" s="1041"/>
      <c r="BU151" s="1041"/>
      <c r="BV151" s="1041"/>
      <c r="BW151" s="1041"/>
      <c r="BX151" s="1041"/>
      <c r="BY151" s="1041"/>
      <c r="BZ151" s="1041"/>
      <c r="CA151" s="1041"/>
      <c r="CB151" s="1041"/>
      <c r="CC151" s="1041"/>
      <c r="CD151" s="1041"/>
      <c r="CE151" s="1041"/>
      <c r="CF151" s="1041"/>
      <c r="CG151" s="1041"/>
      <c r="CH151" s="1041"/>
      <c r="CI151" s="1041"/>
      <c r="CJ151" s="1041"/>
      <c r="CK151" s="1041"/>
      <c r="CL151" s="1041"/>
      <c r="CM151" s="1041"/>
      <c r="CN151" s="1041"/>
      <c r="CO151" s="1041"/>
      <c r="CP151" s="1041"/>
      <c r="CQ151" s="1041"/>
      <c r="CR151" s="1041"/>
      <c r="CS151" s="1041"/>
      <c r="CT151" s="1041"/>
      <c r="CU151" s="1041"/>
      <c r="CV151" s="1041"/>
    </row>
    <row r="152" spans="1:100" s="1047" customFormat="1" ht="19.899999999999999" customHeight="1">
      <c r="A152" s="1042"/>
      <c r="B152" s="1043"/>
      <c r="C152" s="1044" t="s">
        <v>122</v>
      </c>
      <c r="D152" s="122">
        <f t="shared" si="67"/>
        <v>3188</v>
      </c>
      <c r="E152" s="1045">
        <v>39</v>
      </c>
      <c r="F152" s="1045">
        <v>229</v>
      </c>
      <c r="G152" s="1045">
        <v>316</v>
      </c>
      <c r="H152" s="1045">
        <v>265</v>
      </c>
      <c r="I152" s="1045">
        <v>290</v>
      </c>
      <c r="J152" s="1045">
        <v>301</v>
      </c>
      <c r="K152" s="1045">
        <v>245</v>
      </c>
      <c r="L152" s="1045">
        <v>242</v>
      </c>
      <c r="M152" s="1045">
        <v>220</v>
      </c>
      <c r="N152" s="1045">
        <v>186</v>
      </c>
      <c r="O152" s="1045">
        <v>183</v>
      </c>
      <c r="P152" s="1045">
        <v>165</v>
      </c>
      <c r="Q152" s="1045">
        <v>137</v>
      </c>
      <c r="R152" s="1045">
        <v>96</v>
      </c>
      <c r="S152" s="1045">
        <v>85</v>
      </c>
      <c r="T152" s="1045">
        <v>60</v>
      </c>
      <c r="U152" s="1045">
        <v>51</v>
      </c>
      <c r="V152" s="1046">
        <v>78</v>
      </c>
      <c r="W152" s="1023"/>
      <c r="X152" s="1023"/>
      <c r="Y152" s="1023"/>
      <c r="Z152" s="1023"/>
      <c r="AA152" s="1023"/>
      <c r="AB152" s="1023"/>
      <c r="AC152" s="1023"/>
      <c r="AD152" s="1023"/>
      <c r="AE152" s="1023"/>
      <c r="AF152" s="1023"/>
      <c r="AG152" s="1023"/>
      <c r="AH152" s="1023"/>
      <c r="AI152" s="1023"/>
      <c r="AJ152" s="1023"/>
      <c r="AK152" s="1023"/>
      <c r="AL152" s="1023"/>
      <c r="AM152" s="1023"/>
      <c r="AN152" s="1023"/>
      <c r="AO152" s="1023"/>
      <c r="AP152" s="1023"/>
      <c r="AQ152" s="1023"/>
      <c r="AR152" s="1023"/>
      <c r="AS152" s="1023"/>
      <c r="AT152" s="1023"/>
      <c r="AU152" s="1023"/>
      <c r="AV152" s="1023"/>
      <c r="AW152" s="1024"/>
      <c r="AX152" s="1024"/>
      <c r="AY152" s="1024"/>
      <c r="AZ152" s="1024"/>
      <c r="BA152" s="1024"/>
      <c r="BB152" s="1024"/>
      <c r="BC152" s="1024"/>
      <c r="BD152" s="1024"/>
      <c r="BE152" s="1024"/>
      <c r="BF152" s="1024"/>
      <c r="BG152" s="1024"/>
      <c r="BH152" s="1024"/>
      <c r="BI152" s="1024"/>
      <c r="BJ152" s="1024"/>
      <c r="BK152" s="1024"/>
      <c r="BL152" s="1024"/>
      <c r="BM152" s="1024"/>
      <c r="BN152" s="1024"/>
      <c r="BO152" s="1024"/>
      <c r="BP152" s="1024"/>
      <c r="BQ152" s="1024"/>
      <c r="BR152" s="1024"/>
      <c r="BS152" s="1024"/>
      <c r="BT152" s="1024"/>
      <c r="BU152" s="1024"/>
      <c r="BV152" s="1024"/>
      <c r="BW152" s="1024"/>
      <c r="BX152" s="1024"/>
      <c r="BY152" s="1024"/>
      <c r="BZ152" s="1024"/>
      <c r="CA152" s="1024"/>
      <c r="CB152" s="1024"/>
      <c r="CC152" s="1024"/>
      <c r="CD152" s="1024"/>
      <c r="CE152" s="1024"/>
      <c r="CF152" s="1024"/>
      <c r="CG152" s="1024"/>
      <c r="CH152" s="1024"/>
      <c r="CI152" s="1024"/>
      <c r="CJ152" s="1024"/>
      <c r="CK152" s="1024"/>
      <c r="CL152" s="1024"/>
      <c r="CM152" s="1024"/>
      <c r="CN152" s="1024"/>
      <c r="CO152" s="1024"/>
      <c r="CP152" s="1024"/>
      <c r="CQ152" s="1024"/>
      <c r="CR152" s="1024"/>
      <c r="CS152" s="1024"/>
      <c r="CT152" s="1024"/>
      <c r="CU152" s="1024"/>
      <c r="CV152" s="1024"/>
    </row>
    <row r="153" spans="1:100" s="1025" customFormat="1" ht="19.899999999999999" customHeight="1">
      <c r="A153" s="1048"/>
      <c r="B153" s="1043"/>
      <c r="C153" s="1044" t="s">
        <v>89</v>
      </c>
      <c r="D153" s="122">
        <f t="shared" si="67"/>
        <v>3238</v>
      </c>
      <c r="E153" s="1045">
        <v>54</v>
      </c>
      <c r="F153" s="1045">
        <v>217</v>
      </c>
      <c r="G153" s="1045">
        <v>277</v>
      </c>
      <c r="H153" s="1045">
        <v>282</v>
      </c>
      <c r="I153" s="1045">
        <v>271</v>
      </c>
      <c r="J153" s="1045">
        <v>267</v>
      </c>
      <c r="K153" s="1045">
        <v>270</v>
      </c>
      <c r="L153" s="1045">
        <v>269</v>
      </c>
      <c r="M153" s="1045">
        <v>195</v>
      </c>
      <c r="N153" s="1045">
        <v>197</v>
      </c>
      <c r="O153" s="1045">
        <v>165</v>
      </c>
      <c r="P153" s="1045">
        <v>190</v>
      </c>
      <c r="Q153" s="1045">
        <v>158</v>
      </c>
      <c r="R153" s="1045">
        <v>115</v>
      </c>
      <c r="S153" s="1045">
        <v>92</v>
      </c>
      <c r="T153" s="1045">
        <v>81</v>
      </c>
      <c r="U153" s="1045">
        <v>56</v>
      </c>
      <c r="V153" s="1046">
        <v>82</v>
      </c>
      <c r="W153" s="1023"/>
      <c r="X153" s="1023"/>
      <c r="Y153" s="1023"/>
      <c r="Z153" s="1023"/>
      <c r="AA153" s="1023"/>
      <c r="AB153" s="1023"/>
      <c r="AC153" s="1023"/>
      <c r="AD153" s="1023"/>
      <c r="AE153" s="1023"/>
      <c r="AF153" s="1023"/>
      <c r="AG153" s="1023"/>
      <c r="AH153" s="1023"/>
      <c r="AI153" s="1023"/>
      <c r="AJ153" s="1023"/>
      <c r="AK153" s="1023"/>
      <c r="AL153" s="1023"/>
      <c r="AM153" s="1023"/>
      <c r="AN153" s="1023"/>
      <c r="AO153" s="1023"/>
      <c r="AP153" s="1023"/>
      <c r="AQ153" s="1023"/>
      <c r="AR153" s="1023"/>
      <c r="AS153" s="1023"/>
      <c r="AT153" s="1023"/>
      <c r="AU153" s="1023"/>
      <c r="AV153" s="1023"/>
      <c r="AW153" s="1024"/>
      <c r="AX153" s="1024"/>
      <c r="AY153" s="1024"/>
      <c r="AZ153" s="1024"/>
      <c r="BA153" s="1024"/>
      <c r="BB153" s="1024"/>
      <c r="BC153" s="1024"/>
      <c r="BD153" s="1024"/>
      <c r="BE153" s="1024"/>
      <c r="BF153" s="1024"/>
      <c r="BG153" s="1024"/>
      <c r="BH153" s="1024"/>
      <c r="BI153" s="1024"/>
      <c r="BJ153" s="1024"/>
      <c r="BK153" s="1024"/>
      <c r="BL153" s="1024"/>
      <c r="BM153" s="1024"/>
      <c r="BN153" s="1024"/>
      <c r="BO153" s="1024"/>
      <c r="BP153" s="1024"/>
      <c r="BQ153" s="1024"/>
      <c r="BR153" s="1024"/>
      <c r="BS153" s="1024"/>
      <c r="BT153" s="1024"/>
      <c r="BU153" s="1024"/>
      <c r="BV153" s="1024"/>
      <c r="BW153" s="1024"/>
      <c r="BX153" s="1024"/>
      <c r="BY153" s="1024"/>
      <c r="BZ153" s="1024"/>
      <c r="CA153" s="1024"/>
      <c r="CB153" s="1024"/>
      <c r="CC153" s="1024"/>
      <c r="CD153" s="1024"/>
      <c r="CE153" s="1024"/>
      <c r="CF153" s="1024"/>
      <c r="CG153" s="1024"/>
      <c r="CH153" s="1024"/>
      <c r="CI153" s="1024"/>
      <c r="CJ153" s="1024"/>
      <c r="CK153" s="1024"/>
      <c r="CL153" s="1024"/>
      <c r="CM153" s="1024"/>
      <c r="CN153" s="1024"/>
      <c r="CO153" s="1024"/>
      <c r="CP153" s="1024"/>
      <c r="CQ153" s="1024"/>
      <c r="CR153" s="1024"/>
      <c r="CS153" s="1024"/>
      <c r="CT153" s="1024"/>
      <c r="CU153" s="1024"/>
      <c r="CV153" s="1024"/>
    </row>
    <row r="154" spans="1:100" s="1016" customFormat="1" ht="19.899999999999999" customHeight="1">
      <c r="A154" s="1034" t="s">
        <v>35</v>
      </c>
      <c r="B154" s="1035" t="s">
        <v>128</v>
      </c>
      <c r="C154" s="1036"/>
      <c r="D154" s="121">
        <f t="shared" si="67"/>
        <v>15099</v>
      </c>
      <c r="E154" s="1037">
        <f t="shared" ref="E154:V154" si="69">SUM(E155:E156)</f>
        <v>267</v>
      </c>
      <c r="F154" s="1037">
        <f t="shared" si="69"/>
        <v>1017</v>
      </c>
      <c r="G154" s="1038">
        <f t="shared" si="69"/>
        <v>1245</v>
      </c>
      <c r="H154" s="1038">
        <f t="shared" si="69"/>
        <v>1308</v>
      </c>
      <c r="I154" s="1038">
        <f t="shared" si="69"/>
        <v>1386</v>
      </c>
      <c r="J154" s="1038">
        <f t="shared" si="69"/>
        <v>1361</v>
      </c>
      <c r="K154" s="1038">
        <f t="shared" si="69"/>
        <v>1303</v>
      </c>
      <c r="L154" s="1038">
        <f t="shared" si="69"/>
        <v>1087</v>
      </c>
      <c r="M154" s="1038">
        <f t="shared" si="69"/>
        <v>987</v>
      </c>
      <c r="N154" s="1038">
        <f t="shared" si="69"/>
        <v>762</v>
      </c>
      <c r="O154" s="1038">
        <f t="shared" si="69"/>
        <v>744</v>
      </c>
      <c r="P154" s="1038">
        <f t="shared" si="69"/>
        <v>724</v>
      </c>
      <c r="Q154" s="1038">
        <f t="shared" si="69"/>
        <v>645</v>
      </c>
      <c r="R154" s="1038">
        <f t="shared" si="69"/>
        <v>622</v>
      </c>
      <c r="S154" s="1038">
        <f t="shared" si="69"/>
        <v>456</v>
      </c>
      <c r="T154" s="1038">
        <f t="shared" si="69"/>
        <v>392</v>
      </c>
      <c r="U154" s="1038">
        <f t="shared" si="69"/>
        <v>357</v>
      </c>
      <c r="V154" s="1039">
        <f t="shared" si="69"/>
        <v>436</v>
      </c>
      <c r="W154" s="1040"/>
      <c r="X154" s="1040"/>
      <c r="Y154" s="1040"/>
      <c r="Z154" s="1040"/>
      <c r="AA154" s="1040"/>
      <c r="AB154" s="1040"/>
      <c r="AC154" s="1040"/>
      <c r="AD154" s="1040"/>
      <c r="AE154" s="1040"/>
      <c r="AF154" s="1040"/>
      <c r="AG154" s="1040"/>
      <c r="AH154" s="1040"/>
      <c r="AI154" s="1040"/>
      <c r="AJ154" s="1040"/>
      <c r="AK154" s="1040"/>
      <c r="AL154" s="1040"/>
      <c r="AM154" s="1040"/>
      <c r="AN154" s="1040"/>
      <c r="AO154" s="1040"/>
      <c r="AP154" s="1040"/>
      <c r="AQ154" s="1040"/>
      <c r="AR154" s="1040"/>
      <c r="AS154" s="1040"/>
      <c r="AT154" s="1040"/>
      <c r="AU154" s="1040"/>
      <c r="AV154" s="1040"/>
      <c r="AW154" s="1041"/>
      <c r="AX154" s="1041"/>
      <c r="AY154" s="1041"/>
      <c r="AZ154" s="1041"/>
      <c r="BA154" s="1041"/>
      <c r="BB154" s="1041"/>
      <c r="BC154" s="1041"/>
      <c r="BD154" s="1041"/>
      <c r="BE154" s="1041"/>
      <c r="BF154" s="1041"/>
      <c r="BG154" s="1041"/>
      <c r="BH154" s="1041"/>
      <c r="BI154" s="1041"/>
      <c r="BJ154" s="1041"/>
      <c r="BK154" s="1041"/>
      <c r="BL154" s="1041"/>
      <c r="BM154" s="1041"/>
      <c r="BN154" s="1041"/>
      <c r="BO154" s="1041"/>
      <c r="BP154" s="1041"/>
      <c r="BQ154" s="1041"/>
      <c r="BR154" s="1041"/>
      <c r="BS154" s="1041"/>
      <c r="BT154" s="1041"/>
      <c r="BU154" s="1041"/>
      <c r="BV154" s="1041"/>
      <c r="BW154" s="1041"/>
      <c r="BX154" s="1041"/>
      <c r="BY154" s="1041"/>
      <c r="BZ154" s="1041"/>
      <c r="CA154" s="1041"/>
      <c r="CB154" s="1041"/>
      <c r="CC154" s="1041"/>
      <c r="CD154" s="1041"/>
      <c r="CE154" s="1041"/>
      <c r="CF154" s="1041"/>
      <c r="CG154" s="1041"/>
      <c r="CH154" s="1041"/>
      <c r="CI154" s="1041"/>
      <c r="CJ154" s="1041"/>
      <c r="CK154" s="1041"/>
      <c r="CL154" s="1041"/>
      <c r="CM154" s="1041"/>
      <c r="CN154" s="1041"/>
      <c r="CO154" s="1041"/>
      <c r="CP154" s="1041"/>
      <c r="CQ154" s="1041"/>
      <c r="CR154" s="1041"/>
      <c r="CS154" s="1041"/>
      <c r="CT154" s="1041"/>
      <c r="CU154" s="1041"/>
      <c r="CV154" s="1041"/>
    </row>
    <row r="155" spans="1:100" s="1047" customFormat="1" ht="19.899999999999999" customHeight="1">
      <c r="A155" s="1042"/>
      <c r="B155" s="1043"/>
      <c r="C155" s="1044" t="s">
        <v>88</v>
      </c>
      <c r="D155" s="122">
        <f t="shared" si="67"/>
        <v>7735</v>
      </c>
      <c r="E155" s="1045">
        <v>158</v>
      </c>
      <c r="F155" s="1045">
        <v>542</v>
      </c>
      <c r="G155" s="1045">
        <v>613</v>
      </c>
      <c r="H155" s="1045">
        <v>670</v>
      </c>
      <c r="I155" s="1045">
        <v>737</v>
      </c>
      <c r="J155" s="1045">
        <v>695</v>
      </c>
      <c r="K155" s="1045">
        <v>665</v>
      </c>
      <c r="L155" s="1045">
        <v>525</v>
      </c>
      <c r="M155" s="1045">
        <v>509</v>
      </c>
      <c r="N155" s="1045">
        <v>402</v>
      </c>
      <c r="O155" s="1045">
        <v>403</v>
      </c>
      <c r="P155" s="1045">
        <v>356</v>
      </c>
      <c r="Q155" s="1045">
        <v>324</v>
      </c>
      <c r="R155" s="1045">
        <v>319</v>
      </c>
      <c r="S155" s="1045">
        <v>225</v>
      </c>
      <c r="T155" s="1045">
        <v>205</v>
      </c>
      <c r="U155" s="1045">
        <v>159</v>
      </c>
      <c r="V155" s="1046">
        <v>228</v>
      </c>
      <c r="W155" s="1023"/>
      <c r="X155" s="1023"/>
      <c r="Y155" s="1023"/>
      <c r="Z155" s="1023"/>
      <c r="AA155" s="1023"/>
      <c r="AB155" s="1023"/>
      <c r="AC155" s="1023"/>
      <c r="AD155" s="1023"/>
      <c r="AE155" s="1023"/>
      <c r="AF155" s="1023"/>
      <c r="AG155" s="1023"/>
      <c r="AH155" s="1023"/>
      <c r="AI155" s="1023"/>
      <c r="AJ155" s="1023"/>
      <c r="AK155" s="1023"/>
      <c r="AL155" s="1023"/>
      <c r="AM155" s="1023"/>
      <c r="AN155" s="1023"/>
      <c r="AO155" s="1023"/>
      <c r="AP155" s="1023"/>
      <c r="AQ155" s="1023"/>
      <c r="AR155" s="1023"/>
      <c r="AS155" s="1023"/>
      <c r="AT155" s="1023"/>
      <c r="AU155" s="1023"/>
      <c r="AV155" s="1023"/>
      <c r="AW155" s="1024"/>
      <c r="AX155" s="1024"/>
      <c r="AY155" s="1024"/>
      <c r="AZ155" s="1024"/>
      <c r="BA155" s="1024"/>
      <c r="BB155" s="1024"/>
      <c r="BC155" s="1024"/>
      <c r="BD155" s="1024"/>
      <c r="BE155" s="1024"/>
      <c r="BF155" s="1024"/>
      <c r="BG155" s="1024"/>
      <c r="BH155" s="1024"/>
      <c r="BI155" s="1024"/>
      <c r="BJ155" s="1024"/>
      <c r="BK155" s="1024"/>
      <c r="BL155" s="1024"/>
      <c r="BM155" s="1024"/>
      <c r="BN155" s="1024"/>
      <c r="BO155" s="1024"/>
      <c r="BP155" s="1024"/>
      <c r="BQ155" s="1024"/>
      <c r="BR155" s="1024"/>
      <c r="BS155" s="1024"/>
      <c r="BT155" s="1024"/>
      <c r="BU155" s="1024"/>
      <c r="BV155" s="1024"/>
      <c r="BW155" s="1024"/>
      <c r="BX155" s="1024"/>
      <c r="BY155" s="1024"/>
      <c r="BZ155" s="1024"/>
      <c r="CA155" s="1024"/>
      <c r="CB155" s="1024"/>
      <c r="CC155" s="1024"/>
      <c r="CD155" s="1024"/>
      <c r="CE155" s="1024"/>
      <c r="CF155" s="1024"/>
      <c r="CG155" s="1024"/>
      <c r="CH155" s="1024"/>
      <c r="CI155" s="1024"/>
      <c r="CJ155" s="1024"/>
      <c r="CK155" s="1024"/>
      <c r="CL155" s="1024"/>
      <c r="CM155" s="1024"/>
      <c r="CN155" s="1024"/>
      <c r="CO155" s="1024"/>
      <c r="CP155" s="1024"/>
      <c r="CQ155" s="1024"/>
      <c r="CR155" s="1024"/>
      <c r="CS155" s="1024"/>
      <c r="CT155" s="1024"/>
      <c r="CU155" s="1024"/>
      <c r="CV155" s="1024"/>
    </row>
    <row r="156" spans="1:100" s="1025" customFormat="1" ht="19.899999999999999" customHeight="1">
      <c r="A156" s="1048"/>
      <c r="B156" s="1043"/>
      <c r="C156" s="1044" t="s">
        <v>89</v>
      </c>
      <c r="D156" s="122">
        <f t="shared" si="67"/>
        <v>7364</v>
      </c>
      <c r="E156" s="1045">
        <v>109</v>
      </c>
      <c r="F156" s="1045">
        <v>475</v>
      </c>
      <c r="G156" s="1045">
        <v>632</v>
      </c>
      <c r="H156" s="1045">
        <v>638</v>
      </c>
      <c r="I156" s="1045">
        <v>649</v>
      </c>
      <c r="J156" s="1045">
        <v>666</v>
      </c>
      <c r="K156" s="1045">
        <v>638</v>
      </c>
      <c r="L156" s="1045">
        <v>562</v>
      </c>
      <c r="M156" s="1045">
        <v>478</v>
      </c>
      <c r="N156" s="1045">
        <v>360</v>
      </c>
      <c r="O156" s="1045">
        <v>341</v>
      </c>
      <c r="P156" s="1045">
        <v>368</v>
      </c>
      <c r="Q156" s="1045">
        <v>321</v>
      </c>
      <c r="R156" s="1045">
        <v>303</v>
      </c>
      <c r="S156" s="1045">
        <v>231</v>
      </c>
      <c r="T156" s="1045">
        <v>187</v>
      </c>
      <c r="U156" s="1045">
        <v>198</v>
      </c>
      <c r="V156" s="1046">
        <v>208</v>
      </c>
      <c r="W156" s="1023"/>
      <c r="X156" s="1023"/>
      <c r="Y156" s="1023"/>
      <c r="Z156" s="1023"/>
      <c r="AA156" s="1023"/>
      <c r="AB156" s="1023"/>
      <c r="AC156" s="1023"/>
      <c r="AD156" s="1023"/>
      <c r="AE156" s="1023"/>
      <c r="AF156" s="1023"/>
      <c r="AG156" s="1023"/>
      <c r="AH156" s="1023"/>
      <c r="AI156" s="1023"/>
      <c r="AJ156" s="1023"/>
      <c r="AK156" s="1023"/>
      <c r="AL156" s="1023"/>
      <c r="AM156" s="1023"/>
      <c r="AN156" s="1023"/>
      <c r="AO156" s="1023"/>
      <c r="AP156" s="1023"/>
      <c r="AQ156" s="1023"/>
      <c r="AR156" s="1023"/>
      <c r="AS156" s="1023"/>
      <c r="AT156" s="1023"/>
      <c r="AU156" s="1023"/>
      <c r="AV156" s="1023"/>
      <c r="AW156" s="1024"/>
      <c r="AX156" s="1024"/>
      <c r="AY156" s="1024"/>
      <c r="AZ156" s="1024"/>
      <c r="BA156" s="1024"/>
      <c r="BB156" s="1024"/>
      <c r="BC156" s="1024"/>
      <c r="BD156" s="1024"/>
      <c r="BE156" s="1024"/>
      <c r="BF156" s="1024"/>
      <c r="BG156" s="1024"/>
      <c r="BH156" s="1024"/>
      <c r="BI156" s="1024"/>
      <c r="BJ156" s="1024"/>
      <c r="BK156" s="1024"/>
      <c r="BL156" s="1024"/>
      <c r="BM156" s="1024"/>
      <c r="BN156" s="1024"/>
      <c r="BO156" s="1024"/>
      <c r="BP156" s="1024"/>
      <c r="BQ156" s="1024"/>
      <c r="BR156" s="1024"/>
      <c r="BS156" s="1024"/>
      <c r="BT156" s="1024"/>
      <c r="BU156" s="1024"/>
      <c r="BV156" s="1024"/>
      <c r="BW156" s="1024"/>
      <c r="BX156" s="1024"/>
      <c r="BY156" s="1024"/>
      <c r="BZ156" s="1024"/>
      <c r="CA156" s="1024"/>
      <c r="CB156" s="1024"/>
      <c r="CC156" s="1024"/>
      <c r="CD156" s="1024"/>
      <c r="CE156" s="1024"/>
      <c r="CF156" s="1024"/>
      <c r="CG156" s="1024"/>
      <c r="CH156" s="1024"/>
      <c r="CI156" s="1024"/>
      <c r="CJ156" s="1024"/>
      <c r="CK156" s="1024"/>
      <c r="CL156" s="1024"/>
      <c r="CM156" s="1024"/>
      <c r="CN156" s="1024"/>
      <c r="CO156" s="1024"/>
      <c r="CP156" s="1024"/>
      <c r="CQ156" s="1024"/>
      <c r="CR156" s="1024"/>
      <c r="CS156" s="1024"/>
      <c r="CT156" s="1024"/>
      <c r="CU156" s="1024"/>
      <c r="CV156" s="1024"/>
    </row>
    <row r="157" spans="1:100" s="1016" customFormat="1" ht="19.899999999999999" customHeight="1">
      <c r="A157" s="1034" t="s">
        <v>37</v>
      </c>
      <c r="B157" s="1035" t="s">
        <v>129</v>
      </c>
      <c r="C157" s="1036"/>
      <c r="D157" s="121">
        <f t="shared" si="67"/>
        <v>3406</v>
      </c>
      <c r="E157" s="1037">
        <f t="shared" ref="E157:V157" si="70">SUM(E158:E159)</f>
        <v>42</v>
      </c>
      <c r="F157" s="1037">
        <f t="shared" si="70"/>
        <v>187</v>
      </c>
      <c r="G157" s="1038">
        <f t="shared" si="70"/>
        <v>252</v>
      </c>
      <c r="H157" s="1038">
        <f t="shared" si="70"/>
        <v>255</v>
      </c>
      <c r="I157" s="1038">
        <f t="shared" si="70"/>
        <v>255</v>
      </c>
      <c r="J157" s="1038">
        <f t="shared" si="70"/>
        <v>249</v>
      </c>
      <c r="K157" s="1038">
        <f t="shared" si="70"/>
        <v>247</v>
      </c>
      <c r="L157" s="1038">
        <f t="shared" si="70"/>
        <v>261</v>
      </c>
      <c r="M157" s="1038">
        <f t="shared" si="70"/>
        <v>236</v>
      </c>
      <c r="N157" s="1038">
        <f t="shared" si="70"/>
        <v>199</v>
      </c>
      <c r="O157" s="1038">
        <f t="shared" si="70"/>
        <v>186</v>
      </c>
      <c r="P157" s="1038">
        <f t="shared" si="70"/>
        <v>188</v>
      </c>
      <c r="Q157" s="1038">
        <f t="shared" si="70"/>
        <v>186</v>
      </c>
      <c r="R157" s="1038">
        <f t="shared" si="70"/>
        <v>175</v>
      </c>
      <c r="S157" s="1038">
        <f t="shared" si="70"/>
        <v>147</v>
      </c>
      <c r="T157" s="1038">
        <f t="shared" si="70"/>
        <v>103</v>
      </c>
      <c r="U157" s="1038">
        <f t="shared" si="70"/>
        <v>86</v>
      </c>
      <c r="V157" s="1039">
        <f t="shared" si="70"/>
        <v>152</v>
      </c>
      <c r="W157" s="1040"/>
      <c r="X157" s="1040"/>
      <c r="Y157" s="1040"/>
      <c r="Z157" s="1040"/>
      <c r="AA157" s="1040"/>
      <c r="AB157" s="1040"/>
      <c r="AC157" s="1040"/>
      <c r="AD157" s="1040"/>
      <c r="AE157" s="1040"/>
      <c r="AF157" s="1040"/>
      <c r="AG157" s="1040"/>
      <c r="AH157" s="1040"/>
      <c r="AI157" s="1040"/>
      <c r="AJ157" s="1040"/>
      <c r="AK157" s="1040"/>
      <c r="AL157" s="1040"/>
      <c r="AM157" s="1040"/>
      <c r="AN157" s="1040"/>
      <c r="AO157" s="1040"/>
      <c r="AP157" s="1040"/>
      <c r="AQ157" s="1040"/>
      <c r="AR157" s="1040"/>
      <c r="AS157" s="1040"/>
      <c r="AT157" s="1040"/>
      <c r="AU157" s="1040"/>
      <c r="AV157" s="1040"/>
      <c r="AW157" s="1041"/>
      <c r="AX157" s="1041"/>
      <c r="AY157" s="1041"/>
      <c r="AZ157" s="1041"/>
      <c r="BA157" s="1041"/>
      <c r="BB157" s="1041"/>
      <c r="BC157" s="1041"/>
      <c r="BD157" s="1041"/>
      <c r="BE157" s="1041"/>
      <c r="BF157" s="1041"/>
      <c r="BG157" s="1041"/>
      <c r="BH157" s="1041"/>
      <c r="BI157" s="1041"/>
      <c r="BJ157" s="1041"/>
      <c r="BK157" s="1041"/>
      <c r="BL157" s="1041"/>
      <c r="BM157" s="1041"/>
      <c r="BN157" s="1041"/>
      <c r="BO157" s="1041"/>
      <c r="BP157" s="1041"/>
      <c r="BQ157" s="1041"/>
      <c r="BR157" s="1041"/>
      <c r="BS157" s="1041"/>
      <c r="BT157" s="1041"/>
      <c r="BU157" s="1041"/>
      <c r="BV157" s="1041"/>
      <c r="BW157" s="1041"/>
      <c r="BX157" s="1041"/>
      <c r="BY157" s="1041"/>
      <c r="BZ157" s="1041"/>
      <c r="CA157" s="1041"/>
      <c r="CB157" s="1041"/>
      <c r="CC157" s="1041"/>
      <c r="CD157" s="1041"/>
      <c r="CE157" s="1041"/>
      <c r="CF157" s="1041"/>
      <c r="CG157" s="1041"/>
      <c r="CH157" s="1041"/>
      <c r="CI157" s="1041"/>
      <c r="CJ157" s="1041"/>
      <c r="CK157" s="1041"/>
      <c r="CL157" s="1041"/>
      <c r="CM157" s="1041"/>
      <c r="CN157" s="1041"/>
      <c r="CO157" s="1041"/>
      <c r="CP157" s="1041"/>
      <c r="CQ157" s="1041"/>
      <c r="CR157" s="1041"/>
      <c r="CS157" s="1041"/>
      <c r="CT157" s="1041"/>
      <c r="CU157" s="1041"/>
      <c r="CV157" s="1041"/>
    </row>
    <row r="158" spans="1:100" s="1047" customFormat="1" ht="19.899999999999999" customHeight="1">
      <c r="A158" s="1042"/>
      <c r="B158" s="1043"/>
      <c r="C158" s="1044" t="s">
        <v>88</v>
      </c>
      <c r="D158" s="122">
        <f t="shared" si="67"/>
        <v>1722</v>
      </c>
      <c r="E158" s="1045">
        <v>18</v>
      </c>
      <c r="F158" s="1045">
        <v>95</v>
      </c>
      <c r="G158" s="1045">
        <v>136</v>
      </c>
      <c r="H158" s="1045">
        <v>133</v>
      </c>
      <c r="I158" s="1045">
        <v>136</v>
      </c>
      <c r="J158" s="1045">
        <v>136</v>
      </c>
      <c r="K158" s="1045">
        <v>123</v>
      </c>
      <c r="L158" s="1045">
        <v>149</v>
      </c>
      <c r="M158" s="1045">
        <v>108</v>
      </c>
      <c r="N158" s="1045">
        <v>101</v>
      </c>
      <c r="O158" s="1045">
        <v>98</v>
      </c>
      <c r="P158" s="1045">
        <v>92</v>
      </c>
      <c r="Q158" s="1045">
        <v>89</v>
      </c>
      <c r="R158" s="1045">
        <v>88</v>
      </c>
      <c r="S158" s="1045">
        <v>69</v>
      </c>
      <c r="T158" s="1045">
        <v>51</v>
      </c>
      <c r="U158" s="1045">
        <v>39</v>
      </c>
      <c r="V158" s="1046">
        <v>61</v>
      </c>
      <c r="W158" s="1023"/>
      <c r="X158" s="1023"/>
      <c r="Y158" s="1023"/>
      <c r="Z158" s="1023"/>
      <c r="AA158" s="1023"/>
      <c r="AB158" s="1023"/>
      <c r="AC158" s="1023"/>
      <c r="AD158" s="1023"/>
      <c r="AE158" s="1023"/>
      <c r="AF158" s="1023"/>
      <c r="AG158" s="1023"/>
      <c r="AH158" s="1023"/>
      <c r="AI158" s="1023"/>
      <c r="AJ158" s="1023"/>
      <c r="AK158" s="1023"/>
      <c r="AL158" s="1023"/>
      <c r="AM158" s="1023"/>
      <c r="AN158" s="1023"/>
      <c r="AO158" s="1023"/>
      <c r="AP158" s="1023"/>
      <c r="AQ158" s="1023"/>
      <c r="AR158" s="1023"/>
      <c r="AS158" s="1023"/>
      <c r="AT158" s="1023"/>
      <c r="AU158" s="1023"/>
      <c r="AV158" s="1023"/>
      <c r="AW158" s="1024"/>
      <c r="AX158" s="1024"/>
      <c r="AY158" s="1024"/>
      <c r="AZ158" s="1024"/>
      <c r="BA158" s="1024"/>
      <c r="BB158" s="1024"/>
      <c r="BC158" s="1024"/>
      <c r="BD158" s="1024"/>
      <c r="BE158" s="1024"/>
      <c r="BF158" s="1024"/>
      <c r="BG158" s="1024"/>
      <c r="BH158" s="1024"/>
      <c r="BI158" s="1024"/>
      <c r="BJ158" s="1024"/>
      <c r="BK158" s="1024"/>
      <c r="BL158" s="1024"/>
      <c r="BM158" s="1024"/>
      <c r="BN158" s="1024"/>
      <c r="BO158" s="1024"/>
      <c r="BP158" s="1024"/>
      <c r="BQ158" s="1024"/>
      <c r="BR158" s="1024"/>
      <c r="BS158" s="1024"/>
      <c r="BT158" s="1024"/>
      <c r="BU158" s="1024"/>
      <c r="BV158" s="1024"/>
      <c r="BW158" s="1024"/>
      <c r="BX158" s="1024"/>
      <c r="BY158" s="1024"/>
      <c r="BZ158" s="1024"/>
      <c r="CA158" s="1024"/>
      <c r="CB158" s="1024"/>
      <c r="CC158" s="1024"/>
      <c r="CD158" s="1024"/>
      <c r="CE158" s="1024"/>
      <c r="CF158" s="1024"/>
      <c r="CG158" s="1024"/>
      <c r="CH158" s="1024"/>
      <c r="CI158" s="1024"/>
      <c r="CJ158" s="1024"/>
      <c r="CK158" s="1024"/>
      <c r="CL158" s="1024"/>
      <c r="CM158" s="1024"/>
      <c r="CN158" s="1024"/>
      <c r="CO158" s="1024"/>
      <c r="CP158" s="1024"/>
      <c r="CQ158" s="1024"/>
      <c r="CR158" s="1024"/>
      <c r="CS158" s="1024"/>
      <c r="CT158" s="1024"/>
      <c r="CU158" s="1024"/>
      <c r="CV158" s="1024"/>
    </row>
    <row r="159" spans="1:100" s="1025" customFormat="1" ht="19.899999999999999" customHeight="1">
      <c r="A159" s="1048"/>
      <c r="B159" s="1043"/>
      <c r="C159" s="1044" t="s">
        <v>89</v>
      </c>
      <c r="D159" s="122">
        <f t="shared" si="67"/>
        <v>1684</v>
      </c>
      <c r="E159" s="1045">
        <v>24</v>
      </c>
      <c r="F159" s="1045">
        <v>92</v>
      </c>
      <c r="G159" s="1045">
        <v>116</v>
      </c>
      <c r="H159" s="1045">
        <v>122</v>
      </c>
      <c r="I159" s="1045">
        <v>119</v>
      </c>
      <c r="J159" s="1045">
        <v>113</v>
      </c>
      <c r="K159" s="1045">
        <v>124</v>
      </c>
      <c r="L159" s="1045">
        <v>112</v>
      </c>
      <c r="M159" s="1045">
        <v>128</v>
      </c>
      <c r="N159" s="1045">
        <v>98</v>
      </c>
      <c r="O159" s="1045">
        <v>88</v>
      </c>
      <c r="P159" s="1045">
        <v>96</v>
      </c>
      <c r="Q159" s="1045">
        <v>97</v>
      </c>
      <c r="R159" s="1045">
        <v>87</v>
      </c>
      <c r="S159" s="1045">
        <v>78</v>
      </c>
      <c r="T159" s="1045">
        <v>52</v>
      </c>
      <c r="U159" s="1045">
        <v>47</v>
      </c>
      <c r="V159" s="1046">
        <v>91</v>
      </c>
      <c r="W159" s="1023"/>
      <c r="X159" s="1023"/>
      <c r="Y159" s="1023"/>
      <c r="Z159" s="1023"/>
      <c r="AA159" s="1023"/>
      <c r="AB159" s="1023"/>
      <c r="AC159" s="1023"/>
      <c r="AD159" s="1023"/>
      <c r="AE159" s="1023"/>
      <c r="AF159" s="1023"/>
      <c r="AG159" s="1023"/>
      <c r="AH159" s="1023"/>
      <c r="AI159" s="1023"/>
      <c r="AJ159" s="1023"/>
      <c r="AK159" s="1023"/>
      <c r="AL159" s="1023"/>
      <c r="AM159" s="1023"/>
      <c r="AN159" s="1023"/>
      <c r="AO159" s="1023"/>
      <c r="AP159" s="1023"/>
      <c r="AQ159" s="1023"/>
      <c r="AR159" s="1023"/>
      <c r="AS159" s="1023"/>
      <c r="AT159" s="1023"/>
      <c r="AU159" s="1023"/>
      <c r="AV159" s="1023"/>
      <c r="AW159" s="1024"/>
      <c r="AX159" s="1024"/>
      <c r="AY159" s="1024"/>
      <c r="AZ159" s="1024"/>
      <c r="BA159" s="1024"/>
      <c r="BB159" s="1024"/>
      <c r="BC159" s="1024"/>
      <c r="BD159" s="1024"/>
      <c r="BE159" s="1024"/>
      <c r="BF159" s="1024"/>
      <c r="BG159" s="1024"/>
      <c r="BH159" s="1024"/>
      <c r="BI159" s="1024"/>
      <c r="BJ159" s="1024"/>
      <c r="BK159" s="1024"/>
      <c r="BL159" s="1024"/>
      <c r="BM159" s="1024"/>
      <c r="BN159" s="1024"/>
      <c r="BO159" s="1024"/>
      <c r="BP159" s="1024"/>
      <c r="BQ159" s="1024"/>
      <c r="BR159" s="1024"/>
      <c r="BS159" s="1024"/>
      <c r="BT159" s="1024"/>
      <c r="BU159" s="1024"/>
      <c r="BV159" s="1024"/>
      <c r="BW159" s="1024"/>
      <c r="BX159" s="1024"/>
      <c r="BY159" s="1024"/>
      <c r="BZ159" s="1024"/>
      <c r="CA159" s="1024"/>
      <c r="CB159" s="1024"/>
      <c r="CC159" s="1024"/>
      <c r="CD159" s="1024"/>
      <c r="CE159" s="1024"/>
      <c r="CF159" s="1024"/>
      <c r="CG159" s="1024"/>
      <c r="CH159" s="1024"/>
      <c r="CI159" s="1024"/>
      <c r="CJ159" s="1024"/>
      <c r="CK159" s="1024"/>
      <c r="CL159" s="1024"/>
      <c r="CM159" s="1024"/>
      <c r="CN159" s="1024"/>
      <c r="CO159" s="1024"/>
      <c r="CP159" s="1024"/>
      <c r="CQ159" s="1024"/>
      <c r="CR159" s="1024"/>
      <c r="CS159" s="1024"/>
      <c r="CT159" s="1024"/>
      <c r="CU159" s="1024"/>
      <c r="CV159" s="1024"/>
    </row>
    <row r="160" spans="1:100" s="1016" customFormat="1" ht="19.899999999999999" customHeight="1">
      <c r="A160" s="1034" t="s">
        <v>39</v>
      </c>
      <c r="B160" s="1035" t="s">
        <v>130</v>
      </c>
      <c r="C160" s="1036"/>
      <c r="D160" s="121">
        <f t="shared" si="67"/>
        <v>5827</v>
      </c>
      <c r="E160" s="1037">
        <f t="shared" ref="E160:V160" si="71">SUM(E161:E162)</f>
        <v>163</v>
      </c>
      <c r="F160" s="1037">
        <f t="shared" si="71"/>
        <v>576</v>
      </c>
      <c r="G160" s="1038">
        <f t="shared" si="71"/>
        <v>699</v>
      </c>
      <c r="H160" s="1038">
        <f t="shared" si="71"/>
        <v>719</v>
      </c>
      <c r="I160" s="1038">
        <f t="shared" si="71"/>
        <v>509</v>
      </c>
      <c r="J160" s="1038">
        <f t="shared" si="71"/>
        <v>479</v>
      </c>
      <c r="K160" s="1038">
        <f t="shared" si="71"/>
        <v>433</v>
      </c>
      <c r="L160" s="1038">
        <f t="shared" si="71"/>
        <v>391</v>
      </c>
      <c r="M160" s="1038">
        <f t="shared" si="71"/>
        <v>344</v>
      </c>
      <c r="N160" s="1038">
        <f t="shared" si="71"/>
        <v>254</v>
      </c>
      <c r="O160" s="1038">
        <f t="shared" si="71"/>
        <v>226</v>
      </c>
      <c r="P160" s="1038">
        <f t="shared" si="71"/>
        <v>251</v>
      </c>
      <c r="Q160" s="1038">
        <f t="shared" si="71"/>
        <v>202</v>
      </c>
      <c r="R160" s="1038">
        <f t="shared" si="71"/>
        <v>180</v>
      </c>
      <c r="S160" s="1038">
        <f t="shared" si="71"/>
        <v>145</v>
      </c>
      <c r="T160" s="1038">
        <f t="shared" si="71"/>
        <v>83</v>
      </c>
      <c r="U160" s="1038">
        <f t="shared" si="71"/>
        <v>95</v>
      </c>
      <c r="V160" s="1039">
        <f t="shared" si="71"/>
        <v>78</v>
      </c>
      <c r="W160" s="1040"/>
      <c r="X160" s="1040"/>
      <c r="Y160" s="1040"/>
      <c r="Z160" s="1040"/>
      <c r="AA160" s="1040"/>
      <c r="AB160" s="1040"/>
      <c r="AC160" s="1040"/>
      <c r="AD160" s="1040"/>
      <c r="AE160" s="1040"/>
      <c r="AF160" s="1040"/>
      <c r="AG160" s="1040"/>
      <c r="AH160" s="1040"/>
      <c r="AI160" s="1040"/>
      <c r="AJ160" s="1040"/>
      <c r="AK160" s="1040"/>
      <c r="AL160" s="1040"/>
      <c r="AM160" s="1040"/>
      <c r="AN160" s="1040"/>
      <c r="AO160" s="1040"/>
      <c r="AP160" s="1040"/>
      <c r="AQ160" s="1040"/>
      <c r="AR160" s="1040"/>
      <c r="AS160" s="1040"/>
      <c r="AT160" s="1040"/>
      <c r="AU160" s="1040"/>
      <c r="AV160" s="1040"/>
      <c r="AW160" s="1041"/>
      <c r="AX160" s="1041"/>
      <c r="AY160" s="1041"/>
      <c r="AZ160" s="1041"/>
      <c r="BA160" s="1041"/>
      <c r="BB160" s="1041"/>
      <c r="BC160" s="1041"/>
      <c r="BD160" s="1041"/>
      <c r="BE160" s="1041"/>
      <c r="BF160" s="1041"/>
      <c r="BG160" s="1041"/>
      <c r="BH160" s="1041"/>
      <c r="BI160" s="1041"/>
      <c r="BJ160" s="1041"/>
      <c r="BK160" s="1041"/>
      <c r="BL160" s="1041"/>
      <c r="BM160" s="1041"/>
      <c r="BN160" s="1041"/>
      <c r="BO160" s="1041"/>
      <c r="BP160" s="1041"/>
      <c r="BQ160" s="1041"/>
      <c r="BR160" s="1041"/>
      <c r="BS160" s="1041"/>
      <c r="BT160" s="1041"/>
      <c r="BU160" s="1041"/>
      <c r="BV160" s="1041"/>
      <c r="BW160" s="1041"/>
      <c r="BX160" s="1041"/>
      <c r="BY160" s="1041"/>
      <c r="BZ160" s="1041"/>
      <c r="CA160" s="1041"/>
      <c r="CB160" s="1041"/>
      <c r="CC160" s="1041"/>
      <c r="CD160" s="1041"/>
      <c r="CE160" s="1041"/>
      <c r="CF160" s="1041"/>
      <c r="CG160" s="1041"/>
      <c r="CH160" s="1041"/>
      <c r="CI160" s="1041"/>
      <c r="CJ160" s="1041"/>
      <c r="CK160" s="1041"/>
      <c r="CL160" s="1041"/>
      <c r="CM160" s="1041"/>
      <c r="CN160" s="1041"/>
      <c r="CO160" s="1041"/>
      <c r="CP160" s="1041"/>
      <c r="CQ160" s="1041"/>
      <c r="CR160" s="1041"/>
      <c r="CS160" s="1041"/>
      <c r="CT160" s="1041"/>
      <c r="CU160" s="1041"/>
      <c r="CV160" s="1041"/>
    </row>
    <row r="161" spans="1:100" s="1047" customFormat="1" ht="19.899999999999999" customHeight="1">
      <c r="A161" s="1042"/>
      <c r="B161" s="1043"/>
      <c r="C161" s="1044" t="s">
        <v>88</v>
      </c>
      <c r="D161" s="122">
        <f t="shared" si="67"/>
        <v>3168</v>
      </c>
      <c r="E161" s="1045">
        <v>87</v>
      </c>
      <c r="F161" s="1045">
        <v>303</v>
      </c>
      <c r="G161" s="1045">
        <v>359</v>
      </c>
      <c r="H161" s="1045">
        <v>374</v>
      </c>
      <c r="I161" s="1045">
        <v>295</v>
      </c>
      <c r="J161" s="1045">
        <v>245</v>
      </c>
      <c r="K161" s="1045">
        <v>233</v>
      </c>
      <c r="L161" s="1045">
        <v>209</v>
      </c>
      <c r="M161" s="1045">
        <v>186</v>
      </c>
      <c r="N161" s="1045">
        <v>155</v>
      </c>
      <c r="O161" s="1045">
        <v>133</v>
      </c>
      <c r="P161" s="1045">
        <v>142</v>
      </c>
      <c r="Q161" s="1045">
        <v>123</v>
      </c>
      <c r="R161" s="1045">
        <v>100</v>
      </c>
      <c r="S161" s="1045">
        <v>80</v>
      </c>
      <c r="T161" s="1045">
        <v>46</v>
      </c>
      <c r="U161" s="1045">
        <v>55</v>
      </c>
      <c r="V161" s="1046">
        <v>43</v>
      </c>
      <c r="W161" s="1023"/>
      <c r="X161" s="1023"/>
      <c r="Y161" s="1023"/>
      <c r="Z161" s="1023"/>
      <c r="AA161" s="1023"/>
      <c r="AB161" s="1023"/>
      <c r="AC161" s="1023"/>
      <c r="AD161" s="1023"/>
      <c r="AE161" s="1023"/>
      <c r="AF161" s="1023"/>
      <c r="AG161" s="1023"/>
      <c r="AH161" s="1023"/>
      <c r="AI161" s="1023"/>
      <c r="AJ161" s="1023"/>
      <c r="AK161" s="1023"/>
      <c r="AL161" s="1023"/>
      <c r="AM161" s="1023"/>
      <c r="AN161" s="1023"/>
      <c r="AO161" s="1023"/>
      <c r="AP161" s="1023"/>
      <c r="AQ161" s="1023"/>
      <c r="AR161" s="1023"/>
      <c r="AS161" s="1023"/>
      <c r="AT161" s="1023"/>
      <c r="AU161" s="1023"/>
      <c r="AV161" s="1023"/>
      <c r="AW161" s="1024"/>
      <c r="AX161" s="1024"/>
      <c r="AY161" s="1024"/>
      <c r="AZ161" s="1024"/>
      <c r="BA161" s="1024"/>
      <c r="BB161" s="1024"/>
      <c r="BC161" s="1024"/>
      <c r="BD161" s="1024"/>
      <c r="BE161" s="1024"/>
      <c r="BF161" s="1024"/>
      <c r="BG161" s="1024"/>
      <c r="BH161" s="1024"/>
      <c r="BI161" s="1024"/>
      <c r="BJ161" s="1024"/>
      <c r="BK161" s="1024"/>
      <c r="BL161" s="1024"/>
      <c r="BM161" s="1024"/>
      <c r="BN161" s="1024"/>
      <c r="BO161" s="1024"/>
      <c r="BP161" s="1024"/>
      <c r="BQ161" s="1024"/>
      <c r="BR161" s="1024"/>
      <c r="BS161" s="1024"/>
      <c r="BT161" s="1024"/>
      <c r="BU161" s="1024"/>
      <c r="BV161" s="1024"/>
      <c r="BW161" s="1024"/>
      <c r="BX161" s="1024"/>
      <c r="BY161" s="1024"/>
      <c r="BZ161" s="1024"/>
      <c r="CA161" s="1024"/>
      <c r="CB161" s="1024"/>
      <c r="CC161" s="1024"/>
      <c r="CD161" s="1024"/>
      <c r="CE161" s="1024"/>
      <c r="CF161" s="1024"/>
      <c r="CG161" s="1024"/>
      <c r="CH161" s="1024"/>
      <c r="CI161" s="1024"/>
      <c r="CJ161" s="1024"/>
      <c r="CK161" s="1024"/>
      <c r="CL161" s="1024"/>
      <c r="CM161" s="1024"/>
      <c r="CN161" s="1024"/>
      <c r="CO161" s="1024"/>
      <c r="CP161" s="1024"/>
      <c r="CQ161" s="1024"/>
      <c r="CR161" s="1024"/>
      <c r="CS161" s="1024"/>
      <c r="CT161" s="1024"/>
      <c r="CU161" s="1024"/>
      <c r="CV161" s="1024"/>
    </row>
    <row r="162" spans="1:100" s="1025" customFormat="1" ht="19.899999999999999" customHeight="1">
      <c r="A162" s="1048"/>
      <c r="B162" s="1043"/>
      <c r="C162" s="1044" t="s">
        <v>89</v>
      </c>
      <c r="D162" s="122">
        <f t="shared" si="67"/>
        <v>2659</v>
      </c>
      <c r="E162" s="1045">
        <v>76</v>
      </c>
      <c r="F162" s="1045">
        <v>273</v>
      </c>
      <c r="G162" s="1045">
        <v>340</v>
      </c>
      <c r="H162" s="1045">
        <v>345</v>
      </c>
      <c r="I162" s="1045">
        <v>214</v>
      </c>
      <c r="J162" s="1045">
        <v>234</v>
      </c>
      <c r="K162" s="1045">
        <v>200</v>
      </c>
      <c r="L162" s="1045">
        <v>182</v>
      </c>
      <c r="M162" s="1045">
        <v>158</v>
      </c>
      <c r="N162" s="1045">
        <v>99</v>
      </c>
      <c r="O162" s="1045">
        <v>93</v>
      </c>
      <c r="P162" s="1045">
        <v>109</v>
      </c>
      <c r="Q162" s="1045">
        <v>79</v>
      </c>
      <c r="R162" s="1045">
        <v>80</v>
      </c>
      <c r="S162" s="1045">
        <v>65</v>
      </c>
      <c r="T162" s="1045">
        <v>37</v>
      </c>
      <c r="U162" s="1045">
        <v>40</v>
      </c>
      <c r="V162" s="1046">
        <v>35</v>
      </c>
      <c r="W162" s="1023"/>
      <c r="X162" s="1023"/>
      <c r="Y162" s="1023"/>
      <c r="Z162" s="1023"/>
      <c r="AA162" s="1023"/>
      <c r="AB162" s="1023"/>
      <c r="AC162" s="1023"/>
      <c r="AD162" s="1023"/>
      <c r="AE162" s="1023"/>
      <c r="AF162" s="1023"/>
      <c r="AG162" s="1023"/>
      <c r="AH162" s="1023"/>
      <c r="AI162" s="1023"/>
      <c r="AJ162" s="1023"/>
      <c r="AK162" s="1023"/>
      <c r="AL162" s="1023"/>
      <c r="AM162" s="1023"/>
      <c r="AN162" s="1023"/>
      <c r="AO162" s="1023"/>
      <c r="AP162" s="1023"/>
      <c r="AQ162" s="1023"/>
      <c r="AR162" s="1023"/>
      <c r="AS162" s="1023"/>
      <c r="AT162" s="1023"/>
      <c r="AU162" s="1023"/>
      <c r="AV162" s="1023"/>
      <c r="AW162" s="1024"/>
      <c r="AX162" s="1024"/>
      <c r="AY162" s="1024"/>
      <c r="AZ162" s="1024"/>
      <c r="BA162" s="1024"/>
      <c r="BB162" s="1024"/>
      <c r="BC162" s="1024"/>
      <c r="BD162" s="1024"/>
      <c r="BE162" s="1024"/>
      <c r="BF162" s="1024"/>
      <c r="BG162" s="1024"/>
      <c r="BH162" s="1024"/>
      <c r="BI162" s="1024"/>
      <c r="BJ162" s="1024"/>
      <c r="BK162" s="1024"/>
      <c r="BL162" s="1024"/>
      <c r="BM162" s="1024"/>
      <c r="BN162" s="1024"/>
      <c r="BO162" s="1024"/>
      <c r="BP162" s="1024"/>
      <c r="BQ162" s="1024"/>
      <c r="BR162" s="1024"/>
      <c r="BS162" s="1024"/>
      <c r="BT162" s="1024"/>
      <c r="BU162" s="1024"/>
      <c r="BV162" s="1024"/>
      <c r="BW162" s="1024"/>
      <c r="BX162" s="1024"/>
      <c r="BY162" s="1024"/>
      <c r="BZ162" s="1024"/>
      <c r="CA162" s="1024"/>
      <c r="CB162" s="1024"/>
      <c r="CC162" s="1024"/>
      <c r="CD162" s="1024"/>
      <c r="CE162" s="1024"/>
      <c r="CF162" s="1024"/>
      <c r="CG162" s="1024"/>
      <c r="CH162" s="1024"/>
      <c r="CI162" s="1024"/>
      <c r="CJ162" s="1024"/>
      <c r="CK162" s="1024"/>
      <c r="CL162" s="1024"/>
      <c r="CM162" s="1024"/>
      <c r="CN162" s="1024"/>
      <c r="CO162" s="1024"/>
      <c r="CP162" s="1024"/>
      <c r="CQ162" s="1024"/>
      <c r="CR162" s="1024"/>
      <c r="CS162" s="1024"/>
      <c r="CT162" s="1024"/>
      <c r="CU162" s="1024"/>
      <c r="CV162" s="1024"/>
    </row>
    <row r="163" spans="1:100" s="1016" customFormat="1" ht="19.899999999999999" customHeight="1">
      <c r="A163" s="1034" t="s">
        <v>46</v>
      </c>
      <c r="B163" s="1035" t="s">
        <v>131</v>
      </c>
      <c r="C163" s="1036"/>
      <c r="D163" s="121">
        <f t="shared" si="67"/>
        <v>10901</v>
      </c>
      <c r="E163" s="1037">
        <f t="shared" ref="E163:V163" si="72">SUM(E164:E165)</f>
        <v>264</v>
      </c>
      <c r="F163" s="1037">
        <f t="shared" si="72"/>
        <v>898</v>
      </c>
      <c r="G163" s="1038">
        <f t="shared" si="72"/>
        <v>1072</v>
      </c>
      <c r="H163" s="1038">
        <f t="shared" si="72"/>
        <v>1131</v>
      </c>
      <c r="I163" s="1038">
        <f t="shared" si="72"/>
        <v>811</v>
      </c>
      <c r="J163" s="1038">
        <f t="shared" si="72"/>
        <v>983</v>
      </c>
      <c r="K163" s="1038">
        <f t="shared" si="72"/>
        <v>783</v>
      </c>
      <c r="L163" s="1038">
        <f t="shared" si="72"/>
        <v>803</v>
      </c>
      <c r="M163" s="1038">
        <f t="shared" si="72"/>
        <v>643</v>
      </c>
      <c r="N163" s="1038">
        <f t="shared" si="72"/>
        <v>546</v>
      </c>
      <c r="O163" s="1038">
        <f t="shared" si="72"/>
        <v>471</v>
      </c>
      <c r="P163" s="1038">
        <f t="shared" si="72"/>
        <v>469</v>
      </c>
      <c r="Q163" s="1038">
        <f t="shared" si="72"/>
        <v>432</v>
      </c>
      <c r="R163" s="1038">
        <f t="shared" si="72"/>
        <v>407</v>
      </c>
      <c r="S163" s="1038">
        <f t="shared" si="72"/>
        <v>341</v>
      </c>
      <c r="T163" s="1038">
        <f t="shared" si="72"/>
        <v>314</v>
      </c>
      <c r="U163" s="1038">
        <f t="shared" si="72"/>
        <v>241</v>
      </c>
      <c r="V163" s="1039">
        <f t="shared" si="72"/>
        <v>292</v>
      </c>
      <c r="W163" s="1040"/>
      <c r="X163" s="1040"/>
      <c r="Y163" s="1040"/>
      <c r="Z163" s="1040"/>
      <c r="AA163" s="1040"/>
      <c r="AB163" s="1040"/>
      <c r="AC163" s="1040"/>
      <c r="AD163" s="1040"/>
      <c r="AE163" s="1040"/>
      <c r="AF163" s="1040"/>
      <c r="AG163" s="1040"/>
      <c r="AH163" s="1040"/>
      <c r="AI163" s="1040"/>
      <c r="AJ163" s="1040"/>
      <c r="AK163" s="1040"/>
      <c r="AL163" s="1040"/>
      <c r="AM163" s="1040"/>
      <c r="AN163" s="1040"/>
      <c r="AO163" s="1040"/>
      <c r="AP163" s="1040"/>
      <c r="AQ163" s="1040"/>
      <c r="AR163" s="1040"/>
      <c r="AS163" s="1040"/>
      <c r="AT163" s="1040"/>
      <c r="AU163" s="1040"/>
      <c r="AV163" s="1040"/>
      <c r="AW163" s="1041"/>
      <c r="AX163" s="1041"/>
      <c r="AY163" s="1041"/>
      <c r="AZ163" s="1041"/>
      <c r="BA163" s="1041"/>
      <c r="BB163" s="1041"/>
      <c r="BC163" s="1041"/>
      <c r="BD163" s="1041"/>
      <c r="BE163" s="1041"/>
      <c r="BF163" s="1041"/>
      <c r="BG163" s="1041"/>
      <c r="BH163" s="1041"/>
      <c r="BI163" s="1041"/>
      <c r="BJ163" s="1041"/>
      <c r="BK163" s="1041"/>
      <c r="BL163" s="1041"/>
      <c r="BM163" s="1041"/>
      <c r="BN163" s="1041"/>
      <c r="BO163" s="1041"/>
      <c r="BP163" s="1041"/>
      <c r="BQ163" s="1041"/>
      <c r="BR163" s="1041"/>
      <c r="BS163" s="1041"/>
      <c r="BT163" s="1041"/>
      <c r="BU163" s="1041"/>
      <c r="BV163" s="1041"/>
      <c r="BW163" s="1041"/>
      <c r="BX163" s="1041"/>
      <c r="BY163" s="1041"/>
      <c r="BZ163" s="1041"/>
      <c r="CA163" s="1041"/>
      <c r="CB163" s="1041"/>
      <c r="CC163" s="1041"/>
      <c r="CD163" s="1041"/>
      <c r="CE163" s="1041"/>
      <c r="CF163" s="1041"/>
      <c r="CG163" s="1041"/>
      <c r="CH163" s="1041"/>
      <c r="CI163" s="1041"/>
      <c r="CJ163" s="1041"/>
      <c r="CK163" s="1041"/>
      <c r="CL163" s="1041"/>
      <c r="CM163" s="1041"/>
      <c r="CN163" s="1041"/>
      <c r="CO163" s="1041"/>
      <c r="CP163" s="1041"/>
      <c r="CQ163" s="1041"/>
      <c r="CR163" s="1041"/>
      <c r="CS163" s="1041"/>
      <c r="CT163" s="1041"/>
      <c r="CU163" s="1041"/>
      <c r="CV163" s="1041"/>
    </row>
    <row r="164" spans="1:100" s="1047" customFormat="1" ht="19.899999999999999" customHeight="1">
      <c r="A164" s="1042"/>
      <c r="B164" s="1043"/>
      <c r="C164" s="1044" t="s">
        <v>88</v>
      </c>
      <c r="D164" s="122">
        <f t="shared" si="67"/>
        <v>5660</v>
      </c>
      <c r="E164" s="1045">
        <v>132</v>
      </c>
      <c r="F164" s="1045">
        <v>453</v>
      </c>
      <c r="G164" s="1045">
        <v>548</v>
      </c>
      <c r="H164" s="1045">
        <v>561</v>
      </c>
      <c r="I164" s="1045">
        <v>337</v>
      </c>
      <c r="J164" s="1045">
        <v>508</v>
      </c>
      <c r="K164" s="1045">
        <v>357</v>
      </c>
      <c r="L164" s="1045">
        <v>437</v>
      </c>
      <c r="M164" s="1045">
        <v>364</v>
      </c>
      <c r="N164" s="1045">
        <v>307</v>
      </c>
      <c r="O164" s="1045">
        <v>283</v>
      </c>
      <c r="P164" s="1045">
        <v>264</v>
      </c>
      <c r="Q164" s="1045">
        <v>241</v>
      </c>
      <c r="R164" s="1045">
        <v>229</v>
      </c>
      <c r="S164" s="1045">
        <v>181</v>
      </c>
      <c r="T164" s="1045">
        <v>171</v>
      </c>
      <c r="U164" s="1045">
        <v>129</v>
      </c>
      <c r="V164" s="1046">
        <v>158</v>
      </c>
      <c r="W164" s="1023"/>
      <c r="X164" s="1023"/>
      <c r="Y164" s="1023"/>
      <c r="Z164" s="1023"/>
      <c r="AA164" s="1023"/>
      <c r="AB164" s="1023"/>
      <c r="AC164" s="1023"/>
      <c r="AD164" s="1023"/>
      <c r="AE164" s="1023"/>
      <c r="AF164" s="1023"/>
      <c r="AG164" s="1023"/>
      <c r="AH164" s="1023"/>
      <c r="AI164" s="1023"/>
      <c r="AJ164" s="1023"/>
      <c r="AK164" s="1023"/>
      <c r="AL164" s="1023"/>
      <c r="AM164" s="1023"/>
      <c r="AN164" s="1023"/>
      <c r="AO164" s="1023"/>
      <c r="AP164" s="1023"/>
      <c r="AQ164" s="1023"/>
      <c r="AR164" s="1023"/>
      <c r="AS164" s="1023"/>
      <c r="AT164" s="1023"/>
      <c r="AU164" s="1023"/>
      <c r="AV164" s="1023"/>
      <c r="AW164" s="1024"/>
      <c r="AX164" s="1024"/>
      <c r="AY164" s="1024"/>
      <c r="AZ164" s="1024"/>
      <c r="BA164" s="1024"/>
      <c r="BB164" s="1024"/>
      <c r="BC164" s="1024"/>
      <c r="BD164" s="1024"/>
      <c r="BE164" s="1024"/>
      <c r="BF164" s="1024"/>
      <c r="BG164" s="1024"/>
      <c r="BH164" s="1024"/>
      <c r="BI164" s="1024"/>
      <c r="BJ164" s="1024"/>
      <c r="BK164" s="1024"/>
      <c r="BL164" s="1024"/>
      <c r="BM164" s="1024"/>
      <c r="BN164" s="1024"/>
      <c r="BO164" s="1024"/>
      <c r="BP164" s="1024"/>
      <c r="BQ164" s="1024"/>
      <c r="BR164" s="1024"/>
      <c r="BS164" s="1024"/>
      <c r="BT164" s="1024"/>
      <c r="BU164" s="1024"/>
      <c r="BV164" s="1024"/>
      <c r="BW164" s="1024"/>
      <c r="BX164" s="1024"/>
      <c r="BY164" s="1024"/>
      <c r="BZ164" s="1024"/>
      <c r="CA164" s="1024"/>
      <c r="CB164" s="1024"/>
      <c r="CC164" s="1024"/>
      <c r="CD164" s="1024"/>
      <c r="CE164" s="1024"/>
      <c r="CF164" s="1024"/>
      <c r="CG164" s="1024"/>
      <c r="CH164" s="1024"/>
      <c r="CI164" s="1024"/>
      <c r="CJ164" s="1024"/>
      <c r="CK164" s="1024"/>
      <c r="CL164" s="1024"/>
      <c r="CM164" s="1024"/>
      <c r="CN164" s="1024"/>
      <c r="CO164" s="1024"/>
      <c r="CP164" s="1024"/>
      <c r="CQ164" s="1024"/>
      <c r="CR164" s="1024"/>
      <c r="CS164" s="1024"/>
      <c r="CT164" s="1024"/>
      <c r="CU164" s="1024"/>
      <c r="CV164" s="1024"/>
    </row>
    <row r="165" spans="1:100" s="1025" customFormat="1" ht="19.899999999999999" customHeight="1">
      <c r="A165" s="1048"/>
      <c r="B165" s="1043"/>
      <c r="C165" s="1044" t="s">
        <v>89</v>
      </c>
      <c r="D165" s="122">
        <f t="shared" si="67"/>
        <v>5241</v>
      </c>
      <c r="E165" s="1045">
        <v>132</v>
      </c>
      <c r="F165" s="1045">
        <v>445</v>
      </c>
      <c r="G165" s="1045">
        <v>524</v>
      </c>
      <c r="H165" s="1045">
        <v>570</v>
      </c>
      <c r="I165" s="1045">
        <v>474</v>
      </c>
      <c r="J165" s="1045">
        <v>475</v>
      </c>
      <c r="K165" s="1045">
        <v>426</v>
      </c>
      <c r="L165" s="1045">
        <v>366</v>
      </c>
      <c r="M165" s="1045">
        <v>279</v>
      </c>
      <c r="N165" s="1045">
        <v>239</v>
      </c>
      <c r="O165" s="1045">
        <v>188</v>
      </c>
      <c r="P165" s="1045">
        <v>205</v>
      </c>
      <c r="Q165" s="1045">
        <v>191</v>
      </c>
      <c r="R165" s="1045">
        <v>178</v>
      </c>
      <c r="S165" s="1045">
        <v>160</v>
      </c>
      <c r="T165" s="1045">
        <v>143</v>
      </c>
      <c r="U165" s="1045">
        <v>112</v>
      </c>
      <c r="V165" s="1046">
        <v>134</v>
      </c>
      <c r="W165" s="1023"/>
      <c r="X165" s="1023"/>
      <c r="Y165" s="1023"/>
      <c r="Z165" s="1023"/>
      <c r="AA165" s="1023"/>
      <c r="AB165" s="1023"/>
      <c r="AC165" s="1023"/>
      <c r="AD165" s="1023"/>
      <c r="AE165" s="1023"/>
      <c r="AF165" s="1023"/>
      <c r="AG165" s="1023"/>
      <c r="AH165" s="1023"/>
      <c r="AI165" s="1023"/>
      <c r="AJ165" s="1023"/>
      <c r="AK165" s="1023"/>
      <c r="AL165" s="1023"/>
      <c r="AM165" s="1023"/>
      <c r="AN165" s="1023"/>
      <c r="AO165" s="1023"/>
      <c r="AP165" s="1023"/>
      <c r="AQ165" s="1023"/>
      <c r="AR165" s="1023"/>
      <c r="AS165" s="1023"/>
      <c r="AT165" s="1023"/>
      <c r="AU165" s="1023"/>
      <c r="AV165" s="1023"/>
      <c r="AW165" s="1024"/>
      <c r="AX165" s="1024"/>
      <c r="AY165" s="1024"/>
      <c r="AZ165" s="1024"/>
      <c r="BA165" s="1024"/>
      <c r="BB165" s="1024"/>
      <c r="BC165" s="1024"/>
      <c r="BD165" s="1024"/>
      <c r="BE165" s="1024"/>
      <c r="BF165" s="1024"/>
      <c r="BG165" s="1024"/>
      <c r="BH165" s="1024"/>
      <c r="BI165" s="1024"/>
      <c r="BJ165" s="1024"/>
      <c r="BK165" s="1024"/>
      <c r="BL165" s="1024"/>
      <c r="BM165" s="1024"/>
      <c r="BN165" s="1024"/>
      <c r="BO165" s="1024"/>
      <c r="BP165" s="1024"/>
      <c r="BQ165" s="1024"/>
      <c r="BR165" s="1024"/>
      <c r="BS165" s="1024"/>
      <c r="BT165" s="1024"/>
      <c r="BU165" s="1024"/>
      <c r="BV165" s="1024"/>
      <c r="BW165" s="1024"/>
      <c r="BX165" s="1024"/>
      <c r="BY165" s="1024"/>
      <c r="BZ165" s="1024"/>
      <c r="CA165" s="1024"/>
      <c r="CB165" s="1024"/>
      <c r="CC165" s="1024"/>
      <c r="CD165" s="1024"/>
      <c r="CE165" s="1024"/>
      <c r="CF165" s="1024"/>
      <c r="CG165" s="1024"/>
      <c r="CH165" s="1024"/>
      <c r="CI165" s="1024"/>
      <c r="CJ165" s="1024"/>
      <c r="CK165" s="1024"/>
      <c r="CL165" s="1024"/>
      <c r="CM165" s="1024"/>
      <c r="CN165" s="1024"/>
      <c r="CO165" s="1024"/>
      <c r="CP165" s="1024"/>
      <c r="CQ165" s="1024"/>
      <c r="CR165" s="1024"/>
      <c r="CS165" s="1024"/>
      <c r="CT165" s="1024"/>
      <c r="CU165" s="1024"/>
      <c r="CV165" s="1024"/>
    </row>
    <row r="166" spans="1:100" s="1016" customFormat="1" ht="19.899999999999999" customHeight="1">
      <c r="A166" s="1034" t="s">
        <v>48</v>
      </c>
      <c r="B166" s="1035" t="s">
        <v>132</v>
      </c>
      <c r="C166" s="1036"/>
      <c r="D166" s="121">
        <f t="shared" si="67"/>
        <v>5053</v>
      </c>
      <c r="E166" s="1037">
        <f t="shared" ref="E166:V166" si="73">SUM(E167:E168)</f>
        <v>106</v>
      </c>
      <c r="F166" s="1037">
        <f t="shared" si="73"/>
        <v>431</v>
      </c>
      <c r="G166" s="1038">
        <f t="shared" si="73"/>
        <v>545</v>
      </c>
      <c r="H166" s="1038">
        <f t="shared" si="73"/>
        <v>532</v>
      </c>
      <c r="I166" s="1038">
        <f t="shared" si="73"/>
        <v>491</v>
      </c>
      <c r="J166" s="1038">
        <f t="shared" si="73"/>
        <v>389</v>
      </c>
      <c r="K166" s="1038">
        <f t="shared" si="73"/>
        <v>420</v>
      </c>
      <c r="L166" s="1038">
        <f t="shared" si="73"/>
        <v>330</v>
      </c>
      <c r="M166" s="1038">
        <f t="shared" si="73"/>
        <v>321</v>
      </c>
      <c r="N166" s="1038">
        <f t="shared" si="73"/>
        <v>216</v>
      </c>
      <c r="O166" s="1038">
        <f t="shared" si="73"/>
        <v>216</v>
      </c>
      <c r="P166" s="1038">
        <f t="shared" si="73"/>
        <v>240</v>
      </c>
      <c r="Q166" s="1038">
        <f t="shared" si="73"/>
        <v>182</v>
      </c>
      <c r="R166" s="1038">
        <f t="shared" si="73"/>
        <v>180</v>
      </c>
      <c r="S166" s="1038">
        <f t="shared" si="73"/>
        <v>135</v>
      </c>
      <c r="T166" s="1038">
        <f t="shared" si="73"/>
        <v>129</v>
      </c>
      <c r="U166" s="1038">
        <f t="shared" si="73"/>
        <v>76</v>
      </c>
      <c r="V166" s="1039">
        <f t="shared" si="73"/>
        <v>114</v>
      </c>
      <c r="W166" s="1040"/>
      <c r="X166" s="1040"/>
      <c r="Y166" s="1040"/>
      <c r="Z166" s="1040"/>
      <c r="AA166" s="1040"/>
      <c r="AB166" s="1040"/>
      <c r="AC166" s="1040"/>
      <c r="AD166" s="1040"/>
      <c r="AE166" s="1040"/>
      <c r="AF166" s="1040"/>
      <c r="AG166" s="1040"/>
      <c r="AH166" s="1040"/>
      <c r="AI166" s="1040"/>
      <c r="AJ166" s="1040"/>
      <c r="AK166" s="1040"/>
      <c r="AL166" s="1040"/>
      <c r="AM166" s="1040"/>
      <c r="AN166" s="1040"/>
      <c r="AO166" s="1040"/>
      <c r="AP166" s="1040"/>
      <c r="AQ166" s="1040"/>
      <c r="AR166" s="1040"/>
      <c r="AS166" s="1040"/>
      <c r="AT166" s="1040"/>
      <c r="AU166" s="1040"/>
      <c r="AV166" s="1040"/>
      <c r="AW166" s="1041"/>
      <c r="AX166" s="1041"/>
      <c r="AY166" s="1041"/>
      <c r="AZ166" s="1041"/>
      <c r="BA166" s="1041"/>
      <c r="BB166" s="1041"/>
      <c r="BC166" s="1041"/>
      <c r="BD166" s="1041"/>
      <c r="BE166" s="1041"/>
      <c r="BF166" s="1041"/>
      <c r="BG166" s="1041"/>
      <c r="BH166" s="1041"/>
      <c r="BI166" s="1041"/>
      <c r="BJ166" s="1041"/>
      <c r="BK166" s="1041"/>
      <c r="BL166" s="1041"/>
      <c r="BM166" s="1041"/>
      <c r="BN166" s="1041"/>
      <c r="BO166" s="1041"/>
      <c r="BP166" s="1041"/>
      <c r="BQ166" s="1041"/>
      <c r="BR166" s="1041"/>
      <c r="BS166" s="1041"/>
      <c r="BT166" s="1041"/>
      <c r="BU166" s="1041"/>
      <c r="BV166" s="1041"/>
      <c r="BW166" s="1041"/>
      <c r="BX166" s="1041"/>
      <c r="BY166" s="1041"/>
      <c r="BZ166" s="1041"/>
      <c r="CA166" s="1041"/>
      <c r="CB166" s="1041"/>
      <c r="CC166" s="1041"/>
      <c r="CD166" s="1041"/>
      <c r="CE166" s="1041"/>
      <c r="CF166" s="1041"/>
      <c r="CG166" s="1041"/>
      <c r="CH166" s="1041"/>
      <c r="CI166" s="1041"/>
      <c r="CJ166" s="1041"/>
      <c r="CK166" s="1041"/>
      <c r="CL166" s="1041"/>
      <c r="CM166" s="1041"/>
      <c r="CN166" s="1041"/>
      <c r="CO166" s="1041"/>
      <c r="CP166" s="1041"/>
      <c r="CQ166" s="1041"/>
      <c r="CR166" s="1041"/>
      <c r="CS166" s="1041"/>
      <c r="CT166" s="1041"/>
      <c r="CU166" s="1041"/>
      <c r="CV166" s="1041"/>
    </row>
    <row r="167" spans="1:100" s="1047" customFormat="1" ht="19.899999999999999" customHeight="1">
      <c r="A167" s="1042"/>
      <c r="B167" s="1053"/>
      <c r="C167" s="1044" t="s">
        <v>88</v>
      </c>
      <c r="D167" s="122">
        <f t="shared" si="67"/>
        <v>2759</v>
      </c>
      <c r="E167" s="1045">
        <v>55</v>
      </c>
      <c r="F167" s="1045">
        <v>229</v>
      </c>
      <c r="G167" s="1045">
        <v>291</v>
      </c>
      <c r="H167" s="1045">
        <v>283</v>
      </c>
      <c r="I167" s="1045">
        <v>261</v>
      </c>
      <c r="J167" s="1045">
        <v>217</v>
      </c>
      <c r="K167" s="1045">
        <v>223</v>
      </c>
      <c r="L167" s="1045">
        <v>177</v>
      </c>
      <c r="M167" s="1045">
        <v>190</v>
      </c>
      <c r="N167" s="1045">
        <v>124</v>
      </c>
      <c r="O167" s="1045">
        <v>127</v>
      </c>
      <c r="P167" s="1045">
        <v>134</v>
      </c>
      <c r="Q167" s="1045">
        <v>97</v>
      </c>
      <c r="R167" s="1045">
        <v>102</v>
      </c>
      <c r="S167" s="1045">
        <v>81</v>
      </c>
      <c r="T167" s="1045">
        <v>69</v>
      </c>
      <c r="U167" s="1045">
        <v>39</v>
      </c>
      <c r="V167" s="1046">
        <v>60</v>
      </c>
      <c r="W167" s="1023"/>
      <c r="X167" s="1023"/>
      <c r="Y167" s="1023"/>
      <c r="Z167" s="1023"/>
      <c r="AA167" s="1023"/>
      <c r="AB167" s="1023"/>
      <c r="AC167" s="1023"/>
      <c r="AD167" s="1023"/>
      <c r="AE167" s="1023"/>
      <c r="AF167" s="1023"/>
      <c r="AG167" s="1023"/>
      <c r="AH167" s="1023"/>
      <c r="AI167" s="1023"/>
      <c r="AJ167" s="1023"/>
      <c r="AK167" s="1023"/>
      <c r="AL167" s="1023"/>
      <c r="AM167" s="1023"/>
      <c r="AN167" s="1023"/>
      <c r="AO167" s="1023"/>
      <c r="AP167" s="1023"/>
      <c r="AQ167" s="1023"/>
      <c r="AR167" s="1023"/>
      <c r="AS167" s="1023"/>
      <c r="AT167" s="1023"/>
      <c r="AU167" s="1023"/>
      <c r="AV167" s="1023"/>
      <c r="AW167" s="1024"/>
      <c r="AX167" s="1024"/>
      <c r="AY167" s="1024"/>
      <c r="AZ167" s="1024"/>
      <c r="BA167" s="1024"/>
      <c r="BB167" s="1024"/>
      <c r="BC167" s="1024"/>
      <c r="BD167" s="1024"/>
      <c r="BE167" s="1024"/>
      <c r="BF167" s="1024"/>
      <c r="BG167" s="1024"/>
      <c r="BH167" s="1024"/>
      <c r="BI167" s="1024"/>
      <c r="BJ167" s="1024"/>
      <c r="BK167" s="1024"/>
      <c r="BL167" s="1024"/>
      <c r="BM167" s="1024"/>
      <c r="BN167" s="1024"/>
      <c r="BO167" s="1024"/>
      <c r="BP167" s="1024"/>
      <c r="BQ167" s="1024"/>
      <c r="BR167" s="1024"/>
      <c r="BS167" s="1024"/>
      <c r="BT167" s="1024"/>
      <c r="BU167" s="1024"/>
      <c r="BV167" s="1024"/>
      <c r="BW167" s="1024"/>
      <c r="BX167" s="1024"/>
      <c r="BY167" s="1024"/>
      <c r="BZ167" s="1024"/>
      <c r="CA167" s="1024"/>
      <c r="CB167" s="1024"/>
      <c r="CC167" s="1024"/>
      <c r="CD167" s="1024"/>
      <c r="CE167" s="1024"/>
      <c r="CF167" s="1024"/>
      <c r="CG167" s="1024"/>
      <c r="CH167" s="1024"/>
      <c r="CI167" s="1024"/>
      <c r="CJ167" s="1024"/>
      <c r="CK167" s="1024"/>
      <c r="CL167" s="1024"/>
      <c r="CM167" s="1024"/>
      <c r="CN167" s="1024"/>
      <c r="CO167" s="1024"/>
      <c r="CP167" s="1024"/>
      <c r="CQ167" s="1024"/>
      <c r="CR167" s="1024"/>
      <c r="CS167" s="1024"/>
      <c r="CT167" s="1024"/>
      <c r="CU167" s="1024"/>
      <c r="CV167" s="1024"/>
    </row>
    <row r="168" spans="1:100" s="1025" customFormat="1" ht="19.899999999999999" customHeight="1">
      <c r="A168" s="1048"/>
      <c r="B168" s="1069"/>
      <c r="C168" s="1044" t="s">
        <v>89</v>
      </c>
      <c r="D168" s="122">
        <f t="shared" si="67"/>
        <v>2294</v>
      </c>
      <c r="E168" s="1045">
        <v>51</v>
      </c>
      <c r="F168" s="1045">
        <v>202</v>
      </c>
      <c r="G168" s="1045">
        <v>254</v>
      </c>
      <c r="H168" s="1045">
        <v>249</v>
      </c>
      <c r="I168" s="1045">
        <v>230</v>
      </c>
      <c r="J168" s="1045">
        <v>172</v>
      </c>
      <c r="K168" s="1045">
        <v>197</v>
      </c>
      <c r="L168" s="1045">
        <v>153</v>
      </c>
      <c r="M168" s="1045">
        <v>131</v>
      </c>
      <c r="N168" s="1045">
        <v>92</v>
      </c>
      <c r="O168" s="1045">
        <v>89</v>
      </c>
      <c r="P168" s="1045">
        <v>106</v>
      </c>
      <c r="Q168" s="1045">
        <v>85</v>
      </c>
      <c r="R168" s="1045">
        <v>78</v>
      </c>
      <c r="S168" s="1045">
        <v>54</v>
      </c>
      <c r="T168" s="1045">
        <v>60</v>
      </c>
      <c r="U168" s="1045">
        <v>37</v>
      </c>
      <c r="V168" s="1046">
        <v>54</v>
      </c>
      <c r="W168" s="1023"/>
      <c r="X168" s="1023"/>
      <c r="Y168" s="1023"/>
      <c r="Z168" s="1023"/>
      <c r="AA168" s="1023"/>
      <c r="AB168" s="1023"/>
      <c r="AC168" s="1023"/>
      <c r="AD168" s="1023"/>
      <c r="AE168" s="1023"/>
      <c r="AF168" s="1023"/>
      <c r="AG168" s="1023"/>
      <c r="AH168" s="1023"/>
      <c r="AI168" s="1023"/>
      <c r="AJ168" s="1023"/>
      <c r="AK168" s="1023"/>
      <c r="AL168" s="1023"/>
      <c r="AM168" s="1023"/>
      <c r="AN168" s="1023"/>
      <c r="AO168" s="1023"/>
      <c r="AP168" s="1023"/>
      <c r="AQ168" s="1023"/>
      <c r="AR168" s="1023"/>
      <c r="AS168" s="1023"/>
      <c r="AT168" s="1023"/>
      <c r="AU168" s="1023"/>
      <c r="AV168" s="1023"/>
      <c r="AW168" s="1024"/>
      <c r="AX168" s="1024"/>
      <c r="AY168" s="1024"/>
      <c r="AZ168" s="1024"/>
      <c r="BA168" s="1024"/>
      <c r="BB168" s="1024"/>
      <c r="BC168" s="1024"/>
      <c r="BD168" s="1024"/>
      <c r="BE168" s="1024"/>
      <c r="BF168" s="1024"/>
      <c r="BG168" s="1024"/>
      <c r="BH168" s="1024"/>
      <c r="BI168" s="1024"/>
      <c r="BJ168" s="1024"/>
      <c r="BK168" s="1024"/>
      <c r="BL168" s="1024"/>
      <c r="BM168" s="1024"/>
      <c r="BN168" s="1024"/>
      <c r="BO168" s="1024"/>
      <c r="BP168" s="1024"/>
      <c r="BQ168" s="1024"/>
      <c r="BR168" s="1024"/>
      <c r="BS168" s="1024"/>
      <c r="BT168" s="1024"/>
      <c r="BU168" s="1024"/>
      <c r="BV168" s="1024"/>
      <c r="BW168" s="1024"/>
      <c r="BX168" s="1024"/>
      <c r="BY168" s="1024"/>
      <c r="BZ168" s="1024"/>
      <c r="CA168" s="1024"/>
      <c r="CB168" s="1024"/>
      <c r="CC168" s="1024"/>
      <c r="CD168" s="1024"/>
      <c r="CE168" s="1024"/>
      <c r="CF168" s="1024"/>
      <c r="CG168" s="1024"/>
      <c r="CH168" s="1024"/>
      <c r="CI168" s="1024"/>
      <c r="CJ168" s="1024"/>
      <c r="CK168" s="1024"/>
      <c r="CL168" s="1024"/>
      <c r="CM168" s="1024"/>
      <c r="CN168" s="1024"/>
      <c r="CO168" s="1024"/>
      <c r="CP168" s="1024"/>
      <c r="CQ168" s="1024"/>
      <c r="CR168" s="1024"/>
      <c r="CS168" s="1024"/>
      <c r="CT168" s="1024"/>
      <c r="CU168" s="1024"/>
      <c r="CV168" s="1024"/>
    </row>
    <row r="169" spans="1:100" ht="1.5" customHeight="1" thickBot="1">
      <c r="A169" s="1070"/>
      <c r="B169" s="1071"/>
      <c r="C169" s="1072"/>
      <c r="D169" s="1073"/>
      <c r="E169" s="1074"/>
      <c r="F169" s="1074"/>
      <c r="G169" s="1075"/>
      <c r="H169" s="1075"/>
      <c r="I169" s="1075"/>
      <c r="J169" s="1075"/>
      <c r="K169" s="1075"/>
      <c r="L169" s="1075"/>
      <c r="M169" s="1075"/>
      <c r="N169" s="1075"/>
      <c r="O169" s="1075"/>
      <c r="P169" s="1075"/>
      <c r="Q169" s="1075"/>
      <c r="R169" s="1075"/>
      <c r="S169" s="1075"/>
      <c r="T169" s="1075"/>
      <c r="U169" s="1076"/>
      <c r="V169" s="1077"/>
      <c r="W169" s="1040"/>
      <c r="X169" s="1040"/>
      <c r="Y169" s="1040"/>
      <c r="Z169" s="1040"/>
      <c r="AA169" s="1040"/>
      <c r="AB169" s="1040"/>
      <c r="AC169" s="1040"/>
      <c r="AD169" s="1040"/>
      <c r="AE169" s="1040"/>
      <c r="AF169" s="1040"/>
      <c r="AG169" s="1040"/>
      <c r="AH169" s="1040"/>
      <c r="AI169" s="1040"/>
      <c r="AJ169" s="1040"/>
      <c r="AK169" s="1040"/>
      <c r="AL169" s="1040"/>
      <c r="AM169" s="1040"/>
      <c r="AN169" s="1040"/>
      <c r="AO169" s="1040"/>
      <c r="AP169" s="1040"/>
      <c r="AQ169" s="1040"/>
      <c r="AR169" s="1040"/>
      <c r="AS169" s="1040"/>
      <c r="AT169" s="1040"/>
      <c r="AU169" s="1040"/>
      <c r="AV169" s="1040"/>
      <c r="AW169" s="1041"/>
      <c r="AX169" s="1041"/>
      <c r="AY169" s="1041"/>
      <c r="AZ169" s="1041"/>
      <c r="BA169" s="1041"/>
      <c r="BB169" s="1041"/>
      <c r="BC169" s="1041"/>
      <c r="BD169" s="1041"/>
      <c r="BE169" s="1041"/>
      <c r="BF169" s="1041"/>
      <c r="BG169" s="1041"/>
      <c r="BH169" s="1041"/>
      <c r="BI169" s="1041"/>
      <c r="BJ169" s="1041"/>
      <c r="BK169" s="1041"/>
      <c r="BL169" s="1041"/>
      <c r="BM169" s="1041"/>
      <c r="BN169" s="1041"/>
      <c r="BO169" s="1041"/>
      <c r="BP169" s="1041"/>
      <c r="BQ169" s="1041"/>
      <c r="BR169" s="1041"/>
      <c r="BS169" s="1041"/>
      <c r="BT169" s="1041"/>
      <c r="BU169" s="1041"/>
      <c r="BV169" s="1041"/>
      <c r="BW169" s="1041"/>
      <c r="BX169" s="1041"/>
      <c r="BY169" s="1041"/>
      <c r="BZ169" s="1041"/>
      <c r="CA169" s="1041"/>
      <c r="CB169" s="1041"/>
      <c r="CC169" s="1041"/>
      <c r="CD169" s="1041"/>
      <c r="CE169" s="1041"/>
      <c r="CF169" s="1041"/>
      <c r="CG169" s="1041"/>
      <c r="CH169" s="1041"/>
      <c r="CI169" s="1041"/>
      <c r="CJ169" s="1041"/>
      <c r="CK169" s="1041"/>
      <c r="CL169" s="1041"/>
      <c r="CM169" s="1041"/>
      <c r="CN169" s="1041"/>
      <c r="CO169" s="1041"/>
      <c r="CP169" s="1041"/>
      <c r="CQ169" s="1041"/>
      <c r="CR169" s="1041"/>
      <c r="CS169" s="1041"/>
      <c r="CT169" s="1041"/>
      <c r="CU169" s="1041"/>
      <c r="CV169" s="1041"/>
    </row>
    <row r="170" spans="1:100" ht="12">
      <c r="B170" s="1079"/>
      <c r="C170" s="1080"/>
      <c r="D170" s="1041"/>
      <c r="E170" s="1041"/>
      <c r="F170" s="1041"/>
      <c r="G170" s="1040"/>
      <c r="H170" s="1040"/>
      <c r="I170" s="1040"/>
      <c r="J170" s="1040"/>
      <c r="K170" s="1040"/>
      <c r="L170" s="1040"/>
      <c r="M170" s="1040"/>
      <c r="N170" s="1040"/>
      <c r="O170" s="1040"/>
      <c r="P170" s="1040"/>
      <c r="Q170" s="1040"/>
      <c r="R170" s="1040"/>
      <c r="S170" s="1040"/>
      <c r="T170" s="1040"/>
      <c r="U170" s="1040"/>
      <c r="V170" s="1040"/>
      <c r="W170" s="1040"/>
      <c r="X170" s="1040"/>
      <c r="Y170" s="1040"/>
      <c r="Z170" s="1040"/>
      <c r="AA170" s="1040"/>
      <c r="AB170" s="1040"/>
      <c r="AC170" s="1040"/>
      <c r="AD170" s="1040"/>
      <c r="AE170" s="1040"/>
      <c r="AF170" s="1040"/>
      <c r="AG170" s="1040"/>
      <c r="AH170" s="1040"/>
      <c r="AI170" s="1040"/>
      <c r="AJ170" s="1040"/>
      <c r="AK170" s="1040"/>
      <c r="AL170" s="1040"/>
      <c r="AM170" s="1040"/>
      <c r="AN170" s="1040"/>
      <c r="AO170" s="1040"/>
      <c r="AP170" s="1040"/>
      <c r="AQ170" s="1040"/>
      <c r="AR170" s="1040"/>
      <c r="AS170" s="1040"/>
      <c r="AT170" s="1040"/>
      <c r="AU170" s="1040"/>
      <c r="AV170" s="1040"/>
      <c r="AW170" s="1041"/>
      <c r="AX170" s="1041"/>
      <c r="AY170" s="1041"/>
      <c r="AZ170" s="1041"/>
      <c r="BA170" s="1041"/>
      <c r="BB170" s="1041"/>
      <c r="BC170" s="1041"/>
      <c r="BD170" s="1041"/>
      <c r="BE170" s="1041"/>
      <c r="BF170" s="1041"/>
      <c r="BG170" s="1041"/>
      <c r="BH170" s="1041"/>
      <c r="BI170" s="1041"/>
      <c r="BJ170" s="1041"/>
      <c r="BK170" s="1041"/>
      <c r="BL170" s="1041"/>
      <c r="BM170" s="1041"/>
      <c r="BN170" s="1041"/>
      <c r="BO170" s="1041"/>
      <c r="BP170" s="1041"/>
      <c r="BQ170" s="1041"/>
      <c r="BR170" s="1041"/>
      <c r="BS170" s="1041"/>
      <c r="BT170" s="1041"/>
      <c r="BU170" s="1041"/>
      <c r="BV170" s="1041"/>
      <c r="BW170" s="1041"/>
      <c r="BX170" s="1041"/>
      <c r="BY170" s="1041"/>
      <c r="BZ170" s="1041"/>
      <c r="CA170" s="1041"/>
      <c r="CB170" s="1041"/>
      <c r="CC170" s="1041"/>
      <c r="CD170" s="1041"/>
      <c r="CE170" s="1041"/>
      <c r="CF170" s="1041"/>
      <c r="CG170" s="1041"/>
      <c r="CH170" s="1041"/>
      <c r="CI170" s="1041"/>
      <c r="CJ170" s="1041"/>
      <c r="CK170" s="1041"/>
      <c r="CL170" s="1041"/>
      <c r="CM170" s="1041"/>
      <c r="CN170" s="1041"/>
      <c r="CO170" s="1041"/>
      <c r="CP170" s="1041"/>
      <c r="CQ170" s="1041"/>
      <c r="CR170" s="1041"/>
      <c r="CS170" s="1041"/>
      <c r="CT170" s="1041"/>
      <c r="CU170" s="1041"/>
      <c r="CV170" s="1041"/>
    </row>
    <row r="171" spans="1:100" s="1025" customFormat="1" ht="12.75" customHeight="1">
      <c r="A171" s="1664" t="s">
        <v>873</v>
      </c>
      <c r="B171" s="1664"/>
      <c r="C171" s="1664"/>
      <c r="D171" s="1664"/>
      <c r="E171" s="1607"/>
      <c r="F171" s="1024"/>
      <c r="G171" s="1023"/>
      <c r="H171" s="1023"/>
      <c r="I171" s="1023"/>
      <c r="J171" s="1023"/>
      <c r="K171" s="1023"/>
      <c r="L171" s="1023"/>
      <c r="M171" s="1023"/>
      <c r="N171" s="1023"/>
      <c r="O171" s="1023"/>
      <c r="P171" s="1023"/>
      <c r="Q171" s="1023"/>
      <c r="R171" s="1023"/>
      <c r="S171" s="1023"/>
      <c r="T171" s="1023"/>
      <c r="U171" s="1023"/>
      <c r="V171" s="1023"/>
      <c r="W171" s="1023"/>
      <c r="X171" s="1023"/>
      <c r="Y171" s="1023"/>
      <c r="Z171" s="1023"/>
      <c r="AA171" s="1023"/>
      <c r="AB171" s="1023"/>
      <c r="AC171" s="1023"/>
      <c r="AD171" s="1023"/>
      <c r="AE171" s="1023"/>
      <c r="AF171" s="1023"/>
      <c r="AG171" s="1023"/>
      <c r="AH171" s="1023"/>
      <c r="AI171" s="1023"/>
      <c r="AJ171" s="1023"/>
      <c r="AK171" s="1023"/>
      <c r="AL171" s="1023"/>
      <c r="AM171" s="1023"/>
      <c r="AN171" s="1023"/>
      <c r="AO171" s="1023"/>
      <c r="AP171" s="1023"/>
      <c r="AQ171" s="1023"/>
      <c r="AR171" s="1023"/>
      <c r="AS171" s="1023"/>
      <c r="AT171" s="1023"/>
      <c r="AU171" s="1023"/>
      <c r="AV171" s="1023"/>
      <c r="AW171" s="1024"/>
      <c r="AX171" s="1024"/>
      <c r="AY171" s="1024"/>
      <c r="AZ171" s="1024"/>
      <c r="BA171" s="1024"/>
      <c r="BB171" s="1024"/>
      <c r="BC171" s="1024"/>
      <c r="BD171" s="1024"/>
      <c r="BE171" s="1024"/>
      <c r="BF171" s="1024"/>
      <c r="BG171" s="1024"/>
      <c r="BH171" s="1024"/>
      <c r="BI171" s="1024"/>
      <c r="BJ171" s="1024"/>
      <c r="BK171" s="1024"/>
      <c r="BL171" s="1024"/>
      <c r="BM171" s="1024"/>
      <c r="BN171" s="1024"/>
      <c r="BO171" s="1024"/>
      <c r="BP171" s="1024"/>
      <c r="BQ171" s="1024"/>
      <c r="BR171" s="1024"/>
      <c r="BS171" s="1024"/>
      <c r="BT171" s="1024"/>
      <c r="BU171" s="1024"/>
      <c r="BV171" s="1024"/>
      <c r="BW171" s="1024"/>
      <c r="BX171" s="1024"/>
      <c r="BY171" s="1024"/>
      <c r="BZ171" s="1024"/>
      <c r="CA171" s="1024"/>
      <c r="CB171" s="1024"/>
      <c r="CC171" s="1024"/>
      <c r="CD171" s="1024"/>
      <c r="CE171" s="1024"/>
      <c r="CF171" s="1024"/>
      <c r="CG171" s="1024"/>
      <c r="CH171" s="1024"/>
      <c r="CI171" s="1024"/>
      <c r="CJ171" s="1024"/>
      <c r="CK171" s="1024"/>
      <c r="CL171" s="1024"/>
      <c r="CM171" s="1024"/>
      <c r="CN171" s="1024"/>
      <c r="CO171" s="1024"/>
      <c r="CP171" s="1024"/>
      <c r="CQ171" s="1024"/>
      <c r="CR171" s="1024"/>
      <c r="CS171" s="1024"/>
      <c r="CT171" s="1024"/>
      <c r="CU171" s="1024"/>
      <c r="CV171" s="1024"/>
    </row>
    <row r="172" spans="1:100" ht="15.75" customHeight="1">
      <c r="A172" s="1663" t="s">
        <v>872</v>
      </c>
      <c r="B172" s="1663"/>
      <c r="C172" s="1663"/>
      <c r="D172" s="1663"/>
      <c r="E172" s="1663"/>
      <c r="F172" s="1609" t="s">
        <v>875</v>
      </c>
      <c r="G172" s="1040"/>
      <c r="H172" s="1040"/>
      <c r="I172" s="1040"/>
      <c r="J172" s="1040"/>
      <c r="K172" s="1040"/>
      <c r="L172" s="1040"/>
      <c r="M172" s="1040"/>
      <c r="N172" s="1040"/>
      <c r="O172" s="1040"/>
      <c r="P172" s="1040"/>
      <c r="Q172" s="1040"/>
      <c r="R172" s="1040"/>
      <c r="S172" s="1040"/>
      <c r="T172" s="1040"/>
      <c r="U172" s="1040"/>
      <c r="V172" s="1040"/>
      <c r="W172" s="1040"/>
      <c r="X172" s="1040"/>
      <c r="Y172" s="1040"/>
      <c r="Z172" s="1040"/>
      <c r="AA172" s="1040"/>
      <c r="AB172" s="1040"/>
      <c r="AC172" s="1040"/>
      <c r="AD172" s="1040"/>
      <c r="AE172" s="1040"/>
      <c r="AF172" s="1040"/>
      <c r="AG172" s="1040"/>
      <c r="AH172" s="1040"/>
      <c r="AI172" s="1040"/>
      <c r="AJ172" s="1040"/>
      <c r="AK172" s="1040"/>
      <c r="AL172" s="1040"/>
      <c r="AM172" s="1040"/>
      <c r="AN172" s="1040"/>
      <c r="AO172" s="1040"/>
      <c r="AP172" s="1040"/>
      <c r="AQ172" s="1040"/>
      <c r="AR172" s="1040"/>
      <c r="AS172" s="1040"/>
      <c r="AT172" s="1040"/>
      <c r="AU172" s="1040"/>
      <c r="AV172" s="1040"/>
      <c r="AW172" s="1041"/>
      <c r="AX172" s="1041"/>
      <c r="AY172" s="1041"/>
      <c r="AZ172" s="1041"/>
      <c r="BA172" s="1041"/>
      <c r="BB172" s="1041"/>
      <c r="BC172" s="1041"/>
      <c r="BD172" s="1041"/>
      <c r="BE172" s="1041"/>
      <c r="BF172" s="1041"/>
      <c r="BG172" s="1041"/>
      <c r="BH172" s="1041"/>
      <c r="BI172" s="1041"/>
      <c r="BJ172" s="1041"/>
      <c r="BK172" s="1041"/>
      <c r="BL172" s="1041"/>
      <c r="BM172" s="1041"/>
      <c r="BN172" s="1041"/>
      <c r="BO172" s="1041"/>
      <c r="BP172" s="1041"/>
      <c r="BQ172" s="1041"/>
      <c r="BR172" s="1041"/>
      <c r="BS172" s="1041"/>
      <c r="BT172" s="1041"/>
      <c r="BU172" s="1041"/>
      <c r="BV172" s="1041"/>
      <c r="BW172" s="1041"/>
      <c r="BX172" s="1041"/>
      <c r="BY172" s="1041"/>
      <c r="BZ172" s="1041"/>
      <c r="CA172" s="1041"/>
      <c r="CB172" s="1041"/>
      <c r="CC172" s="1041"/>
      <c r="CD172" s="1041"/>
      <c r="CE172" s="1041"/>
      <c r="CF172" s="1041"/>
      <c r="CG172" s="1041"/>
      <c r="CH172" s="1041"/>
      <c r="CI172" s="1041"/>
      <c r="CJ172" s="1041"/>
      <c r="CK172" s="1041"/>
      <c r="CL172" s="1041"/>
      <c r="CM172" s="1041"/>
      <c r="CN172" s="1041"/>
      <c r="CO172" s="1041"/>
      <c r="CP172" s="1041"/>
      <c r="CQ172" s="1041"/>
      <c r="CR172" s="1041"/>
      <c r="CS172" s="1041"/>
      <c r="CT172" s="1041"/>
      <c r="CU172" s="1041"/>
      <c r="CV172" s="1041"/>
    </row>
    <row r="173" spans="1:100" ht="15.75">
      <c r="A173" s="1653"/>
      <c r="B173" s="1654"/>
      <c r="C173" s="1654"/>
      <c r="D173" s="1654"/>
      <c r="E173" s="1654"/>
      <c r="F173" s="1654"/>
      <c r="G173" s="1654"/>
      <c r="H173" s="1654"/>
      <c r="I173" s="1654"/>
      <c r="J173" s="1654"/>
      <c r="K173" s="1654"/>
      <c r="L173" s="1040"/>
      <c r="M173" s="1040"/>
      <c r="N173" s="1040"/>
      <c r="O173" s="1040"/>
      <c r="P173" s="1040"/>
      <c r="Q173" s="1040"/>
      <c r="R173" s="1040"/>
      <c r="S173" s="1040"/>
      <c r="T173" s="1040"/>
      <c r="U173" s="1040"/>
      <c r="V173" s="1040"/>
      <c r="W173" s="1040"/>
      <c r="X173" s="1040"/>
      <c r="Y173" s="1040"/>
      <c r="Z173" s="1040"/>
      <c r="AA173" s="1040"/>
      <c r="AB173" s="1040"/>
      <c r="AC173" s="1040"/>
      <c r="AD173" s="1040"/>
      <c r="AE173" s="1040"/>
      <c r="AF173" s="1040"/>
      <c r="AG173" s="1040"/>
      <c r="AH173" s="1040"/>
      <c r="AI173" s="1040"/>
      <c r="AJ173" s="1040"/>
      <c r="AK173" s="1040"/>
      <c r="AL173" s="1040"/>
      <c r="AM173" s="1040"/>
      <c r="AN173" s="1040"/>
      <c r="AO173" s="1040"/>
      <c r="AP173" s="1040"/>
      <c r="AQ173" s="1040"/>
      <c r="AR173" s="1040"/>
      <c r="AS173" s="1040"/>
      <c r="AT173" s="1040"/>
      <c r="AU173" s="1040"/>
      <c r="AV173" s="1040"/>
      <c r="AW173" s="1041"/>
      <c r="AX173" s="1041"/>
      <c r="AY173" s="1041"/>
      <c r="AZ173" s="1041"/>
      <c r="BA173" s="1041"/>
      <c r="BB173" s="1041"/>
      <c r="BC173" s="1041"/>
      <c r="BD173" s="1041"/>
      <c r="BE173" s="1041"/>
      <c r="BF173" s="1041"/>
      <c r="BG173" s="1041"/>
      <c r="BH173" s="1041"/>
      <c r="BI173" s="1041"/>
      <c r="BJ173" s="1041"/>
      <c r="BK173" s="1041"/>
      <c r="BL173" s="1041"/>
      <c r="BM173" s="1041"/>
      <c r="BN173" s="1041"/>
      <c r="BO173" s="1041"/>
      <c r="BP173" s="1041"/>
      <c r="BQ173" s="1041"/>
      <c r="BR173" s="1041"/>
      <c r="BS173" s="1041"/>
      <c r="BT173" s="1041"/>
      <c r="BU173" s="1041"/>
      <c r="BV173" s="1041"/>
      <c r="BW173" s="1041"/>
      <c r="BX173" s="1041"/>
      <c r="BY173" s="1041"/>
      <c r="BZ173" s="1041"/>
      <c r="CA173" s="1041"/>
      <c r="CB173" s="1041"/>
      <c r="CC173" s="1041"/>
      <c r="CD173" s="1041"/>
      <c r="CE173" s="1041"/>
      <c r="CF173" s="1041"/>
      <c r="CG173" s="1041"/>
      <c r="CH173" s="1041"/>
      <c r="CI173" s="1041"/>
      <c r="CJ173" s="1041"/>
      <c r="CK173" s="1041"/>
      <c r="CL173" s="1041"/>
      <c r="CM173" s="1041"/>
      <c r="CN173" s="1041"/>
      <c r="CO173" s="1041"/>
      <c r="CP173" s="1041"/>
      <c r="CQ173" s="1041"/>
      <c r="CR173" s="1041"/>
      <c r="CS173" s="1041"/>
      <c r="CT173" s="1041"/>
      <c r="CU173" s="1041"/>
      <c r="CV173" s="1041"/>
    </row>
    <row r="174" spans="1:100" ht="12">
      <c r="G174" s="1023"/>
      <c r="H174" s="1023"/>
      <c r="I174" s="1023"/>
      <c r="J174" s="1023"/>
      <c r="K174" s="1023"/>
      <c r="L174" s="1040"/>
      <c r="M174" s="1040"/>
      <c r="N174" s="1040"/>
      <c r="O174" s="1040"/>
      <c r="P174" s="1040"/>
      <c r="Q174" s="1040"/>
      <c r="R174" s="1040"/>
      <c r="S174" s="1040"/>
      <c r="T174" s="1040"/>
      <c r="U174" s="1040"/>
      <c r="V174" s="1040"/>
      <c r="W174" s="1040"/>
      <c r="X174" s="1040"/>
      <c r="Y174" s="1040"/>
      <c r="Z174" s="1040"/>
      <c r="AA174" s="1040"/>
      <c r="AB174" s="1040"/>
      <c r="AC174" s="1040"/>
      <c r="AD174" s="1040"/>
      <c r="AE174" s="1040"/>
      <c r="AF174" s="1040"/>
      <c r="AG174" s="1040"/>
      <c r="AH174" s="1040"/>
      <c r="AI174" s="1040"/>
      <c r="AJ174" s="1040"/>
      <c r="AK174" s="1040"/>
      <c r="AL174" s="1040"/>
      <c r="AM174" s="1040"/>
      <c r="AN174" s="1040"/>
      <c r="AO174" s="1040"/>
      <c r="AP174" s="1040"/>
      <c r="AQ174" s="1040"/>
      <c r="AR174" s="1040"/>
      <c r="AS174" s="1040"/>
      <c r="AT174" s="1040"/>
      <c r="AU174" s="1040"/>
      <c r="AV174" s="1040"/>
      <c r="AW174" s="1041"/>
      <c r="AX174" s="1041"/>
      <c r="AY174" s="1041"/>
      <c r="AZ174" s="1041"/>
      <c r="BA174" s="1041"/>
      <c r="BB174" s="1041"/>
      <c r="BC174" s="1041"/>
      <c r="BD174" s="1041"/>
      <c r="BE174" s="1041"/>
      <c r="BF174" s="1041"/>
      <c r="BG174" s="1041"/>
      <c r="BH174" s="1041"/>
      <c r="BI174" s="1041"/>
      <c r="BJ174" s="1041"/>
      <c r="BK174" s="1041"/>
      <c r="BL174" s="1041"/>
      <c r="BM174" s="1041"/>
      <c r="BN174" s="1041"/>
      <c r="BO174" s="1041"/>
      <c r="BP174" s="1041"/>
      <c r="BQ174" s="1041"/>
      <c r="BR174" s="1041"/>
      <c r="BS174" s="1041"/>
      <c r="BT174" s="1041"/>
      <c r="BU174" s="1041"/>
      <c r="BV174" s="1041"/>
      <c r="BW174" s="1041"/>
      <c r="BX174" s="1041"/>
      <c r="BY174" s="1041"/>
      <c r="BZ174" s="1041"/>
      <c r="CA174" s="1041"/>
      <c r="CB174" s="1041"/>
      <c r="CC174" s="1041"/>
      <c r="CD174" s="1041"/>
      <c r="CE174" s="1041"/>
      <c r="CF174" s="1041"/>
      <c r="CG174" s="1041"/>
      <c r="CH174" s="1041"/>
      <c r="CI174" s="1041"/>
      <c r="CJ174" s="1041"/>
      <c r="CK174" s="1041"/>
      <c r="CL174" s="1041"/>
      <c r="CM174" s="1041"/>
      <c r="CN174" s="1041"/>
      <c r="CO174" s="1041"/>
      <c r="CP174" s="1041"/>
      <c r="CQ174" s="1041"/>
      <c r="CR174" s="1041"/>
      <c r="CS174" s="1041"/>
      <c r="CT174" s="1041"/>
      <c r="CU174" s="1041"/>
      <c r="CV174" s="1041"/>
    </row>
    <row r="175" spans="1:100" ht="12">
      <c r="D175" s="1041"/>
      <c r="E175" s="1041"/>
      <c r="F175" s="1041"/>
      <c r="G175" s="1040"/>
      <c r="H175" s="1040"/>
      <c r="I175" s="1040"/>
      <c r="J175" s="1040"/>
      <c r="K175" s="1040"/>
      <c r="L175" s="1040"/>
      <c r="M175" s="1040"/>
      <c r="N175" s="1040"/>
      <c r="O175" s="1040"/>
      <c r="P175" s="1040"/>
      <c r="Q175" s="1040"/>
      <c r="R175" s="1040"/>
      <c r="S175" s="1040"/>
      <c r="T175" s="1040"/>
      <c r="U175" s="1040"/>
      <c r="V175" s="1040"/>
      <c r="W175" s="1040"/>
      <c r="X175" s="1040"/>
      <c r="Y175" s="1040"/>
      <c r="Z175" s="1040"/>
      <c r="AA175" s="1040"/>
      <c r="AB175" s="1040"/>
      <c r="AC175" s="1040"/>
      <c r="AD175" s="1040"/>
      <c r="AE175" s="1040"/>
      <c r="AF175" s="1040"/>
      <c r="AG175" s="1040"/>
      <c r="AH175" s="1040"/>
      <c r="AI175" s="1040"/>
      <c r="AJ175" s="1040"/>
      <c r="AK175" s="1040"/>
      <c r="AL175" s="1040"/>
      <c r="AM175" s="1040"/>
      <c r="AN175" s="1040"/>
      <c r="AO175" s="1040"/>
      <c r="AP175" s="1040"/>
      <c r="AQ175" s="1040"/>
      <c r="AR175" s="1040"/>
      <c r="AS175" s="1040"/>
      <c r="AT175" s="1040"/>
      <c r="AU175" s="1040"/>
      <c r="AV175" s="1040"/>
      <c r="AW175" s="1041"/>
      <c r="AX175" s="1041"/>
      <c r="AY175" s="1041"/>
      <c r="AZ175" s="1041"/>
      <c r="BA175" s="1041"/>
      <c r="BB175" s="1041"/>
      <c r="BC175" s="1041"/>
      <c r="BD175" s="1041"/>
      <c r="BE175" s="1041"/>
      <c r="BF175" s="1041"/>
      <c r="BG175" s="1041"/>
      <c r="BH175" s="1041"/>
      <c r="BI175" s="1041"/>
      <c r="BJ175" s="1041"/>
      <c r="BK175" s="1041"/>
      <c r="BL175" s="1041"/>
      <c r="BM175" s="1041"/>
      <c r="BN175" s="1041"/>
      <c r="BO175" s="1041"/>
      <c r="BP175" s="1041"/>
      <c r="BQ175" s="1041"/>
      <c r="BR175" s="1041"/>
      <c r="BS175" s="1041"/>
      <c r="BT175" s="1041"/>
      <c r="BU175" s="1041"/>
      <c r="BV175" s="1041"/>
      <c r="BW175" s="1041"/>
      <c r="BX175" s="1041"/>
      <c r="BY175" s="1041"/>
      <c r="BZ175" s="1041"/>
      <c r="CA175" s="1041"/>
      <c r="CB175" s="1041"/>
      <c r="CC175" s="1041"/>
      <c r="CD175" s="1041"/>
      <c r="CE175" s="1041"/>
      <c r="CF175" s="1041"/>
      <c r="CG175" s="1041"/>
      <c r="CH175" s="1041"/>
      <c r="CI175" s="1041"/>
      <c r="CJ175" s="1041"/>
      <c r="CK175" s="1041"/>
      <c r="CL175" s="1041"/>
      <c r="CM175" s="1041"/>
      <c r="CN175" s="1041"/>
      <c r="CO175" s="1041"/>
      <c r="CP175" s="1041"/>
      <c r="CQ175" s="1041"/>
      <c r="CR175" s="1041"/>
      <c r="CS175" s="1041"/>
      <c r="CT175" s="1041"/>
      <c r="CU175" s="1041"/>
      <c r="CV175" s="1041"/>
    </row>
    <row r="176" spans="1:100" ht="12">
      <c r="D176" s="1041"/>
      <c r="E176" s="1041"/>
      <c r="F176" s="1041"/>
      <c r="G176" s="1040"/>
      <c r="H176" s="1040"/>
      <c r="I176" s="1040"/>
      <c r="J176" s="1040"/>
      <c r="K176" s="1040"/>
      <c r="L176" s="1040"/>
      <c r="M176" s="1040"/>
      <c r="N176" s="1040"/>
      <c r="O176" s="1040"/>
      <c r="P176" s="1040"/>
      <c r="Q176" s="1040"/>
      <c r="R176" s="1040"/>
      <c r="S176" s="1040"/>
      <c r="T176" s="1040"/>
      <c r="U176" s="1040"/>
      <c r="V176" s="1040"/>
      <c r="W176" s="1040"/>
      <c r="X176" s="1040"/>
      <c r="Y176" s="1040"/>
      <c r="Z176" s="1040"/>
      <c r="AA176" s="1040"/>
      <c r="AB176" s="1040"/>
      <c r="AC176" s="1040"/>
      <c r="AD176" s="1040"/>
      <c r="AE176" s="1040"/>
      <c r="AF176" s="1040"/>
      <c r="AG176" s="1040"/>
      <c r="AH176" s="1040"/>
      <c r="AI176" s="1040"/>
      <c r="AJ176" s="1040"/>
      <c r="AK176" s="1040"/>
      <c r="AL176" s="1040"/>
      <c r="AM176" s="1040"/>
      <c r="AN176" s="1040"/>
      <c r="AO176" s="1040"/>
      <c r="AP176" s="1040"/>
      <c r="AQ176" s="1040"/>
      <c r="AR176" s="1040"/>
      <c r="AS176" s="1040"/>
      <c r="AT176" s="1040"/>
      <c r="AU176" s="1040"/>
      <c r="AV176" s="1040"/>
      <c r="AW176" s="1041"/>
      <c r="AX176" s="1041"/>
      <c r="AY176" s="1041"/>
      <c r="AZ176" s="1041"/>
      <c r="BA176" s="1041"/>
      <c r="BB176" s="1041"/>
      <c r="BC176" s="1041"/>
      <c r="BD176" s="1041"/>
      <c r="BE176" s="1041"/>
      <c r="BF176" s="1041"/>
      <c r="BG176" s="1041"/>
      <c r="BH176" s="1041"/>
      <c r="BI176" s="1041"/>
      <c r="BJ176" s="1041"/>
      <c r="BK176" s="1041"/>
      <c r="BL176" s="1041"/>
      <c r="BM176" s="1041"/>
      <c r="BN176" s="1041"/>
      <c r="BO176" s="1041"/>
      <c r="BP176" s="1041"/>
      <c r="BQ176" s="1041"/>
      <c r="BR176" s="1041"/>
      <c r="BS176" s="1041"/>
      <c r="BT176" s="1041"/>
      <c r="BU176" s="1041"/>
      <c r="BV176" s="1041"/>
      <c r="BW176" s="1041"/>
      <c r="BX176" s="1041"/>
      <c r="BY176" s="1041"/>
      <c r="BZ176" s="1041"/>
      <c r="CA176" s="1041"/>
      <c r="CB176" s="1041"/>
      <c r="CC176" s="1041"/>
      <c r="CD176" s="1041"/>
      <c r="CE176" s="1041"/>
      <c r="CF176" s="1041"/>
      <c r="CG176" s="1041"/>
      <c r="CH176" s="1041"/>
      <c r="CI176" s="1041"/>
      <c r="CJ176" s="1041"/>
      <c r="CK176" s="1041"/>
      <c r="CL176" s="1041"/>
      <c r="CM176" s="1041"/>
      <c r="CN176" s="1041"/>
      <c r="CO176" s="1041"/>
      <c r="CP176" s="1041"/>
      <c r="CQ176" s="1041"/>
      <c r="CR176" s="1041"/>
      <c r="CS176" s="1041"/>
      <c r="CT176" s="1041"/>
      <c r="CU176" s="1041"/>
      <c r="CV176" s="1041"/>
    </row>
    <row r="177" spans="4:100" ht="12">
      <c r="D177" s="1041"/>
      <c r="E177" s="1041"/>
      <c r="F177" s="1041"/>
      <c r="G177" s="1040"/>
      <c r="H177" s="1040"/>
      <c r="I177" s="1040"/>
      <c r="J177" s="1040"/>
      <c r="K177" s="1040"/>
      <c r="L177" s="1040"/>
      <c r="M177" s="1040"/>
      <c r="N177" s="1040"/>
      <c r="O177" s="1040"/>
      <c r="P177" s="1040"/>
      <c r="Q177" s="1040"/>
      <c r="R177" s="1040"/>
      <c r="S177" s="1040"/>
      <c r="T177" s="1040"/>
      <c r="U177" s="1040"/>
      <c r="V177" s="1040"/>
      <c r="W177" s="1040"/>
      <c r="X177" s="1040"/>
      <c r="Y177" s="1040"/>
      <c r="Z177" s="1040"/>
      <c r="AA177" s="1040"/>
      <c r="AB177" s="1040"/>
      <c r="AC177" s="1040"/>
      <c r="AD177" s="1040"/>
      <c r="AE177" s="1040"/>
      <c r="AF177" s="1040"/>
      <c r="AG177" s="1040"/>
      <c r="AH177" s="1040"/>
      <c r="AI177" s="1040"/>
      <c r="AJ177" s="1040"/>
      <c r="AK177" s="1040"/>
      <c r="AL177" s="1040"/>
      <c r="AM177" s="1040"/>
      <c r="AN177" s="1040"/>
      <c r="AO177" s="1040"/>
      <c r="AP177" s="1040"/>
      <c r="AQ177" s="1040"/>
      <c r="AR177" s="1040"/>
      <c r="AS177" s="1040"/>
      <c r="AT177" s="1040"/>
      <c r="AU177" s="1040"/>
      <c r="AV177" s="1040"/>
      <c r="AW177" s="1041"/>
      <c r="AX177" s="1041"/>
      <c r="AY177" s="1041"/>
      <c r="AZ177" s="1041"/>
      <c r="BA177" s="1041"/>
      <c r="BB177" s="1041"/>
      <c r="BC177" s="1041"/>
      <c r="BD177" s="1041"/>
      <c r="BE177" s="1041"/>
      <c r="BF177" s="1041"/>
      <c r="BG177" s="1041"/>
      <c r="BH177" s="1041"/>
      <c r="BI177" s="1041"/>
      <c r="BJ177" s="1041"/>
      <c r="BK177" s="1041"/>
      <c r="BL177" s="1041"/>
      <c r="BM177" s="1041"/>
      <c r="BN177" s="1041"/>
      <c r="BO177" s="1041"/>
      <c r="BP177" s="1041"/>
      <c r="BQ177" s="1041"/>
      <c r="BR177" s="1041"/>
      <c r="BS177" s="1041"/>
      <c r="BT177" s="1041"/>
      <c r="BU177" s="1041"/>
      <c r="BV177" s="1041"/>
      <c r="BW177" s="1041"/>
      <c r="BX177" s="1041"/>
      <c r="BY177" s="1041"/>
      <c r="BZ177" s="1041"/>
      <c r="CA177" s="1041"/>
      <c r="CB177" s="1041"/>
      <c r="CC177" s="1041"/>
      <c r="CD177" s="1041"/>
      <c r="CE177" s="1041"/>
      <c r="CF177" s="1041"/>
      <c r="CG177" s="1041"/>
      <c r="CH177" s="1041"/>
      <c r="CI177" s="1041"/>
      <c r="CJ177" s="1041"/>
      <c r="CK177" s="1041"/>
      <c r="CL177" s="1041"/>
      <c r="CM177" s="1041"/>
      <c r="CN177" s="1041"/>
      <c r="CO177" s="1041"/>
      <c r="CP177" s="1041"/>
      <c r="CQ177" s="1041"/>
      <c r="CR177" s="1041"/>
      <c r="CS177" s="1041"/>
      <c r="CT177" s="1041"/>
      <c r="CU177" s="1041"/>
      <c r="CV177" s="1041"/>
    </row>
    <row r="178" spans="4:100" ht="12">
      <c r="D178" s="1041"/>
      <c r="E178" s="1041"/>
      <c r="F178" s="1041"/>
      <c r="G178" s="1040"/>
      <c r="H178" s="1040"/>
      <c r="I178" s="1040"/>
      <c r="J178" s="1040"/>
      <c r="K178" s="1040"/>
      <c r="L178" s="1040"/>
      <c r="M178" s="1040"/>
      <c r="N178" s="1040"/>
      <c r="O178" s="1040"/>
      <c r="P178" s="1040"/>
      <c r="Q178" s="1040"/>
      <c r="R178" s="1040"/>
      <c r="S178" s="1040"/>
      <c r="T178" s="1040"/>
      <c r="U178" s="1040"/>
      <c r="V178" s="1040"/>
      <c r="W178" s="1040"/>
      <c r="X178" s="1040"/>
      <c r="Y178" s="1040"/>
      <c r="Z178" s="1040"/>
      <c r="AA178" s="1040"/>
      <c r="AB178" s="1040"/>
      <c r="AC178" s="1040"/>
      <c r="AD178" s="1040"/>
      <c r="AE178" s="1040"/>
      <c r="AF178" s="1040"/>
      <c r="AG178" s="1040"/>
      <c r="AH178" s="1040"/>
      <c r="AI178" s="1040"/>
      <c r="AJ178" s="1040"/>
      <c r="AK178" s="1040"/>
      <c r="AL178" s="1040"/>
      <c r="AM178" s="1040"/>
      <c r="AN178" s="1040"/>
      <c r="AO178" s="1040"/>
      <c r="AP178" s="1040"/>
      <c r="AQ178" s="1040"/>
      <c r="AR178" s="1040"/>
      <c r="AS178" s="1040"/>
      <c r="AT178" s="1040"/>
      <c r="AU178" s="1040"/>
      <c r="AV178" s="1040"/>
      <c r="AW178" s="1041"/>
      <c r="AX178" s="1041"/>
      <c r="AY178" s="1041"/>
      <c r="AZ178" s="1041"/>
      <c r="BA178" s="1041"/>
      <c r="BB178" s="1041"/>
      <c r="BC178" s="1041"/>
      <c r="BD178" s="1041"/>
      <c r="BE178" s="1041"/>
      <c r="BF178" s="1041"/>
      <c r="BG178" s="1041"/>
      <c r="BH178" s="1041"/>
      <c r="BI178" s="1041"/>
      <c r="BJ178" s="1041"/>
      <c r="BK178" s="1041"/>
      <c r="BL178" s="1041"/>
      <c r="BM178" s="1041"/>
      <c r="BN178" s="1041"/>
      <c r="BO178" s="1041"/>
      <c r="BP178" s="1041"/>
      <c r="BQ178" s="1041"/>
      <c r="BR178" s="1041"/>
      <c r="BS178" s="1041"/>
      <c r="BT178" s="1041"/>
      <c r="BU178" s="1041"/>
      <c r="BV178" s="1041"/>
      <c r="BW178" s="1041"/>
      <c r="BX178" s="1041"/>
      <c r="BY178" s="1041"/>
      <c r="BZ178" s="1041"/>
      <c r="CA178" s="1041"/>
      <c r="CB178" s="1041"/>
      <c r="CC178" s="1041"/>
      <c r="CD178" s="1041"/>
      <c r="CE178" s="1041"/>
      <c r="CF178" s="1041"/>
      <c r="CG178" s="1041"/>
      <c r="CH178" s="1041"/>
      <c r="CI178" s="1041"/>
      <c r="CJ178" s="1041"/>
      <c r="CK178" s="1041"/>
      <c r="CL178" s="1041"/>
      <c r="CM178" s="1041"/>
      <c r="CN178" s="1041"/>
      <c r="CO178" s="1041"/>
      <c r="CP178" s="1041"/>
      <c r="CQ178" s="1041"/>
      <c r="CR178" s="1041"/>
      <c r="CS178" s="1041"/>
      <c r="CT178" s="1041"/>
      <c r="CU178" s="1041"/>
      <c r="CV178" s="1041"/>
    </row>
    <row r="179" spans="4:100" ht="12">
      <c r="D179" s="1041"/>
      <c r="E179" s="1041"/>
      <c r="F179" s="1041"/>
      <c r="G179" s="1040"/>
      <c r="H179" s="1040"/>
      <c r="I179" s="1040"/>
      <c r="J179" s="1040"/>
      <c r="K179" s="1040"/>
      <c r="L179" s="1040"/>
      <c r="M179" s="1040"/>
      <c r="N179" s="1040"/>
      <c r="O179" s="1040"/>
      <c r="P179" s="1040"/>
      <c r="Q179" s="1040"/>
      <c r="R179" s="1040"/>
      <c r="S179" s="1040"/>
      <c r="T179" s="1040"/>
      <c r="U179" s="1040"/>
      <c r="V179" s="1040"/>
      <c r="W179" s="1040"/>
      <c r="X179" s="1040"/>
      <c r="Y179" s="1040"/>
      <c r="Z179" s="1040"/>
      <c r="AA179" s="1040"/>
      <c r="AB179" s="1040"/>
      <c r="AC179" s="1040"/>
      <c r="AD179" s="1040"/>
      <c r="AE179" s="1040"/>
      <c r="AF179" s="1040"/>
      <c r="AG179" s="1040"/>
      <c r="AH179" s="1040"/>
      <c r="AI179" s="1040"/>
      <c r="AJ179" s="1040"/>
      <c r="AK179" s="1040"/>
      <c r="AL179" s="1040"/>
      <c r="AM179" s="1040"/>
      <c r="AN179" s="1040"/>
      <c r="AO179" s="1040"/>
      <c r="AP179" s="1040"/>
      <c r="AQ179" s="1040"/>
      <c r="AR179" s="1040"/>
      <c r="AS179" s="1040"/>
      <c r="AT179" s="1040"/>
      <c r="AU179" s="1040"/>
      <c r="AV179" s="1040"/>
      <c r="AW179" s="1041"/>
      <c r="AX179" s="1041"/>
      <c r="AY179" s="1041"/>
      <c r="AZ179" s="1041"/>
      <c r="BA179" s="1041"/>
      <c r="BB179" s="1041"/>
      <c r="BC179" s="1041"/>
      <c r="BD179" s="1041"/>
      <c r="BE179" s="1041"/>
      <c r="BF179" s="1041"/>
      <c r="BG179" s="1041"/>
      <c r="BH179" s="1041"/>
      <c r="BI179" s="1041"/>
      <c r="BJ179" s="1041"/>
      <c r="BK179" s="1041"/>
      <c r="BL179" s="1041"/>
      <c r="BM179" s="1041"/>
      <c r="BN179" s="1041"/>
      <c r="BO179" s="1041"/>
      <c r="BP179" s="1041"/>
      <c r="BQ179" s="1041"/>
      <c r="BR179" s="1041"/>
      <c r="BS179" s="1041"/>
      <c r="BT179" s="1041"/>
      <c r="BU179" s="1041"/>
      <c r="BV179" s="1041"/>
      <c r="BW179" s="1041"/>
      <c r="BX179" s="1041"/>
      <c r="BY179" s="1041"/>
      <c r="BZ179" s="1041"/>
      <c r="CA179" s="1041"/>
      <c r="CB179" s="1041"/>
      <c r="CC179" s="1041"/>
      <c r="CD179" s="1041"/>
      <c r="CE179" s="1041"/>
      <c r="CF179" s="1041"/>
      <c r="CG179" s="1041"/>
      <c r="CH179" s="1041"/>
      <c r="CI179" s="1041"/>
      <c r="CJ179" s="1041"/>
      <c r="CK179" s="1041"/>
      <c r="CL179" s="1041"/>
      <c r="CM179" s="1041"/>
      <c r="CN179" s="1041"/>
      <c r="CO179" s="1041"/>
      <c r="CP179" s="1041"/>
      <c r="CQ179" s="1041"/>
      <c r="CR179" s="1041"/>
      <c r="CS179" s="1041"/>
      <c r="CT179" s="1041"/>
      <c r="CU179" s="1041"/>
      <c r="CV179" s="1041"/>
    </row>
    <row r="180" spans="4:100" ht="12">
      <c r="D180" s="1041"/>
      <c r="E180" s="1041"/>
      <c r="F180" s="1041"/>
      <c r="G180" s="1040"/>
      <c r="H180" s="1040"/>
      <c r="I180" s="1040"/>
      <c r="J180" s="1040"/>
      <c r="K180" s="1040"/>
      <c r="L180" s="1040"/>
      <c r="M180" s="1040"/>
      <c r="N180" s="1040"/>
      <c r="O180" s="1040"/>
      <c r="P180" s="1040"/>
      <c r="Q180" s="1040"/>
      <c r="R180" s="1040"/>
      <c r="S180" s="1040"/>
      <c r="T180" s="1040"/>
      <c r="U180" s="1040"/>
      <c r="V180" s="1040"/>
      <c r="W180" s="1040"/>
      <c r="X180" s="1040"/>
      <c r="Y180" s="1040"/>
      <c r="Z180" s="1040"/>
      <c r="AA180" s="1040"/>
      <c r="AB180" s="1040"/>
      <c r="AC180" s="1040"/>
      <c r="AD180" s="1040"/>
      <c r="AE180" s="1040"/>
      <c r="AF180" s="1040"/>
      <c r="AG180" s="1040"/>
      <c r="AH180" s="1040"/>
      <c r="AI180" s="1040"/>
      <c r="AJ180" s="1040"/>
      <c r="AK180" s="1040"/>
      <c r="AL180" s="1040"/>
      <c r="AM180" s="1040"/>
      <c r="AN180" s="1040"/>
      <c r="AO180" s="1040"/>
      <c r="AP180" s="1040"/>
      <c r="AQ180" s="1040"/>
      <c r="AR180" s="1040"/>
      <c r="AS180" s="1040"/>
      <c r="AT180" s="1040"/>
      <c r="AU180" s="1040"/>
      <c r="AV180" s="1040"/>
      <c r="AW180" s="1041"/>
      <c r="AX180" s="1041"/>
      <c r="AY180" s="1041"/>
      <c r="AZ180" s="1041"/>
      <c r="BA180" s="1041"/>
      <c r="BB180" s="1041"/>
      <c r="BC180" s="1041"/>
      <c r="BD180" s="1041"/>
      <c r="BE180" s="1041"/>
      <c r="BF180" s="1041"/>
      <c r="BG180" s="1041"/>
      <c r="BH180" s="1041"/>
      <c r="BI180" s="1041"/>
      <c r="BJ180" s="1041"/>
      <c r="BK180" s="1041"/>
      <c r="BL180" s="1041"/>
      <c r="BM180" s="1041"/>
      <c r="BN180" s="1041"/>
      <c r="BO180" s="1041"/>
      <c r="BP180" s="1041"/>
      <c r="BQ180" s="1041"/>
      <c r="BR180" s="1041"/>
      <c r="BS180" s="1041"/>
      <c r="BT180" s="1041"/>
      <c r="BU180" s="1041"/>
      <c r="BV180" s="1041"/>
      <c r="BW180" s="1041"/>
      <c r="BX180" s="1041"/>
      <c r="BY180" s="1041"/>
      <c r="BZ180" s="1041"/>
      <c r="CA180" s="1041"/>
      <c r="CB180" s="1041"/>
      <c r="CC180" s="1041"/>
      <c r="CD180" s="1041"/>
      <c r="CE180" s="1041"/>
      <c r="CF180" s="1041"/>
      <c r="CG180" s="1041"/>
      <c r="CH180" s="1041"/>
      <c r="CI180" s="1041"/>
      <c r="CJ180" s="1041"/>
      <c r="CK180" s="1041"/>
      <c r="CL180" s="1041"/>
      <c r="CM180" s="1041"/>
      <c r="CN180" s="1041"/>
      <c r="CO180" s="1041"/>
      <c r="CP180" s="1041"/>
      <c r="CQ180" s="1041"/>
      <c r="CR180" s="1041"/>
      <c r="CS180" s="1041"/>
      <c r="CT180" s="1041"/>
      <c r="CU180" s="1041"/>
      <c r="CV180" s="1041"/>
    </row>
    <row r="181" spans="4:100" ht="12">
      <c r="D181" s="1041"/>
      <c r="E181" s="1041"/>
      <c r="F181" s="1041"/>
      <c r="G181" s="1040"/>
      <c r="H181" s="1040"/>
      <c r="I181" s="1040"/>
      <c r="J181" s="1040"/>
      <c r="K181" s="1040"/>
      <c r="L181" s="1040"/>
      <c r="M181" s="1040"/>
      <c r="N181" s="1040"/>
      <c r="O181" s="1040"/>
      <c r="P181" s="1040"/>
      <c r="Q181" s="1040"/>
      <c r="R181" s="1040"/>
      <c r="S181" s="1040"/>
      <c r="T181" s="1040"/>
      <c r="U181" s="1040"/>
      <c r="V181" s="1040"/>
      <c r="W181" s="1040"/>
      <c r="X181" s="1040"/>
      <c r="Y181" s="1040"/>
      <c r="Z181" s="1040"/>
      <c r="AA181" s="1040"/>
      <c r="AB181" s="1040"/>
      <c r="AC181" s="1040"/>
      <c r="AD181" s="1040"/>
      <c r="AE181" s="1040"/>
      <c r="AF181" s="1040"/>
      <c r="AG181" s="1040"/>
      <c r="AH181" s="1040"/>
      <c r="AI181" s="1040"/>
      <c r="AJ181" s="1040"/>
      <c r="AK181" s="1040"/>
      <c r="AL181" s="1040"/>
      <c r="AM181" s="1040"/>
      <c r="AN181" s="1040"/>
      <c r="AO181" s="1040"/>
      <c r="AP181" s="1040"/>
      <c r="AQ181" s="1040"/>
      <c r="AR181" s="1040"/>
      <c r="AS181" s="1040"/>
      <c r="AT181" s="1040"/>
      <c r="AU181" s="1040"/>
      <c r="AV181" s="1040"/>
      <c r="AW181" s="1041"/>
      <c r="AX181" s="1041"/>
      <c r="AY181" s="1041"/>
      <c r="AZ181" s="1041"/>
      <c r="BA181" s="1041"/>
      <c r="BB181" s="1041"/>
      <c r="BC181" s="1041"/>
      <c r="BD181" s="1041"/>
      <c r="BE181" s="1041"/>
      <c r="BF181" s="1041"/>
      <c r="BG181" s="1041"/>
      <c r="BH181" s="1041"/>
      <c r="BI181" s="1041"/>
      <c r="BJ181" s="1041"/>
      <c r="BK181" s="1041"/>
      <c r="BL181" s="1041"/>
      <c r="BM181" s="1041"/>
      <c r="BN181" s="1041"/>
      <c r="BO181" s="1041"/>
      <c r="BP181" s="1041"/>
      <c r="BQ181" s="1041"/>
      <c r="BR181" s="1041"/>
      <c r="BS181" s="1041"/>
      <c r="BT181" s="1041"/>
      <c r="BU181" s="1041"/>
      <c r="BV181" s="1041"/>
      <c r="BW181" s="1041"/>
      <c r="BX181" s="1041"/>
      <c r="BY181" s="1041"/>
      <c r="BZ181" s="1041"/>
      <c r="CA181" s="1041"/>
      <c r="CB181" s="1041"/>
      <c r="CC181" s="1041"/>
      <c r="CD181" s="1041"/>
      <c r="CE181" s="1041"/>
      <c r="CF181" s="1041"/>
      <c r="CG181" s="1041"/>
      <c r="CH181" s="1041"/>
      <c r="CI181" s="1041"/>
      <c r="CJ181" s="1041"/>
      <c r="CK181" s="1041"/>
      <c r="CL181" s="1041"/>
      <c r="CM181" s="1041"/>
      <c r="CN181" s="1041"/>
      <c r="CO181" s="1041"/>
      <c r="CP181" s="1041"/>
      <c r="CQ181" s="1041"/>
      <c r="CR181" s="1041"/>
      <c r="CS181" s="1041"/>
      <c r="CT181" s="1041"/>
      <c r="CU181" s="1041"/>
      <c r="CV181" s="1041"/>
    </row>
    <row r="182" spans="4:100" ht="12">
      <c r="D182" s="1041"/>
      <c r="E182" s="1041"/>
      <c r="F182" s="1041"/>
      <c r="G182" s="1040"/>
      <c r="H182" s="1040"/>
      <c r="I182" s="1040"/>
      <c r="J182" s="1040"/>
      <c r="K182" s="1040"/>
      <c r="L182" s="1040"/>
      <c r="M182" s="1040"/>
      <c r="N182" s="1040"/>
      <c r="O182" s="1040"/>
      <c r="P182" s="1040"/>
      <c r="Q182" s="1040"/>
      <c r="R182" s="1040"/>
      <c r="S182" s="1040"/>
      <c r="T182" s="1040"/>
      <c r="U182" s="1040"/>
      <c r="V182" s="1040"/>
      <c r="W182" s="1040"/>
      <c r="X182" s="1040"/>
      <c r="Y182" s="1040"/>
      <c r="Z182" s="1040"/>
      <c r="AA182" s="1040"/>
      <c r="AB182" s="1040"/>
      <c r="AC182" s="1040"/>
      <c r="AD182" s="1040"/>
      <c r="AE182" s="1040"/>
      <c r="AF182" s="1040"/>
      <c r="AG182" s="1040"/>
      <c r="AH182" s="1040"/>
      <c r="AI182" s="1040"/>
      <c r="AJ182" s="1040"/>
      <c r="AK182" s="1040"/>
      <c r="AL182" s="1040"/>
      <c r="AM182" s="1040"/>
      <c r="AN182" s="1040"/>
      <c r="AO182" s="1040"/>
      <c r="AP182" s="1040"/>
      <c r="AQ182" s="1040"/>
      <c r="AR182" s="1040"/>
      <c r="AS182" s="1040"/>
      <c r="AT182" s="1040"/>
      <c r="AU182" s="1040"/>
      <c r="AV182" s="1040"/>
      <c r="AW182" s="1041"/>
      <c r="AX182" s="1041"/>
      <c r="AY182" s="1041"/>
      <c r="AZ182" s="1041"/>
      <c r="BA182" s="1041"/>
      <c r="BB182" s="1041"/>
      <c r="BC182" s="1041"/>
      <c r="BD182" s="1041"/>
      <c r="BE182" s="1041"/>
      <c r="BF182" s="1041"/>
      <c r="BG182" s="1041"/>
      <c r="BH182" s="1041"/>
      <c r="BI182" s="1041"/>
      <c r="BJ182" s="1041"/>
      <c r="BK182" s="1041"/>
      <c r="BL182" s="1041"/>
      <c r="BM182" s="1041"/>
      <c r="BN182" s="1041"/>
      <c r="BO182" s="1041"/>
      <c r="BP182" s="1041"/>
      <c r="BQ182" s="1041"/>
      <c r="BR182" s="1041"/>
      <c r="BS182" s="1041"/>
      <c r="BT182" s="1041"/>
      <c r="BU182" s="1041"/>
      <c r="BV182" s="1041"/>
      <c r="BW182" s="1041"/>
      <c r="BX182" s="1041"/>
      <c r="BY182" s="1041"/>
      <c r="BZ182" s="1041"/>
      <c r="CA182" s="1041"/>
      <c r="CB182" s="1041"/>
      <c r="CC182" s="1041"/>
      <c r="CD182" s="1041"/>
      <c r="CE182" s="1041"/>
      <c r="CF182" s="1041"/>
      <c r="CG182" s="1041"/>
      <c r="CH182" s="1041"/>
      <c r="CI182" s="1041"/>
      <c r="CJ182" s="1041"/>
      <c r="CK182" s="1041"/>
      <c r="CL182" s="1041"/>
      <c r="CM182" s="1041"/>
      <c r="CN182" s="1041"/>
      <c r="CO182" s="1041"/>
      <c r="CP182" s="1041"/>
      <c r="CQ182" s="1041"/>
      <c r="CR182" s="1041"/>
      <c r="CS182" s="1041"/>
      <c r="CT182" s="1041"/>
      <c r="CU182" s="1041"/>
      <c r="CV182" s="1041"/>
    </row>
    <row r="183" spans="4:100" ht="12">
      <c r="D183" s="1041"/>
      <c r="E183" s="1041"/>
      <c r="F183" s="1041"/>
      <c r="G183" s="1040"/>
      <c r="H183" s="1040"/>
      <c r="I183" s="1040"/>
      <c r="J183" s="1040"/>
      <c r="K183" s="1040"/>
      <c r="L183" s="1040"/>
      <c r="M183" s="1040"/>
      <c r="N183" s="1040"/>
      <c r="O183" s="1040"/>
      <c r="P183" s="1040"/>
      <c r="Q183" s="1040"/>
      <c r="R183" s="1040"/>
      <c r="S183" s="1040"/>
      <c r="T183" s="1040"/>
      <c r="U183" s="1040"/>
      <c r="V183" s="1040"/>
      <c r="W183" s="1040"/>
      <c r="X183" s="1040"/>
      <c r="Y183" s="1040"/>
      <c r="Z183" s="1040"/>
      <c r="AA183" s="1040"/>
      <c r="AB183" s="1040"/>
      <c r="AC183" s="1040"/>
      <c r="AD183" s="1040"/>
      <c r="AE183" s="1040"/>
      <c r="AF183" s="1040"/>
      <c r="AG183" s="1040"/>
      <c r="AH183" s="1040"/>
      <c r="AI183" s="1040"/>
      <c r="AJ183" s="1040"/>
      <c r="AK183" s="1040"/>
      <c r="AL183" s="1040"/>
      <c r="AM183" s="1040"/>
      <c r="AN183" s="1040"/>
      <c r="AO183" s="1040"/>
      <c r="AP183" s="1040"/>
      <c r="AQ183" s="1040"/>
      <c r="AR183" s="1040"/>
      <c r="AS183" s="1040"/>
      <c r="AT183" s="1040"/>
      <c r="AU183" s="1040"/>
      <c r="AV183" s="1040"/>
      <c r="AW183" s="1041"/>
      <c r="AX183" s="1041"/>
      <c r="AY183" s="1041"/>
      <c r="AZ183" s="1041"/>
      <c r="BA183" s="1041"/>
      <c r="BB183" s="1041"/>
      <c r="BC183" s="1041"/>
      <c r="BD183" s="1041"/>
      <c r="BE183" s="1041"/>
      <c r="BF183" s="1041"/>
      <c r="BG183" s="1041"/>
      <c r="BH183" s="1041"/>
      <c r="BI183" s="1041"/>
      <c r="BJ183" s="1041"/>
      <c r="BK183" s="1041"/>
      <c r="BL183" s="1041"/>
      <c r="BM183" s="1041"/>
      <c r="BN183" s="1041"/>
      <c r="BO183" s="1041"/>
      <c r="BP183" s="1041"/>
      <c r="BQ183" s="1041"/>
      <c r="BR183" s="1041"/>
      <c r="BS183" s="1041"/>
      <c r="BT183" s="1041"/>
      <c r="BU183" s="1041"/>
      <c r="BV183" s="1041"/>
      <c r="BW183" s="1041"/>
      <c r="BX183" s="1041"/>
      <c r="BY183" s="1041"/>
      <c r="BZ183" s="1041"/>
      <c r="CA183" s="1041"/>
      <c r="CB183" s="1041"/>
      <c r="CC183" s="1041"/>
      <c r="CD183" s="1041"/>
      <c r="CE183" s="1041"/>
      <c r="CF183" s="1041"/>
      <c r="CG183" s="1041"/>
      <c r="CH183" s="1041"/>
      <c r="CI183" s="1041"/>
      <c r="CJ183" s="1041"/>
      <c r="CK183" s="1041"/>
      <c r="CL183" s="1041"/>
      <c r="CM183" s="1041"/>
      <c r="CN183" s="1041"/>
      <c r="CO183" s="1041"/>
      <c r="CP183" s="1041"/>
      <c r="CQ183" s="1041"/>
      <c r="CR183" s="1041"/>
      <c r="CS183" s="1041"/>
      <c r="CT183" s="1041"/>
      <c r="CU183" s="1041"/>
      <c r="CV183" s="1041"/>
    </row>
    <row r="184" spans="4:100" ht="12">
      <c r="D184" s="1041"/>
      <c r="E184" s="1041"/>
      <c r="F184" s="1041"/>
      <c r="G184" s="1040"/>
      <c r="H184" s="1040"/>
      <c r="I184" s="1040"/>
      <c r="J184" s="1040"/>
      <c r="K184" s="1040"/>
      <c r="L184" s="1040"/>
      <c r="M184" s="1040"/>
      <c r="N184" s="1040"/>
      <c r="O184" s="1040"/>
      <c r="P184" s="1040"/>
      <c r="Q184" s="1040"/>
      <c r="R184" s="1040"/>
      <c r="S184" s="1040"/>
      <c r="T184" s="1040"/>
      <c r="U184" s="1040"/>
      <c r="V184" s="1040"/>
      <c r="W184" s="1040"/>
      <c r="X184" s="1040"/>
      <c r="Y184" s="1040"/>
      <c r="Z184" s="1040"/>
      <c r="AA184" s="1040"/>
      <c r="AB184" s="1040"/>
      <c r="AC184" s="1040"/>
      <c r="AD184" s="1040"/>
      <c r="AE184" s="1040"/>
      <c r="AF184" s="1040"/>
      <c r="AG184" s="1040"/>
      <c r="AH184" s="1040"/>
      <c r="AI184" s="1040"/>
      <c r="AJ184" s="1040"/>
      <c r="AK184" s="1040"/>
      <c r="AL184" s="1040"/>
      <c r="AM184" s="1040"/>
      <c r="AN184" s="1040"/>
      <c r="AO184" s="1040"/>
      <c r="AP184" s="1040"/>
      <c r="AQ184" s="1040"/>
      <c r="AR184" s="1040"/>
      <c r="AS184" s="1040"/>
      <c r="AT184" s="1040"/>
      <c r="AU184" s="1040"/>
      <c r="AV184" s="1040"/>
      <c r="AW184" s="1041"/>
      <c r="AX184" s="1041"/>
      <c r="AY184" s="1041"/>
      <c r="AZ184" s="1041"/>
      <c r="BA184" s="1041"/>
      <c r="BB184" s="1041"/>
      <c r="BC184" s="1041"/>
      <c r="BD184" s="1041"/>
      <c r="BE184" s="1041"/>
      <c r="BF184" s="1041"/>
      <c r="BG184" s="1041"/>
      <c r="BH184" s="1041"/>
      <c r="BI184" s="1041"/>
      <c r="BJ184" s="1041"/>
      <c r="BK184" s="1041"/>
      <c r="BL184" s="1041"/>
      <c r="BM184" s="1041"/>
      <c r="BN184" s="1041"/>
      <c r="BO184" s="1041"/>
      <c r="BP184" s="1041"/>
      <c r="BQ184" s="1041"/>
      <c r="BR184" s="1041"/>
      <c r="BS184" s="1041"/>
      <c r="BT184" s="1041"/>
      <c r="BU184" s="1041"/>
      <c r="BV184" s="1041"/>
      <c r="BW184" s="1041"/>
      <c r="BX184" s="1041"/>
      <c r="BY184" s="1041"/>
      <c r="BZ184" s="1041"/>
      <c r="CA184" s="1041"/>
      <c r="CB184" s="1041"/>
      <c r="CC184" s="1041"/>
      <c r="CD184" s="1041"/>
      <c r="CE184" s="1041"/>
      <c r="CF184" s="1041"/>
      <c r="CG184" s="1041"/>
      <c r="CH184" s="1041"/>
      <c r="CI184" s="1041"/>
      <c r="CJ184" s="1041"/>
      <c r="CK184" s="1041"/>
      <c r="CL184" s="1041"/>
      <c r="CM184" s="1041"/>
      <c r="CN184" s="1041"/>
      <c r="CO184" s="1041"/>
      <c r="CP184" s="1041"/>
      <c r="CQ184" s="1041"/>
      <c r="CR184" s="1041"/>
      <c r="CS184" s="1041"/>
      <c r="CT184" s="1041"/>
      <c r="CU184" s="1041"/>
      <c r="CV184" s="1041"/>
    </row>
    <row r="185" spans="4:100" ht="12">
      <c r="D185" s="1041"/>
      <c r="E185" s="1041"/>
      <c r="F185" s="1041"/>
      <c r="G185" s="1040"/>
      <c r="H185" s="1040"/>
      <c r="I185" s="1040"/>
      <c r="J185" s="1040"/>
      <c r="K185" s="1040"/>
      <c r="L185" s="1040"/>
      <c r="M185" s="1040"/>
      <c r="N185" s="1040"/>
      <c r="O185" s="1040"/>
      <c r="P185" s="1040"/>
      <c r="Q185" s="1040"/>
      <c r="R185" s="1040"/>
      <c r="S185" s="1040"/>
      <c r="T185" s="1040"/>
      <c r="U185" s="1040"/>
      <c r="V185" s="1040"/>
      <c r="W185" s="1040"/>
      <c r="X185" s="1040"/>
      <c r="Y185" s="1040"/>
      <c r="Z185" s="1040"/>
      <c r="AA185" s="1040"/>
      <c r="AB185" s="1040"/>
      <c r="AC185" s="1040"/>
      <c r="AD185" s="1040"/>
      <c r="AE185" s="1040"/>
      <c r="AF185" s="1040"/>
      <c r="AG185" s="1040"/>
      <c r="AH185" s="1040"/>
      <c r="AI185" s="1040"/>
      <c r="AJ185" s="1040"/>
      <c r="AK185" s="1040"/>
      <c r="AL185" s="1040"/>
      <c r="AM185" s="1040"/>
      <c r="AN185" s="1040"/>
      <c r="AO185" s="1040"/>
      <c r="AP185" s="1040"/>
      <c r="AQ185" s="1040"/>
      <c r="AR185" s="1040"/>
      <c r="AS185" s="1040"/>
      <c r="AT185" s="1040"/>
      <c r="AU185" s="1040"/>
      <c r="AV185" s="1040"/>
      <c r="AW185" s="1041"/>
      <c r="AX185" s="1041"/>
      <c r="AY185" s="1041"/>
      <c r="AZ185" s="1041"/>
      <c r="BA185" s="1041"/>
      <c r="BB185" s="1041"/>
      <c r="BC185" s="1041"/>
      <c r="BD185" s="1041"/>
      <c r="BE185" s="1041"/>
      <c r="BF185" s="1041"/>
      <c r="BG185" s="1041"/>
      <c r="BH185" s="1041"/>
      <c r="BI185" s="1041"/>
      <c r="BJ185" s="1041"/>
      <c r="BK185" s="1041"/>
      <c r="BL185" s="1041"/>
      <c r="BM185" s="1041"/>
      <c r="BN185" s="1041"/>
      <c r="BO185" s="1041"/>
      <c r="BP185" s="1041"/>
      <c r="BQ185" s="1041"/>
      <c r="BR185" s="1041"/>
      <c r="BS185" s="1041"/>
      <c r="BT185" s="1041"/>
      <c r="BU185" s="1041"/>
      <c r="BV185" s="1041"/>
      <c r="BW185" s="1041"/>
      <c r="BX185" s="1041"/>
      <c r="BY185" s="1041"/>
      <c r="BZ185" s="1041"/>
      <c r="CA185" s="1041"/>
      <c r="CB185" s="1041"/>
      <c r="CC185" s="1041"/>
      <c r="CD185" s="1041"/>
      <c r="CE185" s="1041"/>
      <c r="CF185" s="1041"/>
      <c r="CG185" s="1041"/>
      <c r="CH185" s="1041"/>
      <c r="CI185" s="1041"/>
      <c r="CJ185" s="1041"/>
      <c r="CK185" s="1041"/>
      <c r="CL185" s="1041"/>
      <c r="CM185" s="1041"/>
      <c r="CN185" s="1041"/>
      <c r="CO185" s="1041"/>
      <c r="CP185" s="1041"/>
      <c r="CQ185" s="1041"/>
      <c r="CR185" s="1041"/>
      <c r="CS185" s="1041"/>
      <c r="CT185" s="1041"/>
      <c r="CU185" s="1041"/>
      <c r="CV185" s="1041"/>
    </row>
    <row r="186" spans="4:100" ht="12">
      <c r="D186" s="1041"/>
      <c r="E186" s="1041"/>
      <c r="F186" s="1041"/>
      <c r="G186" s="1040"/>
      <c r="H186" s="1040"/>
      <c r="I186" s="1040"/>
      <c r="J186" s="1040"/>
      <c r="K186" s="1040"/>
      <c r="L186" s="1040"/>
      <c r="M186" s="1040"/>
      <c r="N186" s="1040"/>
      <c r="O186" s="1040"/>
      <c r="P186" s="1040"/>
      <c r="Q186" s="1040"/>
      <c r="R186" s="1040"/>
      <c r="S186" s="1040"/>
      <c r="T186" s="1040"/>
      <c r="U186" s="1040"/>
      <c r="V186" s="1040"/>
      <c r="W186" s="1040"/>
      <c r="X186" s="1040"/>
      <c r="Y186" s="1040"/>
      <c r="Z186" s="1040"/>
      <c r="AA186" s="1040"/>
      <c r="AB186" s="1040"/>
      <c r="AC186" s="1040"/>
      <c r="AD186" s="1040"/>
      <c r="AE186" s="1040"/>
      <c r="AF186" s="1040"/>
      <c r="AG186" s="1040"/>
      <c r="AH186" s="1040"/>
      <c r="AI186" s="1040"/>
      <c r="AJ186" s="1040"/>
      <c r="AK186" s="1040"/>
      <c r="AL186" s="1040"/>
      <c r="AM186" s="1040"/>
      <c r="AN186" s="1040"/>
      <c r="AO186" s="1040"/>
      <c r="AP186" s="1040"/>
      <c r="AQ186" s="1040"/>
      <c r="AR186" s="1040"/>
      <c r="AS186" s="1040"/>
      <c r="AT186" s="1040"/>
      <c r="AU186" s="1040"/>
      <c r="AV186" s="1040"/>
      <c r="AW186" s="1041"/>
      <c r="AX186" s="1041"/>
      <c r="AY186" s="1041"/>
      <c r="AZ186" s="1041"/>
      <c r="BA186" s="1041"/>
      <c r="BB186" s="1041"/>
      <c r="BC186" s="1041"/>
      <c r="BD186" s="1041"/>
      <c r="BE186" s="1041"/>
      <c r="BF186" s="1041"/>
      <c r="BG186" s="1041"/>
      <c r="BH186" s="1041"/>
      <c r="BI186" s="1041"/>
      <c r="BJ186" s="1041"/>
      <c r="BK186" s="1041"/>
      <c r="BL186" s="1041"/>
      <c r="BM186" s="1041"/>
      <c r="BN186" s="1041"/>
      <c r="BO186" s="1041"/>
      <c r="BP186" s="1041"/>
      <c r="BQ186" s="1041"/>
      <c r="BR186" s="1041"/>
      <c r="BS186" s="1041"/>
      <c r="BT186" s="1041"/>
      <c r="BU186" s="1041"/>
      <c r="BV186" s="1041"/>
      <c r="BW186" s="1041"/>
      <c r="BX186" s="1041"/>
      <c r="BY186" s="1041"/>
      <c r="BZ186" s="1041"/>
      <c r="CA186" s="1041"/>
      <c r="CB186" s="1041"/>
      <c r="CC186" s="1041"/>
      <c r="CD186" s="1041"/>
      <c r="CE186" s="1041"/>
      <c r="CF186" s="1041"/>
      <c r="CG186" s="1041"/>
      <c r="CH186" s="1041"/>
      <c r="CI186" s="1041"/>
      <c r="CJ186" s="1041"/>
      <c r="CK186" s="1041"/>
      <c r="CL186" s="1041"/>
      <c r="CM186" s="1041"/>
      <c r="CN186" s="1041"/>
      <c r="CO186" s="1041"/>
      <c r="CP186" s="1041"/>
      <c r="CQ186" s="1041"/>
      <c r="CR186" s="1041"/>
      <c r="CS186" s="1041"/>
      <c r="CT186" s="1041"/>
      <c r="CU186" s="1041"/>
      <c r="CV186" s="1041"/>
    </row>
    <row r="187" spans="4:100" ht="12">
      <c r="D187" s="1041"/>
      <c r="E187" s="1041"/>
      <c r="F187" s="1041"/>
      <c r="G187" s="1040"/>
      <c r="H187" s="1040"/>
      <c r="I187" s="1040"/>
      <c r="J187" s="1040"/>
      <c r="K187" s="1040"/>
      <c r="L187" s="1040"/>
      <c r="M187" s="1040"/>
      <c r="N187" s="1040"/>
      <c r="O187" s="1040"/>
      <c r="P187" s="1040"/>
      <c r="Q187" s="1040"/>
      <c r="R187" s="1040"/>
      <c r="S187" s="1040"/>
      <c r="T187" s="1040"/>
      <c r="U187" s="1040"/>
      <c r="V187" s="1040"/>
      <c r="W187" s="1040"/>
      <c r="X187" s="1040"/>
      <c r="Y187" s="1040"/>
      <c r="Z187" s="1040"/>
      <c r="AA187" s="1040"/>
      <c r="AB187" s="1040"/>
      <c r="AC187" s="1040"/>
      <c r="AD187" s="1040"/>
      <c r="AE187" s="1040"/>
      <c r="AF187" s="1040"/>
      <c r="AG187" s="1040"/>
      <c r="AH187" s="1040"/>
      <c r="AI187" s="1040"/>
      <c r="AJ187" s="1040"/>
      <c r="AK187" s="1040"/>
      <c r="AL187" s="1040"/>
      <c r="AM187" s="1040"/>
      <c r="AN187" s="1040"/>
      <c r="AO187" s="1040"/>
      <c r="AP187" s="1040"/>
      <c r="AQ187" s="1040"/>
      <c r="AR187" s="1040"/>
      <c r="AS187" s="1040"/>
      <c r="AT187" s="1040"/>
      <c r="AU187" s="1040"/>
      <c r="AV187" s="1040"/>
      <c r="AW187" s="1041"/>
      <c r="AX187" s="1041"/>
      <c r="AY187" s="1041"/>
      <c r="AZ187" s="1041"/>
      <c r="BA187" s="1041"/>
      <c r="BB187" s="1041"/>
      <c r="BC187" s="1041"/>
      <c r="BD187" s="1041"/>
      <c r="BE187" s="1041"/>
      <c r="BF187" s="1041"/>
      <c r="BG187" s="1041"/>
      <c r="BH187" s="1041"/>
      <c r="BI187" s="1041"/>
      <c r="BJ187" s="1041"/>
      <c r="BK187" s="1041"/>
      <c r="BL187" s="1041"/>
      <c r="BM187" s="1041"/>
      <c r="BN187" s="1041"/>
      <c r="BO187" s="1041"/>
      <c r="BP187" s="1041"/>
      <c r="BQ187" s="1041"/>
      <c r="BR187" s="1041"/>
      <c r="BS187" s="1041"/>
      <c r="BT187" s="1041"/>
      <c r="BU187" s="1041"/>
      <c r="BV187" s="1041"/>
      <c r="BW187" s="1041"/>
      <c r="BX187" s="1041"/>
      <c r="BY187" s="1041"/>
      <c r="BZ187" s="1041"/>
      <c r="CA187" s="1041"/>
      <c r="CB187" s="1041"/>
      <c r="CC187" s="1041"/>
      <c r="CD187" s="1041"/>
      <c r="CE187" s="1041"/>
      <c r="CF187" s="1041"/>
      <c r="CG187" s="1041"/>
      <c r="CH187" s="1041"/>
      <c r="CI187" s="1041"/>
      <c r="CJ187" s="1041"/>
      <c r="CK187" s="1041"/>
      <c r="CL187" s="1041"/>
      <c r="CM187" s="1041"/>
      <c r="CN187" s="1041"/>
      <c r="CO187" s="1041"/>
      <c r="CP187" s="1041"/>
      <c r="CQ187" s="1041"/>
      <c r="CR187" s="1041"/>
      <c r="CS187" s="1041"/>
      <c r="CT187" s="1041"/>
      <c r="CU187" s="1041"/>
      <c r="CV187" s="1041"/>
    </row>
    <row r="188" spans="4:100" ht="12">
      <c r="D188" s="1041"/>
      <c r="E188" s="1041"/>
      <c r="F188" s="1041"/>
      <c r="G188" s="1040"/>
      <c r="H188" s="1040"/>
      <c r="I188" s="1040"/>
      <c r="J188" s="1040"/>
      <c r="K188" s="1040"/>
      <c r="L188" s="1040"/>
      <c r="M188" s="1040"/>
      <c r="N188" s="1040"/>
      <c r="O188" s="1040"/>
      <c r="P188" s="1040"/>
      <c r="Q188" s="1040"/>
      <c r="R188" s="1040"/>
      <c r="S188" s="1040"/>
      <c r="T188" s="1040"/>
      <c r="U188" s="1040"/>
      <c r="V188" s="1040"/>
      <c r="W188" s="1040"/>
      <c r="X188" s="1040"/>
      <c r="Y188" s="1040"/>
      <c r="Z188" s="1040"/>
      <c r="AA188" s="1040"/>
      <c r="AB188" s="1040"/>
      <c r="AC188" s="1040"/>
      <c r="AD188" s="1040"/>
      <c r="AE188" s="1040"/>
      <c r="AF188" s="1040"/>
      <c r="AG188" s="1040"/>
      <c r="AH188" s="1040"/>
      <c r="AI188" s="1040"/>
      <c r="AJ188" s="1040"/>
      <c r="AK188" s="1040"/>
      <c r="AL188" s="1040"/>
      <c r="AM188" s="1040"/>
      <c r="AN188" s="1040"/>
      <c r="AO188" s="1040"/>
      <c r="AP188" s="1040"/>
      <c r="AQ188" s="1040"/>
      <c r="AR188" s="1040"/>
      <c r="AS188" s="1040"/>
      <c r="AT188" s="1040"/>
      <c r="AU188" s="1040"/>
      <c r="AV188" s="1040"/>
      <c r="AW188" s="1041"/>
      <c r="AX188" s="1041"/>
      <c r="AY188" s="1041"/>
      <c r="AZ188" s="1041"/>
      <c r="BA188" s="1041"/>
      <c r="BB188" s="1041"/>
      <c r="BC188" s="1041"/>
      <c r="BD188" s="1041"/>
      <c r="BE188" s="1041"/>
      <c r="BF188" s="1041"/>
      <c r="BG188" s="1041"/>
      <c r="BH188" s="1041"/>
      <c r="BI188" s="1041"/>
      <c r="BJ188" s="1041"/>
      <c r="BK188" s="1041"/>
      <c r="BL188" s="1041"/>
      <c r="BM188" s="1041"/>
      <c r="BN188" s="1041"/>
      <c r="BO188" s="1041"/>
      <c r="BP188" s="1041"/>
      <c r="BQ188" s="1041"/>
      <c r="BR188" s="1041"/>
      <c r="BS188" s="1041"/>
      <c r="BT188" s="1041"/>
      <c r="BU188" s="1041"/>
      <c r="BV188" s="1041"/>
      <c r="BW188" s="1041"/>
      <c r="BX188" s="1041"/>
      <c r="BY188" s="1041"/>
      <c r="BZ188" s="1041"/>
      <c r="CA188" s="1041"/>
      <c r="CB188" s="1041"/>
      <c r="CC188" s="1041"/>
      <c r="CD188" s="1041"/>
      <c r="CE188" s="1041"/>
      <c r="CF188" s="1041"/>
      <c r="CG188" s="1041"/>
      <c r="CH188" s="1041"/>
      <c r="CI188" s="1041"/>
      <c r="CJ188" s="1041"/>
      <c r="CK188" s="1041"/>
      <c r="CL188" s="1041"/>
      <c r="CM188" s="1041"/>
      <c r="CN188" s="1041"/>
      <c r="CO188" s="1041"/>
      <c r="CP188" s="1041"/>
      <c r="CQ188" s="1041"/>
      <c r="CR188" s="1041"/>
      <c r="CS188" s="1041"/>
      <c r="CT188" s="1041"/>
      <c r="CU188" s="1041"/>
      <c r="CV188" s="1041"/>
    </row>
    <row r="189" spans="4:100" ht="12">
      <c r="D189" s="1041"/>
      <c r="E189" s="1041"/>
      <c r="F189" s="1041"/>
      <c r="G189" s="1040"/>
      <c r="H189" s="1040"/>
      <c r="I189" s="1040"/>
      <c r="J189" s="1040"/>
      <c r="K189" s="1040"/>
      <c r="L189" s="1040"/>
      <c r="M189" s="1040"/>
      <c r="N189" s="1040"/>
      <c r="O189" s="1040"/>
      <c r="P189" s="1040"/>
      <c r="Q189" s="1040"/>
      <c r="R189" s="1040"/>
      <c r="S189" s="1040"/>
      <c r="T189" s="1040"/>
      <c r="U189" s="1040"/>
      <c r="V189" s="1040"/>
      <c r="W189" s="1040"/>
      <c r="X189" s="1040"/>
      <c r="Y189" s="1040"/>
      <c r="Z189" s="1040"/>
      <c r="AA189" s="1040"/>
      <c r="AB189" s="1040"/>
      <c r="AC189" s="1040"/>
      <c r="AD189" s="1040"/>
      <c r="AE189" s="1040"/>
      <c r="AF189" s="1040"/>
      <c r="AG189" s="1040"/>
      <c r="AH189" s="1040"/>
      <c r="AI189" s="1040"/>
      <c r="AJ189" s="1040"/>
      <c r="AK189" s="1040"/>
      <c r="AL189" s="1040"/>
      <c r="AM189" s="1040"/>
      <c r="AN189" s="1040"/>
      <c r="AO189" s="1040"/>
      <c r="AP189" s="1040"/>
      <c r="AQ189" s="1040"/>
      <c r="AR189" s="1040"/>
      <c r="AS189" s="1040"/>
      <c r="AT189" s="1040"/>
      <c r="AU189" s="1040"/>
      <c r="AV189" s="1040"/>
      <c r="AW189" s="1041"/>
      <c r="AX189" s="1041"/>
      <c r="AY189" s="1041"/>
      <c r="AZ189" s="1041"/>
      <c r="BA189" s="1041"/>
      <c r="BB189" s="1041"/>
      <c r="BC189" s="1041"/>
      <c r="BD189" s="1041"/>
      <c r="BE189" s="1041"/>
      <c r="BF189" s="1041"/>
      <c r="BG189" s="1041"/>
      <c r="BH189" s="1041"/>
      <c r="BI189" s="1041"/>
      <c r="BJ189" s="1041"/>
      <c r="BK189" s="1041"/>
      <c r="BL189" s="1041"/>
      <c r="BM189" s="1041"/>
      <c r="BN189" s="1041"/>
      <c r="BO189" s="1041"/>
      <c r="BP189" s="1041"/>
      <c r="BQ189" s="1041"/>
      <c r="BR189" s="1041"/>
      <c r="BS189" s="1041"/>
      <c r="BT189" s="1041"/>
      <c r="BU189" s="1041"/>
      <c r="BV189" s="1041"/>
      <c r="BW189" s="1041"/>
      <c r="BX189" s="1041"/>
      <c r="BY189" s="1041"/>
      <c r="BZ189" s="1041"/>
      <c r="CA189" s="1041"/>
      <c r="CB189" s="1041"/>
      <c r="CC189" s="1041"/>
      <c r="CD189" s="1041"/>
      <c r="CE189" s="1041"/>
      <c r="CF189" s="1041"/>
      <c r="CG189" s="1041"/>
      <c r="CH189" s="1041"/>
      <c r="CI189" s="1041"/>
      <c r="CJ189" s="1041"/>
      <c r="CK189" s="1041"/>
      <c r="CL189" s="1041"/>
      <c r="CM189" s="1041"/>
      <c r="CN189" s="1041"/>
      <c r="CO189" s="1041"/>
      <c r="CP189" s="1041"/>
      <c r="CQ189" s="1041"/>
      <c r="CR189" s="1041"/>
      <c r="CS189" s="1041"/>
      <c r="CT189" s="1041"/>
      <c r="CU189" s="1041"/>
      <c r="CV189" s="1041"/>
    </row>
    <row r="190" spans="4:100" ht="12">
      <c r="D190" s="1041"/>
      <c r="E190" s="1041"/>
      <c r="F190" s="1041"/>
      <c r="G190" s="1040"/>
      <c r="H190" s="1040"/>
      <c r="I190" s="1040"/>
      <c r="J190" s="1040"/>
      <c r="K190" s="1040"/>
      <c r="L190" s="1040"/>
      <c r="M190" s="1040"/>
      <c r="N190" s="1040"/>
      <c r="O190" s="1040"/>
      <c r="P190" s="1040"/>
      <c r="Q190" s="1040"/>
      <c r="R190" s="1040"/>
      <c r="S190" s="1040"/>
      <c r="T190" s="1040"/>
      <c r="U190" s="1040"/>
      <c r="V190" s="1040"/>
      <c r="W190" s="1040"/>
      <c r="X190" s="1040"/>
      <c r="Y190" s="1040"/>
      <c r="Z190" s="1040"/>
      <c r="AA190" s="1040"/>
      <c r="AB190" s="1040"/>
      <c r="AC190" s="1040"/>
      <c r="AD190" s="1040"/>
      <c r="AE190" s="1040"/>
      <c r="AF190" s="1040"/>
      <c r="AG190" s="1040"/>
      <c r="AH190" s="1040"/>
      <c r="AI190" s="1040"/>
      <c r="AJ190" s="1040"/>
      <c r="AK190" s="1040"/>
      <c r="AL190" s="1040"/>
      <c r="AM190" s="1040"/>
      <c r="AN190" s="1040"/>
      <c r="AO190" s="1040"/>
      <c r="AP190" s="1040"/>
      <c r="AQ190" s="1040"/>
      <c r="AR190" s="1040"/>
      <c r="AS190" s="1040"/>
      <c r="AT190" s="1040"/>
      <c r="AU190" s="1040"/>
      <c r="AV190" s="1040"/>
      <c r="AW190" s="1041"/>
      <c r="AX190" s="1041"/>
      <c r="AY190" s="1041"/>
      <c r="AZ190" s="1041"/>
      <c r="BA190" s="1041"/>
      <c r="BB190" s="1041"/>
      <c r="BC190" s="1041"/>
      <c r="BD190" s="1041"/>
      <c r="BE190" s="1041"/>
      <c r="BF190" s="1041"/>
      <c r="BG190" s="1041"/>
      <c r="BH190" s="1041"/>
      <c r="BI190" s="1041"/>
      <c r="BJ190" s="1041"/>
      <c r="BK190" s="1041"/>
      <c r="BL190" s="1041"/>
      <c r="BM190" s="1041"/>
      <c r="BN190" s="1041"/>
      <c r="BO190" s="1041"/>
      <c r="BP190" s="1041"/>
      <c r="BQ190" s="1041"/>
      <c r="BR190" s="1041"/>
      <c r="BS190" s="1041"/>
      <c r="BT190" s="1041"/>
      <c r="BU190" s="1041"/>
      <c r="BV190" s="1041"/>
      <c r="BW190" s="1041"/>
      <c r="BX190" s="1041"/>
      <c r="BY190" s="1041"/>
      <c r="BZ190" s="1041"/>
      <c r="CA190" s="1041"/>
      <c r="CB190" s="1041"/>
      <c r="CC190" s="1041"/>
      <c r="CD190" s="1041"/>
      <c r="CE190" s="1041"/>
      <c r="CF190" s="1041"/>
      <c r="CG190" s="1041"/>
      <c r="CH190" s="1041"/>
      <c r="CI190" s="1041"/>
      <c r="CJ190" s="1041"/>
      <c r="CK190" s="1041"/>
      <c r="CL190" s="1041"/>
      <c r="CM190" s="1041"/>
      <c r="CN190" s="1041"/>
      <c r="CO190" s="1041"/>
      <c r="CP190" s="1041"/>
      <c r="CQ190" s="1041"/>
      <c r="CR190" s="1041"/>
      <c r="CS190" s="1041"/>
      <c r="CT190" s="1041"/>
      <c r="CU190" s="1041"/>
      <c r="CV190" s="1041"/>
    </row>
    <row r="191" spans="4:100" ht="12">
      <c r="D191" s="1041"/>
      <c r="E191" s="1041"/>
      <c r="F191" s="1041"/>
      <c r="G191" s="1040"/>
      <c r="H191" s="1040"/>
      <c r="I191" s="1040"/>
      <c r="J191" s="1040"/>
      <c r="K191" s="1040"/>
      <c r="L191" s="1040"/>
      <c r="M191" s="1040"/>
      <c r="N191" s="1040"/>
      <c r="O191" s="1040"/>
      <c r="P191" s="1040"/>
      <c r="Q191" s="1040"/>
      <c r="R191" s="1040"/>
      <c r="S191" s="1040"/>
      <c r="T191" s="1040"/>
      <c r="U191" s="1040"/>
      <c r="V191" s="1040"/>
      <c r="W191" s="1040"/>
      <c r="X191" s="1040"/>
      <c r="Y191" s="1040"/>
      <c r="Z191" s="1040"/>
      <c r="AA191" s="1040"/>
      <c r="AB191" s="1040"/>
      <c r="AC191" s="1040"/>
      <c r="AD191" s="1040"/>
      <c r="AE191" s="1040"/>
      <c r="AF191" s="1040"/>
      <c r="AG191" s="1040"/>
      <c r="AH191" s="1040"/>
      <c r="AI191" s="1040"/>
      <c r="AJ191" s="1040"/>
      <c r="AK191" s="1040"/>
      <c r="AL191" s="1040"/>
      <c r="AM191" s="1040"/>
      <c r="AN191" s="1040"/>
      <c r="AO191" s="1040"/>
      <c r="AP191" s="1040"/>
      <c r="AQ191" s="1040"/>
      <c r="AR191" s="1040"/>
      <c r="AS191" s="1040"/>
      <c r="AT191" s="1040"/>
      <c r="AU191" s="1040"/>
      <c r="AV191" s="1040"/>
      <c r="AW191" s="1041"/>
      <c r="AX191" s="1041"/>
      <c r="AY191" s="1041"/>
      <c r="AZ191" s="1041"/>
      <c r="BA191" s="1041"/>
      <c r="BB191" s="1041"/>
      <c r="BC191" s="1041"/>
      <c r="BD191" s="1041"/>
      <c r="BE191" s="1041"/>
      <c r="BF191" s="1041"/>
      <c r="BG191" s="1041"/>
      <c r="BH191" s="1041"/>
      <c r="BI191" s="1041"/>
      <c r="BJ191" s="1041"/>
      <c r="BK191" s="1041"/>
      <c r="BL191" s="1041"/>
      <c r="BM191" s="1041"/>
      <c r="BN191" s="1041"/>
      <c r="BO191" s="1041"/>
      <c r="BP191" s="1041"/>
      <c r="BQ191" s="1041"/>
      <c r="BR191" s="1041"/>
      <c r="BS191" s="1041"/>
      <c r="BT191" s="1041"/>
      <c r="BU191" s="1041"/>
      <c r="BV191" s="1041"/>
      <c r="BW191" s="1041"/>
      <c r="BX191" s="1041"/>
      <c r="BY191" s="1041"/>
      <c r="BZ191" s="1041"/>
      <c r="CA191" s="1041"/>
      <c r="CB191" s="1041"/>
      <c r="CC191" s="1041"/>
      <c r="CD191" s="1041"/>
      <c r="CE191" s="1041"/>
      <c r="CF191" s="1041"/>
      <c r="CG191" s="1041"/>
      <c r="CH191" s="1041"/>
      <c r="CI191" s="1041"/>
      <c r="CJ191" s="1041"/>
      <c r="CK191" s="1041"/>
      <c r="CL191" s="1041"/>
      <c r="CM191" s="1041"/>
      <c r="CN191" s="1041"/>
      <c r="CO191" s="1041"/>
      <c r="CP191" s="1041"/>
      <c r="CQ191" s="1041"/>
      <c r="CR191" s="1041"/>
      <c r="CS191" s="1041"/>
      <c r="CT191" s="1041"/>
      <c r="CU191" s="1041"/>
      <c r="CV191" s="1041"/>
    </row>
    <row r="192" spans="4:100" ht="12">
      <c r="D192" s="1041"/>
      <c r="E192" s="1041"/>
      <c r="F192" s="1041"/>
      <c r="G192" s="1040"/>
      <c r="H192" s="1040"/>
      <c r="I192" s="1040"/>
      <c r="J192" s="1040"/>
      <c r="K192" s="1040"/>
      <c r="L192" s="1040"/>
      <c r="M192" s="1040"/>
      <c r="N192" s="1040"/>
      <c r="O192" s="1040"/>
      <c r="P192" s="1040"/>
      <c r="Q192" s="1040"/>
      <c r="R192" s="1040"/>
      <c r="S192" s="1040"/>
      <c r="T192" s="1040"/>
      <c r="U192" s="1040"/>
      <c r="V192" s="1040"/>
      <c r="W192" s="1040"/>
      <c r="X192" s="1040"/>
      <c r="Y192" s="1040"/>
      <c r="Z192" s="1040"/>
      <c r="AA192" s="1040"/>
      <c r="AB192" s="1040"/>
      <c r="AC192" s="1040"/>
      <c r="AD192" s="1040"/>
      <c r="AE192" s="1040"/>
      <c r="AF192" s="1040"/>
      <c r="AG192" s="1040"/>
      <c r="AH192" s="1040"/>
      <c r="AI192" s="1040"/>
      <c r="AJ192" s="1040"/>
      <c r="AK192" s="1040"/>
      <c r="AL192" s="1040"/>
      <c r="AM192" s="1040"/>
      <c r="AN192" s="1040"/>
      <c r="AO192" s="1040"/>
      <c r="AP192" s="1040"/>
      <c r="AQ192" s="1040"/>
      <c r="AR192" s="1040"/>
      <c r="AS192" s="1040"/>
      <c r="AT192" s="1040"/>
      <c r="AU192" s="1040"/>
      <c r="AV192" s="1040"/>
      <c r="AW192" s="1041"/>
      <c r="AX192" s="1041"/>
      <c r="AY192" s="1041"/>
      <c r="AZ192" s="1041"/>
      <c r="BA192" s="1041"/>
      <c r="BB192" s="1041"/>
      <c r="BC192" s="1041"/>
      <c r="BD192" s="1041"/>
      <c r="BE192" s="1041"/>
      <c r="BF192" s="1041"/>
      <c r="BG192" s="1041"/>
      <c r="BH192" s="1041"/>
      <c r="BI192" s="1041"/>
      <c r="BJ192" s="1041"/>
      <c r="BK192" s="1041"/>
      <c r="BL192" s="1041"/>
      <c r="BM192" s="1041"/>
      <c r="BN192" s="1041"/>
      <c r="BO192" s="1041"/>
      <c r="BP192" s="1041"/>
      <c r="BQ192" s="1041"/>
      <c r="BR192" s="1041"/>
      <c r="BS192" s="1041"/>
      <c r="BT192" s="1041"/>
      <c r="BU192" s="1041"/>
      <c r="BV192" s="1041"/>
      <c r="BW192" s="1041"/>
      <c r="BX192" s="1041"/>
      <c r="BY192" s="1041"/>
      <c r="BZ192" s="1041"/>
      <c r="CA192" s="1041"/>
      <c r="CB192" s="1041"/>
      <c r="CC192" s="1041"/>
      <c r="CD192" s="1041"/>
      <c r="CE192" s="1041"/>
      <c r="CF192" s="1041"/>
      <c r="CG192" s="1041"/>
      <c r="CH192" s="1041"/>
      <c r="CI192" s="1041"/>
      <c r="CJ192" s="1041"/>
      <c r="CK192" s="1041"/>
      <c r="CL192" s="1041"/>
      <c r="CM192" s="1041"/>
      <c r="CN192" s="1041"/>
      <c r="CO192" s="1041"/>
      <c r="CP192" s="1041"/>
      <c r="CQ192" s="1041"/>
      <c r="CR192" s="1041"/>
      <c r="CS192" s="1041"/>
      <c r="CT192" s="1041"/>
      <c r="CU192" s="1041"/>
      <c r="CV192" s="1041"/>
    </row>
    <row r="193" spans="4:100" ht="12">
      <c r="D193" s="1041"/>
      <c r="E193" s="1041"/>
      <c r="F193" s="1041"/>
      <c r="G193" s="1040"/>
      <c r="H193" s="1040"/>
      <c r="I193" s="1040"/>
      <c r="J193" s="1040"/>
      <c r="K193" s="1040"/>
      <c r="L193" s="1040"/>
      <c r="M193" s="1040"/>
      <c r="N193" s="1040"/>
      <c r="O193" s="1040"/>
      <c r="P193" s="1040"/>
      <c r="Q193" s="1040"/>
      <c r="R193" s="1040"/>
      <c r="S193" s="1040"/>
      <c r="T193" s="1040"/>
      <c r="U193" s="1040"/>
      <c r="V193" s="1040"/>
      <c r="W193" s="1040"/>
      <c r="X193" s="1040"/>
      <c r="Y193" s="1040"/>
      <c r="Z193" s="1040"/>
      <c r="AA193" s="1040"/>
      <c r="AB193" s="1040"/>
      <c r="AC193" s="1040"/>
      <c r="AD193" s="1040"/>
      <c r="AE193" s="1040"/>
      <c r="AF193" s="1040"/>
      <c r="AG193" s="1040"/>
      <c r="AH193" s="1040"/>
      <c r="AI193" s="1040"/>
      <c r="AJ193" s="1040"/>
      <c r="AK193" s="1040"/>
      <c r="AL193" s="1040"/>
      <c r="AM193" s="1040"/>
      <c r="AN193" s="1040"/>
      <c r="AO193" s="1040"/>
      <c r="AP193" s="1040"/>
      <c r="AQ193" s="1040"/>
      <c r="AR193" s="1040"/>
      <c r="AS193" s="1040"/>
      <c r="AT193" s="1040"/>
      <c r="AU193" s="1040"/>
      <c r="AV193" s="1040"/>
      <c r="AW193" s="1041"/>
      <c r="AX193" s="1041"/>
      <c r="AY193" s="1041"/>
      <c r="AZ193" s="1041"/>
      <c r="BA193" s="1041"/>
      <c r="BB193" s="1041"/>
      <c r="BC193" s="1041"/>
      <c r="BD193" s="1041"/>
      <c r="BE193" s="1041"/>
      <c r="BF193" s="1041"/>
      <c r="BG193" s="1041"/>
      <c r="BH193" s="1041"/>
      <c r="BI193" s="1041"/>
      <c r="BJ193" s="1041"/>
      <c r="BK193" s="1041"/>
      <c r="BL193" s="1041"/>
      <c r="BM193" s="1041"/>
      <c r="BN193" s="1041"/>
      <c r="BO193" s="1041"/>
      <c r="BP193" s="1041"/>
      <c r="BQ193" s="1041"/>
      <c r="BR193" s="1041"/>
      <c r="BS193" s="1041"/>
      <c r="BT193" s="1041"/>
      <c r="BU193" s="1041"/>
      <c r="BV193" s="1041"/>
      <c r="BW193" s="1041"/>
      <c r="BX193" s="1041"/>
      <c r="BY193" s="1041"/>
      <c r="BZ193" s="1041"/>
      <c r="CA193" s="1041"/>
      <c r="CB193" s="1041"/>
      <c r="CC193" s="1041"/>
      <c r="CD193" s="1041"/>
      <c r="CE193" s="1041"/>
      <c r="CF193" s="1041"/>
      <c r="CG193" s="1041"/>
      <c r="CH193" s="1041"/>
      <c r="CI193" s="1041"/>
      <c r="CJ193" s="1041"/>
      <c r="CK193" s="1041"/>
      <c r="CL193" s="1041"/>
      <c r="CM193" s="1041"/>
      <c r="CN193" s="1041"/>
      <c r="CO193" s="1041"/>
      <c r="CP193" s="1041"/>
      <c r="CQ193" s="1041"/>
      <c r="CR193" s="1041"/>
      <c r="CS193" s="1041"/>
      <c r="CT193" s="1041"/>
      <c r="CU193" s="1041"/>
      <c r="CV193" s="1041"/>
    </row>
    <row r="194" spans="4:100" ht="12">
      <c r="D194" s="1041"/>
      <c r="E194" s="1041"/>
      <c r="F194" s="1041"/>
      <c r="G194" s="1040"/>
      <c r="H194" s="1040"/>
      <c r="I194" s="1040"/>
      <c r="J194" s="1040"/>
      <c r="K194" s="1040"/>
      <c r="L194" s="1040"/>
      <c r="M194" s="1040"/>
      <c r="N194" s="1040"/>
      <c r="O194" s="1040"/>
      <c r="P194" s="1040"/>
      <c r="Q194" s="1040"/>
      <c r="R194" s="1040"/>
      <c r="S194" s="1040"/>
      <c r="T194" s="1040"/>
      <c r="U194" s="1040"/>
      <c r="V194" s="1040"/>
      <c r="W194" s="1040"/>
      <c r="X194" s="1040"/>
      <c r="Y194" s="1040"/>
      <c r="Z194" s="1040"/>
      <c r="AA194" s="1040"/>
      <c r="AB194" s="1040"/>
      <c r="AC194" s="1040"/>
      <c r="AD194" s="1040"/>
      <c r="AE194" s="1040"/>
      <c r="AF194" s="1040"/>
      <c r="AG194" s="1040"/>
      <c r="AH194" s="1040"/>
      <c r="AI194" s="1040"/>
      <c r="AJ194" s="1040"/>
      <c r="AK194" s="1040"/>
      <c r="AL194" s="1040"/>
      <c r="AM194" s="1040"/>
      <c r="AN194" s="1040"/>
      <c r="AO194" s="1040"/>
      <c r="AP194" s="1040"/>
      <c r="AQ194" s="1040"/>
      <c r="AR194" s="1040"/>
      <c r="AS194" s="1040"/>
      <c r="AT194" s="1040"/>
      <c r="AU194" s="1040"/>
      <c r="AV194" s="1040"/>
      <c r="AW194" s="1041"/>
      <c r="AX194" s="1041"/>
      <c r="AY194" s="1041"/>
      <c r="AZ194" s="1041"/>
      <c r="BA194" s="1041"/>
      <c r="BB194" s="1041"/>
      <c r="BC194" s="1041"/>
      <c r="BD194" s="1041"/>
      <c r="BE194" s="1041"/>
      <c r="BF194" s="1041"/>
      <c r="BG194" s="1041"/>
      <c r="BH194" s="1041"/>
      <c r="BI194" s="1041"/>
      <c r="BJ194" s="1041"/>
      <c r="BK194" s="1041"/>
      <c r="BL194" s="1041"/>
      <c r="BM194" s="1041"/>
      <c r="BN194" s="1041"/>
      <c r="BO194" s="1041"/>
      <c r="BP194" s="1041"/>
      <c r="BQ194" s="1041"/>
      <c r="BR194" s="1041"/>
      <c r="BS194" s="1041"/>
      <c r="BT194" s="1041"/>
      <c r="BU194" s="1041"/>
      <c r="BV194" s="1041"/>
      <c r="BW194" s="1041"/>
      <c r="BX194" s="1041"/>
      <c r="BY194" s="1041"/>
      <c r="BZ194" s="1041"/>
      <c r="CA194" s="1041"/>
      <c r="CB194" s="1041"/>
      <c r="CC194" s="1041"/>
      <c r="CD194" s="1041"/>
      <c r="CE194" s="1041"/>
      <c r="CF194" s="1041"/>
      <c r="CG194" s="1041"/>
      <c r="CH194" s="1041"/>
      <c r="CI194" s="1041"/>
      <c r="CJ194" s="1041"/>
      <c r="CK194" s="1041"/>
      <c r="CL194" s="1041"/>
      <c r="CM194" s="1041"/>
      <c r="CN194" s="1041"/>
      <c r="CO194" s="1041"/>
      <c r="CP194" s="1041"/>
      <c r="CQ194" s="1041"/>
      <c r="CR194" s="1041"/>
      <c r="CS194" s="1041"/>
      <c r="CT194" s="1041"/>
      <c r="CU194" s="1041"/>
      <c r="CV194" s="1041"/>
    </row>
    <row r="195" spans="4:100" ht="12">
      <c r="D195" s="1041"/>
      <c r="E195" s="1041"/>
      <c r="F195" s="1041"/>
      <c r="G195" s="1040"/>
      <c r="H195" s="1040"/>
      <c r="I195" s="1040"/>
      <c r="J195" s="1040"/>
      <c r="K195" s="1040"/>
      <c r="L195" s="1040"/>
      <c r="M195" s="1040"/>
      <c r="N195" s="1040"/>
      <c r="O195" s="1040"/>
      <c r="P195" s="1040"/>
      <c r="Q195" s="1040"/>
      <c r="R195" s="1040"/>
      <c r="S195" s="1040"/>
      <c r="T195" s="1040"/>
      <c r="U195" s="1040"/>
      <c r="V195" s="1040"/>
      <c r="W195" s="1040"/>
      <c r="X195" s="1040"/>
      <c r="Y195" s="1040"/>
      <c r="Z195" s="1040"/>
      <c r="AA195" s="1040"/>
      <c r="AB195" s="1040"/>
      <c r="AC195" s="1040"/>
      <c r="AD195" s="1040"/>
      <c r="AE195" s="1040"/>
      <c r="AF195" s="1040"/>
      <c r="AG195" s="1040"/>
      <c r="AH195" s="1040"/>
      <c r="AI195" s="1040"/>
      <c r="AJ195" s="1040"/>
      <c r="AK195" s="1040"/>
      <c r="AL195" s="1040"/>
      <c r="AM195" s="1040"/>
      <c r="AN195" s="1040"/>
      <c r="AO195" s="1040"/>
      <c r="AP195" s="1040"/>
      <c r="AQ195" s="1040"/>
      <c r="AR195" s="1040"/>
      <c r="AS195" s="1040"/>
      <c r="AT195" s="1040"/>
      <c r="AU195" s="1040"/>
      <c r="AV195" s="1040"/>
      <c r="AW195" s="1041"/>
      <c r="AX195" s="1041"/>
      <c r="AY195" s="1041"/>
      <c r="AZ195" s="1041"/>
      <c r="BA195" s="1041"/>
      <c r="BB195" s="1041"/>
      <c r="BC195" s="1041"/>
      <c r="BD195" s="1041"/>
      <c r="BE195" s="1041"/>
      <c r="BF195" s="1041"/>
      <c r="BG195" s="1041"/>
      <c r="BH195" s="1041"/>
      <c r="BI195" s="1041"/>
      <c r="BJ195" s="1041"/>
      <c r="BK195" s="1041"/>
      <c r="BL195" s="1041"/>
      <c r="BM195" s="1041"/>
      <c r="BN195" s="1041"/>
      <c r="BO195" s="1041"/>
      <c r="BP195" s="1041"/>
      <c r="BQ195" s="1041"/>
      <c r="BR195" s="1041"/>
      <c r="BS195" s="1041"/>
      <c r="BT195" s="1041"/>
      <c r="BU195" s="1041"/>
      <c r="BV195" s="1041"/>
      <c r="BW195" s="1041"/>
      <c r="BX195" s="1041"/>
      <c r="BY195" s="1041"/>
      <c r="BZ195" s="1041"/>
      <c r="CA195" s="1041"/>
      <c r="CB195" s="1041"/>
      <c r="CC195" s="1041"/>
      <c r="CD195" s="1041"/>
      <c r="CE195" s="1041"/>
      <c r="CF195" s="1041"/>
      <c r="CG195" s="1041"/>
      <c r="CH195" s="1041"/>
      <c r="CI195" s="1041"/>
      <c r="CJ195" s="1041"/>
      <c r="CK195" s="1041"/>
      <c r="CL195" s="1041"/>
      <c r="CM195" s="1041"/>
      <c r="CN195" s="1041"/>
      <c r="CO195" s="1041"/>
      <c r="CP195" s="1041"/>
      <c r="CQ195" s="1041"/>
      <c r="CR195" s="1041"/>
      <c r="CS195" s="1041"/>
      <c r="CT195" s="1041"/>
      <c r="CU195" s="1041"/>
      <c r="CV195" s="1041"/>
    </row>
    <row r="196" spans="4:100" ht="12">
      <c r="D196" s="1041"/>
      <c r="E196" s="1041"/>
      <c r="F196" s="1041"/>
      <c r="G196" s="1040"/>
      <c r="H196" s="1040"/>
      <c r="I196" s="1040"/>
      <c r="J196" s="1040"/>
      <c r="K196" s="1040"/>
      <c r="L196" s="1040"/>
      <c r="M196" s="1040"/>
      <c r="N196" s="1040"/>
      <c r="O196" s="1040"/>
      <c r="P196" s="1040"/>
      <c r="Q196" s="1040"/>
      <c r="R196" s="1040"/>
      <c r="S196" s="1040"/>
      <c r="T196" s="1040"/>
      <c r="U196" s="1040"/>
      <c r="V196" s="1040"/>
      <c r="W196" s="1040"/>
      <c r="X196" s="1040"/>
      <c r="Y196" s="1040"/>
      <c r="Z196" s="1040"/>
      <c r="AA196" s="1040"/>
      <c r="AB196" s="1040"/>
      <c r="AC196" s="1040"/>
      <c r="AD196" s="1040"/>
      <c r="AE196" s="1040"/>
      <c r="AF196" s="1040"/>
      <c r="AG196" s="1040"/>
      <c r="AH196" s="1040"/>
      <c r="AI196" s="1040"/>
      <c r="AJ196" s="1040"/>
      <c r="AK196" s="1040"/>
      <c r="AL196" s="1040"/>
      <c r="AM196" s="1040"/>
      <c r="AN196" s="1040"/>
      <c r="AO196" s="1040"/>
      <c r="AP196" s="1040"/>
      <c r="AQ196" s="1040"/>
      <c r="AR196" s="1040"/>
      <c r="AS196" s="1040"/>
      <c r="AT196" s="1040"/>
      <c r="AU196" s="1040"/>
      <c r="AV196" s="1040"/>
      <c r="AW196" s="1041"/>
      <c r="AX196" s="1041"/>
      <c r="AY196" s="1041"/>
      <c r="AZ196" s="1041"/>
      <c r="BA196" s="1041"/>
      <c r="BB196" s="1041"/>
      <c r="BC196" s="1041"/>
      <c r="BD196" s="1041"/>
      <c r="BE196" s="1041"/>
      <c r="BF196" s="1041"/>
      <c r="BG196" s="1041"/>
      <c r="BH196" s="1041"/>
      <c r="BI196" s="1041"/>
      <c r="BJ196" s="1041"/>
      <c r="BK196" s="1041"/>
      <c r="BL196" s="1041"/>
      <c r="BM196" s="1041"/>
      <c r="BN196" s="1041"/>
      <c r="BO196" s="1041"/>
      <c r="BP196" s="1041"/>
      <c r="BQ196" s="1041"/>
      <c r="BR196" s="1041"/>
      <c r="BS196" s="1041"/>
      <c r="BT196" s="1041"/>
      <c r="BU196" s="1041"/>
      <c r="BV196" s="1041"/>
      <c r="BW196" s="1041"/>
      <c r="BX196" s="1041"/>
      <c r="BY196" s="1041"/>
      <c r="BZ196" s="1041"/>
      <c r="CA196" s="1041"/>
      <c r="CB196" s="1041"/>
      <c r="CC196" s="1041"/>
      <c r="CD196" s="1041"/>
      <c r="CE196" s="1041"/>
      <c r="CF196" s="1041"/>
      <c r="CG196" s="1041"/>
      <c r="CH196" s="1041"/>
      <c r="CI196" s="1041"/>
      <c r="CJ196" s="1041"/>
      <c r="CK196" s="1041"/>
      <c r="CL196" s="1041"/>
      <c r="CM196" s="1041"/>
      <c r="CN196" s="1041"/>
      <c r="CO196" s="1041"/>
      <c r="CP196" s="1041"/>
      <c r="CQ196" s="1041"/>
      <c r="CR196" s="1041"/>
      <c r="CS196" s="1041"/>
      <c r="CT196" s="1041"/>
      <c r="CU196" s="1041"/>
      <c r="CV196" s="1041"/>
    </row>
    <row r="197" spans="4:100" ht="12">
      <c r="D197" s="1041"/>
      <c r="E197" s="1041"/>
      <c r="F197" s="1041"/>
      <c r="G197" s="1040"/>
      <c r="H197" s="1040"/>
      <c r="I197" s="1040"/>
      <c r="J197" s="1040"/>
      <c r="K197" s="1040"/>
      <c r="L197" s="1040"/>
      <c r="M197" s="1040"/>
      <c r="N197" s="1040"/>
      <c r="O197" s="1040"/>
      <c r="P197" s="1040"/>
      <c r="Q197" s="1040"/>
      <c r="R197" s="1040"/>
      <c r="S197" s="1040"/>
      <c r="T197" s="1040"/>
      <c r="U197" s="1040"/>
      <c r="V197" s="1040"/>
      <c r="W197" s="1040"/>
      <c r="X197" s="1040"/>
      <c r="Y197" s="1040"/>
      <c r="Z197" s="1040"/>
      <c r="AA197" s="1040"/>
      <c r="AB197" s="1040"/>
      <c r="AC197" s="1040"/>
      <c r="AD197" s="1040"/>
      <c r="AE197" s="1040"/>
      <c r="AF197" s="1040"/>
      <c r="AG197" s="1040"/>
      <c r="AH197" s="1040"/>
      <c r="AI197" s="1040"/>
      <c r="AJ197" s="1040"/>
      <c r="AK197" s="1040"/>
      <c r="AL197" s="1040"/>
      <c r="AM197" s="1040"/>
      <c r="AN197" s="1040"/>
      <c r="AO197" s="1040"/>
      <c r="AP197" s="1040"/>
      <c r="AQ197" s="1040"/>
      <c r="AR197" s="1040"/>
      <c r="AS197" s="1040"/>
      <c r="AT197" s="1040"/>
      <c r="AU197" s="1040"/>
      <c r="AV197" s="1040"/>
      <c r="AW197" s="1041"/>
      <c r="AX197" s="1041"/>
      <c r="AY197" s="1041"/>
      <c r="AZ197" s="1041"/>
      <c r="BA197" s="1041"/>
      <c r="BB197" s="1041"/>
      <c r="BC197" s="1041"/>
      <c r="BD197" s="1041"/>
      <c r="BE197" s="1041"/>
      <c r="BF197" s="1041"/>
      <c r="BG197" s="1041"/>
      <c r="BH197" s="1041"/>
      <c r="BI197" s="1041"/>
      <c r="BJ197" s="1041"/>
      <c r="BK197" s="1041"/>
      <c r="BL197" s="1041"/>
      <c r="BM197" s="1041"/>
      <c r="BN197" s="1041"/>
      <c r="BO197" s="1041"/>
      <c r="BP197" s="1041"/>
      <c r="BQ197" s="1041"/>
      <c r="BR197" s="1041"/>
      <c r="BS197" s="1041"/>
      <c r="BT197" s="1041"/>
      <c r="BU197" s="1041"/>
      <c r="BV197" s="1041"/>
      <c r="BW197" s="1041"/>
      <c r="BX197" s="1041"/>
      <c r="BY197" s="1041"/>
      <c r="BZ197" s="1041"/>
      <c r="CA197" s="1041"/>
      <c r="CB197" s="1041"/>
      <c r="CC197" s="1041"/>
      <c r="CD197" s="1041"/>
      <c r="CE197" s="1041"/>
      <c r="CF197" s="1041"/>
      <c r="CG197" s="1041"/>
      <c r="CH197" s="1041"/>
      <c r="CI197" s="1041"/>
      <c r="CJ197" s="1041"/>
      <c r="CK197" s="1041"/>
      <c r="CL197" s="1041"/>
      <c r="CM197" s="1041"/>
      <c r="CN197" s="1041"/>
      <c r="CO197" s="1041"/>
      <c r="CP197" s="1041"/>
      <c r="CQ197" s="1041"/>
      <c r="CR197" s="1041"/>
      <c r="CS197" s="1041"/>
      <c r="CT197" s="1041"/>
      <c r="CU197" s="1041"/>
      <c r="CV197" s="1041"/>
    </row>
    <row r="198" spans="4:100" ht="12">
      <c r="D198" s="1041"/>
      <c r="E198" s="1041"/>
      <c r="F198" s="1041"/>
      <c r="G198" s="1040"/>
      <c r="H198" s="1040"/>
      <c r="I198" s="1040"/>
      <c r="J198" s="1040"/>
      <c r="K198" s="1040"/>
      <c r="L198" s="1040"/>
      <c r="M198" s="1040"/>
      <c r="N198" s="1040"/>
      <c r="O198" s="1040"/>
      <c r="P198" s="1040"/>
      <c r="Q198" s="1040"/>
      <c r="R198" s="1040"/>
      <c r="S198" s="1040"/>
      <c r="T198" s="1040"/>
      <c r="U198" s="1040"/>
      <c r="V198" s="1040"/>
      <c r="W198" s="1040"/>
      <c r="X198" s="1040"/>
      <c r="Y198" s="1040"/>
      <c r="Z198" s="1040"/>
      <c r="AA198" s="1040"/>
      <c r="AB198" s="1040"/>
      <c r="AC198" s="1040"/>
      <c r="AD198" s="1040"/>
      <c r="AE198" s="1040"/>
      <c r="AF198" s="1040"/>
      <c r="AG198" s="1040"/>
      <c r="AH198" s="1040"/>
      <c r="AI198" s="1040"/>
      <c r="AJ198" s="1040"/>
      <c r="AK198" s="1040"/>
      <c r="AL198" s="1040"/>
      <c r="AM198" s="1040"/>
      <c r="AN198" s="1040"/>
      <c r="AO198" s="1040"/>
      <c r="AP198" s="1040"/>
      <c r="AQ198" s="1040"/>
      <c r="AR198" s="1040"/>
      <c r="AS198" s="1040"/>
      <c r="AT198" s="1040"/>
      <c r="AU198" s="1040"/>
      <c r="AV198" s="1040"/>
      <c r="AW198" s="1041"/>
      <c r="AX198" s="1041"/>
      <c r="AY198" s="1041"/>
      <c r="AZ198" s="1041"/>
      <c r="BA198" s="1041"/>
      <c r="BB198" s="1041"/>
      <c r="BC198" s="1041"/>
      <c r="BD198" s="1041"/>
      <c r="BE198" s="1041"/>
      <c r="BF198" s="1041"/>
      <c r="BG198" s="1041"/>
      <c r="BH198" s="1041"/>
      <c r="BI198" s="1041"/>
      <c r="BJ198" s="1041"/>
      <c r="BK198" s="1041"/>
      <c r="BL198" s="1041"/>
      <c r="BM198" s="1041"/>
      <c r="BN198" s="1041"/>
      <c r="BO198" s="1041"/>
      <c r="BP198" s="1041"/>
      <c r="BQ198" s="1041"/>
      <c r="BR198" s="1041"/>
      <c r="BS198" s="1041"/>
      <c r="BT198" s="1041"/>
      <c r="BU198" s="1041"/>
      <c r="BV198" s="1041"/>
      <c r="BW198" s="1041"/>
      <c r="BX198" s="1041"/>
      <c r="BY198" s="1041"/>
      <c r="BZ198" s="1041"/>
      <c r="CA198" s="1041"/>
      <c r="CB198" s="1041"/>
      <c r="CC198" s="1041"/>
      <c r="CD198" s="1041"/>
      <c r="CE198" s="1041"/>
      <c r="CF198" s="1041"/>
      <c r="CG198" s="1041"/>
      <c r="CH198" s="1041"/>
      <c r="CI198" s="1041"/>
      <c r="CJ198" s="1041"/>
      <c r="CK198" s="1041"/>
      <c r="CL198" s="1041"/>
      <c r="CM198" s="1041"/>
      <c r="CN198" s="1041"/>
      <c r="CO198" s="1041"/>
      <c r="CP198" s="1041"/>
      <c r="CQ198" s="1041"/>
      <c r="CR198" s="1041"/>
      <c r="CS198" s="1041"/>
      <c r="CT198" s="1041"/>
      <c r="CU198" s="1041"/>
      <c r="CV198" s="1041"/>
    </row>
    <row r="199" spans="4:100" ht="12">
      <c r="D199" s="1041"/>
      <c r="E199" s="1041"/>
      <c r="F199" s="1041"/>
      <c r="G199" s="1040"/>
      <c r="H199" s="1040"/>
      <c r="I199" s="1040"/>
      <c r="J199" s="1040"/>
      <c r="K199" s="1040"/>
      <c r="L199" s="1040"/>
      <c r="M199" s="1040"/>
      <c r="N199" s="1040"/>
      <c r="O199" s="1040"/>
      <c r="P199" s="1040"/>
      <c r="Q199" s="1040"/>
      <c r="R199" s="1040"/>
      <c r="S199" s="1040"/>
      <c r="T199" s="1040"/>
      <c r="U199" s="1040"/>
      <c r="V199" s="1040"/>
      <c r="W199" s="1040"/>
      <c r="X199" s="1040"/>
      <c r="Y199" s="1040"/>
      <c r="Z199" s="1040"/>
      <c r="AA199" s="1040"/>
      <c r="AB199" s="1040"/>
      <c r="AC199" s="1040"/>
      <c r="AD199" s="1040"/>
      <c r="AE199" s="1040"/>
      <c r="AF199" s="1040"/>
      <c r="AG199" s="1040"/>
      <c r="AH199" s="1040"/>
      <c r="AI199" s="1040"/>
      <c r="AJ199" s="1040"/>
      <c r="AK199" s="1040"/>
      <c r="AL199" s="1040"/>
      <c r="AM199" s="1040"/>
      <c r="AN199" s="1040"/>
      <c r="AO199" s="1040"/>
      <c r="AP199" s="1040"/>
      <c r="AQ199" s="1040"/>
      <c r="AR199" s="1040"/>
      <c r="AS199" s="1040"/>
      <c r="AT199" s="1040"/>
      <c r="AU199" s="1040"/>
      <c r="AV199" s="1040"/>
      <c r="AW199" s="1041"/>
      <c r="AX199" s="1041"/>
      <c r="AY199" s="1041"/>
      <c r="AZ199" s="1041"/>
      <c r="BA199" s="1041"/>
      <c r="BB199" s="1041"/>
      <c r="BC199" s="1041"/>
      <c r="BD199" s="1041"/>
      <c r="BE199" s="1041"/>
      <c r="BF199" s="1041"/>
      <c r="BG199" s="1041"/>
      <c r="BH199" s="1041"/>
      <c r="BI199" s="1041"/>
      <c r="BJ199" s="1041"/>
      <c r="BK199" s="1041"/>
      <c r="BL199" s="1041"/>
      <c r="BM199" s="1041"/>
      <c r="BN199" s="1041"/>
      <c r="BO199" s="1041"/>
      <c r="BP199" s="1041"/>
      <c r="BQ199" s="1041"/>
      <c r="BR199" s="1041"/>
      <c r="BS199" s="1041"/>
      <c r="BT199" s="1041"/>
      <c r="BU199" s="1041"/>
      <c r="BV199" s="1041"/>
      <c r="BW199" s="1041"/>
      <c r="BX199" s="1041"/>
      <c r="BY199" s="1041"/>
      <c r="BZ199" s="1041"/>
      <c r="CA199" s="1041"/>
      <c r="CB199" s="1041"/>
      <c r="CC199" s="1041"/>
      <c r="CD199" s="1041"/>
      <c r="CE199" s="1041"/>
      <c r="CF199" s="1041"/>
      <c r="CG199" s="1041"/>
      <c r="CH199" s="1041"/>
      <c r="CI199" s="1041"/>
      <c r="CJ199" s="1041"/>
      <c r="CK199" s="1041"/>
      <c r="CL199" s="1041"/>
      <c r="CM199" s="1041"/>
      <c r="CN199" s="1041"/>
      <c r="CO199" s="1041"/>
      <c r="CP199" s="1041"/>
      <c r="CQ199" s="1041"/>
      <c r="CR199" s="1041"/>
      <c r="CS199" s="1041"/>
      <c r="CT199" s="1041"/>
      <c r="CU199" s="1041"/>
      <c r="CV199" s="1041"/>
    </row>
    <row r="200" spans="4:100" ht="12">
      <c r="D200" s="1041"/>
      <c r="E200" s="1041"/>
      <c r="F200" s="1041"/>
      <c r="G200" s="1040"/>
      <c r="H200" s="1040"/>
      <c r="I200" s="1040"/>
      <c r="J200" s="1040"/>
      <c r="K200" s="1040"/>
      <c r="L200" s="1040"/>
      <c r="M200" s="1040"/>
      <c r="N200" s="1040"/>
      <c r="O200" s="1040"/>
      <c r="P200" s="1040"/>
      <c r="Q200" s="1040"/>
      <c r="R200" s="1040"/>
      <c r="S200" s="1040"/>
      <c r="T200" s="1040"/>
      <c r="U200" s="1040"/>
      <c r="V200" s="1040"/>
      <c r="W200" s="1040"/>
      <c r="X200" s="1040"/>
      <c r="Y200" s="1040"/>
      <c r="Z200" s="1040"/>
      <c r="AA200" s="1040"/>
      <c r="AB200" s="1040"/>
      <c r="AC200" s="1040"/>
      <c r="AD200" s="1040"/>
      <c r="AE200" s="1040"/>
      <c r="AF200" s="1040"/>
      <c r="AG200" s="1040"/>
      <c r="AH200" s="1040"/>
      <c r="AI200" s="1040"/>
      <c r="AJ200" s="1040"/>
      <c r="AK200" s="1040"/>
      <c r="AL200" s="1040"/>
      <c r="AM200" s="1040"/>
      <c r="AN200" s="1040"/>
      <c r="AO200" s="1040"/>
      <c r="AP200" s="1040"/>
      <c r="AQ200" s="1040"/>
      <c r="AR200" s="1040"/>
      <c r="AS200" s="1040"/>
      <c r="AT200" s="1040"/>
      <c r="AU200" s="1040"/>
      <c r="AV200" s="1040"/>
      <c r="AW200" s="1041"/>
      <c r="AX200" s="1041"/>
      <c r="AY200" s="1041"/>
      <c r="AZ200" s="1041"/>
      <c r="BA200" s="1041"/>
      <c r="BB200" s="1041"/>
      <c r="BC200" s="1041"/>
      <c r="BD200" s="1041"/>
      <c r="BE200" s="1041"/>
      <c r="BF200" s="1041"/>
      <c r="BG200" s="1041"/>
      <c r="BH200" s="1041"/>
      <c r="BI200" s="1041"/>
      <c r="BJ200" s="1041"/>
      <c r="BK200" s="1041"/>
      <c r="BL200" s="1041"/>
      <c r="BM200" s="1041"/>
      <c r="BN200" s="1041"/>
      <c r="BO200" s="1041"/>
      <c r="BP200" s="1041"/>
      <c r="BQ200" s="1041"/>
      <c r="BR200" s="1041"/>
      <c r="BS200" s="1041"/>
      <c r="BT200" s="1041"/>
      <c r="BU200" s="1041"/>
      <c r="BV200" s="1041"/>
      <c r="BW200" s="1041"/>
      <c r="BX200" s="1041"/>
      <c r="BY200" s="1041"/>
      <c r="BZ200" s="1041"/>
      <c r="CA200" s="1041"/>
      <c r="CB200" s="1041"/>
      <c r="CC200" s="1041"/>
      <c r="CD200" s="1041"/>
      <c r="CE200" s="1041"/>
      <c r="CF200" s="1041"/>
      <c r="CG200" s="1041"/>
      <c r="CH200" s="1041"/>
      <c r="CI200" s="1041"/>
      <c r="CJ200" s="1041"/>
      <c r="CK200" s="1041"/>
      <c r="CL200" s="1041"/>
      <c r="CM200" s="1041"/>
      <c r="CN200" s="1041"/>
      <c r="CO200" s="1041"/>
      <c r="CP200" s="1041"/>
      <c r="CQ200" s="1041"/>
      <c r="CR200" s="1041"/>
      <c r="CS200" s="1041"/>
      <c r="CT200" s="1041"/>
      <c r="CU200" s="1041"/>
      <c r="CV200" s="1041"/>
    </row>
    <row r="201" spans="4:100" ht="12">
      <c r="D201" s="1041"/>
      <c r="E201" s="1041"/>
      <c r="F201" s="1041"/>
      <c r="G201" s="1040"/>
      <c r="H201" s="1040"/>
      <c r="I201" s="1040"/>
      <c r="J201" s="1040"/>
      <c r="K201" s="1040"/>
      <c r="L201" s="1040"/>
      <c r="M201" s="1040"/>
      <c r="N201" s="1040"/>
      <c r="O201" s="1040"/>
      <c r="P201" s="1040"/>
      <c r="Q201" s="1040"/>
      <c r="R201" s="1040"/>
      <c r="S201" s="1040"/>
      <c r="T201" s="1040"/>
      <c r="U201" s="1040"/>
      <c r="V201" s="1040"/>
      <c r="W201" s="1040"/>
      <c r="X201" s="1040"/>
      <c r="Y201" s="1040"/>
      <c r="Z201" s="1040"/>
      <c r="AA201" s="1040"/>
      <c r="AB201" s="1040"/>
      <c r="AC201" s="1040"/>
      <c r="AD201" s="1040"/>
      <c r="AE201" s="1040"/>
      <c r="AF201" s="1040"/>
      <c r="AG201" s="1040"/>
      <c r="AH201" s="1040"/>
      <c r="AI201" s="1040"/>
      <c r="AJ201" s="1040"/>
      <c r="AK201" s="1040"/>
      <c r="AL201" s="1040"/>
      <c r="AM201" s="1040"/>
      <c r="AN201" s="1040"/>
      <c r="AO201" s="1040"/>
      <c r="AP201" s="1040"/>
      <c r="AQ201" s="1040"/>
      <c r="AR201" s="1040"/>
      <c r="AS201" s="1040"/>
      <c r="AT201" s="1040"/>
      <c r="AU201" s="1040"/>
      <c r="AV201" s="1040"/>
      <c r="AW201" s="1041"/>
      <c r="AX201" s="1041"/>
      <c r="AY201" s="1041"/>
      <c r="AZ201" s="1041"/>
      <c r="BA201" s="1041"/>
      <c r="BB201" s="1041"/>
      <c r="BC201" s="1041"/>
      <c r="BD201" s="1041"/>
      <c r="BE201" s="1041"/>
      <c r="BF201" s="1041"/>
      <c r="BG201" s="1041"/>
      <c r="BH201" s="1041"/>
      <c r="BI201" s="1041"/>
      <c r="BJ201" s="1041"/>
      <c r="BK201" s="1041"/>
      <c r="BL201" s="1041"/>
      <c r="BM201" s="1041"/>
      <c r="BN201" s="1041"/>
      <c r="BO201" s="1041"/>
      <c r="BP201" s="1041"/>
      <c r="BQ201" s="1041"/>
      <c r="BR201" s="1041"/>
      <c r="BS201" s="1041"/>
      <c r="BT201" s="1041"/>
      <c r="BU201" s="1041"/>
      <c r="BV201" s="1041"/>
      <c r="BW201" s="1041"/>
      <c r="BX201" s="1041"/>
      <c r="BY201" s="1041"/>
      <c r="BZ201" s="1041"/>
      <c r="CA201" s="1041"/>
      <c r="CB201" s="1041"/>
      <c r="CC201" s="1041"/>
      <c r="CD201" s="1041"/>
      <c r="CE201" s="1041"/>
      <c r="CF201" s="1041"/>
      <c r="CG201" s="1041"/>
      <c r="CH201" s="1041"/>
      <c r="CI201" s="1041"/>
      <c r="CJ201" s="1041"/>
      <c r="CK201" s="1041"/>
      <c r="CL201" s="1041"/>
      <c r="CM201" s="1041"/>
      <c r="CN201" s="1041"/>
      <c r="CO201" s="1041"/>
      <c r="CP201" s="1041"/>
      <c r="CQ201" s="1041"/>
      <c r="CR201" s="1041"/>
      <c r="CS201" s="1041"/>
      <c r="CT201" s="1041"/>
      <c r="CU201" s="1041"/>
      <c r="CV201" s="1041"/>
    </row>
    <row r="202" spans="4:100" ht="12">
      <c r="D202" s="1041"/>
      <c r="E202" s="1041"/>
      <c r="F202" s="1041"/>
      <c r="G202" s="1040"/>
      <c r="H202" s="1040"/>
      <c r="I202" s="1040"/>
      <c r="J202" s="1040"/>
      <c r="K202" s="1040"/>
      <c r="L202" s="1040"/>
      <c r="M202" s="1040"/>
      <c r="N202" s="1040"/>
      <c r="O202" s="1040"/>
      <c r="P202" s="1040"/>
      <c r="Q202" s="1040"/>
      <c r="R202" s="1040"/>
      <c r="S202" s="1040"/>
      <c r="T202" s="1040"/>
      <c r="U202" s="1040"/>
      <c r="V202" s="1040"/>
      <c r="W202" s="1040"/>
      <c r="X202" s="1040"/>
      <c r="Y202" s="1040"/>
      <c r="Z202" s="1040"/>
      <c r="AA202" s="1040"/>
      <c r="AB202" s="1040"/>
      <c r="AC202" s="1040"/>
      <c r="AD202" s="1040"/>
      <c r="AE202" s="1040"/>
      <c r="AF202" s="1040"/>
      <c r="AG202" s="1040"/>
      <c r="AH202" s="1040"/>
      <c r="AI202" s="1040"/>
      <c r="AJ202" s="1040"/>
      <c r="AK202" s="1040"/>
      <c r="AL202" s="1040"/>
      <c r="AM202" s="1040"/>
      <c r="AN202" s="1040"/>
      <c r="AO202" s="1040"/>
      <c r="AP202" s="1040"/>
      <c r="AQ202" s="1040"/>
      <c r="AR202" s="1040"/>
      <c r="AS202" s="1040"/>
      <c r="AT202" s="1040"/>
      <c r="AU202" s="1040"/>
      <c r="AV202" s="1040"/>
      <c r="AW202" s="1041"/>
      <c r="AX202" s="1041"/>
      <c r="AY202" s="1041"/>
      <c r="AZ202" s="1041"/>
      <c r="BA202" s="1041"/>
      <c r="BB202" s="1041"/>
      <c r="BC202" s="1041"/>
      <c r="BD202" s="1041"/>
      <c r="BE202" s="1041"/>
      <c r="BF202" s="1041"/>
      <c r="BG202" s="1041"/>
      <c r="BH202" s="1041"/>
      <c r="BI202" s="1041"/>
      <c r="BJ202" s="1041"/>
      <c r="BK202" s="1041"/>
      <c r="BL202" s="1041"/>
      <c r="BM202" s="1041"/>
      <c r="BN202" s="1041"/>
      <c r="BO202" s="1041"/>
      <c r="BP202" s="1041"/>
      <c r="BQ202" s="1041"/>
      <c r="BR202" s="1041"/>
      <c r="BS202" s="1041"/>
      <c r="BT202" s="1041"/>
      <c r="BU202" s="1041"/>
      <c r="BV202" s="1041"/>
      <c r="BW202" s="1041"/>
      <c r="BX202" s="1041"/>
      <c r="BY202" s="1041"/>
      <c r="BZ202" s="1041"/>
      <c r="CA202" s="1041"/>
      <c r="CB202" s="1041"/>
      <c r="CC202" s="1041"/>
      <c r="CD202" s="1041"/>
      <c r="CE202" s="1041"/>
      <c r="CF202" s="1041"/>
      <c r="CG202" s="1041"/>
      <c r="CH202" s="1041"/>
      <c r="CI202" s="1041"/>
      <c r="CJ202" s="1041"/>
      <c r="CK202" s="1041"/>
      <c r="CL202" s="1041"/>
      <c r="CM202" s="1041"/>
      <c r="CN202" s="1041"/>
      <c r="CO202" s="1041"/>
      <c r="CP202" s="1041"/>
      <c r="CQ202" s="1041"/>
      <c r="CR202" s="1041"/>
      <c r="CS202" s="1041"/>
      <c r="CT202" s="1041"/>
      <c r="CU202" s="1041"/>
      <c r="CV202" s="1041"/>
    </row>
    <row r="203" spans="4:100" ht="12">
      <c r="D203" s="1041"/>
      <c r="E203" s="1041"/>
      <c r="F203" s="1041"/>
      <c r="G203" s="1040"/>
      <c r="H203" s="1040"/>
      <c r="I203" s="1040"/>
      <c r="J203" s="1040"/>
      <c r="K203" s="1040"/>
      <c r="L203" s="1040"/>
      <c r="M203" s="1040"/>
      <c r="N203" s="1040"/>
      <c r="O203" s="1040"/>
      <c r="P203" s="1040"/>
      <c r="Q203" s="1040"/>
      <c r="R203" s="1040"/>
      <c r="S203" s="1040"/>
      <c r="T203" s="1040"/>
      <c r="U203" s="1040"/>
      <c r="V203" s="1040"/>
      <c r="W203" s="1040"/>
      <c r="X203" s="1040"/>
      <c r="Y203" s="1040"/>
      <c r="Z203" s="1040"/>
      <c r="AA203" s="1040"/>
      <c r="AB203" s="1040"/>
      <c r="AC203" s="1040"/>
      <c r="AD203" s="1040"/>
      <c r="AE203" s="1040"/>
      <c r="AF203" s="1040"/>
      <c r="AG203" s="1040"/>
      <c r="AH203" s="1040"/>
      <c r="AI203" s="1040"/>
      <c r="AJ203" s="1040"/>
      <c r="AK203" s="1040"/>
      <c r="AL203" s="1040"/>
      <c r="AM203" s="1040"/>
      <c r="AN203" s="1040"/>
      <c r="AO203" s="1040"/>
      <c r="AP203" s="1040"/>
      <c r="AQ203" s="1040"/>
      <c r="AR203" s="1040"/>
      <c r="AS203" s="1040"/>
      <c r="AT203" s="1040"/>
      <c r="AU203" s="1040"/>
      <c r="AV203" s="1040"/>
      <c r="AW203" s="1041"/>
      <c r="AX203" s="1041"/>
      <c r="AY203" s="1041"/>
      <c r="AZ203" s="1041"/>
      <c r="BA203" s="1041"/>
      <c r="BB203" s="1041"/>
      <c r="BC203" s="1041"/>
      <c r="BD203" s="1041"/>
      <c r="BE203" s="1041"/>
      <c r="BF203" s="1041"/>
      <c r="BG203" s="1041"/>
      <c r="BH203" s="1041"/>
      <c r="BI203" s="1041"/>
      <c r="BJ203" s="1041"/>
      <c r="BK203" s="1041"/>
      <c r="BL203" s="1041"/>
      <c r="BM203" s="1041"/>
      <c r="BN203" s="1041"/>
      <c r="BO203" s="1041"/>
      <c r="BP203" s="1041"/>
      <c r="BQ203" s="1041"/>
      <c r="BR203" s="1041"/>
      <c r="BS203" s="1041"/>
      <c r="BT203" s="1041"/>
      <c r="BU203" s="1041"/>
      <c r="BV203" s="1041"/>
      <c r="BW203" s="1041"/>
      <c r="BX203" s="1041"/>
      <c r="BY203" s="1041"/>
      <c r="BZ203" s="1041"/>
      <c r="CA203" s="1041"/>
      <c r="CB203" s="1041"/>
      <c r="CC203" s="1041"/>
      <c r="CD203" s="1041"/>
      <c r="CE203" s="1041"/>
      <c r="CF203" s="1041"/>
      <c r="CG203" s="1041"/>
      <c r="CH203" s="1041"/>
      <c r="CI203" s="1041"/>
      <c r="CJ203" s="1041"/>
      <c r="CK203" s="1041"/>
      <c r="CL203" s="1041"/>
      <c r="CM203" s="1041"/>
      <c r="CN203" s="1041"/>
      <c r="CO203" s="1041"/>
      <c r="CP203" s="1041"/>
      <c r="CQ203" s="1041"/>
      <c r="CR203" s="1041"/>
      <c r="CS203" s="1041"/>
      <c r="CT203" s="1041"/>
      <c r="CU203" s="1041"/>
      <c r="CV203" s="1041"/>
    </row>
    <row r="204" spans="4:100" ht="12">
      <c r="D204" s="1041"/>
      <c r="E204" s="1041"/>
      <c r="F204" s="1041"/>
      <c r="G204" s="1040"/>
      <c r="H204" s="1040"/>
      <c r="I204" s="1040"/>
      <c r="J204" s="1040"/>
      <c r="K204" s="1040"/>
      <c r="L204" s="1040"/>
      <c r="M204" s="1040"/>
      <c r="N204" s="1040"/>
      <c r="O204" s="1040"/>
      <c r="P204" s="1040"/>
      <c r="Q204" s="1040"/>
      <c r="R204" s="1040"/>
      <c r="S204" s="1040"/>
      <c r="T204" s="1040"/>
      <c r="U204" s="1040"/>
      <c r="V204" s="1040"/>
      <c r="W204" s="1040"/>
      <c r="X204" s="1040"/>
      <c r="Y204" s="1040"/>
      <c r="Z204" s="1040"/>
      <c r="AA204" s="1040"/>
      <c r="AB204" s="1040"/>
      <c r="AC204" s="1040"/>
      <c r="AD204" s="1040"/>
      <c r="AE204" s="1040"/>
      <c r="AF204" s="1040"/>
      <c r="AG204" s="1040"/>
      <c r="AH204" s="1040"/>
      <c r="AI204" s="1040"/>
      <c r="AJ204" s="1040"/>
      <c r="AK204" s="1040"/>
      <c r="AL204" s="1040"/>
      <c r="AM204" s="1040"/>
      <c r="AN204" s="1040"/>
      <c r="AO204" s="1040"/>
      <c r="AP204" s="1040"/>
      <c r="AQ204" s="1040"/>
      <c r="AR204" s="1040"/>
      <c r="AS204" s="1040"/>
      <c r="AT204" s="1040"/>
      <c r="AU204" s="1040"/>
      <c r="AV204" s="1040"/>
      <c r="AW204" s="1041"/>
      <c r="AX204" s="1041"/>
      <c r="AY204" s="1041"/>
      <c r="AZ204" s="1041"/>
      <c r="BA204" s="1041"/>
      <c r="BB204" s="1041"/>
      <c r="BC204" s="1041"/>
      <c r="BD204" s="1041"/>
      <c r="BE204" s="1041"/>
      <c r="BF204" s="1041"/>
      <c r="BG204" s="1041"/>
      <c r="BH204" s="1041"/>
      <c r="BI204" s="1041"/>
      <c r="BJ204" s="1041"/>
      <c r="BK204" s="1041"/>
      <c r="BL204" s="1041"/>
      <c r="BM204" s="1041"/>
      <c r="BN204" s="1041"/>
      <c r="BO204" s="1041"/>
      <c r="BP204" s="1041"/>
      <c r="BQ204" s="1041"/>
      <c r="BR204" s="1041"/>
      <c r="BS204" s="1041"/>
      <c r="BT204" s="1041"/>
      <c r="BU204" s="1041"/>
      <c r="BV204" s="1041"/>
      <c r="BW204" s="1041"/>
      <c r="BX204" s="1041"/>
      <c r="BY204" s="1041"/>
      <c r="BZ204" s="1041"/>
      <c r="CA204" s="1041"/>
      <c r="CB204" s="1041"/>
      <c r="CC204" s="1041"/>
      <c r="CD204" s="1041"/>
      <c r="CE204" s="1041"/>
      <c r="CF204" s="1041"/>
      <c r="CG204" s="1041"/>
      <c r="CH204" s="1041"/>
      <c r="CI204" s="1041"/>
      <c r="CJ204" s="1041"/>
      <c r="CK204" s="1041"/>
      <c r="CL204" s="1041"/>
      <c r="CM204" s="1041"/>
      <c r="CN204" s="1041"/>
      <c r="CO204" s="1041"/>
      <c r="CP204" s="1041"/>
      <c r="CQ204" s="1041"/>
      <c r="CR204" s="1041"/>
      <c r="CS204" s="1041"/>
      <c r="CT204" s="1041"/>
      <c r="CU204" s="1041"/>
      <c r="CV204" s="1041"/>
    </row>
    <row r="205" spans="4:100" ht="12">
      <c r="D205" s="1041"/>
      <c r="E205" s="1041"/>
      <c r="F205" s="1041"/>
      <c r="G205" s="1040"/>
      <c r="H205" s="1040"/>
      <c r="I205" s="1040"/>
      <c r="J205" s="1040"/>
      <c r="K205" s="1040"/>
      <c r="L205" s="1040"/>
      <c r="M205" s="1040"/>
      <c r="N205" s="1040"/>
      <c r="O205" s="1040"/>
      <c r="P205" s="1040"/>
      <c r="Q205" s="1040"/>
      <c r="R205" s="1040"/>
      <c r="S205" s="1040"/>
      <c r="T205" s="1040"/>
      <c r="U205" s="1040"/>
      <c r="V205" s="1040"/>
      <c r="W205" s="1040"/>
      <c r="X205" s="1040"/>
      <c r="Y205" s="1040"/>
      <c r="Z205" s="1040"/>
      <c r="AA205" s="1040"/>
      <c r="AB205" s="1040"/>
      <c r="AC205" s="1040"/>
      <c r="AD205" s="1040"/>
      <c r="AE205" s="1040"/>
      <c r="AF205" s="1040"/>
      <c r="AG205" s="1040"/>
      <c r="AH205" s="1040"/>
      <c r="AI205" s="1040"/>
      <c r="AJ205" s="1040"/>
      <c r="AK205" s="1040"/>
      <c r="AL205" s="1040"/>
      <c r="AM205" s="1040"/>
      <c r="AN205" s="1040"/>
      <c r="AO205" s="1040"/>
      <c r="AP205" s="1040"/>
      <c r="AQ205" s="1040"/>
      <c r="AR205" s="1040"/>
      <c r="AS205" s="1040"/>
      <c r="AT205" s="1040"/>
      <c r="AU205" s="1040"/>
      <c r="AV205" s="1040"/>
      <c r="AW205" s="1041"/>
      <c r="AX205" s="1041"/>
      <c r="AY205" s="1041"/>
      <c r="AZ205" s="1041"/>
      <c r="BA205" s="1041"/>
      <c r="BB205" s="1041"/>
      <c r="BC205" s="1041"/>
      <c r="BD205" s="1041"/>
      <c r="BE205" s="1041"/>
      <c r="BF205" s="1041"/>
      <c r="BG205" s="1041"/>
      <c r="BH205" s="1041"/>
      <c r="BI205" s="1041"/>
      <c r="BJ205" s="1041"/>
      <c r="BK205" s="1041"/>
      <c r="BL205" s="1041"/>
      <c r="BM205" s="1041"/>
      <c r="BN205" s="1041"/>
      <c r="BO205" s="1041"/>
      <c r="BP205" s="1041"/>
      <c r="BQ205" s="1041"/>
      <c r="BR205" s="1041"/>
      <c r="BS205" s="1041"/>
      <c r="BT205" s="1041"/>
      <c r="BU205" s="1041"/>
      <c r="BV205" s="1041"/>
      <c r="BW205" s="1041"/>
      <c r="BX205" s="1041"/>
      <c r="BY205" s="1041"/>
      <c r="BZ205" s="1041"/>
      <c r="CA205" s="1041"/>
      <c r="CB205" s="1041"/>
      <c r="CC205" s="1041"/>
      <c r="CD205" s="1041"/>
      <c r="CE205" s="1041"/>
      <c r="CF205" s="1041"/>
      <c r="CG205" s="1041"/>
      <c r="CH205" s="1041"/>
      <c r="CI205" s="1041"/>
      <c r="CJ205" s="1041"/>
      <c r="CK205" s="1041"/>
      <c r="CL205" s="1041"/>
      <c r="CM205" s="1041"/>
      <c r="CN205" s="1041"/>
      <c r="CO205" s="1041"/>
      <c r="CP205" s="1041"/>
      <c r="CQ205" s="1041"/>
      <c r="CR205" s="1041"/>
      <c r="CS205" s="1041"/>
      <c r="CT205" s="1041"/>
      <c r="CU205" s="1041"/>
      <c r="CV205" s="1041"/>
    </row>
    <row r="206" spans="4:100" ht="12">
      <c r="D206" s="1041"/>
      <c r="E206" s="1041"/>
      <c r="F206" s="1041"/>
      <c r="G206" s="1040"/>
      <c r="H206" s="1040"/>
      <c r="I206" s="1040"/>
      <c r="J206" s="1040"/>
      <c r="K206" s="1040"/>
      <c r="L206" s="1040"/>
      <c r="M206" s="1040"/>
      <c r="N206" s="1040"/>
      <c r="O206" s="1040"/>
      <c r="P206" s="1040"/>
      <c r="Q206" s="1040"/>
      <c r="R206" s="1040"/>
      <c r="S206" s="1040"/>
      <c r="T206" s="1040"/>
      <c r="U206" s="1040"/>
      <c r="V206" s="1040"/>
      <c r="W206" s="1040"/>
      <c r="X206" s="1040"/>
      <c r="Y206" s="1040"/>
      <c r="Z206" s="1040"/>
      <c r="AA206" s="1040"/>
      <c r="AB206" s="1040"/>
      <c r="AC206" s="1040"/>
      <c r="AD206" s="1040"/>
      <c r="AE206" s="1040"/>
      <c r="AF206" s="1040"/>
      <c r="AG206" s="1040"/>
      <c r="AH206" s="1040"/>
      <c r="AI206" s="1040"/>
      <c r="AJ206" s="1040"/>
      <c r="AK206" s="1040"/>
      <c r="AL206" s="1040"/>
      <c r="AM206" s="1040"/>
      <c r="AN206" s="1040"/>
      <c r="AO206" s="1040"/>
      <c r="AP206" s="1040"/>
      <c r="AQ206" s="1040"/>
      <c r="AR206" s="1040"/>
      <c r="AS206" s="1040"/>
      <c r="AT206" s="1040"/>
      <c r="AU206" s="1040"/>
      <c r="AV206" s="1040"/>
      <c r="AW206" s="1041"/>
      <c r="AX206" s="1041"/>
      <c r="AY206" s="1041"/>
      <c r="AZ206" s="1041"/>
      <c r="BA206" s="1041"/>
      <c r="BB206" s="1041"/>
      <c r="BC206" s="1041"/>
      <c r="BD206" s="1041"/>
      <c r="BE206" s="1041"/>
      <c r="BF206" s="1041"/>
      <c r="BG206" s="1041"/>
      <c r="BH206" s="1041"/>
      <c r="BI206" s="1041"/>
      <c r="BJ206" s="1041"/>
      <c r="BK206" s="1041"/>
      <c r="BL206" s="1041"/>
      <c r="BM206" s="1041"/>
      <c r="BN206" s="1041"/>
      <c r="BO206" s="1041"/>
      <c r="BP206" s="1041"/>
      <c r="BQ206" s="1041"/>
      <c r="BR206" s="1041"/>
      <c r="BS206" s="1041"/>
      <c r="BT206" s="1041"/>
      <c r="BU206" s="1041"/>
      <c r="BV206" s="1041"/>
      <c r="BW206" s="1041"/>
      <c r="BX206" s="1041"/>
      <c r="BY206" s="1041"/>
      <c r="BZ206" s="1041"/>
      <c r="CA206" s="1041"/>
      <c r="CB206" s="1041"/>
      <c r="CC206" s="1041"/>
      <c r="CD206" s="1041"/>
      <c r="CE206" s="1041"/>
      <c r="CF206" s="1041"/>
      <c r="CG206" s="1041"/>
      <c r="CH206" s="1041"/>
      <c r="CI206" s="1041"/>
      <c r="CJ206" s="1041"/>
      <c r="CK206" s="1041"/>
      <c r="CL206" s="1041"/>
      <c r="CM206" s="1041"/>
      <c r="CN206" s="1041"/>
      <c r="CO206" s="1041"/>
      <c r="CP206" s="1041"/>
      <c r="CQ206" s="1041"/>
      <c r="CR206" s="1041"/>
      <c r="CS206" s="1041"/>
      <c r="CT206" s="1041"/>
      <c r="CU206" s="1041"/>
      <c r="CV206" s="1041"/>
    </row>
    <row r="207" spans="4:100" ht="12">
      <c r="D207" s="1041"/>
      <c r="E207" s="1041"/>
      <c r="F207" s="1041"/>
      <c r="G207" s="1040"/>
      <c r="H207" s="1040"/>
      <c r="I207" s="1040"/>
      <c r="J207" s="1040"/>
      <c r="K207" s="1040"/>
      <c r="L207" s="1040"/>
      <c r="M207" s="1040"/>
      <c r="N207" s="1040"/>
      <c r="O207" s="1040"/>
      <c r="P207" s="1040"/>
      <c r="Q207" s="1040"/>
      <c r="R207" s="1040"/>
      <c r="S207" s="1040"/>
      <c r="T207" s="1040"/>
      <c r="U207" s="1040"/>
      <c r="V207" s="1040"/>
      <c r="W207" s="1040"/>
      <c r="X207" s="1040"/>
      <c r="Y207" s="1040"/>
      <c r="Z207" s="1040"/>
      <c r="AA207" s="1040"/>
      <c r="AB207" s="1040"/>
      <c r="AC207" s="1040"/>
      <c r="AD207" s="1040"/>
      <c r="AE207" s="1040"/>
      <c r="AF207" s="1040"/>
      <c r="AG207" s="1040"/>
      <c r="AH207" s="1040"/>
      <c r="AI207" s="1040"/>
      <c r="AJ207" s="1040"/>
      <c r="AK207" s="1040"/>
      <c r="AL207" s="1040"/>
      <c r="AM207" s="1040"/>
      <c r="AN207" s="1040"/>
      <c r="AO207" s="1040"/>
      <c r="AP207" s="1040"/>
      <c r="AQ207" s="1040"/>
      <c r="AR207" s="1040"/>
      <c r="AS207" s="1040"/>
      <c r="AT207" s="1040"/>
      <c r="AU207" s="1040"/>
      <c r="AV207" s="1040"/>
      <c r="AW207" s="1041"/>
      <c r="AX207" s="1041"/>
      <c r="AY207" s="1041"/>
      <c r="AZ207" s="1041"/>
      <c r="BA207" s="1041"/>
      <c r="BB207" s="1041"/>
      <c r="BC207" s="1041"/>
      <c r="BD207" s="1041"/>
      <c r="BE207" s="1041"/>
      <c r="BF207" s="1041"/>
      <c r="BG207" s="1041"/>
      <c r="BH207" s="1041"/>
      <c r="BI207" s="1041"/>
      <c r="BJ207" s="1041"/>
      <c r="BK207" s="1041"/>
      <c r="BL207" s="1041"/>
      <c r="BM207" s="1041"/>
      <c r="BN207" s="1041"/>
      <c r="BO207" s="1041"/>
      <c r="BP207" s="1041"/>
      <c r="BQ207" s="1041"/>
      <c r="BR207" s="1041"/>
      <c r="BS207" s="1041"/>
      <c r="BT207" s="1041"/>
      <c r="BU207" s="1041"/>
      <c r="BV207" s="1041"/>
      <c r="BW207" s="1041"/>
      <c r="BX207" s="1041"/>
      <c r="BY207" s="1041"/>
      <c r="BZ207" s="1041"/>
      <c r="CA207" s="1041"/>
      <c r="CB207" s="1041"/>
      <c r="CC207" s="1041"/>
      <c r="CD207" s="1041"/>
      <c r="CE207" s="1041"/>
      <c r="CF207" s="1041"/>
      <c r="CG207" s="1041"/>
      <c r="CH207" s="1041"/>
      <c r="CI207" s="1041"/>
      <c r="CJ207" s="1041"/>
      <c r="CK207" s="1041"/>
      <c r="CL207" s="1041"/>
      <c r="CM207" s="1041"/>
      <c r="CN207" s="1041"/>
      <c r="CO207" s="1041"/>
      <c r="CP207" s="1041"/>
      <c r="CQ207" s="1041"/>
      <c r="CR207" s="1041"/>
      <c r="CS207" s="1041"/>
      <c r="CT207" s="1041"/>
      <c r="CU207" s="1041"/>
      <c r="CV207" s="1041"/>
    </row>
    <row r="208" spans="4:100" ht="12">
      <c r="D208" s="1041"/>
      <c r="E208" s="1041"/>
      <c r="F208" s="1041"/>
      <c r="G208" s="1040"/>
      <c r="H208" s="1040"/>
      <c r="I208" s="1040"/>
      <c r="J208" s="1040"/>
      <c r="K208" s="1040"/>
      <c r="L208" s="1040"/>
      <c r="M208" s="1040"/>
      <c r="N208" s="1040"/>
      <c r="O208" s="1040"/>
      <c r="P208" s="1040"/>
      <c r="Q208" s="1040"/>
      <c r="R208" s="1040"/>
      <c r="S208" s="1040"/>
      <c r="T208" s="1040"/>
      <c r="U208" s="1040"/>
      <c r="V208" s="1040"/>
      <c r="W208" s="1040"/>
      <c r="X208" s="1040"/>
      <c r="Y208" s="1040"/>
      <c r="Z208" s="1040"/>
      <c r="AA208" s="1040"/>
      <c r="AB208" s="1040"/>
      <c r="AC208" s="1040"/>
      <c r="AD208" s="1040"/>
      <c r="AE208" s="1040"/>
      <c r="AF208" s="1040"/>
      <c r="AG208" s="1040"/>
      <c r="AH208" s="1040"/>
      <c r="AI208" s="1040"/>
      <c r="AJ208" s="1040"/>
      <c r="AK208" s="1040"/>
      <c r="AL208" s="1040"/>
      <c r="AM208" s="1040"/>
      <c r="AN208" s="1040"/>
      <c r="AO208" s="1040"/>
      <c r="AP208" s="1040"/>
      <c r="AQ208" s="1040"/>
      <c r="AR208" s="1040"/>
      <c r="AS208" s="1040"/>
      <c r="AT208" s="1040"/>
      <c r="AU208" s="1040"/>
      <c r="AV208" s="1040"/>
      <c r="AW208" s="1041"/>
      <c r="AX208" s="1041"/>
      <c r="AY208" s="1041"/>
      <c r="AZ208" s="1041"/>
      <c r="BA208" s="1041"/>
      <c r="BB208" s="1041"/>
      <c r="BC208" s="1041"/>
      <c r="BD208" s="1041"/>
      <c r="BE208" s="1041"/>
      <c r="BF208" s="1041"/>
      <c r="BG208" s="1041"/>
      <c r="BH208" s="1041"/>
      <c r="BI208" s="1041"/>
      <c r="BJ208" s="1041"/>
      <c r="BK208" s="1041"/>
      <c r="BL208" s="1041"/>
      <c r="BM208" s="1041"/>
      <c r="BN208" s="1041"/>
      <c r="BO208" s="1041"/>
      <c r="BP208" s="1041"/>
      <c r="BQ208" s="1041"/>
      <c r="BR208" s="1041"/>
      <c r="BS208" s="1041"/>
      <c r="BT208" s="1041"/>
      <c r="BU208" s="1041"/>
      <c r="BV208" s="1041"/>
      <c r="BW208" s="1041"/>
      <c r="BX208" s="1041"/>
      <c r="BY208" s="1041"/>
      <c r="BZ208" s="1041"/>
      <c r="CA208" s="1041"/>
      <c r="CB208" s="1041"/>
      <c r="CC208" s="1041"/>
      <c r="CD208" s="1041"/>
      <c r="CE208" s="1041"/>
      <c r="CF208" s="1041"/>
      <c r="CG208" s="1041"/>
      <c r="CH208" s="1041"/>
      <c r="CI208" s="1041"/>
      <c r="CJ208" s="1041"/>
      <c r="CK208" s="1041"/>
      <c r="CL208" s="1041"/>
      <c r="CM208" s="1041"/>
      <c r="CN208" s="1041"/>
      <c r="CO208" s="1041"/>
      <c r="CP208" s="1041"/>
      <c r="CQ208" s="1041"/>
      <c r="CR208" s="1041"/>
      <c r="CS208" s="1041"/>
      <c r="CT208" s="1041"/>
      <c r="CU208" s="1041"/>
      <c r="CV208" s="1041"/>
    </row>
    <row r="209" spans="4:100" ht="12">
      <c r="D209" s="1041"/>
      <c r="E209" s="1041"/>
      <c r="F209" s="1041"/>
      <c r="G209" s="1040"/>
      <c r="H209" s="1040"/>
      <c r="I209" s="1040"/>
      <c r="J209" s="1040"/>
      <c r="K209" s="1040"/>
      <c r="L209" s="1040"/>
      <c r="M209" s="1040"/>
      <c r="N209" s="1040"/>
      <c r="O209" s="1040"/>
      <c r="P209" s="1040"/>
      <c r="Q209" s="1040"/>
      <c r="R209" s="1040"/>
      <c r="S209" s="1040"/>
      <c r="T209" s="1040"/>
      <c r="U209" s="1040"/>
      <c r="V209" s="1040"/>
      <c r="W209" s="1040"/>
      <c r="X209" s="1040"/>
      <c r="Y209" s="1040"/>
      <c r="Z209" s="1040"/>
      <c r="AA209" s="1040"/>
      <c r="AB209" s="1040"/>
      <c r="AC209" s="1040"/>
      <c r="AD209" s="1040"/>
      <c r="AE209" s="1040"/>
      <c r="AF209" s="1040"/>
      <c r="AG209" s="1040"/>
      <c r="AH209" s="1040"/>
      <c r="AI209" s="1040"/>
      <c r="AJ209" s="1040"/>
      <c r="AK209" s="1040"/>
      <c r="AL209" s="1040"/>
      <c r="AM209" s="1040"/>
      <c r="AN209" s="1040"/>
      <c r="AO209" s="1040"/>
      <c r="AP209" s="1040"/>
      <c r="AQ209" s="1040"/>
      <c r="AR209" s="1040"/>
      <c r="AS209" s="1040"/>
      <c r="AT209" s="1040"/>
      <c r="AU209" s="1040"/>
      <c r="AV209" s="1040"/>
      <c r="AW209" s="1041"/>
      <c r="AX209" s="1041"/>
      <c r="AY209" s="1041"/>
      <c r="AZ209" s="1041"/>
      <c r="BA209" s="1041"/>
      <c r="BB209" s="1041"/>
      <c r="BC209" s="1041"/>
      <c r="BD209" s="1041"/>
      <c r="BE209" s="1041"/>
      <c r="BF209" s="1041"/>
      <c r="BG209" s="1041"/>
      <c r="BH209" s="1041"/>
      <c r="BI209" s="1041"/>
      <c r="BJ209" s="1041"/>
      <c r="BK209" s="1041"/>
      <c r="BL209" s="1041"/>
      <c r="BM209" s="1041"/>
      <c r="BN209" s="1041"/>
      <c r="BO209" s="1041"/>
      <c r="BP209" s="1041"/>
      <c r="BQ209" s="1041"/>
      <c r="BR209" s="1041"/>
      <c r="BS209" s="1041"/>
      <c r="BT209" s="1041"/>
      <c r="BU209" s="1041"/>
      <c r="BV209" s="1041"/>
      <c r="BW209" s="1041"/>
      <c r="BX209" s="1041"/>
      <c r="BY209" s="1041"/>
      <c r="BZ209" s="1041"/>
      <c r="CA209" s="1041"/>
      <c r="CB209" s="1041"/>
      <c r="CC209" s="1041"/>
      <c r="CD209" s="1041"/>
      <c r="CE209" s="1041"/>
      <c r="CF209" s="1041"/>
      <c r="CG209" s="1041"/>
      <c r="CH209" s="1041"/>
      <c r="CI209" s="1041"/>
      <c r="CJ209" s="1041"/>
      <c r="CK209" s="1041"/>
      <c r="CL209" s="1041"/>
      <c r="CM209" s="1041"/>
      <c r="CN209" s="1041"/>
      <c r="CO209" s="1041"/>
      <c r="CP209" s="1041"/>
      <c r="CQ209" s="1041"/>
      <c r="CR209" s="1041"/>
      <c r="CS209" s="1041"/>
      <c r="CT209" s="1041"/>
      <c r="CU209" s="1041"/>
      <c r="CV209" s="1041"/>
    </row>
    <row r="210" spans="4:100" ht="12">
      <c r="D210" s="1041"/>
      <c r="E210" s="1041"/>
      <c r="F210" s="1041"/>
      <c r="G210" s="1040"/>
      <c r="H210" s="1040"/>
      <c r="I210" s="1040"/>
      <c r="J210" s="1040"/>
      <c r="K210" s="1040"/>
      <c r="L210" s="1040"/>
      <c r="M210" s="1040"/>
      <c r="N210" s="1040"/>
      <c r="O210" s="1040"/>
      <c r="P210" s="1040"/>
      <c r="Q210" s="1040"/>
      <c r="R210" s="1040"/>
      <c r="S210" s="1040"/>
      <c r="T210" s="1040"/>
      <c r="U210" s="1040"/>
      <c r="V210" s="1040"/>
      <c r="W210" s="1040"/>
      <c r="X210" s="1040"/>
      <c r="Y210" s="1040"/>
      <c r="Z210" s="1040"/>
      <c r="AA210" s="1040"/>
      <c r="AB210" s="1040"/>
      <c r="AC210" s="1040"/>
      <c r="AD210" s="1040"/>
      <c r="AE210" s="1040"/>
      <c r="AF210" s="1040"/>
      <c r="AG210" s="1040"/>
      <c r="AH210" s="1040"/>
      <c r="AI210" s="1040"/>
      <c r="AJ210" s="1040"/>
      <c r="AK210" s="1040"/>
      <c r="AL210" s="1040"/>
      <c r="AM210" s="1040"/>
      <c r="AN210" s="1040"/>
      <c r="AO210" s="1040"/>
      <c r="AP210" s="1040"/>
      <c r="AQ210" s="1040"/>
      <c r="AR210" s="1040"/>
      <c r="AS210" s="1040"/>
      <c r="AT210" s="1040"/>
      <c r="AU210" s="1040"/>
      <c r="AV210" s="1040"/>
      <c r="AW210" s="1041"/>
      <c r="AX210" s="1041"/>
      <c r="AY210" s="1041"/>
      <c r="AZ210" s="1041"/>
      <c r="BA210" s="1041"/>
      <c r="BB210" s="1041"/>
      <c r="BC210" s="1041"/>
      <c r="BD210" s="1041"/>
      <c r="BE210" s="1041"/>
      <c r="BF210" s="1041"/>
      <c r="BG210" s="1041"/>
      <c r="BH210" s="1041"/>
      <c r="BI210" s="1041"/>
      <c r="BJ210" s="1041"/>
      <c r="BK210" s="1041"/>
      <c r="BL210" s="1041"/>
      <c r="BM210" s="1041"/>
      <c r="BN210" s="1041"/>
      <c r="BO210" s="1041"/>
      <c r="BP210" s="1041"/>
      <c r="BQ210" s="1041"/>
      <c r="BR210" s="1041"/>
      <c r="BS210" s="1041"/>
      <c r="BT210" s="1041"/>
      <c r="BU210" s="1041"/>
      <c r="BV210" s="1041"/>
      <c r="BW210" s="1041"/>
      <c r="BX210" s="1041"/>
      <c r="BY210" s="1041"/>
      <c r="BZ210" s="1041"/>
      <c r="CA210" s="1041"/>
      <c r="CB210" s="1041"/>
      <c r="CC210" s="1041"/>
      <c r="CD210" s="1041"/>
      <c r="CE210" s="1041"/>
      <c r="CF210" s="1041"/>
      <c r="CG210" s="1041"/>
      <c r="CH210" s="1041"/>
      <c r="CI210" s="1041"/>
      <c r="CJ210" s="1041"/>
      <c r="CK210" s="1041"/>
      <c r="CL210" s="1041"/>
      <c r="CM210" s="1041"/>
      <c r="CN210" s="1041"/>
      <c r="CO210" s="1041"/>
      <c r="CP210" s="1041"/>
      <c r="CQ210" s="1041"/>
      <c r="CR210" s="1041"/>
      <c r="CS210" s="1041"/>
      <c r="CT210" s="1041"/>
      <c r="CU210" s="1041"/>
      <c r="CV210" s="1041"/>
    </row>
    <row r="211" spans="4:100" ht="12">
      <c r="D211" s="1041"/>
      <c r="E211" s="1041"/>
      <c r="F211" s="1041"/>
      <c r="G211" s="1040"/>
      <c r="H211" s="1040"/>
      <c r="I211" s="1040"/>
      <c r="J211" s="1040"/>
      <c r="K211" s="1040"/>
      <c r="L211" s="1040"/>
      <c r="M211" s="1040"/>
      <c r="N211" s="1040"/>
      <c r="O211" s="1040"/>
      <c r="P211" s="1040"/>
      <c r="Q211" s="1040"/>
      <c r="R211" s="1040"/>
      <c r="S211" s="1040"/>
      <c r="T211" s="1040"/>
      <c r="U211" s="1040"/>
      <c r="V211" s="1040"/>
      <c r="W211" s="1040"/>
      <c r="X211" s="1040"/>
      <c r="Y211" s="1040"/>
      <c r="Z211" s="1040"/>
      <c r="AA211" s="1040"/>
      <c r="AB211" s="1040"/>
      <c r="AC211" s="1040"/>
      <c r="AD211" s="1040"/>
      <c r="AE211" s="1040"/>
      <c r="AF211" s="1040"/>
      <c r="AG211" s="1040"/>
      <c r="AH211" s="1040"/>
      <c r="AI211" s="1040"/>
      <c r="AJ211" s="1040"/>
      <c r="AK211" s="1040"/>
      <c r="AL211" s="1040"/>
      <c r="AM211" s="1040"/>
      <c r="AN211" s="1040"/>
      <c r="AO211" s="1040"/>
      <c r="AP211" s="1040"/>
      <c r="AQ211" s="1040"/>
      <c r="AR211" s="1040"/>
      <c r="AS211" s="1040"/>
      <c r="AT211" s="1040"/>
      <c r="AU211" s="1040"/>
      <c r="AV211" s="1040"/>
      <c r="AW211" s="1041"/>
      <c r="AX211" s="1041"/>
      <c r="AY211" s="1041"/>
      <c r="AZ211" s="1041"/>
      <c r="BA211" s="1041"/>
      <c r="BB211" s="1041"/>
      <c r="BC211" s="1041"/>
      <c r="BD211" s="1041"/>
      <c r="BE211" s="1041"/>
      <c r="BF211" s="1041"/>
      <c r="BG211" s="1041"/>
      <c r="BH211" s="1041"/>
      <c r="BI211" s="1041"/>
      <c r="BJ211" s="1041"/>
      <c r="BK211" s="1041"/>
      <c r="BL211" s="1041"/>
      <c r="BM211" s="1041"/>
      <c r="BN211" s="1041"/>
      <c r="BO211" s="1041"/>
      <c r="BP211" s="1041"/>
      <c r="BQ211" s="1041"/>
      <c r="BR211" s="1041"/>
      <c r="BS211" s="1041"/>
      <c r="BT211" s="1041"/>
      <c r="BU211" s="1041"/>
      <c r="BV211" s="1041"/>
      <c r="BW211" s="1041"/>
      <c r="BX211" s="1041"/>
      <c r="BY211" s="1041"/>
      <c r="BZ211" s="1041"/>
      <c r="CA211" s="1041"/>
      <c r="CB211" s="1041"/>
      <c r="CC211" s="1041"/>
      <c r="CD211" s="1041"/>
      <c r="CE211" s="1041"/>
      <c r="CF211" s="1041"/>
      <c r="CG211" s="1041"/>
      <c r="CH211" s="1041"/>
      <c r="CI211" s="1041"/>
      <c r="CJ211" s="1041"/>
      <c r="CK211" s="1041"/>
      <c r="CL211" s="1041"/>
      <c r="CM211" s="1041"/>
      <c r="CN211" s="1041"/>
      <c r="CO211" s="1041"/>
      <c r="CP211" s="1041"/>
      <c r="CQ211" s="1041"/>
      <c r="CR211" s="1041"/>
      <c r="CS211" s="1041"/>
      <c r="CT211" s="1041"/>
      <c r="CU211" s="1041"/>
      <c r="CV211" s="1041"/>
    </row>
    <row r="212" spans="4:100" ht="12">
      <c r="D212" s="1041"/>
      <c r="E212" s="1041"/>
      <c r="F212" s="1041"/>
      <c r="G212" s="1040"/>
      <c r="H212" s="1040"/>
      <c r="I212" s="1040"/>
      <c r="J212" s="1040"/>
      <c r="K212" s="1040"/>
      <c r="L212" s="1040"/>
      <c r="M212" s="1040"/>
      <c r="N212" s="1040"/>
      <c r="O212" s="1040"/>
      <c r="P212" s="1040"/>
      <c r="Q212" s="1040"/>
      <c r="R212" s="1040"/>
      <c r="S212" s="1040"/>
      <c r="T212" s="1040"/>
      <c r="U212" s="1040"/>
      <c r="V212" s="1040"/>
      <c r="W212" s="1040"/>
      <c r="X212" s="1040"/>
      <c r="Y212" s="1040"/>
      <c r="Z212" s="1040"/>
      <c r="AA212" s="1040"/>
      <c r="AB212" s="1040"/>
      <c r="AC212" s="1040"/>
      <c r="AD212" s="1040"/>
      <c r="AE212" s="1040"/>
      <c r="AF212" s="1040"/>
      <c r="AG212" s="1040"/>
      <c r="AH212" s="1040"/>
      <c r="AI212" s="1040"/>
      <c r="AJ212" s="1040"/>
      <c r="AK212" s="1040"/>
      <c r="AL212" s="1040"/>
      <c r="AM212" s="1040"/>
      <c r="AN212" s="1040"/>
      <c r="AO212" s="1040"/>
      <c r="AP212" s="1040"/>
      <c r="AQ212" s="1040"/>
      <c r="AR212" s="1040"/>
      <c r="AS212" s="1040"/>
      <c r="AT212" s="1040"/>
      <c r="AU212" s="1040"/>
      <c r="AV212" s="1040"/>
      <c r="AW212" s="1041"/>
      <c r="AX212" s="1041"/>
      <c r="AY212" s="1041"/>
      <c r="AZ212" s="1041"/>
      <c r="BA212" s="1041"/>
      <c r="BB212" s="1041"/>
      <c r="BC212" s="1041"/>
      <c r="BD212" s="1041"/>
      <c r="BE212" s="1041"/>
      <c r="BF212" s="1041"/>
      <c r="BG212" s="1041"/>
      <c r="BH212" s="1041"/>
      <c r="BI212" s="1041"/>
      <c r="BJ212" s="1041"/>
      <c r="BK212" s="1041"/>
      <c r="BL212" s="1041"/>
      <c r="BM212" s="1041"/>
      <c r="BN212" s="1041"/>
      <c r="BO212" s="1041"/>
      <c r="BP212" s="1041"/>
      <c r="BQ212" s="1041"/>
      <c r="BR212" s="1041"/>
      <c r="BS212" s="1041"/>
      <c r="BT212" s="1041"/>
      <c r="BU212" s="1041"/>
      <c r="BV212" s="1041"/>
      <c r="BW212" s="1041"/>
      <c r="BX212" s="1041"/>
      <c r="BY212" s="1041"/>
      <c r="BZ212" s="1041"/>
      <c r="CA212" s="1041"/>
      <c r="CB212" s="1041"/>
      <c r="CC212" s="1041"/>
      <c r="CD212" s="1041"/>
      <c r="CE212" s="1041"/>
      <c r="CF212" s="1041"/>
      <c r="CG212" s="1041"/>
      <c r="CH212" s="1041"/>
      <c r="CI212" s="1041"/>
      <c r="CJ212" s="1041"/>
      <c r="CK212" s="1041"/>
      <c r="CL212" s="1041"/>
      <c r="CM212" s="1041"/>
      <c r="CN212" s="1041"/>
      <c r="CO212" s="1041"/>
      <c r="CP212" s="1041"/>
      <c r="CQ212" s="1041"/>
      <c r="CR212" s="1041"/>
      <c r="CS212" s="1041"/>
      <c r="CT212" s="1041"/>
      <c r="CU212" s="1041"/>
      <c r="CV212" s="1041"/>
    </row>
    <row r="213" spans="4:100" ht="12">
      <c r="D213" s="1041"/>
      <c r="E213" s="1041"/>
      <c r="F213" s="1041"/>
      <c r="G213" s="1040"/>
      <c r="H213" s="1040"/>
      <c r="I213" s="1040"/>
      <c r="J213" s="1040"/>
      <c r="K213" s="1040"/>
      <c r="L213" s="1040"/>
      <c r="M213" s="1040"/>
      <c r="N213" s="1040"/>
      <c r="O213" s="1040"/>
      <c r="P213" s="1040"/>
      <c r="Q213" s="1040"/>
      <c r="R213" s="1040"/>
      <c r="S213" s="1040"/>
      <c r="T213" s="1040"/>
      <c r="U213" s="1040"/>
      <c r="V213" s="1040"/>
      <c r="W213" s="1040"/>
      <c r="X213" s="1040"/>
      <c r="Y213" s="1040"/>
      <c r="Z213" s="1040"/>
      <c r="AA213" s="1040"/>
      <c r="AB213" s="1040"/>
      <c r="AC213" s="1040"/>
      <c r="AD213" s="1040"/>
      <c r="AE213" s="1040"/>
      <c r="AF213" s="1040"/>
      <c r="AG213" s="1040"/>
      <c r="AH213" s="1040"/>
      <c r="AI213" s="1040"/>
      <c r="AJ213" s="1040"/>
      <c r="AK213" s="1040"/>
      <c r="AL213" s="1040"/>
      <c r="AM213" s="1040"/>
      <c r="AN213" s="1040"/>
      <c r="AO213" s="1040"/>
      <c r="AP213" s="1040"/>
      <c r="AQ213" s="1040"/>
      <c r="AR213" s="1040"/>
      <c r="AS213" s="1040"/>
      <c r="AT213" s="1040"/>
      <c r="AU213" s="1040"/>
      <c r="AV213" s="1040"/>
      <c r="AW213" s="1041"/>
      <c r="AX213" s="1041"/>
      <c r="AY213" s="1041"/>
      <c r="AZ213" s="1041"/>
      <c r="BA213" s="1041"/>
      <c r="BB213" s="1041"/>
      <c r="BC213" s="1041"/>
      <c r="BD213" s="1041"/>
      <c r="BE213" s="1041"/>
      <c r="BF213" s="1041"/>
      <c r="BG213" s="1041"/>
      <c r="BH213" s="1041"/>
      <c r="BI213" s="1041"/>
      <c r="BJ213" s="1041"/>
      <c r="BK213" s="1041"/>
      <c r="BL213" s="1041"/>
      <c r="BM213" s="1041"/>
      <c r="BN213" s="1041"/>
      <c r="BO213" s="1041"/>
      <c r="BP213" s="1041"/>
      <c r="BQ213" s="1041"/>
      <c r="BR213" s="1041"/>
      <c r="BS213" s="1041"/>
      <c r="BT213" s="1041"/>
      <c r="BU213" s="1041"/>
      <c r="BV213" s="1041"/>
      <c r="BW213" s="1041"/>
      <c r="BX213" s="1041"/>
      <c r="BY213" s="1041"/>
      <c r="BZ213" s="1041"/>
      <c r="CA213" s="1041"/>
      <c r="CB213" s="1041"/>
      <c r="CC213" s="1041"/>
      <c r="CD213" s="1041"/>
      <c r="CE213" s="1041"/>
      <c r="CF213" s="1041"/>
      <c r="CG213" s="1041"/>
      <c r="CH213" s="1041"/>
      <c r="CI213" s="1041"/>
      <c r="CJ213" s="1041"/>
      <c r="CK213" s="1041"/>
      <c r="CL213" s="1041"/>
      <c r="CM213" s="1041"/>
      <c r="CN213" s="1041"/>
      <c r="CO213" s="1041"/>
      <c r="CP213" s="1041"/>
      <c r="CQ213" s="1041"/>
      <c r="CR213" s="1041"/>
      <c r="CS213" s="1041"/>
      <c r="CT213" s="1041"/>
      <c r="CU213" s="1041"/>
      <c r="CV213" s="1041"/>
    </row>
    <row r="214" spans="4:100" ht="12">
      <c r="D214" s="1041"/>
      <c r="E214" s="1041"/>
      <c r="F214" s="1041"/>
      <c r="G214" s="1040"/>
      <c r="H214" s="1040"/>
      <c r="I214" s="1040"/>
      <c r="J214" s="1040"/>
      <c r="K214" s="1040"/>
      <c r="L214" s="1040"/>
      <c r="M214" s="1040"/>
      <c r="N214" s="1040"/>
      <c r="O214" s="1040"/>
      <c r="P214" s="1040"/>
      <c r="Q214" s="1040"/>
      <c r="R214" s="1040"/>
      <c r="S214" s="1040"/>
      <c r="T214" s="1040"/>
      <c r="U214" s="1040"/>
      <c r="V214" s="1040"/>
      <c r="W214" s="1040"/>
      <c r="X214" s="1040"/>
      <c r="Y214" s="1040"/>
      <c r="Z214" s="1040"/>
      <c r="AA214" s="1040"/>
      <c r="AB214" s="1040"/>
      <c r="AC214" s="1040"/>
      <c r="AD214" s="1040"/>
      <c r="AE214" s="1040"/>
      <c r="AF214" s="1040"/>
      <c r="AG214" s="1040"/>
      <c r="AH214" s="1040"/>
      <c r="AI214" s="1040"/>
      <c r="AJ214" s="1040"/>
      <c r="AK214" s="1040"/>
      <c r="AL214" s="1040"/>
      <c r="AM214" s="1040"/>
      <c r="AN214" s="1040"/>
      <c r="AO214" s="1040"/>
      <c r="AP214" s="1040"/>
      <c r="AQ214" s="1040"/>
      <c r="AR214" s="1040"/>
      <c r="AS214" s="1040"/>
      <c r="AT214" s="1040"/>
      <c r="AU214" s="1040"/>
      <c r="AV214" s="1040"/>
      <c r="AW214" s="1041"/>
      <c r="AX214" s="1041"/>
      <c r="AY214" s="1041"/>
      <c r="AZ214" s="1041"/>
      <c r="BA214" s="1041"/>
      <c r="BB214" s="1041"/>
      <c r="BC214" s="1041"/>
      <c r="BD214" s="1041"/>
      <c r="BE214" s="1041"/>
      <c r="BF214" s="1041"/>
      <c r="BG214" s="1041"/>
      <c r="BH214" s="1041"/>
      <c r="BI214" s="1041"/>
      <c r="BJ214" s="1041"/>
      <c r="BK214" s="1041"/>
      <c r="BL214" s="1041"/>
      <c r="BM214" s="1041"/>
      <c r="BN214" s="1041"/>
      <c r="BO214" s="1041"/>
      <c r="BP214" s="1041"/>
      <c r="BQ214" s="1041"/>
      <c r="BR214" s="1041"/>
      <c r="BS214" s="1041"/>
      <c r="BT214" s="1041"/>
      <c r="BU214" s="1041"/>
      <c r="BV214" s="1041"/>
      <c r="BW214" s="1041"/>
      <c r="BX214" s="1041"/>
      <c r="BY214" s="1041"/>
      <c r="BZ214" s="1041"/>
      <c r="CA214" s="1041"/>
      <c r="CB214" s="1041"/>
      <c r="CC214" s="1041"/>
      <c r="CD214" s="1041"/>
      <c r="CE214" s="1041"/>
      <c r="CF214" s="1041"/>
      <c r="CG214" s="1041"/>
      <c r="CH214" s="1041"/>
      <c r="CI214" s="1041"/>
      <c r="CJ214" s="1041"/>
      <c r="CK214" s="1041"/>
      <c r="CL214" s="1041"/>
      <c r="CM214" s="1041"/>
      <c r="CN214" s="1041"/>
      <c r="CO214" s="1041"/>
      <c r="CP214" s="1041"/>
      <c r="CQ214" s="1041"/>
      <c r="CR214" s="1041"/>
      <c r="CS214" s="1041"/>
      <c r="CT214" s="1041"/>
      <c r="CU214" s="1041"/>
      <c r="CV214" s="1041"/>
    </row>
    <row r="215" spans="4:100" ht="12">
      <c r="D215" s="1041"/>
      <c r="E215" s="1041"/>
      <c r="F215" s="1041"/>
      <c r="G215" s="1040"/>
      <c r="H215" s="1040"/>
      <c r="I215" s="1040"/>
      <c r="J215" s="1040"/>
      <c r="K215" s="1040"/>
      <c r="L215" s="1040"/>
      <c r="M215" s="1040"/>
      <c r="N215" s="1040"/>
      <c r="O215" s="1040"/>
      <c r="P215" s="1040"/>
      <c r="Q215" s="1040"/>
      <c r="R215" s="1040"/>
      <c r="S215" s="1040"/>
      <c r="T215" s="1040"/>
      <c r="U215" s="1040"/>
      <c r="V215" s="1040"/>
      <c r="W215" s="1040"/>
      <c r="X215" s="1040"/>
      <c r="Y215" s="1040"/>
      <c r="Z215" s="1040"/>
      <c r="AA215" s="1040"/>
      <c r="AB215" s="1040"/>
      <c r="AC215" s="1040"/>
      <c r="AD215" s="1040"/>
      <c r="AE215" s="1040"/>
      <c r="AF215" s="1040"/>
      <c r="AG215" s="1040"/>
      <c r="AH215" s="1040"/>
      <c r="AI215" s="1040"/>
      <c r="AJ215" s="1040"/>
      <c r="AK215" s="1040"/>
      <c r="AL215" s="1040"/>
      <c r="AM215" s="1040"/>
      <c r="AN215" s="1040"/>
      <c r="AO215" s="1040"/>
      <c r="AP215" s="1040"/>
      <c r="AQ215" s="1040"/>
      <c r="AR215" s="1040"/>
      <c r="AS215" s="1040"/>
      <c r="AT215" s="1040"/>
      <c r="AU215" s="1040"/>
      <c r="AV215" s="1040"/>
      <c r="AW215" s="1041"/>
      <c r="AX215" s="1041"/>
      <c r="AY215" s="1041"/>
      <c r="AZ215" s="1041"/>
      <c r="BA215" s="1041"/>
      <c r="BB215" s="1041"/>
      <c r="BC215" s="1041"/>
      <c r="BD215" s="1041"/>
      <c r="BE215" s="1041"/>
      <c r="BF215" s="1041"/>
      <c r="BG215" s="1041"/>
      <c r="BH215" s="1041"/>
      <c r="BI215" s="1041"/>
      <c r="BJ215" s="1041"/>
      <c r="BK215" s="1041"/>
      <c r="BL215" s="1041"/>
      <c r="BM215" s="1041"/>
      <c r="BN215" s="1041"/>
      <c r="BO215" s="1041"/>
      <c r="BP215" s="1041"/>
      <c r="BQ215" s="1041"/>
      <c r="BR215" s="1041"/>
      <c r="BS215" s="1041"/>
      <c r="BT215" s="1041"/>
      <c r="BU215" s="1041"/>
      <c r="BV215" s="1041"/>
      <c r="BW215" s="1041"/>
      <c r="BX215" s="1041"/>
      <c r="BY215" s="1041"/>
      <c r="BZ215" s="1041"/>
      <c r="CA215" s="1041"/>
      <c r="CB215" s="1041"/>
      <c r="CC215" s="1041"/>
      <c r="CD215" s="1041"/>
      <c r="CE215" s="1041"/>
      <c r="CF215" s="1041"/>
      <c r="CG215" s="1041"/>
      <c r="CH215" s="1041"/>
      <c r="CI215" s="1041"/>
      <c r="CJ215" s="1041"/>
      <c r="CK215" s="1041"/>
      <c r="CL215" s="1041"/>
      <c r="CM215" s="1041"/>
      <c r="CN215" s="1041"/>
      <c r="CO215" s="1041"/>
      <c r="CP215" s="1041"/>
      <c r="CQ215" s="1041"/>
      <c r="CR215" s="1041"/>
      <c r="CS215" s="1041"/>
      <c r="CT215" s="1041"/>
      <c r="CU215" s="1041"/>
      <c r="CV215" s="1041"/>
    </row>
    <row r="216" spans="4:100" ht="12">
      <c r="D216" s="1041"/>
      <c r="E216" s="1041"/>
      <c r="F216" s="1041"/>
      <c r="G216" s="1040"/>
      <c r="H216" s="1040"/>
      <c r="I216" s="1040"/>
      <c r="J216" s="1040"/>
      <c r="K216" s="1040"/>
      <c r="L216" s="1040"/>
      <c r="M216" s="1040"/>
      <c r="N216" s="1040"/>
      <c r="O216" s="1040"/>
      <c r="P216" s="1040"/>
      <c r="Q216" s="1040"/>
      <c r="R216" s="1040"/>
      <c r="S216" s="1040"/>
      <c r="T216" s="1040"/>
      <c r="U216" s="1040"/>
      <c r="V216" s="1040"/>
      <c r="W216" s="1040"/>
      <c r="X216" s="1040"/>
      <c r="Y216" s="1040"/>
      <c r="Z216" s="1040"/>
      <c r="AA216" s="1040"/>
      <c r="AB216" s="1040"/>
      <c r="AC216" s="1040"/>
      <c r="AD216" s="1040"/>
      <c r="AE216" s="1040"/>
      <c r="AF216" s="1040"/>
      <c r="AG216" s="1040"/>
      <c r="AH216" s="1040"/>
      <c r="AI216" s="1040"/>
      <c r="AJ216" s="1040"/>
      <c r="AK216" s="1040"/>
      <c r="AL216" s="1040"/>
      <c r="AM216" s="1040"/>
      <c r="AN216" s="1040"/>
      <c r="AO216" s="1040"/>
      <c r="AP216" s="1040"/>
      <c r="AQ216" s="1040"/>
      <c r="AR216" s="1040"/>
      <c r="AS216" s="1040"/>
      <c r="AT216" s="1040"/>
      <c r="AU216" s="1040"/>
      <c r="AV216" s="1040"/>
      <c r="AW216" s="1041"/>
      <c r="AX216" s="1041"/>
      <c r="AY216" s="1041"/>
      <c r="AZ216" s="1041"/>
      <c r="BA216" s="1041"/>
      <c r="BB216" s="1041"/>
      <c r="BC216" s="1041"/>
      <c r="BD216" s="1041"/>
      <c r="BE216" s="1041"/>
      <c r="BF216" s="1041"/>
      <c r="BG216" s="1041"/>
      <c r="BH216" s="1041"/>
      <c r="BI216" s="1041"/>
      <c r="BJ216" s="1041"/>
      <c r="BK216" s="1041"/>
      <c r="BL216" s="1041"/>
      <c r="BM216" s="1041"/>
      <c r="BN216" s="1041"/>
      <c r="BO216" s="1041"/>
      <c r="BP216" s="1041"/>
      <c r="BQ216" s="1041"/>
      <c r="BR216" s="1041"/>
      <c r="BS216" s="1041"/>
      <c r="BT216" s="1041"/>
      <c r="BU216" s="1041"/>
      <c r="BV216" s="1041"/>
      <c r="BW216" s="1041"/>
      <c r="BX216" s="1041"/>
      <c r="BY216" s="1041"/>
      <c r="BZ216" s="1041"/>
      <c r="CA216" s="1041"/>
      <c r="CB216" s="1041"/>
      <c r="CC216" s="1041"/>
      <c r="CD216" s="1041"/>
      <c r="CE216" s="1041"/>
      <c r="CF216" s="1041"/>
      <c r="CG216" s="1041"/>
      <c r="CH216" s="1041"/>
      <c r="CI216" s="1041"/>
      <c r="CJ216" s="1041"/>
      <c r="CK216" s="1041"/>
      <c r="CL216" s="1041"/>
      <c r="CM216" s="1041"/>
      <c r="CN216" s="1041"/>
      <c r="CO216" s="1041"/>
      <c r="CP216" s="1041"/>
      <c r="CQ216" s="1041"/>
      <c r="CR216" s="1041"/>
      <c r="CS216" s="1041"/>
      <c r="CT216" s="1041"/>
      <c r="CU216" s="1041"/>
      <c r="CV216" s="1041"/>
    </row>
    <row r="217" spans="4:100" ht="12">
      <c r="D217" s="1041"/>
      <c r="E217" s="1041"/>
      <c r="F217" s="1041"/>
      <c r="G217" s="1040"/>
      <c r="H217" s="1040"/>
      <c r="I217" s="1040"/>
      <c r="J217" s="1040"/>
      <c r="K217" s="1040"/>
      <c r="L217" s="1040"/>
      <c r="M217" s="1040"/>
      <c r="N217" s="1040"/>
      <c r="O217" s="1040"/>
      <c r="P217" s="1040"/>
      <c r="Q217" s="1040"/>
      <c r="R217" s="1040"/>
      <c r="S217" s="1040"/>
      <c r="T217" s="1040"/>
      <c r="U217" s="1040"/>
      <c r="V217" s="1040"/>
      <c r="W217" s="1040"/>
      <c r="X217" s="1040"/>
      <c r="Y217" s="1040"/>
      <c r="Z217" s="1040"/>
      <c r="AA217" s="1040"/>
      <c r="AB217" s="1040"/>
      <c r="AC217" s="1040"/>
      <c r="AD217" s="1040"/>
      <c r="AE217" s="1040"/>
      <c r="AF217" s="1040"/>
      <c r="AG217" s="1040"/>
      <c r="AH217" s="1040"/>
      <c r="AI217" s="1040"/>
      <c r="AJ217" s="1040"/>
      <c r="AK217" s="1040"/>
      <c r="AL217" s="1040"/>
      <c r="AM217" s="1040"/>
      <c r="AN217" s="1040"/>
      <c r="AO217" s="1040"/>
      <c r="AP217" s="1040"/>
      <c r="AQ217" s="1040"/>
      <c r="AR217" s="1040"/>
      <c r="AS217" s="1040"/>
      <c r="AT217" s="1040"/>
      <c r="AU217" s="1040"/>
      <c r="AV217" s="1040"/>
      <c r="AW217" s="1041"/>
      <c r="AX217" s="1041"/>
      <c r="AY217" s="1041"/>
      <c r="AZ217" s="1041"/>
      <c r="BA217" s="1041"/>
      <c r="BB217" s="1041"/>
      <c r="BC217" s="1041"/>
      <c r="BD217" s="1041"/>
      <c r="BE217" s="1041"/>
      <c r="BF217" s="1041"/>
      <c r="BG217" s="1041"/>
      <c r="BH217" s="1041"/>
      <c r="BI217" s="1041"/>
      <c r="BJ217" s="1041"/>
      <c r="BK217" s="1041"/>
      <c r="BL217" s="1041"/>
      <c r="BM217" s="1041"/>
      <c r="BN217" s="1041"/>
      <c r="BO217" s="1041"/>
      <c r="BP217" s="1041"/>
      <c r="BQ217" s="1041"/>
      <c r="BR217" s="1041"/>
      <c r="BS217" s="1041"/>
      <c r="BT217" s="1041"/>
      <c r="BU217" s="1041"/>
      <c r="BV217" s="1041"/>
      <c r="BW217" s="1041"/>
      <c r="BX217" s="1041"/>
      <c r="BY217" s="1041"/>
      <c r="BZ217" s="1041"/>
      <c r="CA217" s="1041"/>
      <c r="CB217" s="1041"/>
      <c r="CC217" s="1041"/>
      <c r="CD217" s="1041"/>
      <c r="CE217" s="1041"/>
      <c r="CF217" s="1041"/>
      <c r="CG217" s="1041"/>
      <c r="CH217" s="1041"/>
      <c r="CI217" s="1041"/>
      <c r="CJ217" s="1041"/>
      <c r="CK217" s="1041"/>
      <c r="CL217" s="1041"/>
      <c r="CM217" s="1041"/>
      <c r="CN217" s="1041"/>
      <c r="CO217" s="1041"/>
      <c r="CP217" s="1041"/>
      <c r="CQ217" s="1041"/>
      <c r="CR217" s="1041"/>
      <c r="CS217" s="1041"/>
      <c r="CT217" s="1041"/>
      <c r="CU217" s="1041"/>
      <c r="CV217" s="1041"/>
    </row>
    <row r="218" spans="4:100" ht="12">
      <c r="D218" s="1041"/>
      <c r="E218" s="1041"/>
      <c r="F218" s="1041"/>
      <c r="G218" s="1040"/>
      <c r="H218" s="1040"/>
      <c r="I218" s="1040"/>
      <c r="J218" s="1040"/>
      <c r="K218" s="1040"/>
      <c r="L218" s="1040"/>
      <c r="M218" s="1040"/>
      <c r="N218" s="1040"/>
      <c r="O218" s="1040"/>
      <c r="P218" s="1040"/>
      <c r="Q218" s="1040"/>
      <c r="R218" s="1040"/>
      <c r="S218" s="1040"/>
      <c r="T218" s="1040"/>
      <c r="U218" s="1040"/>
      <c r="V218" s="1040"/>
      <c r="W218" s="1040"/>
      <c r="X218" s="1040"/>
      <c r="Y218" s="1040"/>
      <c r="Z218" s="1040"/>
      <c r="AA218" s="1040"/>
      <c r="AB218" s="1040"/>
      <c r="AC218" s="1040"/>
      <c r="AD218" s="1040"/>
      <c r="AE218" s="1040"/>
      <c r="AF218" s="1040"/>
      <c r="AG218" s="1040"/>
      <c r="AH218" s="1040"/>
      <c r="AI218" s="1040"/>
      <c r="AJ218" s="1040"/>
      <c r="AK218" s="1040"/>
      <c r="AL218" s="1040"/>
      <c r="AM218" s="1040"/>
      <c r="AN218" s="1040"/>
      <c r="AO218" s="1040"/>
      <c r="AP218" s="1040"/>
      <c r="AQ218" s="1040"/>
      <c r="AR218" s="1040"/>
      <c r="AS218" s="1040"/>
      <c r="AT218" s="1040"/>
      <c r="AU218" s="1040"/>
      <c r="AV218" s="1040"/>
      <c r="AW218" s="1041"/>
      <c r="AX218" s="1041"/>
      <c r="AY218" s="1041"/>
      <c r="AZ218" s="1041"/>
      <c r="BA218" s="1041"/>
      <c r="BB218" s="1041"/>
      <c r="BC218" s="1041"/>
      <c r="BD218" s="1041"/>
      <c r="BE218" s="1041"/>
      <c r="BF218" s="1041"/>
      <c r="BG218" s="1041"/>
      <c r="BH218" s="1041"/>
      <c r="BI218" s="1041"/>
      <c r="BJ218" s="1041"/>
      <c r="BK218" s="1041"/>
      <c r="BL218" s="1041"/>
      <c r="BM218" s="1041"/>
      <c r="BN218" s="1041"/>
      <c r="BO218" s="1041"/>
      <c r="BP218" s="1041"/>
      <c r="BQ218" s="1041"/>
      <c r="BR218" s="1041"/>
      <c r="BS218" s="1041"/>
      <c r="BT218" s="1041"/>
      <c r="BU218" s="1041"/>
      <c r="BV218" s="1041"/>
      <c r="BW218" s="1041"/>
      <c r="BX218" s="1041"/>
      <c r="BY218" s="1041"/>
      <c r="BZ218" s="1041"/>
      <c r="CA218" s="1041"/>
      <c r="CB218" s="1041"/>
      <c r="CC218" s="1041"/>
      <c r="CD218" s="1041"/>
      <c r="CE218" s="1041"/>
      <c r="CF218" s="1041"/>
      <c r="CG218" s="1041"/>
      <c r="CH218" s="1041"/>
      <c r="CI218" s="1041"/>
      <c r="CJ218" s="1041"/>
      <c r="CK218" s="1041"/>
      <c r="CL218" s="1041"/>
      <c r="CM218" s="1041"/>
      <c r="CN218" s="1041"/>
      <c r="CO218" s="1041"/>
      <c r="CP218" s="1041"/>
      <c r="CQ218" s="1041"/>
      <c r="CR218" s="1041"/>
      <c r="CS218" s="1041"/>
      <c r="CT218" s="1041"/>
      <c r="CU218" s="1041"/>
      <c r="CV218" s="1041"/>
    </row>
    <row r="219" spans="4:100" ht="12">
      <c r="D219" s="1041"/>
      <c r="E219" s="1041"/>
      <c r="F219" s="1041"/>
      <c r="G219" s="1040"/>
      <c r="H219" s="1040"/>
      <c r="I219" s="1040"/>
      <c r="J219" s="1040"/>
      <c r="K219" s="1040"/>
      <c r="L219" s="1040"/>
      <c r="M219" s="1040"/>
      <c r="N219" s="1040"/>
      <c r="O219" s="1040"/>
      <c r="P219" s="1040"/>
      <c r="Q219" s="1040"/>
      <c r="R219" s="1040"/>
      <c r="S219" s="1040"/>
      <c r="T219" s="1040"/>
      <c r="U219" s="1040"/>
      <c r="V219" s="1040"/>
      <c r="W219" s="1040"/>
      <c r="X219" s="1040"/>
      <c r="Y219" s="1040"/>
      <c r="Z219" s="1040"/>
      <c r="AA219" s="1040"/>
      <c r="AB219" s="1040"/>
      <c r="AC219" s="1040"/>
      <c r="AD219" s="1040"/>
      <c r="AE219" s="1040"/>
      <c r="AF219" s="1040"/>
      <c r="AG219" s="1040"/>
      <c r="AH219" s="1040"/>
      <c r="AI219" s="1040"/>
      <c r="AJ219" s="1040"/>
      <c r="AK219" s="1040"/>
      <c r="AL219" s="1040"/>
      <c r="AM219" s="1040"/>
      <c r="AN219" s="1040"/>
      <c r="AO219" s="1040"/>
      <c r="AP219" s="1040"/>
      <c r="AQ219" s="1040"/>
      <c r="AR219" s="1040"/>
      <c r="AS219" s="1040"/>
      <c r="AT219" s="1040"/>
      <c r="AU219" s="1040"/>
      <c r="AV219" s="1040"/>
      <c r="AW219" s="1041"/>
      <c r="AX219" s="1041"/>
      <c r="AY219" s="1041"/>
      <c r="AZ219" s="1041"/>
      <c r="BA219" s="1041"/>
      <c r="BB219" s="1041"/>
      <c r="BC219" s="1041"/>
      <c r="BD219" s="1041"/>
      <c r="BE219" s="1041"/>
      <c r="BF219" s="1041"/>
      <c r="BG219" s="1041"/>
      <c r="BH219" s="1041"/>
      <c r="BI219" s="1041"/>
      <c r="BJ219" s="1041"/>
      <c r="BK219" s="1041"/>
      <c r="BL219" s="1041"/>
      <c r="BM219" s="1041"/>
      <c r="BN219" s="1041"/>
      <c r="BO219" s="1041"/>
      <c r="BP219" s="1041"/>
      <c r="BQ219" s="1041"/>
      <c r="BR219" s="1041"/>
      <c r="BS219" s="1041"/>
      <c r="BT219" s="1041"/>
      <c r="BU219" s="1041"/>
      <c r="BV219" s="1041"/>
      <c r="BW219" s="1041"/>
      <c r="BX219" s="1041"/>
      <c r="BY219" s="1041"/>
      <c r="BZ219" s="1041"/>
      <c r="CA219" s="1041"/>
      <c r="CB219" s="1041"/>
      <c r="CC219" s="1041"/>
      <c r="CD219" s="1041"/>
      <c r="CE219" s="1041"/>
      <c r="CF219" s="1041"/>
      <c r="CG219" s="1041"/>
      <c r="CH219" s="1041"/>
      <c r="CI219" s="1041"/>
      <c r="CJ219" s="1041"/>
      <c r="CK219" s="1041"/>
      <c r="CL219" s="1041"/>
      <c r="CM219" s="1041"/>
      <c r="CN219" s="1041"/>
      <c r="CO219" s="1041"/>
      <c r="CP219" s="1041"/>
      <c r="CQ219" s="1041"/>
      <c r="CR219" s="1041"/>
      <c r="CS219" s="1041"/>
      <c r="CT219" s="1041"/>
      <c r="CU219" s="1041"/>
      <c r="CV219" s="1041"/>
    </row>
    <row r="220" spans="4:100" ht="12">
      <c r="D220" s="1041"/>
      <c r="E220" s="1041"/>
      <c r="F220" s="1041"/>
      <c r="G220" s="1040"/>
      <c r="H220" s="1040"/>
      <c r="I220" s="1040"/>
      <c r="J220" s="1040"/>
      <c r="K220" s="1040"/>
      <c r="L220" s="1040"/>
      <c r="M220" s="1040"/>
      <c r="N220" s="1040"/>
      <c r="O220" s="1040"/>
      <c r="P220" s="1040"/>
      <c r="Q220" s="1040"/>
      <c r="R220" s="1040"/>
      <c r="S220" s="1040"/>
      <c r="T220" s="1040"/>
      <c r="U220" s="1040"/>
      <c r="V220" s="1040"/>
      <c r="W220" s="1040"/>
      <c r="X220" s="1040"/>
      <c r="Y220" s="1040"/>
      <c r="Z220" s="1040"/>
      <c r="AA220" s="1040"/>
      <c r="AB220" s="1040"/>
      <c r="AC220" s="1040"/>
      <c r="AD220" s="1040"/>
      <c r="AE220" s="1040"/>
      <c r="AF220" s="1040"/>
      <c r="AG220" s="1040"/>
      <c r="AH220" s="1040"/>
      <c r="AI220" s="1040"/>
      <c r="AJ220" s="1040"/>
      <c r="AK220" s="1040"/>
      <c r="AL220" s="1040"/>
      <c r="AM220" s="1040"/>
      <c r="AN220" s="1040"/>
      <c r="AO220" s="1040"/>
      <c r="AP220" s="1040"/>
      <c r="AQ220" s="1040"/>
      <c r="AR220" s="1040"/>
      <c r="AS220" s="1040"/>
      <c r="AT220" s="1040"/>
      <c r="AU220" s="1040"/>
      <c r="AV220" s="1040"/>
      <c r="AW220" s="1041"/>
      <c r="AX220" s="1041"/>
      <c r="AY220" s="1041"/>
      <c r="AZ220" s="1041"/>
      <c r="BA220" s="1041"/>
      <c r="BB220" s="1041"/>
      <c r="BC220" s="1041"/>
      <c r="BD220" s="1041"/>
      <c r="BE220" s="1041"/>
      <c r="BF220" s="1041"/>
      <c r="BG220" s="1041"/>
      <c r="BH220" s="1041"/>
      <c r="BI220" s="1041"/>
      <c r="BJ220" s="1041"/>
      <c r="BK220" s="1041"/>
      <c r="BL220" s="1041"/>
      <c r="BM220" s="1041"/>
      <c r="BN220" s="1041"/>
      <c r="BO220" s="1041"/>
      <c r="BP220" s="1041"/>
      <c r="BQ220" s="1041"/>
      <c r="BR220" s="1041"/>
      <c r="BS220" s="1041"/>
      <c r="BT220" s="1041"/>
      <c r="BU220" s="1041"/>
      <c r="BV220" s="1041"/>
      <c r="BW220" s="1041"/>
      <c r="BX220" s="1041"/>
      <c r="BY220" s="1041"/>
      <c r="BZ220" s="1041"/>
      <c r="CA220" s="1041"/>
      <c r="CB220" s="1041"/>
      <c r="CC220" s="1041"/>
      <c r="CD220" s="1041"/>
      <c r="CE220" s="1041"/>
      <c r="CF220" s="1041"/>
      <c r="CG220" s="1041"/>
      <c r="CH220" s="1041"/>
      <c r="CI220" s="1041"/>
      <c r="CJ220" s="1041"/>
      <c r="CK220" s="1041"/>
      <c r="CL220" s="1041"/>
      <c r="CM220" s="1041"/>
      <c r="CN220" s="1041"/>
      <c r="CO220" s="1041"/>
      <c r="CP220" s="1041"/>
      <c r="CQ220" s="1041"/>
      <c r="CR220" s="1041"/>
      <c r="CS220" s="1041"/>
      <c r="CT220" s="1041"/>
      <c r="CU220" s="1041"/>
      <c r="CV220" s="1041"/>
    </row>
    <row r="221" spans="4:100" ht="12">
      <c r="D221" s="1041"/>
      <c r="E221" s="1041"/>
      <c r="F221" s="1041"/>
      <c r="G221" s="1040"/>
      <c r="H221" s="1040"/>
      <c r="I221" s="1040"/>
      <c r="J221" s="1040"/>
      <c r="K221" s="1040"/>
      <c r="L221" s="1040"/>
      <c r="M221" s="1040"/>
      <c r="N221" s="1040"/>
      <c r="O221" s="1040"/>
      <c r="P221" s="1040"/>
      <c r="Q221" s="1040"/>
      <c r="R221" s="1040"/>
      <c r="S221" s="1040"/>
      <c r="T221" s="1040"/>
      <c r="U221" s="1040"/>
      <c r="V221" s="1040"/>
      <c r="W221" s="1040"/>
      <c r="X221" s="1040"/>
      <c r="Y221" s="1040"/>
      <c r="Z221" s="1040"/>
      <c r="AA221" s="1040"/>
      <c r="AB221" s="1040"/>
      <c r="AC221" s="1040"/>
      <c r="AD221" s="1040"/>
      <c r="AE221" s="1040"/>
      <c r="AF221" s="1040"/>
      <c r="AG221" s="1040"/>
      <c r="AH221" s="1040"/>
      <c r="AI221" s="1040"/>
      <c r="AJ221" s="1040"/>
      <c r="AK221" s="1040"/>
      <c r="AL221" s="1040"/>
      <c r="AM221" s="1040"/>
      <c r="AN221" s="1040"/>
      <c r="AO221" s="1040"/>
      <c r="AP221" s="1040"/>
      <c r="AQ221" s="1040"/>
      <c r="AR221" s="1040"/>
      <c r="AS221" s="1040"/>
      <c r="AT221" s="1040"/>
      <c r="AU221" s="1040"/>
      <c r="AV221" s="1040"/>
      <c r="AW221" s="1041"/>
      <c r="AX221" s="1041"/>
      <c r="AY221" s="1041"/>
      <c r="AZ221" s="1041"/>
      <c r="BA221" s="1041"/>
      <c r="BB221" s="1041"/>
      <c r="BC221" s="1041"/>
      <c r="BD221" s="1041"/>
      <c r="BE221" s="1041"/>
      <c r="BF221" s="1041"/>
      <c r="BG221" s="1041"/>
      <c r="BH221" s="1041"/>
      <c r="BI221" s="1041"/>
      <c r="BJ221" s="1041"/>
      <c r="BK221" s="1041"/>
      <c r="BL221" s="1041"/>
      <c r="BM221" s="1041"/>
      <c r="BN221" s="1041"/>
      <c r="BO221" s="1041"/>
      <c r="BP221" s="1041"/>
      <c r="BQ221" s="1041"/>
      <c r="BR221" s="1041"/>
      <c r="BS221" s="1041"/>
      <c r="BT221" s="1041"/>
      <c r="BU221" s="1041"/>
      <c r="BV221" s="1041"/>
      <c r="BW221" s="1041"/>
      <c r="BX221" s="1041"/>
      <c r="BY221" s="1041"/>
      <c r="BZ221" s="1041"/>
      <c r="CA221" s="1041"/>
      <c r="CB221" s="1041"/>
      <c r="CC221" s="1041"/>
      <c r="CD221" s="1041"/>
      <c r="CE221" s="1041"/>
      <c r="CF221" s="1041"/>
      <c r="CG221" s="1041"/>
      <c r="CH221" s="1041"/>
      <c r="CI221" s="1041"/>
      <c r="CJ221" s="1041"/>
      <c r="CK221" s="1041"/>
      <c r="CL221" s="1041"/>
      <c r="CM221" s="1041"/>
      <c r="CN221" s="1041"/>
      <c r="CO221" s="1041"/>
      <c r="CP221" s="1041"/>
      <c r="CQ221" s="1041"/>
      <c r="CR221" s="1041"/>
      <c r="CS221" s="1041"/>
      <c r="CT221" s="1041"/>
      <c r="CU221" s="1041"/>
      <c r="CV221" s="1041"/>
    </row>
    <row r="222" spans="4:100" ht="12">
      <c r="D222" s="1041"/>
      <c r="E222" s="1041"/>
      <c r="F222" s="1041"/>
      <c r="G222" s="1040"/>
      <c r="H222" s="1040"/>
      <c r="I222" s="1040"/>
      <c r="J222" s="1040"/>
      <c r="K222" s="1040"/>
      <c r="L222" s="1040"/>
      <c r="M222" s="1040"/>
      <c r="N222" s="1040"/>
      <c r="O222" s="1040"/>
      <c r="P222" s="1040"/>
      <c r="Q222" s="1040"/>
      <c r="R222" s="1040"/>
      <c r="S222" s="1040"/>
      <c r="T222" s="1040"/>
      <c r="U222" s="1040"/>
      <c r="V222" s="1040"/>
      <c r="W222" s="1040"/>
      <c r="X222" s="1040"/>
      <c r="Y222" s="1040"/>
      <c r="Z222" s="1040"/>
      <c r="AA222" s="1040"/>
      <c r="AB222" s="1040"/>
      <c r="AC222" s="1040"/>
      <c r="AD222" s="1040"/>
      <c r="AE222" s="1040"/>
      <c r="AF222" s="1040"/>
      <c r="AG222" s="1040"/>
      <c r="AH222" s="1040"/>
      <c r="AI222" s="1040"/>
      <c r="AJ222" s="1040"/>
      <c r="AK222" s="1040"/>
      <c r="AL222" s="1040"/>
      <c r="AM222" s="1040"/>
      <c r="AN222" s="1040"/>
      <c r="AO222" s="1040"/>
      <c r="AP222" s="1040"/>
      <c r="AQ222" s="1040"/>
      <c r="AR222" s="1040"/>
      <c r="AS222" s="1040"/>
      <c r="AT222" s="1040"/>
      <c r="AU222" s="1040"/>
      <c r="AV222" s="1040"/>
      <c r="AW222" s="1041"/>
      <c r="AX222" s="1041"/>
      <c r="AY222" s="1041"/>
      <c r="AZ222" s="1041"/>
      <c r="BA222" s="1041"/>
      <c r="BB222" s="1041"/>
      <c r="BC222" s="1041"/>
      <c r="BD222" s="1041"/>
      <c r="BE222" s="1041"/>
      <c r="BF222" s="1041"/>
      <c r="BG222" s="1041"/>
      <c r="BH222" s="1041"/>
      <c r="BI222" s="1041"/>
      <c r="BJ222" s="1041"/>
      <c r="BK222" s="1041"/>
      <c r="BL222" s="1041"/>
      <c r="BM222" s="1041"/>
      <c r="BN222" s="1041"/>
      <c r="BO222" s="1041"/>
      <c r="BP222" s="1041"/>
      <c r="BQ222" s="1041"/>
      <c r="BR222" s="1041"/>
      <c r="BS222" s="1041"/>
      <c r="BT222" s="1041"/>
      <c r="BU222" s="1041"/>
      <c r="BV222" s="1041"/>
      <c r="BW222" s="1041"/>
      <c r="BX222" s="1041"/>
      <c r="BY222" s="1041"/>
      <c r="BZ222" s="1041"/>
      <c r="CA222" s="1041"/>
      <c r="CB222" s="1041"/>
      <c r="CC222" s="1041"/>
      <c r="CD222" s="1041"/>
      <c r="CE222" s="1041"/>
      <c r="CF222" s="1041"/>
      <c r="CG222" s="1041"/>
      <c r="CH222" s="1041"/>
      <c r="CI222" s="1041"/>
      <c r="CJ222" s="1041"/>
      <c r="CK222" s="1041"/>
      <c r="CL222" s="1041"/>
      <c r="CM222" s="1041"/>
      <c r="CN222" s="1041"/>
      <c r="CO222" s="1041"/>
      <c r="CP222" s="1041"/>
      <c r="CQ222" s="1041"/>
      <c r="CR222" s="1041"/>
      <c r="CS222" s="1041"/>
      <c r="CT222" s="1041"/>
      <c r="CU222" s="1041"/>
      <c r="CV222" s="1041"/>
    </row>
    <row r="223" spans="4:100" ht="12">
      <c r="D223" s="1041"/>
      <c r="E223" s="1041"/>
      <c r="F223" s="1041"/>
      <c r="G223" s="1040"/>
      <c r="H223" s="1040"/>
      <c r="I223" s="1040"/>
      <c r="J223" s="1040"/>
      <c r="K223" s="1040"/>
      <c r="L223" s="1040"/>
      <c r="M223" s="1040"/>
      <c r="N223" s="1040"/>
      <c r="O223" s="1040"/>
      <c r="P223" s="1040"/>
      <c r="Q223" s="1040"/>
      <c r="R223" s="1040"/>
      <c r="S223" s="1040"/>
      <c r="T223" s="1040"/>
      <c r="U223" s="1040"/>
      <c r="V223" s="1040"/>
      <c r="W223" s="1040"/>
      <c r="X223" s="1040"/>
      <c r="Y223" s="1040"/>
      <c r="Z223" s="1040"/>
      <c r="AA223" s="1040"/>
      <c r="AB223" s="1040"/>
      <c r="AC223" s="1040"/>
      <c r="AD223" s="1040"/>
      <c r="AE223" s="1040"/>
      <c r="AF223" s="1040"/>
      <c r="AG223" s="1040"/>
      <c r="AH223" s="1040"/>
      <c r="AI223" s="1040"/>
      <c r="AJ223" s="1040"/>
      <c r="AK223" s="1040"/>
      <c r="AL223" s="1040"/>
      <c r="AM223" s="1040"/>
      <c r="AN223" s="1040"/>
      <c r="AO223" s="1040"/>
      <c r="AP223" s="1040"/>
      <c r="AQ223" s="1040"/>
      <c r="AR223" s="1040"/>
      <c r="AS223" s="1040"/>
      <c r="AT223" s="1040"/>
      <c r="AU223" s="1040"/>
      <c r="AV223" s="1040"/>
      <c r="AW223" s="1041"/>
      <c r="AX223" s="1041"/>
      <c r="AY223" s="1041"/>
      <c r="AZ223" s="1041"/>
      <c r="BA223" s="1041"/>
      <c r="BB223" s="1041"/>
      <c r="BC223" s="1041"/>
      <c r="BD223" s="1041"/>
      <c r="BE223" s="1041"/>
      <c r="BF223" s="1041"/>
      <c r="BG223" s="1041"/>
      <c r="BH223" s="1041"/>
      <c r="BI223" s="1041"/>
      <c r="BJ223" s="1041"/>
      <c r="BK223" s="1041"/>
      <c r="BL223" s="1041"/>
      <c r="BM223" s="1041"/>
      <c r="BN223" s="1041"/>
      <c r="BO223" s="1041"/>
      <c r="BP223" s="1041"/>
      <c r="BQ223" s="1041"/>
      <c r="BR223" s="1041"/>
      <c r="BS223" s="1041"/>
      <c r="BT223" s="1041"/>
      <c r="BU223" s="1041"/>
      <c r="BV223" s="1041"/>
      <c r="BW223" s="1041"/>
      <c r="BX223" s="1041"/>
      <c r="BY223" s="1041"/>
      <c r="BZ223" s="1041"/>
      <c r="CA223" s="1041"/>
      <c r="CB223" s="1041"/>
      <c r="CC223" s="1041"/>
      <c r="CD223" s="1041"/>
      <c r="CE223" s="1041"/>
      <c r="CF223" s="1041"/>
      <c r="CG223" s="1041"/>
      <c r="CH223" s="1041"/>
      <c r="CI223" s="1041"/>
      <c r="CJ223" s="1041"/>
      <c r="CK223" s="1041"/>
      <c r="CL223" s="1041"/>
      <c r="CM223" s="1041"/>
      <c r="CN223" s="1041"/>
      <c r="CO223" s="1041"/>
      <c r="CP223" s="1041"/>
      <c r="CQ223" s="1041"/>
      <c r="CR223" s="1041"/>
      <c r="CS223" s="1041"/>
      <c r="CT223" s="1041"/>
      <c r="CU223" s="1041"/>
      <c r="CV223" s="1041"/>
    </row>
    <row r="224" spans="4:100" ht="12">
      <c r="D224" s="1041"/>
      <c r="E224" s="1041"/>
      <c r="F224" s="1041"/>
      <c r="G224" s="1040"/>
      <c r="H224" s="1040"/>
      <c r="I224" s="1040"/>
      <c r="J224" s="1040"/>
      <c r="K224" s="1040"/>
      <c r="L224" s="1040"/>
      <c r="M224" s="1040"/>
      <c r="N224" s="1040"/>
      <c r="O224" s="1040"/>
      <c r="P224" s="1040"/>
      <c r="Q224" s="1040"/>
      <c r="R224" s="1040"/>
      <c r="S224" s="1040"/>
      <c r="T224" s="1040"/>
      <c r="U224" s="1040"/>
      <c r="V224" s="1040"/>
      <c r="W224" s="1040"/>
      <c r="X224" s="1040"/>
      <c r="Y224" s="1040"/>
      <c r="Z224" s="1040"/>
      <c r="AA224" s="1040"/>
      <c r="AB224" s="1040"/>
      <c r="AC224" s="1040"/>
      <c r="AD224" s="1040"/>
      <c r="AE224" s="1040"/>
      <c r="AF224" s="1040"/>
      <c r="AG224" s="1040"/>
      <c r="AH224" s="1040"/>
      <c r="AI224" s="1040"/>
      <c r="AJ224" s="1040"/>
      <c r="AK224" s="1040"/>
      <c r="AL224" s="1040"/>
      <c r="AM224" s="1040"/>
      <c r="AN224" s="1040"/>
      <c r="AO224" s="1040"/>
      <c r="AP224" s="1040"/>
      <c r="AQ224" s="1040"/>
      <c r="AR224" s="1040"/>
      <c r="AS224" s="1040"/>
      <c r="AT224" s="1040"/>
      <c r="AU224" s="1040"/>
      <c r="AV224" s="1040"/>
      <c r="AW224" s="1041"/>
      <c r="AX224" s="1041"/>
      <c r="AY224" s="1041"/>
      <c r="AZ224" s="1041"/>
      <c r="BA224" s="1041"/>
      <c r="BB224" s="1041"/>
      <c r="BC224" s="1041"/>
      <c r="BD224" s="1041"/>
      <c r="BE224" s="1041"/>
      <c r="BF224" s="1041"/>
      <c r="BG224" s="1041"/>
      <c r="BH224" s="1041"/>
      <c r="BI224" s="1041"/>
      <c r="BJ224" s="1041"/>
      <c r="BK224" s="1041"/>
      <c r="BL224" s="1041"/>
      <c r="BM224" s="1041"/>
      <c r="BN224" s="1041"/>
      <c r="BO224" s="1041"/>
      <c r="BP224" s="1041"/>
      <c r="BQ224" s="1041"/>
      <c r="BR224" s="1041"/>
      <c r="BS224" s="1041"/>
      <c r="BT224" s="1041"/>
      <c r="BU224" s="1041"/>
      <c r="BV224" s="1041"/>
      <c r="BW224" s="1041"/>
      <c r="BX224" s="1041"/>
      <c r="BY224" s="1041"/>
      <c r="BZ224" s="1041"/>
      <c r="CA224" s="1041"/>
      <c r="CB224" s="1041"/>
      <c r="CC224" s="1041"/>
      <c r="CD224" s="1041"/>
      <c r="CE224" s="1041"/>
      <c r="CF224" s="1041"/>
      <c r="CG224" s="1041"/>
      <c r="CH224" s="1041"/>
      <c r="CI224" s="1041"/>
      <c r="CJ224" s="1041"/>
      <c r="CK224" s="1041"/>
      <c r="CL224" s="1041"/>
      <c r="CM224" s="1041"/>
      <c r="CN224" s="1041"/>
      <c r="CO224" s="1041"/>
      <c r="CP224" s="1041"/>
      <c r="CQ224" s="1041"/>
      <c r="CR224" s="1041"/>
      <c r="CS224" s="1041"/>
      <c r="CT224" s="1041"/>
      <c r="CU224" s="1041"/>
      <c r="CV224" s="1041"/>
    </row>
    <row r="225" spans="4:100" ht="12">
      <c r="D225" s="1041"/>
      <c r="E225" s="1041"/>
      <c r="F225" s="1041"/>
      <c r="G225" s="1040"/>
      <c r="H225" s="1040"/>
      <c r="I225" s="1040"/>
      <c r="J225" s="1040"/>
      <c r="K225" s="1040"/>
      <c r="L225" s="1040"/>
      <c r="M225" s="1040"/>
      <c r="N225" s="1040"/>
      <c r="O225" s="1040"/>
      <c r="P225" s="1040"/>
      <c r="Q225" s="1040"/>
      <c r="R225" s="1040"/>
      <c r="S225" s="1040"/>
      <c r="T225" s="1040"/>
      <c r="U225" s="1040"/>
      <c r="V225" s="1040"/>
      <c r="W225" s="1040"/>
      <c r="X225" s="1040"/>
      <c r="Y225" s="1040"/>
      <c r="Z225" s="1040"/>
      <c r="AA225" s="1040"/>
      <c r="AB225" s="1040"/>
      <c r="AC225" s="1040"/>
      <c r="AD225" s="1040"/>
      <c r="AE225" s="1040"/>
      <c r="AF225" s="1040"/>
      <c r="AG225" s="1040"/>
      <c r="AH225" s="1040"/>
      <c r="AI225" s="1040"/>
      <c r="AJ225" s="1040"/>
      <c r="AK225" s="1040"/>
      <c r="AL225" s="1040"/>
      <c r="AM225" s="1040"/>
      <c r="AN225" s="1040"/>
      <c r="AO225" s="1040"/>
      <c r="AP225" s="1040"/>
      <c r="AQ225" s="1040"/>
      <c r="AR225" s="1040"/>
      <c r="AS225" s="1040"/>
      <c r="AT225" s="1040"/>
      <c r="AU225" s="1040"/>
      <c r="AV225" s="1040"/>
      <c r="AW225" s="1041"/>
      <c r="AX225" s="1041"/>
      <c r="AY225" s="1041"/>
      <c r="AZ225" s="1041"/>
      <c r="BA225" s="1041"/>
      <c r="BB225" s="1041"/>
      <c r="BC225" s="1041"/>
      <c r="BD225" s="1041"/>
      <c r="BE225" s="1041"/>
      <c r="BF225" s="1041"/>
      <c r="BG225" s="1041"/>
      <c r="BH225" s="1041"/>
      <c r="BI225" s="1041"/>
      <c r="BJ225" s="1041"/>
      <c r="BK225" s="1041"/>
      <c r="BL225" s="1041"/>
      <c r="BM225" s="1041"/>
      <c r="BN225" s="1041"/>
      <c r="BO225" s="1041"/>
      <c r="BP225" s="1041"/>
      <c r="BQ225" s="1041"/>
      <c r="BR225" s="1041"/>
      <c r="BS225" s="1041"/>
      <c r="BT225" s="1041"/>
      <c r="BU225" s="1041"/>
      <c r="BV225" s="1041"/>
      <c r="BW225" s="1041"/>
      <c r="BX225" s="1041"/>
      <c r="BY225" s="1041"/>
      <c r="BZ225" s="1041"/>
      <c r="CA225" s="1041"/>
      <c r="CB225" s="1041"/>
      <c r="CC225" s="1041"/>
      <c r="CD225" s="1041"/>
      <c r="CE225" s="1041"/>
      <c r="CF225" s="1041"/>
      <c r="CG225" s="1041"/>
      <c r="CH225" s="1041"/>
      <c r="CI225" s="1041"/>
      <c r="CJ225" s="1041"/>
      <c r="CK225" s="1041"/>
      <c r="CL225" s="1041"/>
      <c r="CM225" s="1041"/>
      <c r="CN225" s="1041"/>
      <c r="CO225" s="1041"/>
      <c r="CP225" s="1041"/>
      <c r="CQ225" s="1041"/>
      <c r="CR225" s="1041"/>
      <c r="CS225" s="1041"/>
      <c r="CT225" s="1041"/>
      <c r="CU225" s="1041"/>
      <c r="CV225" s="1041"/>
    </row>
    <row r="226" spans="4:100" ht="12">
      <c r="D226" s="1041"/>
      <c r="E226" s="1041"/>
      <c r="F226" s="1041"/>
      <c r="G226" s="1040"/>
      <c r="H226" s="1040"/>
      <c r="I226" s="1040"/>
      <c r="J226" s="1040"/>
      <c r="K226" s="1040"/>
      <c r="L226" s="1040"/>
      <c r="M226" s="1040"/>
      <c r="N226" s="1040"/>
      <c r="O226" s="1040"/>
      <c r="P226" s="1040"/>
      <c r="Q226" s="1040"/>
      <c r="R226" s="1040"/>
      <c r="S226" s="1040"/>
      <c r="T226" s="1040"/>
      <c r="U226" s="1040"/>
      <c r="V226" s="1040"/>
      <c r="W226" s="1040"/>
      <c r="X226" s="1040"/>
      <c r="Y226" s="1040"/>
      <c r="Z226" s="1040"/>
      <c r="AA226" s="1040"/>
      <c r="AB226" s="1040"/>
      <c r="AC226" s="1040"/>
      <c r="AD226" s="1040"/>
      <c r="AE226" s="1040"/>
      <c r="AF226" s="1040"/>
      <c r="AG226" s="1040"/>
      <c r="AH226" s="1040"/>
      <c r="AI226" s="1040"/>
      <c r="AJ226" s="1040"/>
      <c r="AK226" s="1040"/>
      <c r="AL226" s="1040"/>
      <c r="AM226" s="1040"/>
      <c r="AN226" s="1040"/>
      <c r="AO226" s="1040"/>
      <c r="AP226" s="1040"/>
      <c r="AQ226" s="1040"/>
      <c r="AR226" s="1040"/>
      <c r="AS226" s="1040"/>
      <c r="AT226" s="1040"/>
      <c r="AU226" s="1040"/>
      <c r="AV226" s="1040"/>
      <c r="AW226" s="1041"/>
      <c r="AX226" s="1041"/>
      <c r="AY226" s="1041"/>
      <c r="AZ226" s="1041"/>
      <c r="BA226" s="1041"/>
      <c r="BB226" s="1041"/>
      <c r="BC226" s="1041"/>
      <c r="BD226" s="1041"/>
      <c r="BE226" s="1041"/>
      <c r="BF226" s="1041"/>
      <c r="BG226" s="1041"/>
      <c r="BH226" s="1041"/>
      <c r="BI226" s="1041"/>
      <c r="BJ226" s="1041"/>
      <c r="BK226" s="1041"/>
      <c r="BL226" s="1041"/>
      <c r="BM226" s="1041"/>
      <c r="BN226" s="1041"/>
      <c r="BO226" s="1041"/>
      <c r="BP226" s="1041"/>
      <c r="BQ226" s="1041"/>
      <c r="BR226" s="1041"/>
      <c r="BS226" s="1041"/>
      <c r="BT226" s="1041"/>
      <c r="BU226" s="1041"/>
      <c r="BV226" s="1041"/>
      <c r="BW226" s="1041"/>
      <c r="BX226" s="1041"/>
      <c r="BY226" s="1041"/>
      <c r="BZ226" s="1041"/>
      <c r="CA226" s="1041"/>
      <c r="CB226" s="1041"/>
      <c r="CC226" s="1041"/>
      <c r="CD226" s="1041"/>
      <c r="CE226" s="1041"/>
      <c r="CF226" s="1041"/>
      <c r="CG226" s="1041"/>
      <c r="CH226" s="1041"/>
      <c r="CI226" s="1041"/>
      <c r="CJ226" s="1041"/>
      <c r="CK226" s="1041"/>
      <c r="CL226" s="1041"/>
      <c r="CM226" s="1041"/>
      <c r="CN226" s="1041"/>
      <c r="CO226" s="1041"/>
      <c r="CP226" s="1041"/>
      <c r="CQ226" s="1041"/>
      <c r="CR226" s="1041"/>
      <c r="CS226" s="1041"/>
      <c r="CT226" s="1041"/>
      <c r="CU226" s="1041"/>
      <c r="CV226" s="1041"/>
    </row>
    <row r="227" spans="4:100" ht="12">
      <c r="D227" s="1041"/>
      <c r="E227" s="1041"/>
      <c r="F227" s="1041"/>
      <c r="G227" s="1040"/>
      <c r="H227" s="1040"/>
      <c r="I227" s="1040"/>
      <c r="J227" s="1040"/>
      <c r="K227" s="1040"/>
      <c r="L227" s="1040"/>
      <c r="M227" s="1040"/>
      <c r="N227" s="1040"/>
      <c r="O227" s="1040"/>
      <c r="P227" s="1040"/>
      <c r="Q227" s="1040"/>
      <c r="R227" s="1040"/>
      <c r="S227" s="1040"/>
      <c r="T227" s="1040"/>
      <c r="U227" s="1040"/>
      <c r="V227" s="1040"/>
      <c r="W227" s="1040"/>
      <c r="X227" s="1040"/>
      <c r="Y227" s="1040"/>
      <c r="Z227" s="1040"/>
      <c r="AA227" s="1040"/>
      <c r="AB227" s="1040"/>
      <c r="AC227" s="1040"/>
      <c r="AD227" s="1040"/>
      <c r="AE227" s="1040"/>
      <c r="AF227" s="1040"/>
      <c r="AG227" s="1040"/>
      <c r="AH227" s="1040"/>
      <c r="AI227" s="1040"/>
      <c r="AJ227" s="1040"/>
      <c r="AK227" s="1040"/>
      <c r="AL227" s="1040"/>
      <c r="AM227" s="1040"/>
      <c r="AN227" s="1040"/>
      <c r="AO227" s="1040"/>
      <c r="AP227" s="1040"/>
      <c r="AQ227" s="1040"/>
      <c r="AR227" s="1040"/>
      <c r="AS227" s="1040"/>
      <c r="AT227" s="1040"/>
      <c r="AU227" s="1040"/>
      <c r="AV227" s="1040"/>
      <c r="AW227" s="1041"/>
      <c r="AX227" s="1041"/>
      <c r="AY227" s="1041"/>
      <c r="AZ227" s="1041"/>
      <c r="BA227" s="1041"/>
      <c r="BB227" s="1041"/>
      <c r="BC227" s="1041"/>
      <c r="BD227" s="1041"/>
      <c r="BE227" s="1041"/>
      <c r="BF227" s="1041"/>
      <c r="BG227" s="1041"/>
      <c r="BH227" s="1041"/>
      <c r="BI227" s="1041"/>
      <c r="BJ227" s="1041"/>
      <c r="BK227" s="1041"/>
      <c r="BL227" s="1041"/>
      <c r="BM227" s="1041"/>
      <c r="BN227" s="1041"/>
      <c r="BO227" s="1041"/>
      <c r="BP227" s="1041"/>
      <c r="BQ227" s="1041"/>
      <c r="BR227" s="1041"/>
      <c r="BS227" s="1041"/>
      <c r="BT227" s="1041"/>
      <c r="BU227" s="1041"/>
      <c r="BV227" s="1041"/>
      <c r="BW227" s="1041"/>
      <c r="BX227" s="1041"/>
      <c r="BY227" s="1041"/>
      <c r="BZ227" s="1041"/>
      <c r="CA227" s="1041"/>
      <c r="CB227" s="1041"/>
      <c r="CC227" s="1041"/>
      <c r="CD227" s="1041"/>
      <c r="CE227" s="1041"/>
      <c r="CF227" s="1041"/>
      <c r="CG227" s="1041"/>
      <c r="CH227" s="1041"/>
      <c r="CI227" s="1041"/>
      <c r="CJ227" s="1041"/>
      <c r="CK227" s="1041"/>
      <c r="CL227" s="1041"/>
      <c r="CM227" s="1041"/>
      <c r="CN227" s="1041"/>
      <c r="CO227" s="1041"/>
      <c r="CP227" s="1041"/>
      <c r="CQ227" s="1041"/>
      <c r="CR227" s="1041"/>
      <c r="CS227" s="1041"/>
      <c r="CT227" s="1041"/>
      <c r="CU227" s="1041"/>
      <c r="CV227" s="1041"/>
    </row>
    <row r="228" spans="4:100" ht="12">
      <c r="D228" s="1041"/>
      <c r="E228" s="1041"/>
      <c r="F228" s="1041"/>
      <c r="G228" s="1040"/>
      <c r="H228" s="1040"/>
      <c r="I228" s="1040"/>
      <c r="J228" s="1040"/>
      <c r="K228" s="1040"/>
      <c r="L228" s="1040"/>
      <c r="M228" s="1040"/>
      <c r="N228" s="1040"/>
      <c r="O228" s="1040"/>
      <c r="P228" s="1040"/>
      <c r="Q228" s="1040"/>
      <c r="R228" s="1040"/>
      <c r="S228" s="1040"/>
      <c r="T228" s="1040"/>
      <c r="U228" s="1040"/>
      <c r="V228" s="1040"/>
      <c r="W228" s="1040"/>
      <c r="X228" s="1040"/>
      <c r="Y228" s="1040"/>
      <c r="Z228" s="1040"/>
      <c r="AA228" s="1040"/>
      <c r="AB228" s="1040"/>
      <c r="AC228" s="1040"/>
      <c r="AD228" s="1040"/>
      <c r="AE228" s="1040"/>
      <c r="AF228" s="1040"/>
      <c r="AG228" s="1040"/>
      <c r="AH228" s="1040"/>
      <c r="AI228" s="1040"/>
      <c r="AJ228" s="1040"/>
      <c r="AK228" s="1040"/>
      <c r="AL228" s="1040"/>
      <c r="AM228" s="1040"/>
      <c r="AN228" s="1040"/>
      <c r="AO228" s="1040"/>
      <c r="AP228" s="1040"/>
      <c r="AQ228" s="1040"/>
      <c r="AR228" s="1040"/>
      <c r="AS228" s="1040"/>
      <c r="AT228" s="1040"/>
      <c r="AU228" s="1040"/>
      <c r="AV228" s="1040"/>
      <c r="AW228" s="1041"/>
      <c r="AX228" s="1041"/>
      <c r="AY228" s="1041"/>
      <c r="AZ228" s="1041"/>
      <c r="BA228" s="1041"/>
      <c r="BB228" s="1041"/>
      <c r="BC228" s="1041"/>
      <c r="BD228" s="1041"/>
      <c r="BE228" s="1041"/>
      <c r="BF228" s="1041"/>
      <c r="BG228" s="1041"/>
      <c r="BH228" s="1041"/>
      <c r="BI228" s="1041"/>
      <c r="BJ228" s="1041"/>
      <c r="BK228" s="1041"/>
      <c r="BL228" s="1041"/>
      <c r="BM228" s="1041"/>
      <c r="BN228" s="1041"/>
      <c r="BO228" s="1041"/>
      <c r="BP228" s="1041"/>
      <c r="BQ228" s="1041"/>
      <c r="BR228" s="1041"/>
      <c r="BS228" s="1041"/>
      <c r="BT228" s="1041"/>
      <c r="BU228" s="1041"/>
      <c r="BV228" s="1041"/>
      <c r="BW228" s="1041"/>
      <c r="BX228" s="1041"/>
      <c r="BY228" s="1041"/>
      <c r="BZ228" s="1041"/>
      <c r="CA228" s="1041"/>
      <c r="CB228" s="1041"/>
      <c r="CC228" s="1041"/>
      <c r="CD228" s="1041"/>
      <c r="CE228" s="1041"/>
      <c r="CF228" s="1041"/>
      <c r="CG228" s="1041"/>
      <c r="CH228" s="1041"/>
      <c r="CI228" s="1041"/>
      <c r="CJ228" s="1041"/>
      <c r="CK228" s="1041"/>
      <c r="CL228" s="1041"/>
      <c r="CM228" s="1041"/>
      <c r="CN228" s="1041"/>
      <c r="CO228" s="1041"/>
      <c r="CP228" s="1041"/>
      <c r="CQ228" s="1041"/>
      <c r="CR228" s="1041"/>
      <c r="CS228" s="1041"/>
      <c r="CT228" s="1041"/>
      <c r="CU228" s="1041"/>
      <c r="CV228" s="1041"/>
    </row>
    <row r="229" spans="4:100" ht="12">
      <c r="D229" s="1041"/>
      <c r="E229" s="1041"/>
      <c r="F229" s="1041"/>
      <c r="G229" s="1040"/>
      <c r="H229" s="1040"/>
      <c r="I229" s="1040"/>
      <c r="J229" s="1040"/>
      <c r="K229" s="1040"/>
      <c r="L229" s="1040"/>
      <c r="M229" s="1040"/>
      <c r="N229" s="1040"/>
      <c r="O229" s="1040"/>
      <c r="P229" s="1040"/>
      <c r="Q229" s="1040"/>
      <c r="R229" s="1040"/>
      <c r="S229" s="1040"/>
      <c r="T229" s="1040"/>
      <c r="U229" s="1040"/>
      <c r="V229" s="1040"/>
      <c r="W229" s="1040"/>
      <c r="X229" s="1040"/>
      <c r="Y229" s="1040"/>
      <c r="Z229" s="1040"/>
      <c r="AA229" s="1040"/>
      <c r="AB229" s="1040"/>
      <c r="AC229" s="1040"/>
      <c r="AD229" s="1040"/>
      <c r="AE229" s="1040"/>
      <c r="AF229" s="1040"/>
      <c r="AG229" s="1040"/>
      <c r="AH229" s="1040"/>
      <c r="AI229" s="1040"/>
      <c r="AJ229" s="1040"/>
      <c r="AK229" s="1040"/>
      <c r="AL229" s="1040"/>
      <c r="AM229" s="1040"/>
      <c r="AN229" s="1040"/>
      <c r="AO229" s="1040"/>
      <c r="AP229" s="1040"/>
      <c r="AQ229" s="1040"/>
      <c r="AR229" s="1040"/>
      <c r="AS229" s="1040"/>
      <c r="AT229" s="1040"/>
      <c r="AU229" s="1040"/>
      <c r="AV229" s="1040"/>
      <c r="AW229" s="1041"/>
      <c r="AX229" s="1041"/>
      <c r="AY229" s="1041"/>
      <c r="AZ229" s="1041"/>
      <c r="BA229" s="1041"/>
      <c r="BB229" s="1041"/>
      <c r="BC229" s="1041"/>
      <c r="BD229" s="1041"/>
      <c r="BE229" s="1041"/>
      <c r="BF229" s="1041"/>
      <c r="BG229" s="1041"/>
      <c r="BH229" s="1041"/>
      <c r="BI229" s="1041"/>
      <c r="BJ229" s="1041"/>
      <c r="BK229" s="1041"/>
      <c r="BL229" s="1041"/>
      <c r="BM229" s="1041"/>
      <c r="BN229" s="1041"/>
      <c r="BO229" s="1041"/>
      <c r="BP229" s="1041"/>
      <c r="BQ229" s="1041"/>
      <c r="BR229" s="1041"/>
      <c r="BS229" s="1041"/>
      <c r="BT229" s="1041"/>
      <c r="BU229" s="1041"/>
      <c r="BV229" s="1041"/>
      <c r="BW229" s="1041"/>
      <c r="BX229" s="1041"/>
      <c r="BY229" s="1041"/>
      <c r="BZ229" s="1041"/>
      <c r="CA229" s="1041"/>
      <c r="CB229" s="1041"/>
      <c r="CC229" s="1041"/>
      <c r="CD229" s="1041"/>
      <c r="CE229" s="1041"/>
      <c r="CF229" s="1041"/>
      <c r="CG229" s="1041"/>
      <c r="CH229" s="1041"/>
      <c r="CI229" s="1041"/>
      <c r="CJ229" s="1041"/>
      <c r="CK229" s="1041"/>
      <c r="CL229" s="1041"/>
      <c r="CM229" s="1041"/>
      <c r="CN229" s="1041"/>
      <c r="CO229" s="1041"/>
      <c r="CP229" s="1041"/>
      <c r="CQ229" s="1041"/>
      <c r="CR229" s="1041"/>
      <c r="CS229" s="1041"/>
      <c r="CT229" s="1041"/>
      <c r="CU229" s="1041"/>
      <c r="CV229" s="1041"/>
    </row>
    <row r="230" spans="4:100" ht="12">
      <c r="D230" s="1041"/>
      <c r="E230" s="1041"/>
      <c r="F230" s="1041"/>
      <c r="G230" s="1040"/>
      <c r="H230" s="1040"/>
      <c r="I230" s="1040"/>
      <c r="J230" s="1040"/>
      <c r="K230" s="1040"/>
      <c r="L230" s="1040"/>
      <c r="M230" s="1040"/>
      <c r="N230" s="1040"/>
      <c r="O230" s="1040"/>
      <c r="P230" s="1040"/>
      <c r="Q230" s="1040"/>
      <c r="R230" s="1040"/>
      <c r="S230" s="1040"/>
      <c r="T230" s="1040"/>
      <c r="U230" s="1040"/>
      <c r="V230" s="1040"/>
      <c r="W230" s="1040"/>
      <c r="X230" s="1040"/>
      <c r="Y230" s="1040"/>
      <c r="Z230" s="1040"/>
      <c r="AA230" s="1040"/>
      <c r="AB230" s="1040"/>
      <c r="AC230" s="1040"/>
      <c r="AD230" s="1040"/>
      <c r="AE230" s="1040"/>
      <c r="AF230" s="1040"/>
      <c r="AG230" s="1040"/>
      <c r="AH230" s="1040"/>
      <c r="AI230" s="1040"/>
      <c r="AJ230" s="1040"/>
      <c r="AK230" s="1040"/>
      <c r="AL230" s="1040"/>
      <c r="AM230" s="1040"/>
      <c r="AN230" s="1040"/>
      <c r="AO230" s="1040"/>
      <c r="AP230" s="1040"/>
      <c r="AQ230" s="1040"/>
      <c r="AR230" s="1040"/>
      <c r="AS230" s="1040"/>
      <c r="AT230" s="1040"/>
      <c r="AU230" s="1040"/>
      <c r="AV230" s="1040"/>
      <c r="AW230" s="1041"/>
      <c r="AX230" s="1041"/>
      <c r="AY230" s="1041"/>
      <c r="AZ230" s="1041"/>
      <c r="BA230" s="1041"/>
      <c r="BB230" s="1041"/>
      <c r="BC230" s="1041"/>
      <c r="BD230" s="1041"/>
      <c r="BE230" s="1041"/>
      <c r="BF230" s="1041"/>
      <c r="BG230" s="1041"/>
      <c r="BH230" s="1041"/>
      <c r="BI230" s="1041"/>
      <c r="BJ230" s="1041"/>
      <c r="BK230" s="1041"/>
      <c r="BL230" s="1041"/>
      <c r="BM230" s="1041"/>
      <c r="BN230" s="1041"/>
      <c r="BO230" s="1041"/>
      <c r="BP230" s="1041"/>
      <c r="BQ230" s="1041"/>
      <c r="BR230" s="1041"/>
      <c r="BS230" s="1041"/>
      <c r="BT230" s="1041"/>
      <c r="BU230" s="1041"/>
      <c r="BV230" s="1041"/>
      <c r="BW230" s="1041"/>
      <c r="BX230" s="1041"/>
      <c r="BY230" s="1041"/>
      <c r="BZ230" s="1041"/>
      <c r="CA230" s="1041"/>
      <c r="CB230" s="1041"/>
      <c r="CC230" s="1041"/>
      <c r="CD230" s="1041"/>
      <c r="CE230" s="1041"/>
      <c r="CF230" s="1041"/>
      <c r="CG230" s="1041"/>
      <c r="CH230" s="1041"/>
      <c r="CI230" s="1041"/>
      <c r="CJ230" s="1041"/>
      <c r="CK230" s="1041"/>
      <c r="CL230" s="1041"/>
      <c r="CM230" s="1041"/>
      <c r="CN230" s="1041"/>
      <c r="CO230" s="1041"/>
      <c r="CP230" s="1041"/>
      <c r="CQ230" s="1041"/>
      <c r="CR230" s="1041"/>
      <c r="CS230" s="1041"/>
      <c r="CT230" s="1041"/>
      <c r="CU230" s="1041"/>
      <c r="CV230" s="1041"/>
    </row>
    <row r="231" spans="4:100" ht="12">
      <c r="D231" s="1041"/>
      <c r="E231" s="1041"/>
      <c r="F231" s="1041"/>
      <c r="G231" s="1040"/>
      <c r="H231" s="1040"/>
      <c r="I231" s="1040"/>
      <c r="J231" s="1040"/>
      <c r="K231" s="1040"/>
      <c r="L231" s="1040"/>
      <c r="M231" s="1040"/>
      <c r="N231" s="1040"/>
      <c r="O231" s="1040"/>
      <c r="P231" s="1040"/>
      <c r="Q231" s="1040"/>
      <c r="R231" s="1040"/>
      <c r="S231" s="1040"/>
      <c r="T231" s="1040"/>
      <c r="U231" s="1040"/>
      <c r="V231" s="1040"/>
      <c r="W231" s="1040"/>
      <c r="X231" s="1040"/>
      <c r="Y231" s="1040"/>
      <c r="Z231" s="1040"/>
      <c r="AA231" s="1040"/>
      <c r="AB231" s="1040"/>
      <c r="AC231" s="1040"/>
      <c r="AD231" s="1040"/>
      <c r="AE231" s="1040"/>
      <c r="AF231" s="1040"/>
      <c r="AG231" s="1040"/>
      <c r="AH231" s="1040"/>
      <c r="AI231" s="1040"/>
      <c r="AJ231" s="1040"/>
      <c r="AK231" s="1040"/>
      <c r="AL231" s="1040"/>
      <c r="AM231" s="1040"/>
      <c r="AN231" s="1040"/>
      <c r="AO231" s="1040"/>
      <c r="AP231" s="1040"/>
      <c r="AQ231" s="1040"/>
      <c r="AR231" s="1040"/>
      <c r="AS231" s="1040"/>
      <c r="AT231" s="1040"/>
      <c r="AU231" s="1040"/>
      <c r="AV231" s="1040"/>
      <c r="AW231" s="1041"/>
      <c r="AX231" s="1041"/>
      <c r="AY231" s="1041"/>
      <c r="AZ231" s="1041"/>
      <c r="BA231" s="1041"/>
      <c r="BB231" s="1041"/>
      <c r="BC231" s="1041"/>
      <c r="BD231" s="1041"/>
      <c r="BE231" s="1041"/>
      <c r="BF231" s="1041"/>
      <c r="BG231" s="1041"/>
      <c r="BH231" s="1041"/>
      <c r="BI231" s="1041"/>
      <c r="BJ231" s="1041"/>
      <c r="BK231" s="1041"/>
      <c r="BL231" s="1041"/>
      <c r="BM231" s="1041"/>
      <c r="BN231" s="1041"/>
      <c r="BO231" s="1041"/>
      <c r="BP231" s="1041"/>
      <c r="BQ231" s="1041"/>
      <c r="BR231" s="1041"/>
      <c r="BS231" s="1041"/>
      <c r="BT231" s="1041"/>
      <c r="BU231" s="1041"/>
      <c r="BV231" s="1041"/>
      <c r="BW231" s="1041"/>
      <c r="BX231" s="1041"/>
      <c r="BY231" s="1041"/>
      <c r="BZ231" s="1041"/>
      <c r="CA231" s="1041"/>
      <c r="CB231" s="1041"/>
      <c r="CC231" s="1041"/>
      <c r="CD231" s="1041"/>
      <c r="CE231" s="1041"/>
      <c r="CF231" s="1041"/>
      <c r="CG231" s="1041"/>
      <c r="CH231" s="1041"/>
      <c r="CI231" s="1041"/>
      <c r="CJ231" s="1041"/>
      <c r="CK231" s="1041"/>
      <c r="CL231" s="1041"/>
      <c r="CM231" s="1041"/>
      <c r="CN231" s="1041"/>
      <c r="CO231" s="1041"/>
      <c r="CP231" s="1041"/>
      <c r="CQ231" s="1041"/>
      <c r="CR231" s="1041"/>
      <c r="CS231" s="1041"/>
      <c r="CT231" s="1041"/>
      <c r="CU231" s="1041"/>
      <c r="CV231" s="1041"/>
    </row>
    <row r="232" spans="4:100" ht="12">
      <c r="D232" s="1041"/>
      <c r="E232" s="1041"/>
      <c r="F232" s="1041"/>
      <c r="G232" s="1040"/>
      <c r="H232" s="1040"/>
      <c r="I232" s="1040"/>
      <c r="J232" s="1040"/>
      <c r="K232" s="1040"/>
      <c r="L232" s="1040"/>
      <c r="M232" s="1040"/>
      <c r="N232" s="1040"/>
      <c r="O232" s="1040"/>
      <c r="P232" s="1040"/>
      <c r="Q232" s="1040"/>
      <c r="R232" s="1040"/>
      <c r="S232" s="1040"/>
      <c r="T232" s="1040"/>
      <c r="U232" s="1040"/>
      <c r="V232" s="1040"/>
      <c r="W232" s="1040"/>
      <c r="X232" s="1040"/>
      <c r="Y232" s="1040"/>
      <c r="Z232" s="1040"/>
      <c r="AA232" s="1040"/>
      <c r="AB232" s="1040"/>
      <c r="AC232" s="1040"/>
      <c r="AD232" s="1040"/>
      <c r="AE232" s="1040"/>
      <c r="AF232" s="1040"/>
      <c r="AG232" s="1040"/>
      <c r="AH232" s="1040"/>
      <c r="AI232" s="1040"/>
      <c r="AJ232" s="1040"/>
      <c r="AK232" s="1040"/>
      <c r="AL232" s="1040"/>
      <c r="AM232" s="1040"/>
      <c r="AN232" s="1040"/>
      <c r="AO232" s="1040"/>
      <c r="AP232" s="1040"/>
      <c r="AQ232" s="1040"/>
      <c r="AR232" s="1040"/>
      <c r="AS232" s="1040"/>
      <c r="AT232" s="1040"/>
      <c r="AU232" s="1040"/>
      <c r="AV232" s="1040"/>
      <c r="AW232" s="1041"/>
      <c r="AX232" s="1041"/>
      <c r="AY232" s="1041"/>
      <c r="AZ232" s="1041"/>
      <c r="BA232" s="1041"/>
      <c r="BB232" s="1041"/>
      <c r="BC232" s="1041"/>
      <c r="BD232" s="1041"/>
      <c r="BE232" s="1041"/>
      <c r="BF232" s="1041"/>
      <c r="BG232" s="1041"/>
      <c r="BH232" s="1041"/>
      <c r="BI232" s="1041"/>
      <c r="BJ232" s="1041"/>
      <c r="BK232" s="1041"/>
      <c r="BL232" s="1041"/>
      <c r="BM232" s="1041"/>
      <c r="BN232" s="1041"/>
      <c r="BO232" s="1041"/>
      <c r="BP232" s="1041"/>
      <c r="BQ232" s="1041"/>
      <c r="BR232" s="1041"/>
      <c r="BS232" s="1041"/>
      <c r="BT232" s="1041"/>
      <c r="BU232" s="1041"/>
      <c r="BV232" s="1041"/>
      <c r="BW232" s="1041"/>
      <c r="BX232" s="1041"/>
      <c r="BY232" s="1041"/>
      <c r="BZ232" s="1041"/>
      <c r="CA232" s="1041"/>
      <c r="CB232" s="1041"/>
      <c r="CC232" s="1041"/>
      <c r="CD232" s="1041"/>
      <c r="CE232" s="1041"/>
      <c r="CF232" s="1041"/>
      <c r="CG232" s="1041"/>
      <c r="CH232" s="1041"/>
      <c r="CI232" s="1041"/>
      <c r="CJ232" s="1041"/>
      <c r="CK232" s="1041"/>
      <c r="CL232" s="1041"/>
      <c r="CM232" s="1041"/>
      <c r="CN232" s="1041"/>
      <c r="CO232" s="1041"/>
      <c r="CP232" s="1041"/>
      <c r="CQ232" s="1041"/>
      <c r="CR232" s="1041"/>
      <c r="CS232" s="1041"/>
      <c r="CT232" s="1041"/>
      <c r="CU232" s="1041"/>
      <c r="CV232" s="1041"/>
    </row>
    <row r="233" spans="4:100" ht="12">
      <c r="D233" s="1041"/>
      <c r="E233" s="1041"/>
      <c r="F233" s="1041"/>
      <c r="G233" s="1040"/>
      <c r="H233" s="1040"/>
      <c r="I233" s="1040"/>
      <c r="J233" s="1040"/>
      <c r="K233" s="1040"/>
      <c r="L233" s="1040"/>
      <c r="M233" s="1040"/>
      <c r="N233" s="1040"/>
      <c r="O233" s="1040"/>
      <c r="P233" s="1040"/>
      <c r="Q233" s="1040"/>
      <c r="R233" s="1040"/>
      <c r="S233" s="1040"/>
      <c r="T233" s="1040"/>
      <c r="U233" s="1040"/>
      <c r="V233" s="1040"/>
      <c r="W233" s="1040"/>
      <c r="X233" s="1040"/>
      <c r="Y233" s="1040"/>
      <c r="Z233" s="1040"/>
      <c r="AA233" s="1040"/>
      <c r="AB233" s="1040"/>
      <c r="AC233" s="1040"/>
      <c r="AD233" s="1040"/>
      <c r="AE233" s="1040"/>
      <c r="AF233" s="1040"/>
      <c r="AG233" s="1040"/>
      <c r="AH233" s="1040"/>
      <c r="AI233" s="1040"/>
      <c r="AJ233" s="1040"/>
      <c r="AK233" s="1040"/>
      <c r="AL233" s="1040"/>
      <c r="AM233" s="1040"/>
      <c r="AN233" s="1040"/>
      <c r="AO233" s="1040"/>
      <c r="AP233" s="1040"/>
      <c r="AQ233" s="1040"/>
      <c r="AR233" s="1040"/>
      <c r="AS233" s="1040"/>
      <c r="AT233" s="1040"/>
      <c r="AU233" s="1040"/>
      <c r="AV233" s="1040"/>
      <c r="AW233" s="1041"/>
      <c r="AX233" s="1041"/>
      <c r="AY233" s="1041"/>
      <c r="AZ233" s="1041"/>
      <c r="BA233" s="1041"/>
      <c r="BB233" s="1041"/>
      <c r="BC233" s="1041"/>
      <c r="BD233" s="1041"/>
      <c r="BE233" s="1041"/>
      <c r="BF233" s="1041"/>
      <c r="BG233" s="1041"/>
      <c r="BH233" s="1041"/>
      <c r="BI233" s="1041"/>
      <c r="BJ233" s="1041"/>
      <c r="BK233" s="1041"/>
      <c r="BL233" s="1041"/>
      <c r="BM233" s="1041"/>
      <c r="BN233" s="1041"/>
      <c r="BO233" s="1041"/>
      <c r="BP233" s="1041"/>
      <c r="BQ233" s="1041"/>
      <c r="BR233" s="1041"/>
      <c r="BS233" s="1041"/>
      <c r="BT233" s="1041"/>
      <c r="BU233" s="1041"/>
      <c r="BV233" s="1041"/>
      <c r="BW233" s="1041"/>
      <c r="BX233" s="1041"/>
      <c r="BY233" s="1041"/>
      <c r="BZ233" s="1041"/>
      <c r="CA233" s="1041"/>
      <c r="CB233" s="1041"/>
      <c r="CC233" s="1041"/>
      <c r="CD233" s="1041"/>
      <c r="CE233" s="1041"/>
      <c r="CF233" s="1041"/>
      <c r="CG233" s="1041"/>
      <c r="CH233" s="1041"/>
      <c r="CI233" s="1041"/>
      <c r="CJ233" s="1041"/>
      <c r="CK233" s="1041"/>
      <c r="CL233" s="1041"/>
      <c r="CM233" s="1041"/>
      <c r="CN233" s="1041"/>
      <c r="CO233" s="1041"/>
      <c r="CP233" s="1041"/>
      <c r="CQ233" s="1041"/>
      <c r="CR233" s="1041"/>
      <c r="CS233" s="1041"/>
      <c r="CT233" s="1041"/>
      <c r="CU233" s="1041"/>
      <c r="CV233" s="1041"/>
    </row>
    <row r="234" spans="4:100" ht="12">
      <c r="D234" s="1041"/>
      <c r="E234" s="1041"/>
      <c r="F234" s="1041"/>
      <c r="G234" s="1040"/>
      <c r="H234" s="1040"/>
      <c r="I234" s="1040"/>
      <c r="J234" s="1040"/>
      <c r="K234" s="1040"/>
      <c r="L234" s="1040"/>
      <c r="M234" s="1040"/>
      <c r="N234" s="1040"/>
      <c r="O234" s="1040"/>
      <c r="P234" s="1040"/>
      <c r="Q234" s="1040"/>
      <c r="R234" s="1040"/>
      <c r="S234" s="1040"/>
      <c r="T234" s="1040"/>
      <c r="U234" s="1040"/>
      <c r="V234" s="1040"/>
      <c r="W234" s="1040"/>
      <c r="X234" s="1040"/>
      <c r="Y234" s="1040"/>
      <c r="Z234" s="1040"/>
      <c r="AA234" s="1040"/>
      <c r="AB234" s="1040"/>
      <c r="AC234" s="1040"/>
      <c r="AD234" s="1040"/>
      <c r="AE234" s="1040"/>
      <c r="AF234" s="1040"/>
      <c r="AG234" s="1040"/>
      <c r="AH234" s="1040"/>
      <c r="AI234" s="1040"/>
      <c r="AJ234" s="1040"/>
      <c r="AK234" s="1040"/>
      <c r="AL234" s="1040"/>
      <c r="AM234" s="1040"/>
      <c r="AN234" s="1040"/>
      <c r="AO234" s="1040"/>
      <c r="AP234" s="1040"/>
      <c r="AQ234" s="1040"/>
      <c r="AR234" s="1040"/>
      <c r="AS234" s="1040"/>
      <c r="AT234" s="1040"/>
      <c r="AU234" s="1040"/>
      <c r="AV234" s="1040"/>
      <c r="AW234" s="1041"/>
      <c r="AX234" s="1041"/>
      <c r="AY234" s="1041"/>
      <c r="AZ234" s="1041"/>
      <c r="BA234" s="1041"/>
      <c r="BB234" s="1041"/>
      <c r="BC234" s="1041"/>
      <c r="BD234" s="1041"/>
      <c r="BE234" s="1041"/>
      <c r="BF234" s="1041"/>
      <c r="BG234" s="1041"/>
      <c r="BH234" s="1041"/>
      <c r="BI234" s="1041"/>
      <c r="BJ234" s="1041"/>
      <c r="BK234" s="1041"/>
      <c r="BL234" s="1041"/>
      <c r="BM234" s="1041"/>
      <c r="BN234" s="1041"/>
      <c r="BO234" s="1041"/>
      <c r="BP234" s="1041"/>
      <c r="BQ234" s="1041"/>
      <c r="BR234" s="1041"/>
      <c r="BS234" s="1041"/>
      <c r="BT234" s="1041"/>
      <c r="BU234" s="1041"/>
      <c r="BV234" s="1041"/>
      <c r="BW234" s="1041"/>
      <c r="BX234" s="1041"/>
      <c r="BY234" s="1041"/>
      <c r="BZ234" s="1041"/>
      <c r="CA234" s="1041"/>
      <c r="CB234" s="1041"/>
      <c r="CC234" s="1041"/>
      <c r="CD234" s="1041"/>
      <c r="CE234" s="1041"/>
      <c r="CF234" s="1041"/>
      <c r="CG234" s="1041"/>
      <c r="CH234" s="1041"/>
      <c r="CI234" s="1041"/>
      <c r="CJ234" s="1041"/>
      <c r="CK234" s="1041"/>
      <c r="CL234" s="1041"/>
      <c r="CM234" s="1041"/>
      <c r="CN234" s="1041"/>
      <c r="CO234" s="1041"/>
      <c r="CP234" s="1041"/>
      <c r="CQ234" s="1041"/>
      <c r="CR234" s="1041"/>
      <c r="CS234" s="1041"/>
      <c r="CT234" s="1041"/>
      <c r="CU234" s="1041"/>
      <c r="CV234" s="1041"/>
    </row>
    <row r="235" spans="4:100" ht="12">
      <c r="D235" s="1041"/>
      <c r="E235" s="1041"/>
      <c r="F235" s="1041"/>
      <c r="G235" s="1040"/>
      <c r="H235" s="1040"/>
      <c r="I235" s="1040"/>
      <c r="J235" s="1040"/>
      <c r="K235" s="1040"/>
      <c r="L235" s="1040"/>
      <c r="M235" s="1040"/>
      <c r="N235" s="1040"/>
      <c r="O235" s="1040"/>
      <c r="P235" s="1040"/>
      <c r="Q235" s="1040"/>
      <c r="R235" s="1040"/>
      <c r="S235" s="1040"/>
      <c r="T235" s="1040"/>
      <c r="U235" s="1040"/>
      <c r="V235" s="1040"/>
      <c r="W235" s="1040"/>
      <c r="X235" s="1040"/>
      <c r="Y235" s="1040"/>
      <c r="Z235" s="1040"/>
      <c r="AA235" s="1040"/>
      <c r="AB235" s="1040"/>
      <c r="AC235" s="1040"/>
      <c r="AD235" s="1040"/>
      <c r="AE235" s="1040"/>
      <c r="AF235" s="1040"/>
      <c r="AG235" s="1040"/>
      <c r="AH235" s="1040"/>
      <c r="AI235" s="1040"/>
      <c r="AJ235" s="1040"/>
      <c r="AK235" s="1040"/>
      <c r="AL235" s="1040"/>
      <c r="AM235" s="1040"/>
      <c r="AN235" s="1040"/>
      <c r="AO235" s="1040"/>
      <c r="AP235" s="1040"/>
      <c r="AQ235" s="1040"/>
      <c r="AR235" s="1040"/>
      <c r="AS235" s="1040"/>
      <c r="AT235" s="1040"/>
      <c r="AU235" s="1040"/>
      <c r="AV235" s="1040"/>
      <c r="AW235" s="1041"/>
      <c r="AX235" s="1041"/>
      <c r="AY235" s="1041"/>
      <c r="AZ235" s="1041"/>
      <c r="BA235" s="1041"/>
      <c r="BB235" s="1041"/>
      <c r="BC235" s="1041"/>
      <c r="BD235" s="1041"/>
      <c r="BE235" s="1041"/>
      <c r="BF235" s="1041"/>
      <c r="BG235" s="1041"/>
      <c r="BH235" s="1041"/>
      <c r="BI235" s="1041"/>
      <c r="BJ235" s="1041"/>
      <c r="BK235" s="1041"/>
      <c r="BL235" s="1041"/>
      <c r="BM235" s="1041"/>
      <c r="BN235" s="1041"/>
      <c r="BO235" s="1041"/>
      <c r="BP235" s="1041"/>
      <c r="BQ235" s="1041"/>
      <c r="BR235" s="1041"/>
      <c r="BS235" s="1041"/>
      <c r="BT235" s="1041"/>
      <c r="BU235" s="1041"/>
      <c r="BV235" s="1041"/>
      <c r="BW235" s="1041"/>
      <c r="BX235" s="1041"/>
      <c r="BY235" s="1041"/>
      <c r="BZ235" s="1041"/>
      <c r="CA235" s="1041"/>
      <c r="CB235" s="1041"/>
      <c r="CC235" s="1041"/>
      <c r="CD235" s="1041"/>
      <c r="CE235" s="1041"/>
      <c r="CF235" s="1041"/>
      <c r="CG235" s="1041"/>
      <c r="CH235" s="1041"/>
      <c r="CI235" s="1041"/>
      <c r="CJ235" s="1041"/>
      <c r="CK235" s="1041"/>
      <c r="CL235" s="1041"/>
      <c r="CM235" s="1041"/>
      <c r="CN235" s="1041"/>
      <c r="CO235" s="1041"/>
      <c r="CP235" s="1041"/>
      <c r="CQ235" s="1041"/>
      <c r="CR235" s="1041"/>
      <c r="CS235" s="1041"/>
      <c r="CT235" s="1041"/>
      <c r="CU235" s="1041"/>
      <c r="CV235" s="1041"/>
    </row>
    <row r="236" spans="4:100" ht="12">
      <c r="D236" s="1041"/>
      <c r="E236" s="1041"/>
      <c r="F236" s="1041"/>
      <c r="G236" s="1040"/>
      <c r="H236" s="1040"/>
      <c r="I236" s="1040"/>
      <c r="J236" s="1040"/>
      <c r="K236" s="1040"/>
      <c r="L236" s="1040"/>
      <c r="M236" s="1040"/>
      <c r="N236" s="1040"/>
      <c r="O236" s="1040"/>
      <c r="P236" s="1040"/>
      <c r="Q236" s="1040"/>
      <c r="R236" s="1040"/>
      <c r="S236" s="1040"/>
      <c r="T236" s="1040"/>
      <c r="U236" s="1040"/>
      <c r="V236" s="1040"/>
      <c r="W236" s="1040"/>
      <c r="X236" s="1040"/>
      <c r="Y236" s="1040"/>
      <c r="Z236" s="1040"/>
      <c r="AA236" s="1040"/>
      <c r="AB236" s="1040"/>
      <c r="AC236" s="1040"/>
      <c r="AD236" s="1040"/>
      <c r="AE236" s="1040"/>
      <c r="AF236" s="1040"/>
      <c r="AG236" s="1040"/>
      <c r="AH236" s="1040"/>
      <c r="AI236" s="1040"/>
      <c r="AJ236" s="1040"/>
      <c r="AK236" s="1040"/>
      <c r="AL236" s="1040"/>
      <c r="AM236" s="1040"/>
      <c r="AN236" s="1040"/>
      <c r="AO236" s="1040"/>
      <c r="AP236" s="1040"/>
      <c r="AQ236" s="1040"/>
      <c r="AR236" s="1040"/>
      <c r="AS236" s="1040"/>
      <c r="AT236" s="1040"/>
      <c r="AU236" s="1040"/>
      <c r="AV236" s="1040"/>
      <c r="AW236" s="1041"/>
      <c r="AX236" s="1041"/>
      <c r="AY236" s="1041"/>
      <c r="AZ236" s="1041"/>
      <c r="BA236" s="1041"/>
      <c r="BB236" s="1041"/>
      <c r="BC236" s="1041"/>
      <c r="BD236" s="1041"/>
      <c r="BE236" s="1041"/>
      <c r="BF236" s="1041"/>
      <c r="BG236" s="1041"/>
      <c r="BH236" s="1041"/>
      <c r="BI236" s="1041"/>
      <c r="BJ236" s="1041"/>
      <c r="BK236" s="1041"/>
      <c r="BL236" s="1041"/>
      <c r="BM236" s="1041"/>
      <c r="BN236" s="1041"/>
      <c r="BO236" s="1041"/>
      <c r="BP236" s="1041"/>
      <c r="BQ236" s="1041"/>
      <c r="BR236" s="1041"/>
      <c r="BS236" s="1041"/>
      <c r="BT236" s="1041"/>
      <c r="BU236" s="1041"/>
      <c r="BV236" s="1041"/>
      <c r="BW236" s="1041"/>
      <c r="BX236" s="1041"/>
      <c r="BY236" s="1041"/>
      <c r="BZ236" s="1041"/>
      <c r="CA236" s="1041"/>
      <c r="CB236" s="1041"/>
      <c r="CC236" s="1041"/>
      <c r="CD236" s="1041"/>
      <c r="CE236" s="1041"/>
      <c r="CF236" s="1041"/>
      <c r="CG236" s="1041"/>
      <c r="CH236" s="1041"/>
      <c r="CI236" s="1041"/>
      <c r="CJ236" s="1041"/>
      <c r="CK236" s="1041"/>
      <c r="CL236" s="1041"/>
      <c r="CM236" s="1041"/>
      <c r="CN236" s="1041"/>
      <c r="CO236" s="1041"/>
      <c r="CP236" s="1041"/>
      <c r="CQ236" s="1041"/>
      <c r="CR236" s="1041"/>
      <c r="CS236" s="1041"/>
      <c r="CT236" s="1041"/>
      <c r="CU236" s="1041"/>
      <c r="CV236" s="1041"/>
    </row>
    <row r="237" spans="4:100" ht="12">
      <c r="D237" s="1041"/>
      <c r="E237" s="1041"/>
      <c r="F237" s="1041"/>
      <c r="G237" s="1040"/>
      <c r="H237" s="1040"/>
      <c r="I237" s="1040"/>
      <c r="J237" s="1040"/>
      <c r="K237" s="1040"/>
      <c r="L237" s="1040"/>
      <c r="M237" s="1040"/>
      <c r="N237" s="1040"/>
      <c r="O237" s="1040"/>
      <c r="P237" s="1040"/>
      <c r="Q237" s="1040"/>
      <c r="R237" s="1040"/>
      <c r="S237" s="1040"/>
      <c r="T237" s="1040"/>
      <c r="U237" s="1040"/>
      <c r="V237" s="1040"/>
      <c r="W237" s="1040"/>
      <c r="X237" s="1040"/>
      <c r="Y237" s="1040"/>
      <c r="Z237" s="1040"/>
      <c r="AA237" s="1040"/>
      <c r="AB237" s="1040"/>
      <c r="AC237" s="1040"/>
      <c r="AD237" s="1040"/>
      <c r="AE237" s="1040"/>
      <c r="AF237" s="1040"/>
      <c r="AG237" s="1040"/>
      <c r="AH237" s="1040"/>
      <c r="AI237" s="1040"/>
      <c r="AJ237" s="1040"/>
      <c r="AK237" s="1040"/>
      <c r="AL237" s="1040"/>
      <c r="AM237" s="1040"/>
      <c r="AN237" s="1040"/>
      <c r="AO237" s="1040"/>
      <c r="AP237" s="1040"/>
      <c r="AQ237" s="1040"/>
      <c r="AR237" s="1040"/>
      <c r="AS237" s="1040"/>
      <c r="AT237" s="1040"/>
      <c r="AU237" s="1040"/>
      <c r="AV237" s="1040"/>
      <c r="AW237" s="1041"/>
      <c r="AX237" s="1041"/>
      <c r="AY237" s="1041"/>
      <c r="AZ237" s="1041"/>
      <c r="BA237" s="1041"/>
      <c r="BB237" s="1041"/>
      <c r="BC237" s="1041"/>
      <c r="BD237" s="1041"/>
      <c r="BE237" s="1041"/>
      <c r="BF237" s="1041"/>
      <c r="BG237" s="1041"/>
      <c r="BH237" s="1041"/>
      <c r="BI237" s="1041"/>
      <c r="BJ237" s="1041"/>
      <c r="BK237" s="1041"/>
      <c r="BL237" s="1041"/>
      <c r="BM237" s="1041"/>
      <c r="BN237" s="1041"/>
      <c r="BO237" s="1041"/>
      <c r="BP237" s="1041"/>
      <c r="BQ237" s="1041"/>
      <c r="BR237" s="1041"/>
      <c r="BS237" s="1041"/>
      <c r="BT237" s="1041"/>
      <c r="BU237" s="1041"/>
      <c r="BV237" s="1041"/>
      <c r="BW237" s="1041"/>
      <c r="BX237" s="1041"/>
      <c r="BY237" s="1041"/>
      <c r="BZ237" s="1041"/>
      <c r="CA237" s="1041"/>
      <c r="CB237" s="1041"/>
      <c r="CC237" s="1041"/>
      <c r="CD237" s="1041"/>
      <c r="CE237" s="1041"/>
      <c r="CF237" s="1041"/>
      <c r="CG237" s="1041"/>
      <c r="CH237" s="1041"/>
      <c r="CI237" s="1041"/>
      <c r="CJ237" s="1041"/>
      <c r="CK237" s="1041"/>
      <c r="CL237" s="1041"/>
      <c r="CM237" s="1041"/>
      <c r="CN237" s="1041"/>
      <c r="CO237" s="1041"/>
      <c r="CP237" s="1041"/>
      <c r="CQ237" s="1041"/>
      <c r="CR237" s="1041"/>
      <c r="CS237" s="1041"/>
      <c r="CT237" s="1041"/>
      <c r="CU237" s="1041"/>
      <c r="CV237" s="1041"/>
    </row>
    <row r="238" spans="4:100" ht="12">
      <c r="D238" s="1041"/>
      <c r="E238" s="1041"/>
      <c r="F238" s="1041"/>
      <c r="G238" s="1040"/>
      <c r="H238" s="1040"/>
      <c r="I238" s="1040"/>
      <c r="J238" s="1040"/>
      <c r="K238" s="1040"/>
      <c r="L238" s="1040"/>
      <c r="M238" s="1040"/>
      <c r="N238" s="1040"/>
      <c r="O238" s="1040"/>
      <c r="P238" s="1040"/>
      <c r="Q238" s="1040"/>
      <c r="R238" s="1040"/>
      <c r="S238" s="1040"/>
      <c r="T238" s="1040"/>
      <c r="U238" s="1040"/>
      <c r="V238" s="1040"/>
      <c r="W238" s="1040"/>
      <c r="X238" s="1040"/>
      <c r="Y238" s="1040"/>
      <c r="Z238" s="1040"/>
      <c r="AA238" s="1040"/>
      <c r="AB238" s="1040"/>
      <c r="AC238" s="1040"/>
      <c r="AD238" s="1040"/>
      <c r="AE238" s="1040"/>
      <c r="AF238" s="1040"/>
      <c r="AG238" s="1040"/>
      <c r="AH238" s="1040"/>
      <c r="AI238" s="1040"/>
      <c r="AJ238" s="1040"/>
      <c r="AK238" s="1040"/>
      <c r="AL238" s="1040"/>
      <c r="AM238" s="1040"/>
      <c r="AN238" s="1040"/>
      <c r="AO238" s="1040"/>
      <c r="AP238" s="1040"/>
      <c r="AQ238" s="1040"/>
      <c r="AR238" s="1040"/>
      <c r="AS238" s="1040"/>
      <c r="AT238" s="1040"/>
      <c r="AU238" s="1040"/>
      <c r="AV238" s="1040"/>
      <c r="AW238" s="1041"/>
      <c r="AX238" s="1041"/>
      <c r="AY238" s="1041"/>
      <c r="AZ238" s="1041"/>
      <c r="BA238" s="1041"/>
      <c r="BB238" s="1041"/>
      <c r="BC238" s="1041"/>
      <c r="BD238" s="1041"/>
      <c r="BE238" s="1041"/>
      <c r="BF238" s="1041"/>
      <c r="BG238" s="1041"/>
      <c r="BH238" s="1041"/>
      <c r="BI238" s="1041"/>
      <c r="BJ238" s="1041"/>
      <c r="BK238" s="1041"/>
      <c r="BL238" s="1041"/>
      <c r="BM238" s="1041"/>
      <c r="BN238" s="1041"/>
      <c r="BO238" s="1041"/>
      <c r="BP238" s="1041"/>
      <c r="BQ238" s="1041"/>
      <c r="BR238" s="1041"/>
      <c r="BS238" s="1041"/>
      <c r="BT238" s="1041"/>
      <c r="BU238" s="1041"/>
      <c r="BV238" s="1041"/>
      <c r="BW238" s="1041"/>
      <c r="BX238" s="1041"/>
      <c r="BY238" s="1041"/>
      <c r="BZ238" s="1041"/>
      <c r="CA238" s="1041"/>
      <c r="CB238" s="1041"/>
      <c r="CC238" s="1041"/>
      <c r="CD238" s="1041"/>
      <c r="CE238" s="1041"/>
      <c r="CF238" s="1041"/>
      <c r="CG238" s="1041"/>
      <c r="CH238" s="1041"/>
      <c r="CI238" s="1041"/>
      <c r="CJ238" s="1041"/>
      <c r="CK238" s="1041"/>
      <c r="CL238" s="1041"/>
      <c r="CM238" s="1041"/>
      <c r="CN238" s="1041"/>
      <c r="CO238" s="1041"/>
      <c r="CP238" s="1041"/>
      <c r="CQ238" s="1041"/>
      <c r="CR238" s="1041"/>
      <c r="CS238" s="1041"/>
      <c r="CT238" s="1041"/>
      <c r="CU238" s="1041"/>
      <c r="CV238" s="1041"/>
    </row>
    <row r="239" spans="4:100" ht="12">
      <c r="D239" s="1041"/>
      <c r="E239" s="1041"/>
      <c r="F239" s="1041"/>
      <c r="G239" s="1040"/>
      <c r="H239" s="1040"/>
      <c r="I239" s="1040"/>
      <c r="J239" s="1040"/>
      <c r="K239" s="1040"/>
      <c r="L239" s="1040"/>
      <c r="M239" s="1040"/>
      <c r="N239" s="1040"/>
      <c r="O239" s="1040"/>
      <c r="P239" s="1040"/>
      <c r="Q239" s="1040"/>
      <c r="R239" s="1040"/>
      <c r="S239" s="1040"/>
      <c r="T239" s="1040"/>
      <c r="U239" s="1040"/>
      <c r="V239" s="1040"/>
      <c r="W239" s="1040"/>
      <c r="X239" s="1040"/>
      <c r="Y239" s="1040"/>
      <c r="Z239" s="1040"/>
      <c r="AA239" s="1040"/>
      <c r="AB239" s="1040"/>
      <c r="AC239" s="1040"/>
      <c r="AD239" s="1040"/>
      <c r="AE239" s="1040"/>
      <c r="AF239" s="1040"/>
      <c r="AG239" s="1040"/>
      <c r="AH239" s="1040"/>
      <c r="AI239" s="1040"/>
      <c r="AJ239" s="1040"/>
      <c r="AK239" s="1040"/>
      <c r="AL239" s="1040"/>
      <c r="AM239" s="1040"/>
      <c r="AN239" s="1040"/>
      <c r="AO239" s="1040"/>
      <c r="AP239" s="1040"/>
      <c r="AQ239" s="1040"/>
      <c r="AR239" s="1040"/>
      <c r="AS239" s="1040"/>
      <c r="AT239" s="1040"/>
      <c r="AU239" s="1040"/>
      <c r="AV239" s="1040"/>
      <c r="AW239" s="1041"/>
      <c r="AX239" s="1041"/>
      <c r="AY239" s="1041"/>
      <c r="AZ239" s="1041"/>
      <c r="BA239" s="1041"/>
      <c r="BB239" s="1041"/>
      <c r="BC239" s="1041"/>
      <c r="BD239" s="1041"/>
      <c r="BE239" s="1041"/>
      <c r="BF239" s="1041"/>
      <c r="BG239" s="1041"/>
      <c r="BH239" s="1041"/>
      <c r="BI239" s="1041"/>
      <c r="BJ239" s="1041"/>
      <c r="BK239" s="1041"/>
      <c r="BL239" s="1041"/>
      <c r="BM239" s="1041"/>
      <c r="BN239" s="1041"/>
      <c r="BO239" s="1041"/>
      <c r="BP239" s="1041"/>
      <c r="BQ239" s="1041"/>
      <c r="BR239" s="1041"/>
      <c r="BS239" s="1041"/>
      <c r="BT239" s="1041"/>
      <c r="BU239" s="1041"/>
      <c r="BV239" s="1041"/>
      <c r="BW239" s="1041"/>
      <c r="BX239" s="1041"/>
      <c r="BY239" s="1041"/>
      <c r="BZ239" s="1041"/>
      <c r="CA239" s="1041"/>
      <c r="CB239" s="1041"/>
      <c r="CC239" s="1041"/>
      <c r="CD239" s="1041"/>
      <c r="CE239" s="1041"/>
      <c r="CF239" s="1041"/>
      <c r="CG239" s="1041"/>
      <c r="CH239" s="1041"/>
      <c r="CI239" s="1041"/>
      <c r="CJ239" s="1041"/>
      <c r="CK239" s="1041"/>
      <c r="CL239" s="1041"/>
      <c r="CM239" s="1041"/>
      <c r="CN239" s="1041"/>
      <c r="CO239" s="1041"/>
      <c r="CP239" s="1041"/>
      <c r="CQ239" s="1041"/>
      <c r="CR239" s="1041"/>
      <c r="CS239" s="1041"/>
      <c r="CT239" s="1041"/>
      <c r="CU239" s="1041"/>
      <c r="CV239" s="1041"/>
    </row>
    <row r="240" spans="4:100" ht="12">
      <c r="D240" s="1041"/>
      <c r="E240" s="1041"/>
      <c r="F240" s="1041"/>
      <c r="G240" s="1040"/>
      <c r="H240" s="1040"/>
      <c r="I240" s="1040"/>
      <c r="J240" s="1040"/>
      <c r="K240" s="1040"/>
      <c r="L240" s="1040"/>
      <c r="M240" s="1040"/>
      <c r="N240" s="1040"/>
      <c r="O240" s="1040"/>
      <c r="P240" s="1040"/>
      <c r="Q240" s="1040"/>
      <c r="R240" s="1040"/>
      <c r="S240" s="1040"/>
      <c r="T240" s="1040"/>
      <c r="U240" s="1040"/>
      <c r="V240" s="1040"/>
      <c r="W240" s="1040"/>
      <c r="X240" s="1040"/>
      <c r="Y240" s="1040"/>
      <c r="Z240" s="1040"/>
      <c r="AA240" s="1040"/>
      <c r="AB240" s="1040"/>
      <c r="AC240" s="1040"/>
      <c r="AD240" s="1040"/>
      <c r="AE240" s="1040"/>
      <c r="AF240" s="1040"/>
      <c r="AG240" s="1040"/>
      <c r="AH240" s="1040"/>
      <c r="AI240" s="1040"/>
      <c r="AJ240" s="1040"/>
      <c r="AK240" s="1040"/>
      <c r="AL240" s="1040"/>
      <c r="AM240" s="1040"/>
      <c r="AN240" s="1040"/>
      <c r="AO240" s="1040"/>
      <c r="AP240" s="1040"/>
      <c r="AQ240" s="1040"/>
      <c r="AR240" s="1040"/>
      <c r="AS240" s="1040"/>
      <c r="AT240" s="1040"/>
      <c r="AU240" s="1040"/>
      <c r="AV240" s="1040"/>
      <c r="AW240" s="1041"/>
      <c r="AX240" s="1041"/>
      <c r="AY240" s="1041"/>
      <c r="AZ240" s="1041"/>
      <c r="BA240" s="1041"/>
      <c r="BB240" s="1041"/>
      <c r="BC240" s="1041"/>
      <c r="BD240" s="1041"/>
      <c r="BE240" s="1041"/>
      <c r="BF240" s="1041"/>
      <c r="BG240" s="1041"/>
      <c r="BH240" s="1041"/>
      <c r="BI240" s="1041"/>
      <c r="BJ240" s="1041"/>
      <c r="BK240" s="1041"/>
      <c r="BL240" s="1041"/>
      <c r="BM240" s="1041"/>
      <c r="BN240" s="1041"/>
      <c r="BO240" s="1041"/>
      <c r="BP240" s="1041"/>
      <c r="BQ240" s="1041"/>
      <c r="BR240" s="1041"/>
      <c r="BS240" s="1041"/>
      <c r="BT240" s="1041"/>
      <c r="BU240" s="1041"/>
      <c r="BV240" s="1041"/>
      <c r="BW240" s="1041"/>
      <c r="BX240" s="1041"/>
      <c r="BY240" s="1041"/>
      <c r="BZ240" s="1041"/>
      <c r="CA240" s="1041"/>
      <c r="CB240" s="1041"/>
      <c r="CC240" s="1041"/>
      <c r="CD240" s="1041"/>
      <c r="CE240" s="1041"/>
      <c r="CF240" s="1041"/>
      <c r="CG240" s="1041"/>
      <c r="CH240" s="1041"/>
      <c r="CI240" s="1041"/>
      <c r="CJ240" s="1041"/>
      <c r="CK240" s="1041"/>
      <c r="CL240" s="1041"/>
      <c r="CM240" s="1041"/>
      <c r="CN240" s="1041"/>
      <c r="CO240" s="1041"/>
      <c r="CP240" s="1041"/>
      <c r="CQ240" s="1041"/>
      <c r="CR240" s="1041"/>
      <c r="CS240" s="1041"/>
      <c r="CT240" s="1041"/>
      <c r="CU240" s="1041"/>
      <c r="CV240" s="1041"/>
    </row>
    <row r="241" spans="4:100" ht="12">
      <c r="D241" s="1041"/>
      <c r="E241" s="1041"/>
      <c r="F241" s="1041"/>
      <c r="G241" s="1040"/>
      <c r="H241" s="1040"/>
      <c r="I241" s="1040"/>
      <c r="J241" s="1040"/>
      <c r="K241" s="1040"/>
      <c r="L241" s="1040"/>
      <c r="M241" s="1040"/>
      <c r="N241" s="1040"/>
      <c r="O241" s="1040"/>
      <c r="P241" s="1040"/>
      <c r="Q241" s="1040"/>
      <c r="R241" s="1040"/>
      <c r="S241" s="1040"/>
      <c r="T241" s="1040"/>
      <c r="U241" s="1040"/>
      <c r="V241" s="1040"/>
      <c r="W241" s="1040"/>
      <c r="X241" s="1040"/>
      <c r="Y241" s="1040"/>
      <c r="Z241" s="1040"/>
      <c r="AA241" s="1040"/>
      <c r="AB241" s="1040"/>
      <c r="AC241" s="1040"/>
      <c r="AD241" s="1040"/>
      <c r="AE241" s="1040"/>
      <c r="AF241" s="1040"/>
      <c r="AG241" s="1040"/>
      <c r="AH241" s="1040"/>
      <c r="AI241" s="1040"/>
      <c r="AJ241" s="1040"/>
      <c r="AK241" s="1040"/>
      <c r="AL241" s="1040"/>
      <c r="AM241" s="1040"/>
      <c r="AN241" s="1040"/>
      <c r="AO241" s="1040"/>
      <c r="AP241" s="1040"/>
      <c r="AQ241" s="1040"/>
      <c r="AR241" s="1040"/>
      <c r="AS241" s="1040"/>
      <c r="AT241" s="1040"/>
      <c r="AU241" s="1040"/>
      <c r="AV241" s="1040"/>
      <c r="AW241" s="1041"/>
      <c r="AX241" s="1041"/>
      <c r="AY241" s="1041"/>
      <c r="AZ241" s="1041"/>
      <c r="BA241" s="1041"/>
      <c r="BB241" s="1041"/>
      <c r="BC241" s="1041"/>
      <c r="BD241" s="1041"/>
      <c r="BE241" s="1041"/>
      <c r="BF241" s="1041"/>
      <c r="BG241" s="1041"/>
      <c r="BH241" s="1041"/>
      <c r="BI241" s="1041"/>
      <c r="BJ241" s="1041"/>
      <c r="BK241" s="1041"/>
      <c r="BL241" s="1041"/>
      <c r="BM241" s="1041"/>
      <c r="BN241" s="1041"/>
      <c r="BO241" s="1041"/>
      <c r="BP241" s="1041"/>
      <c r="BQ241" s="1041"/>
      <c r="BR241" s="1041"/>
      <c r="BS241" s="1041"/>
      <c r="BT241" s="1041"/>
      <c r="BU241" s="1041"/>
      <c r="BV241" s="1041"/>
      <c r="BW241" s="1041"/>
      <c r="BX241" s="1041"/>
      <c r="BY241" s="1041"/>
      <c r="BZ241" s="1041"/>
      <c r="CA241" s="1041"/>
      <c r="CB241" s="1041"/>
      <c r="CC241" s="1041"/>
      <c r="CD241" s="1041"/>
      <c r="CE241" s="1041"/>
      <c r="CF241" s="1041"/>
      <c r="CG241" s="1041"/>
      <c r="CH241" s="1041"/>
      <c r="CI241" s="1041"/>
      <c r="CJ241" s="1041"/>
      <c r="CK241" s="1041"/>
      <c r="CL241" s="1041"/>
      <c r="CM241" s="1041"/>
      <c r="CN241" s="1041"/>
      <c r="CO241" s="1041"/>
      <c r="CP241" s="1041"/>
      <c r="CQ241" s="1041"/>
      <c r="CR241" s="1041"/>
      <c r="CS241" s="1041"/>
      <c r="CT241" s="1041"/>
      <c r="CU241" s="1041"/>
      <c r="CV241" s="1041"/>
    </row>
    <row r="242" spans="4:100" ht="12">
      <c r="D242" s="1041"/>
      <c r="E242" s="1041"/>
      <c r="F242" s="1041"/>
      <c r="G242" s="1040"/>
      <c r="H242" s="1040"/>
      <c r="I242" s="1040"/>
      <c r="J242" s="1040"/>
      <c r="K242" s="1040"/>
      <c r="L242" s="1040"/>
      <c r="M242" s="1040"/>
      <c r="N242" s="1040"/>
      <c r="O242" s="1040"/>
      <c r="P242" s="1040"/>
      <c r="Q242" s="1040"/>
      <c r="R242" s="1040"/>
      <c r="S242" s="1040"/>
      <c r="T242" s="1040"/>
      <c r="U242" s="1040"/>
      <c r="V242" s="1040"/>
      <c r="W242" s="1040"/>
      <c r="X242" s="1040"/>
      <c r="Y242" s="1040"/>
      <c r="Z242" s="1040"/>
      <c r="AA242" s="1040"/>
      <c r="AB242" s="1040"/>
      <c r="AC242" s="1040"/>
      <c r="AD242" s="1040"/>
      <c r="AE242" s="1040"/>
      <c r="AF242" s="1040"/>
      <c r="AG242" s="1040"/>
      <c r="AH242" s="1040"/>
      <c r="AI242" s="1040"/>
      <c r="AJ242" s="1040"/>
      <c r="AK242" s="1040"/>
      <c r="AL242" s="1040"/>
      <c r="AM242" s="1040"/>
      <c r="AN242" s="1040"/>
      <c r="AO242" s="1040"/>
      <c r="AP242" s="1040"/>
      <c r="AQ242" s="1040"/>
      <c r="AR242" s="1040"/>
      <c r="AS242" s="1040"/>
      <c r="AT242" s="1040"/>
      <c r="AU242" s="1040"/>
      <c r="AV242" s="1040"/>
      <c r="AW242" s="1041"/>
      <c r="AX242" s="1041"/>
      <c r="AY242" s="1041"/>
      <c r="AZ242" s="1041"/>
      <c r="BA242" s="1041"/>
      <c r="BB242" s="1041"/>
      <c r="BC242" s="1041"/>
      <c r="BD242" s="1041"/>
      <c r="BE242" s="1041"/>
      <c r="BF242" s="1041"/>
      <c r="BG242" s="1041"/>
      <c r="BH242" s="1041"/>
      <c r="BI242" s="1041"/>
      <c r="BJ242" s="1041"/>
      <c r="BK242" s="1041"/>
      <c r="BL242" s="1041"/>
      <c r="BM242" s="1041"/>
      <c r="BN242" s="1041"/>
      <c r="BO242" s="1041"/>
      <c r="BP242" s="1041"/>
      <c r="BQ242" s="1041"/>
      <c r="BR242" s="1041"/>
      <c r="BS242" s="1041"/>
      <c r="BT242" s="1041"/>
      <c r="BU242" s="1041"/>
      <c r="BV242" s="1041"/>
      <c r="BW242" s="1041"/>
      <c r="BX242" s="1041"/>
      <c r="BY242" s="1041"/>
      <c r="BZ242" s="1041"/>
      <c r="CA242" s="1041"/>
      <c r="CB242" s="1041"/>
      <c r="CC242" s="1041"/>
      <c r="CD242" s="1041"/>
      <c r="CE242" s="1041"/>
      <c r="CF242" s="1041"/>
      <c r="CG242" s="1041"/>
      <c r="CH242" s="1041"/>
      <c r="CI242" s="1041"/>
      <c r="CJ242" s="1041"/>
      <c r="CK242" s="1041"/>
      <c r="CL242" s="1041"/>
      <c r="CM242" s="1041"/>
      <c r="CN242" s="1041"/>
      <c r="CO242" s="1041"/>
      <c r="CP242" s="1041"/>
      <c r="CQ242" s="1041"/>
      <c r="CR242" s="1041"/>
      <c r="CS242" s="1041"/>
      <c r="CT242" s="1041"/>
      <c r="CU242" s="1041"/>
      <c r="CV242" s="1041"/>
    </row>
    <row r="243" spans="4:100" ht="12">
      <c r="D243" s="1041"/>
      <c r="E243" s="1041"/>
      <c r="F243" s="1041"/>
      <c r="G243" s="1040"/>
      <c r="H243" s="1040"/>
      <c r="I243" s="1040"/>
      <c r="J243" s="1040"/>
      <c r="K243" s="1040"/>
      <c r="L243" s="1040"/>
      <c r="M243" s="1040"/>
      <c r="N243" s="1040"/>
      <c r="O243" s="1040"/>
      <c r="P243" s="1040"/>
      <c r="Q243" s="1040"/>
      <c r="R243" s="1040"/>
      <c r="S243" s="1040"/>
      <c r="T243" s="1040"/>
      <c r="U243" s="1040"/>
      <c r="V243" s="1040"/>
      <c r="W243" s="1040"/>
      <c r="X243" s="1040"/>
      <c r="Y243" s="1040"/>
      <c r="Z243" s="1040"/>
      <c r="AA243" s="1040"/>
      <c r="AB243" s="1040"/>
      <c r="AC243" s="1040"/>
      <c r="AD243" s="1040"/>
      <c r="AE243" s="1040"/>
      <c r="AF243" s="1040"/>
      <c r="AG243" s="1040"/>
      <c r="AH243" s="1040"/>
      <c r="AI243" s="1040"/>
      <c r="AJ243" s="1040"/>
      <c r="AK243" s="1040"/>
      <c r="AL243" s="1040"/>
      <c r="AM243" s="1040"/>
      <c r="AN243" s="1040"/>
      <c r="AO243" s="1040"/>
      <c r="AP243" s="1040"/>
      <c r="AQ243" s="1040"/>
      <c r="AR243" s="1040"/>
      <c r="AS243" s="1040"/>
      <c r="AT243" s="1040"/>
      <c r="AU243" s="1040"/>
      <c r="AV243" s="1040"/>
      <c r="AW243" s="1041"/>
      <c r="AX243" s="1041"/>
      <c r="AY243" s="1041"/>
      <c r="AZ243" s="1041"/>
      <c r="BA243" s="1041"/>
      <c r="BB243" s="1041"/>
      <c r="BC243" s="1041"/>
      <c r="BD243" s="1041"/>
      <c r="BE243" s="1041"/>
      <c r="BF243" s="1041"/>
      <c r="BG243" s="1041"/>
      <c r="BH243" s="1041"/>
      <c r="BI243" s="1041"/>
      <c r="BJ243" s="1041"/>
      <c r="BK243" s="1041"/>
      <c r="BL243" s="1041"/>
      <c r="BM243" s="1041"/>
      <c r="BN243" s="1041"/>
      <c r="BO243" s="1041"/>
      <c r="BP243" s="1041"/>
      <c r="BQ243" s="1041"/>
      <c r="BR243" s="1041"/>
      <c r="BS243" s="1041"/>
      <c r="BT243" s="1041"/>
      <c r="BU243" s="1041"/>
      <c r="BV243" s="1041"/>
      <c r="BW243" s="1041"/>
      <c r="BX243" s="1041"/>
      <c r="BY243" s="1041"/>
      <c r="BZ243" s="1041"/>
      <c r="CA243" s="1041"/>
      <c r="CB243" s="1041"/>
      <c r="CC243" s="1041"/>
      <c r="CD243" s="1041"/>
      <c r="CE243" s="1041"/>
      <c r="CF243" s="1041"/>
      <c r="CG243" s="1041"/>
      <c r="CH243" s="1041"/>
      <c r="CI243" s="1041"/>
      <c r="CJ243" s="1041"/>
      <c r="CK243" s="1041"/>
      <c r="CL243" s="1041"/>
      <c r="CM243" s="1041"/>
      <c r="CN243" s="1041"/>
      <c r="CO243" s="1041"/>
      <c r="CP243" s="1041"/>
      <c r="CQ243" s="1041"/>
      <c r="CR243" s="1041"/>
      <c r="CS243" s="1041"/>
      <c r="CT243" s="1041"/>
      <c r="CU243" s="1041"/>
      <c r="CV243" s="1041"/>
    </row>
    <row r="244" spans="4:100" ht="12">
      <c r="D244" s="1041"/>
      <c r="E244" s="1041"/>
      <c r="F244" s="1041"/>
      <c r="G244" s="1040"/>
      <c r="H244" s="1040"/>
      <c r="I244" s="1040"/>
      <c r="J244" s="1040"/>
      <c r="K244" s="1040"/>
      <c r="L244" s="1040"/>
      <c r="M244" s="1040"/>
      <c r="N244" s="1040"/>
      <c r="O244" s="1040"/>
      <c r="P244" s="1040"/>
      <c r="Q244" s="1040"/>
      <c r="R244" s="1040"/>
      <c r="S244" s="1040"/>
      <c r="T244" s="1040"/>
      <c r="U244" s="1040"/>
      <c r="V244" s="1040"/>
      <c r="W244" s="1040"/>
      <c r="X244" s="1040"/>
      <c r="Y244" s="1040"/>
      <c r="Z244" s="1040"/>
      <c r="AA244" s="1040"/>
      <c r="AB244" s="1040"/>
      <c r="AC244" s="1040"/>
      <c r="AD244" s="1040"/>
      <c r="AE244" s="1040"/>
      <c r="AF244" s="1040"/>
      <c r="AG244" s="1040"/>
      <c r="AH244" s="1040"/>
      <c r="AI244" s="1040"/>
      <c r="AJ244" s="1040"/>
      <c r="AK244" s="1040"/>
      <c r="AL244" s="1040"/>
      <c r="AM244" s="1040"/>
      <c r="AN244" s="1040"/>
      <c r="AO244" s="1040"/>
      <c r="AP244" s="1040"/>
      <c r="AQ244" s="1040"/>
      <c r="AR244" s="1040"/>
      <c r="AS244" s="1040"/>
      <c r="AT244" s="1040"/>
      <c r="AU244" s="1040"/>
      <c r="AV244" s="1040"/>
      <c r="AW244" s="1041"/>
      <c r="AX244" s="1041"/>
      <c r="AY244" s="1041"/>
      <c r="AZ244" s="1041"/>
      <c r="BA244" s="1041"/>
      <c r="BB244" s="1041"/>
      <c r="BC244" s="1041"/>
      <c r="BD244" s="1041"/>
      <c r="BE244" s="1041"/>
      <c r="BF244" s="1041"/>
      <c r="BG244" s="1041"/>
      <c r="BH244" s="1041"/>
      <c r="BI244" s="1041"/>
      <c r="BJ244" s="1041"/>
      <c r="BK244" s="1041"/>
      <c r="BL244" s="1041"/>
      <c r="BM244" s="1041"/>
      <c r="BN244" s="1041"/>
      <c r="BO244" s="1041"/>
      <c r="BP244" s="1041"/>
      <c r="BQ244" s="1041"/>
      <c r="BR244" s="1041"/>
      <c r="BS244" s="1041"/>
      <c r="BT244" s="1041"/>
      <c r="BU244" s="1041"/>
      <c r="BV244" s="1041"/>
      <c r="BW244" s="1041"/>
      <c r="BX244" s="1041"/>
      <c r="BY244" s="1041"/>
      <c r="BZ244" s="1041"/>
      <c r="CA244" s="1041"/>
      <c r="CB244" s="1041"/>
      <c r="CC244" s="1041"/>
      <c r="CD244" s="1041"/>
      <c r="CE244" s="1041"/>
      <c r="CF244" s="1041"/>
      <c r="CG244" s="1041"/>
      <c r="CH244" s="1041"/>
      <c r="CI244" s="1041"/>
      <c r="CJ244" s="1041"/>
      <c r="CK244" s="1041"/>
      <c r="CL244" s="1041"/>
      <c r="CM244" s="1041"/>
      <c r="CN244" s="1041"/>
      <c r="CO244" s="1041"/>
      <c r="CP244" s="1041"/>
      <c r="CQ244" s="1041"/>
      <c r="CR244" s="1041"/>
      <c r="CS244" s="1041"/>
      <c r="CT244" s="1041"/>
      <c r="CU244" s="1041"/>
      <c r="CV244" s="1041"/>
    </row>
    <row r="245" spans="4:100" ht="12">
      <c r="D245" s="1041"/>
      <c r="E245" s="1041"/>
      <c r="F245" s="1041"/>
      <c r="G245" s="1040"/>
      <c r="H245" s="1040"/>
      <c r="I245" s="1040"/>
      <c r="J245" s="1040"/>
      <c r="K245" s="1040"/>
      <c r="L245" s="1040"/>
      <c r="M245" s="1040"/>
      <c r="N245" s="1040"/>
      <c r="O245" s="1040"/>
      <c r="P245" s="1040"/>
      <c r="Q245" s="1040"/>
      <c r="R245" s="1040"/>
      <c r="S245" s="1040"/>
      <c r="T245" s="1040"/>
      <c r="U245" s="1040"/>
      <c r="V245" s="1040"/>
      <c r="W245" s="1040"/>
      <c r="X245" s="1040"/>
      <c r="Y245" s="1040"/>
      <c r="Z245" s="1040"/>
      <c r="AA245" s="1040"/>
      <c r="AB245" s="1040"/>
      <c r="AC245" s="1040"/>
      <c r="AD245" s="1040"/>
      <c r="AE245" s="1040"/>
      <c r="AF245" s="1040"/>
      <c r="AG245" s="1040"/>
      <c r="AH245" s="1040"/>
      <c r="AI245" s="1040"/>
      <c r="AJ245" s="1040"/>
      <c r="AK245" s="1040"/>
      <c r="AL245" s="1040"/>
      <c r="AM245" s="1040"/>
      <c r="AN245" s="1040"/>
      <c r="AO245" s="1040"/>
      <c r="AP245" s="1040"/>
      <c r="AQ245" s="1040"/>
      <c r="AR245" s="1040"/>
      <c r="AS245" s="1040"/>
      <c r="AT245" s="1040"/>
      <c r="AU245" s="1040"/>
      <c r="AV245" s="1040"/>
      <c r="AW245" s="1041"/>
      <c r="AX245" s="1041"/>
      <c r="AY245" s="1041"/>
      <c r="AZ245" s="1041"/>
      <c r="BA245" s="1041"/>
      <c r="BB245" s="1041"/>
      <c r="BC245" s="1041"/>
      <c r="BD245" s="1041"/>
      <c r="BE245" s="1041"/>
      <c r="BF245" s="1041"/>
      <c r="BG245" s="1041"/>
      <c r="BH245" s="1041"/>
      <c r="BI245" s="1041"/>
      <c r="BJ245" s="1041"/>
      <c r="BK245" s="1041"/>
      <c r="BL245" s="1041"/>
      <c r="BM245" s="1041"/>
      <c r="BN245" s="1041"/>
      <c r="BO245" s="1041"/>
      <c r="BP245" s="1041"/>
      <c r="BQ245" s="1041"/>
      <c r="BR245" s="1041"/>
      <c r="BS245" s="1041"/>
      <c r="BT245" s="1041"/>
      <c r="BU245" s="1041"/>
      <c r="BV245" s="1041"/>
      <c r="BW245" s="1041"/>
      <c r="BX245" s="1041"/>
      <c r="BY245" s="1041"/>
      <c r="BZ245" s="1041"/>
      <c r="CA245" s="1041"/>
      <c r="CB245" s="1041"/>
      <c r="CC245" s="1041"/>
      <c r="CD245" s="1041"/>
      <c r="CE245" s="1041"/>
      <c r="CF245" s="1041"/>
      <c r="CG245" s="1041"/>
      <c r="CH245" s="1041"/>
      <c r="CI245" s="1041"/>
      <c r="CJ245" s="1041"/>
      <c r="CK245" s="1041"/>
      <c r="CL245" s="1041"/>
      <c r="CM245" s="1041"/>
      <c r="CN245" s="1041"/>
      <c r="CO245" s="1041"/>
      <c r="CP245" s="1041"/>
      <c r="CQ245" s="1041"/>
      <c r="CR245" s="1041"/>
      <c r="CS245" s="1041"/>
      <c r="CT245" s="1041"/>
      <c r="CU245" s="1041"/>
      <c r="CV245" s="1041"/>
    </row>
    <row r="246" spans="4:100" ht="12">
      <c r="D246" s="1041"/>
      <c r="E246" s="1041"/>
      <c r="F246" s="1041"/>
      <c r="G246" s="1040"/>
      <c r="H246" s="1040"/>
      <c r="I246" s="1040"/>
      <c r="J246" s="1040"/>
      <c r="K246" s="1040"/>
      <c r="L246" s="1040"/>
      <c r="M246" s="1040"/>
      <c r="N246" s="1040"/>
      <c r="O246" s="1040"/>
      <c r="P246" s="1040"/>
      <c r="Q246" s="1040"/>
      <c r="R246" s="1040"/>
      <c r="S246" s="1040"/>
      <c r="T246" s="1040"/>
      <c r="U246" s="1040"/>
      <c r="V246" s="1040"/>
      <c r="W246" s="1040"/>
      <c r="X246" s="1040"/>
      <c r="Y246" s="1040"/>
      <c r="Z246" s="1040"/>
      <c r="AA246" s="1040"/>
      <c r="AB246" s="1040"/>
      <c r="AC246" s="1040"/>
      <c r="AD246" s="1040"/>
      <c r="AE246" s="1040"/>
      <c r="AF246" s="1040"/>
      <c r="AG246" s="1040"/>
      <c r="AH246" s="1040"/>
      <c r="AI246" s="1040"/>
      <c r="AJ246" s="1040"/>
      <c r="AK246" s="1040"/>
      <c r="AL246" s="1040"/>
      <c r="AM246" s="1040"/>
      <c r="AN246" s="1040"/>
      <c r="AO246" s="1040"/>
      <c r="AP246" s="1040"/>
      <c r="AQ246" s="1040"/>
      <c r="AR246" s="1040"/>
      <c r="AS246" s="1040"/>
      <c r="AT246" s="1040"/>
      <c r="AU246" s="1040"/>
      <c r="AV246" s="1040"/>
      <c r="AW246" s="1041"/>
      <c r="AX246" s="1041"/>
      <c r="AY246" s="1041"/>
      <c r="AZ246" s="1041"/>
      <c r="BA246" s="1041"/>
      <c r="BB246" s="1041"/>
      <c r="BC246" s="1041"/>
      <c r="BD246" s="1041"/>
      <c r="BE246" s="1041"/>
      <c r="BF246" s="1041"/>
      <c r="BG246" s="1041"/>
      <c r="BH246" s="1041"/>
      <c r="BI246" s="1041"/>
      <c r="BJ246" s="1041"/>
      <c r="BK246" s="1041"/>
      <c r="BL246" s="1041"/>
      <c r="BM246" s="1041"/>
      <c r="BN246" s="1041"/>
      <c r="BO246" s="1041"/>
      <c r="BP246" s="1041"/>
      <c r="BQ246" s="1041"/>
      <c r="BR246" s="1041"/>
      <c r="BS246" s="1041"/>
      <c r="BT246" s="1041"/>
      <c r="BU246" s="1041"/>
      <c r="BV246" s="1041"/>
      <c r="BW246" s="1041"/>
      <c r="BX246" s="1041"/>
      <c r="BY246" s="1041"/>
      <c r="BZ246" s="1041"/>
      <c r="CA246" s="1041"/>
      <c r="CB246" s="1041"/>
      <c r="CC246" s="1041"/>
      <c r="CD246" s="1041"/>
      <c r="CE246" s="1041"/>
      <c r="CF246" s="1041"/>
      <c r="CG246" s="1041"/>
      <c r="CH246" s="1041"/>
      <c r="CI246" s="1041"/>
      <c r="CJ246" s="1041"/>
      <c r="CK246" s="1041"/>
      <c r="CL246" s="1041"/>
      <c r="CM246" s="1041"/>
      <c r="CN246" s="1041"/>
      <c r="CO246" s="1041"/>
      <c r="CP246" s="1041"/>
      <c r="CQ246" s="1041"/>
      <c r="CR246" s="1041"/>
      <c r="CS246" s="1041"/>
      <c r="CT246" s="1041"/>
      <c r="CU246" s="1041"/>
      <c r="CV246" s="1041"/>
    </row>
    <row r="247" spans="4:100" ht="12">
      <c r="D247" s="1041"/>
      <c r="E247" s="1041"/>
      <c r="F247" s="1041"/>
      <c r="G247" s="1040"/>
      <c r="H247" s="1040"/>
      <c r="I247" s="1040"/>
      <c r="J247" s="1040"/>
      <c r="K247" s="1040"/>
      <c r="L247" s="1040"/>
      <c r="M247" s="1040"/>
      <c r="N247" s="1040"/>
      <c r="O247" s="1040"/>
      <c r="P247" s="1040"/>
      <c r="Q247" s="1040"/>
      <c r="R247" s="1040"/>
      <c r="S247" s="1040"/>
      <c r="T247" s="1040"/>
      <c r="U247" s="1040"/>
      <c r="V247" s="1040"/>
      <c r="W247" s="1040"/>
      <c r="X247" s="1040"/>
      <c r="Y247" s="1040"/>
      <c r="Z247" s="1040"/>
      <c r="AA247" s="1040"/>
      <c r="AB247" s="1040"/>
      <c r="AC247" s="1040"/>
      <c r="AD247" s="1040"/>
      <c r="AE247" s="1040"/>
      <c r="AF247" s="1040"/>
      <c r="AG247" s="1040"/>
      <c r="AH247" s="1040"/>
      <c r="AI247" s="1040"/>
      <c r="AJ247" s="1040"/>
      <c r="AK247" s="1040"/>
      <c r="AL247" s="1040"/>
      <c r="AM247" s="1040"/>
      <c r="AN247" s="1040"/>
      <c r="AO247" s="1040"/>
      <c r="AP247" s="1040"/>
      <c r="AQ247" s="1040"/>
      <c r="AR247" s="1040"/>
      <c r="AS247" s="1040"/>
      <c r="AT247" s="1040"/>
      <c r="AU247" s="1040"/>
      <c r="AV247" s="1040"/>
      <c r="AW247" s="1041"/>
      <c r="AX247" s="1041"/>
      <c r="AY247" s="1041"/>
      <c r="AZ247" s="1041"/>
      <c r="BA247" s="1041"/>
      <c r="BB247" s="1041"/>
      <c r="BC247" s="1041"/>
      <c r="BD247" s="1041"/>
      <c r="BE247" s="1041"/>
      <c r="BF247" s="1041"/>
      <c r="BG247" s="1041"/>
      <c r="BH247" s="1041"/>
      <c r="BI247" s="1041"/>
      <c r="BJ247" s="1041"/>
      <c r="BK247" s="1041"/>
      <c r="BL247" s="1041"/>
      <c r="BM247" s="1041"/>
      <c r="BN247" s="1041"/>
      <c r="BO247" s="1041"/>
      <c r="BP247" s="1041"/>
      <c r="BQ247" s="1041"/>
      <c r="BR247" s="1041"/>
      <c r="BS247" s="1041"/>
      <c r="BT247" s="1041"/>
      <c r="BU247" s="1041"/>
      <c r="BV247" s="1041"/>
      <c r="BW247" s="1041"/>
      <c r="BX247" s="1041"/>
      <c r="BY247" s="1041"/>
      <c r="BZ247" s="1041"/>
      <c r="CA247" s="1041"/>
      <c r="CB247" s="1041"/>
      <c r="CC247" s="1041"/>
      <c r="CD247" s="1041"/>
      <c r="CE247" s="1041"/>
      <c r="CF247" s="1041"/>
      <c r="CG247" s="1041"/>
      <c r="CH247" s="1041"/>
      <c r="CI247" s="1041"/>
      <c r="CJ247" s="1041"/>
      <c r="CK247" s="1041"/>
      <c r="CL247" s="1041"/>
      <c r="CM247" s="1041"/>
      <c r="CN247" s="1041"/>
      <c r="CO247" s="1041"/>
      <c r="CP247" s="1041"/>
      <c r="CQ247" s="1041"/>
      <c r="CR247" s="1041"/>
      <c r="CS247" s="1041"/>
      <c r="CT247" s="1041"/>
      <c r="CU247" s="1041"/>
      <c r="CV247" s="1041"/>
    </row>
    <row r="248" spans="4:100" ht="12">
      <c r="D248" s="1041"/>
      <c r="E248" s="1041"/>
      <c r="F248" s="1041"/>
      <c r="G248" s="1040"/>
      <c r="H248" s="1040"/>
      <c r="I248" s="1040"/>
      <c r="J248" s="1040"/>
      <c r="K248" s="1040"/>
      <c r="L248" s="1040"/>
      <c r="M248" s="1040"/>
      <c r="N248" s="1040"/>
      <c r="O248" s="1040"/>
      <c r="P248" s="1040"/>
      <c r="Q248" s="1040"/>
      <c r="R248" s="1040"/>
      <c r="S248" s="1040"/>
      <c r="T248" s="1040"/>
      <c r="U248" s="1040"/>
      <c r="V248" s="1040"/>
      <c r="W248" s="1040"/>
      <c r="X248" s="1040"/>
      <c r="Y248" s="1040"/>
      <c r="Z248" s="1040"/>
      <c r="AA248" s="1040"/>
      <c r="AB248" s="1040"/>
      <c r="AC248" s="1040"/>
      <c r="AD248" s="1040"/>
      <c r="AE248" s="1040"/>
      <c r="AF248" s="1040"/>
      <c r="AG248" s="1040"/>
      <c r="AH248" s="1040"/>
      <c r="AI248" s="1040"/>
      <c r="AJ248" s="1040"/>
      <c r="AK248" s="1040"/>
      <c r="AL248" s="1040"/>
      <c r="AM248" s="1040"/>
      <c r="AN248" s="1040"/>
      <c r="AO248" s="1040"/>
      <c r="AP248" s="1040"/>
      <c r="AQ248" s="1040"/>
      <c r="AR248" s="1040"/>
      <c r="AS248" s="1040"/>
      <c r="AT248" s="1040"/>
      <c r="AU248" s="1040"/>
      <c r="AV248" s="1040"/>
      <c r="AW248" s="1041"/>
      <c r="AX248" s="1041"/>
      <c r="AY248" s="1041"/>
      <c r="AZ248" s="1041"/>
      <c r="BA248" s="1041"/>
      <c r="BB248" s="1041"/>
      <c r="BC248" s="1041"/>
      <c r="BD248" s="1041"/>
      <c r="BE248" s="1041"/>
      <c r="BF248" s="1041"/>
      <c r="BG248" s="1041"/>
      <c r="BH248" s="1041"/>
      <c r="BI248" s="1041"/>
      <c r="BJ248" s="1041"/>
      <c r="BK248" s="1041"/>
      <c r="BL248" s="1041"/>
      <c r="BM248" s="1041"/>
      <c r="BN248" s="1041"/>
      <c r="BO248" s="1041"/>
      <c r="BP248" s="1041"/>
      <c r="BQ248" s="1041"/>
      <c r="BR248" s="1041"/>
      <c r="BS248" s="1041"/>
      <c r="BT248" s="1041"/>
      <c r="BU248" s="1041"/>
      <c r="BV248" s="1041"/>
      <c r="BW248" s="1041"/>
      <c r="BX248" s="1041"/>
      <c r="BY248" s="1041"/>
      <c r="BZ248" s="1041"/>
      <c r="CA248" s="1041"/>
      <c r="CB248" s="1041"/>
      <c r="CC248" s="1041"/>
      <c r="CD248" s="1041"/>
      <c r="CE248" s="1041"/>
      <c r="CF248" s="1041"/>
      <c r="CG248" s="1041"/>
      <c r="CH248" s="1041"/>
      <c r="CI248" s="1041"/>
      <c r="CJ248" s="1041"/>
      <c r="CK248" s="1041"/>
      <c r="CL248" s="1041"/>
      <c r="CM248" s="1041"/>
      <c r="CN248" s="1041"/>
      <c r="CO248" s="1041"/>
      <c r="CP248" s="1041"/>
      <c r="CQ248" s="1041"/>
      <c r="CR248" s="1041"/>
      <c r="CS248" s="1041"/>
      <c r="CT248" s="1041"/>
      <c r="CU248" s="1041"/>
      <c r="CV248" s="1041"/>
    </row>
    <row r="249" spans="4:100" ht="12">
      <c r="D249" s="1041"/>
      <c r="E249" s="1041"/>
      <c r="F249" s="1041"/>
      <c r="G249" s="1040"/>
      <c r="H249" s="1040"/>
      <c r="I249" s="1040"/>
      <c r="J249" s="1040"/>
      <c r="K249" s="1040"/>
      <c r="L249" s="1040"/>
      <c r="M249" s="1040"/>
      <c r="N249" s="1040"/>
      <c r="O249" s="1040"/>
      <c r="P249" s="1040"/>
      <c r="Q249" s="1040"/>
      <c r="R249" s="1040"/>
      <c r="S249" s="1040"/>
      <c r="T249" s="1040"/>
      <c r="U249" s="1040"/>
      <c r="V249" s="1040"/>
      <c r="W249" s="1040"/>
      <c r="X249" s="1040"/>
      <c r="Y249" s="1040"/>
      <c r="Z249" s="1040"/>
      <c r="AA249" s="1040"/>
      <c r="AB249" s="1040"/>
      <c r="AC249" s="1040"/>
      <c r="AD249" s="1040"/>
      <c r="AE249" s="1040"/>
      <c r="AF249" s="1040"/>
      <c r="AG249" s="1040"/>
      <c r="AH249" s="1040"/>
      <c r="AI249" s="1040"/>
      <c r="AJ249" s="1040"/>
      <c r="AK249" s="1040"/>
      <c r="AL249" s="1040"/>
      <c r="AM249" s="1040"/>
      <c r="AN249" s="1040"/>
      <c r="AO249" s="1040"/>
      <c r="AP249" s="1040"/>
      <c r="AQ249" s="1040"/>
      <c r="AR249" s="1040"/>
      <c r="AS249" s="1040"/>
      <c r="AT249" s="1040"/>
      <c r="AU249" s="1040"/>
      <c r="AV249" s="1040"/>
      <c r="AW249" s="1041"/>
      <c r="AX249" s="1041"/>
      <c r="AY249" s="1041"/>
      <c r="AZ249" s="1041"/>
      <c r="BA249" s="1041"/>
      <c r="BB249" s="1041"/>
      <c r="BC249" s="1041"/>
      <c r="BD249" s="1041"/>
      <c r="BE249" s="1041"/>
      <c r="BF249" s="1041"/>
      <c r="BG249" s="1041"/>
      <c r="BH249" s="1041"/>
      <c r="BI249" s="1041"/>
      <c r="BJ249" s="1041"/>
      <c r="BK249" s="1041"/>
      <c r="BL249" s="1041"/>
      <c r="BM249" s="1041"/>
      <c r="BN249" s="1041"/>
      <c r="BO249" s="1041"/>
      <c r="BP249" s="1041"/>
      <c r="BQ249" s="1041"/>
      <c r="BR249" s="1041"/>
      <c r="BS249" s="1041"/>
      <c r="BT249" s="1041"/>
      <c r="BU249" s="1041"/>
      <c r="BV249" s="1041"/>
      <c r="BW249" s="1041"/>
      <c r="BX249" s="1041"/>
      <c r="BY249" s="1041"/>
      <c r="BZ249" s="1041"/>
      <c r="CA249" s="1041"/>
      <c r="CB249" s="1041"/>
      <c r="CC249" s="1041"/>
      <c r="CD249" s="1041"/>
      <c r="CE249" s="1041"/>
      <c r="CF249" s="1041"/>
      <c r="CG249" s="1041"/>
      <c r="CH249" s="1041"/>
      <c r="CI249" s="1041"/>
      <c r="CJ249" s="1041"/>
      <c r="CK249" s="1041"/>
      <c r="CL249" s="1041"/>
      <c r="CM249" s="1041"/>
      <c r="CN249" s="1041"/>
      <c r="CO249" s="1041"/>
      <c r="CP249" s="1041"/>
      <c r="CQ249" s="1041"/>
      <c r="CR249" s="1041"/>
      <c r="CS249" s="1041"/>
      <c r="CT249" s="1041"/>
      <c r="CU249" s="1041"/>
      <c r="CV249" s="1041"/>
    </row>
    <row r="250" spans="4:100" ht="12">
      <c r="D250" s="1041"/>
      <c r="E250" s="1041"/>
      <c r="F250" s="1041"/>
      <c r="G250" s="1040"/>
      <c r="H250" s="1040"/>
      <c r="I250" s="1040"/>
      <c r="J250" s="1040"/>
      <c r="K250" s="1040"/>
      <c r="L250" s="1040"/>
      <c r="M250" s="1040"/>
      <c r="N250" s="1040"/>
      <c r="O250" s="1040"/>
      <c r="P250" s="1040"/>
      <c r="Q250" s="1040"/>
      <c r="R250" s="1040"/>
      <c r="S250" s="1040"/>
      <c r="T250" s="1040"/>
      <c r="U250" s="1040"/>
      <c r="V250" s="1040"/>
      <c r="W250" s="1040"/>
      <c r="X250" s="1040"/>
      <c r="Y250" s="1040"/>
      <c r="Z250" s="1040"/>
      <c r="AA250" s="1040"/>
      <c r="AB250" s="1040"/>
      <c r="AC250" s="1040"/>
      <c r="AD250" s="1040"/>
      <c r="AE250" s="1040"/>
      <c r="AF250" s="1040"/>
      <c r="AG250" s="1040"/>
      <c r="AH250" s="1040"/>
      <c r="AI250" s="1040"/>
      <c r="AJ250" s="1040"/>
      <c r="AK250" s="1040"/>
      <c r="AL250" s="1040"/>
      <c r="AM250" s="1040"/>
      <c r="AN250" s="1040"/>
      <c r="AO250" s="1040"/>
      <c r="AP250" s="1040"/>
      <c r="AQ250" s="1040"/>
      <c r="AR250" s="1040"/>
      <c r="AS250" s="1040"/>
      <c r="AT250" s="1040"/>
      <c r="AU250" s="1040"/>
      <c r="AV250" s="1040"/>
      <c r="AW250" s="1041"/>
      <c r="AX250" s="1041"/>
      <c r="AY250" s="1041"/>
      <c r="AZ250" s="1041"/>
      <c r="BA250" s="1041"/>
      <c r="BB250" s="1041"/>
      <c r="BC250" s="1041"/>
      <c r="BD250" s="1041"/>
      <c r="BE250" s="1041"/>
      <c r="BF250" s="1041"/>
      <c r="BG250" s="1041"/>
      <c r="BH250" s="1041"/>
      <c r="BI250" s="1041"/>
      <c r="BJ250" s="1041"/>
      <c r="BK250" s="1041"/>
      <c r="BL250" s="1041"/>
      <c r="BM250" s="1041"/>
      <c r="BN250" s="1041"/>
      <c r="BO250" s="1041"/>
      <c r="BP250" s="1041"/>
      <c r="BQ250" s="1041"/>
      <c r="BR250" s="1041"/>
      <c r="BS250" s="1041"/>
      <c r="BT250" s="1041"/>
      <c r="BU250" s="1041"/>
      <c r="BV250" s="1041"/>
      <c r="BW250" s="1041"/>
      <c r="BX250" s="1041"/>
      <c r="BY250" s="1041"/>
      <c r="BZ250" s="1041"/>
      <c r="CA250" s="1041"/>
      <c r="CB250" s="1041"/>
      <c r="CC250" s="1041"/>
      <c r="CD250" s="1041"/>
      <c r="CE250" s="1041"/>
      <c r="CF250" s="1041"/>
      <c r="CG250" s="1041"/>
      <c r="CH250" s="1041"/>
      <c r="CI250" s="1041"/>
      <c r="CJ250" s="1041"/>
      <c r="CK250" s="1041"/>
      <c r="CL250" s="1041"/>
      <c r="CM250" s="1041"/>
      <c r="CN250" s="1041"/>
      <c r="CO250" s="1041"/>
      <c r="CP250" s="1041"/>
      <c r="CQ250" s="1041"/>
      <c r="CR250" s="1041"/>
      <c r="CS250" s="1041"/>
      <c r="CT250" s="1041"/>
      <c r="CU250" s="1041"/>
      <c r="CV250" s="1041"/>
    </row>
    <row r="251" spans="4:100" ht="12">
      <c r="D251" s="1041"/>
      <c r="E251" s="1041"/>
      <c r="F251" s="1041"/>
      <c r="G251" s="1040"/>
      <c r="H251" s="1040"/>
      <c r="I251" s="1040"/>
      <c r="J251" s="1040"/>
      <c r="K251" s="1040"/>
      <c r="L251" s="1040"/>
      <c r="M251" s="1040"/>
      <c r="N251" s="1040"/>
      <c r="O251" s="1040"/>
      <c r="P251" s="1040"/>
      <c r="Q251" s="1040"/>
      <c r="R251" s="1040"/>
      <c r="S251" s="1040"/>
      <c r="T251" s="1040"/>
      <c r="U251" s="1040"/>
      <c r="V251" s="1040"/>
      <c r="W251" s="1040"/>
      <c r="X251" s="1040"/>
      <c r="Y251" s="1040"/>
      <c r="Z251" s="1040"/>
      <c r="AA251" s="1040"/>
      <c r="AB251" s="1040"/>
      <c r="AC251" s="1040"/>
      <c r="AD251" s="1040"/>
      <c r="AE251" s="1040"/>
      <c r="AF251" s="1040"/>
      <c r="AG251" s="1040"/>
      <c r="AH251" s="1040"/>
      <c r="AI251" s="1040"/>
      <c r="AJ251" s="1040"/>
      <c r="AK251" s="1040"/>
      <c r="AL251" s="1040"/>
      <c r="AM251" s="1040"/>
      <c r="AN251" s="1040"/>
      <c r="AO251" s="1040"/>
      <c r="AP251" s="1040"/>
      <c r="AQ251" s="1040"/>
      <c r="AR251" s="1040"/>
      <c r="AS251" s="1040"/>
      <c r="AT251" s="1040"/>
      <c r="AU251" s="1040"/>
      <c r="AV251" s="1040"/>
      <c r="AW251" s="1041"/>
      <c r="AX251" s="1041"/>
      <c r="AY251" s="1041"/>
      <c r="AZ251" s="1041"/>
      <c r="BA251" s="1041"/>
      <c r="BB251" s="1041"/>
      <c r="BC251" s="1041"/>
      <c r="BD251" s="1041"/>
      <c r="BE251" s="1041"/>
      <c r="BF251" s="1041"/>
      <c r="BG251" s="1041"/>
      <c r="BH251" s="1041"/>
      <c r="BI251" s="1041"/>
      <c r="BJ251" s="1041"/>
      <c r="BK251" s="1041"/>
      <c r="BL251" s="1041"/>
      <c r="BM251" s="1041"/>
      <c r="BN251" s="1041"/>
      <c r="BO251" s="1041"/>
      <c r="BP251" s="1041"/>
      <c r="BQ251" s="1041"/>
      <c r="BR251" s="1041"/>
      <c r="BS251" s="1041"/>
      <c r="BT251" s="1041"/>
      <c r="BU251" s="1041"/>
      <c r="BV251" s="1041"/>
      <c r="BW251" s="1041"/>
      <c r="BX251" s="1041"/>
      <c r="BY251" s="1041"/>
      <c r="BZ251" s="1041"/>
      <c r="CA251" s="1041"/>
      <c r="CB251" s="1041"/>
      <c r="CC251" s="1041"/>
      <c r="CD251" s="1041"/>
      <c r="CE251" s="1041"/>
      <c r="CF251" s="1041"/>
      <c r="CG251" s="1041"/>
      <c r="CH251" s="1041"/>
      <c r="CI251" s="1041"/>
      <c r="CJ251" s="1041"/>
      <c r="CK251" s="1041"/>
      <c r="CL251" s="1041"/>
      <c r="CM251" s="1041"/>
      <c r="CN251" s="1041"/>
      <c r="CO251" s="1041"/>
      <c r="CP251" s="1041"/>
      <c r="CQ251" s="1041"/>
      <c r="CR251" s="1041"/>
      <c r="CS251" s="1041"/>
      <c r="CT251" s="1041"/>
      <c r="CU251" s="1041"/>
      <c r="CV251" s="1041"/>
    </row>
    <row r="252" spans="4:100" ht="12">
      <c r="D252" s="1041"/>
      <c r="E252" s="1041"/>
      <c r="F252" s="1041"/>
      <c r="G252" s="1040"/>
      <c r="H252" s="1040"/>
      <c r="I252" s="1040"/>
      <c r="J252" s="1040"/>
      <c r="K252" s="1040"/>
      <c r="L252" s="1040"/>
      <c r="M252" s="1040"/>
      <c r="N252" s="1040"/>
      <c r="O252" s="1040"/>
      <c r="P252" s="1040"/>
      <c r="Q252" s="1040"/>
      <c r="R252" s="1040"/>
      <c r="S252" s="1040"/>
      <c r="T252" s="1040"/>
      <c r="U252" s="1040"/>
      <c r="V252" s="1040"/>
      <c r="W252" s="1040"/>
      <c r="X252" s="1040"/>
      <c r="Y252" s="1040"/>
      <c r="Z252" s="1040"/>
      <c r="AA252" s="1040"/>
      <c r="AB252" s="1040"/>
      <c r="AC252" s="1040"/>
      <c r="AD252" s="1040"/>
      <c r="AE252" s="1040"/>
      <c r="AF252" s="1040"/>
      <c r="AG252" s="1040"/>
      <c r="AH252" s="1040"/>
      <c r="AI252" s="1040"/>
      <c r="AJ252" s="1040"/>
      <c r="AK252" s="1040"/>
      <c r="AL252" s="1040"/>
      <c r="AM252" s="1040"/>
      <c r="AN252" s="1040"/>
      <c r="AO252" s="1040"/>
      <c r="AP252" s="1040"/>
      <c r="AQ252" s="1040"/>
      <c r="AR252" s="1040"/>
      <c r="AS252" s="1040"/>
      <c r="AT252" s="1040"/>
      <c r="AU252" s="1040"/>
      <c r="AV252" s="1040"/>
      <c r="AW252" s="1041"/>
      <c r="AX252" s="1041"/>
      <c r="AY252" s="1041"/>
      <c r="AZ252" s="1041"/>
      <c r="BA252" s="1041"/>
      <c r="BB252" s="1041"/>
      <c r="BC252" s="1041"/>
      <c r="BD252" s="1041"/>
      <c r="BE252" s="1041"/>
      <c r="BF252" s="1041"/>
      <c r="BG252" s="1041"/>
      <c r="BH252" s="1041"/>
      <c r="BI252" s="1041"/>
      <c r="BJ252" s="1041"/>
      <c r="BK252" s="1041"/>
      <c r="BL252" s="1041"/>
      <c r="BM252" s="1041"/>
      <c r="BN252" s="1041"/>
      <c r="BO252" s="1041"/>
      <c r="BP252" s="1041"/>
      <c r="BQ252" s="1041"/>
      <c r="BR252" s="1041"/>
      <c r="BS252" s="1041"/>
      <c r="BT252" s="1041"/>
      <c r="BU252" s="1041"/>
      <c r="BV252" s="1041"/>
      <c r="BW252" s="1041"/>
      <c r="BX252" s="1041"/>
      <c r="BY252" s="1041"/>
      <c r="BZ252" s="1041"/>
      <c r="CA252" s="1041"/>
      <c r="CB252" s="1041"/>
      <c r="CC252" s="1041"/>
      <c r="CD252" s="1041"/>
      <c r="CE252" s="1041"/>
      <c r="CF252" s="1041"/>
      <c r="CG252" s="1041"/>
      <c r="CH252" s="1041"/>
      <c r="CI252" s="1041"/>
      <c r="CJ252" s="1041"/>
      <c r="CK252" s="1041"/>
      <c r="CL252" s="1041"/>
      <c r="CM252" s="1041"/>
      <c r="CN252" s="1041"/>
      <c r="CO252" s="1041"/>
      <c r="CP252" s="1041"/>
      <c r="CQ252" s="1041"/>
      <c r="CR252" s="1041"/>
      <c r="CS252" s="1041"/>
      <c r="CT252" s="1041"/>
      <c r="CU252" s="1041"/>
      <c r="CV252" s="1041"/>
    </row>
    <row r="253" spans="4:100" ht="12">
      <c r="D253" s="1041"/>
      <c r="E253" s="1041"/>
      <c r="F253" s="1041"/>
      <c r="G253" s="1040"/>
      <c r="H253" s="1040"/>
      <c r="I253" s="1040"/>
      <c r="J253" s="1040"/>
      <c r="K253" s="1040"/>
      <c r="L253" s="1040"/>
      <c r="M253" s="1040"/>
      <c r="N253" s="1040"/>
      <c r="O253" s="1040"/>
      <c r="P253" s="1040"/>
      <c r="Q253" s="1040"/>
      <c r="R253" s="1040"/>
      <c r="S253" s="1040"/>
      <c r="T253" s="1040"/>
      <c r="U253" s="1040"/>
      <c r="V253" s="1040"/>
      <c r="W253" s="1040"/>
      <c r="X253" s="1040"/>
      <c r="Y253" s="1040"/>
      <c r="Z253" s="1040"/>
      <c r="AA253" s="1040"/>
      <c r="AB253" s="1040"/>
      <c r="AC253" s="1040"/>
      <c r="AD253" s="1040"/>
      <c r="AE253" s="1040"/>
      <c r="AF253" s="1040"/>
      <c r="AG253" s="1040"/>
      <c r="AH253" s="1040"/>
      <c r="AI253" s="1040"/>
      <c r="AJ253" s="1040"/>
      <c r="AK253" s="1040"/>
      <c r="AL253" s="1040"/>
      <c r="AM253" s="1040"/>
      <c r="AN253" s="1040"/>
      <c r="AO253" s="1040"/>
      <c r="AP253" s="1040"/>
      <c r="AQ253" s="1040"/>
      <c r="AR253" s="1040"/>
      <c r="AS253" s="1040"/>
      <c r="AT253" s="1040"/>
      <c r="AU253" s="1040"/>
      <c r="AV253" s="1040"/>
      <c r="AW253" s="1041"/>
      <c r="AX253" s="1041"/>
      <c r="AY253" s="1041"/>
      <c r="AZ253" s="1041"/>
      <c r="BA253" s="1041"/>
      <c r="BB253" s="1041"/>
      <c r="BC253" s="1041"/>
      <c r="BD253" s="1041"/>
      <c r="BE253" s="1041"/>
      <c r="BF253" s="1041"/>
      <c r="BG253" s="1041"/>
      <c r="BH253" s="1041"/>
      <c r="BI253" s="1041"/>
      <c r="BJ253" s="1041"/>
      <c r="BK253" s="1041"/>
      <c r="BL253" s="1041"/>
      <c r="BM253" s="1041"/>
      <c r="BN253" s="1041"/>
      <c r="BO253" s="1041"/>
      <c r="BP253" s="1041"/>
      <c r="BQ253" s="1041"/>
      <c r="BR253" s="1041"/>
      <c r="BS253" s="1041"/>
      <c r="BT253" s="1041"/>
      <c r="BU253" s="1041"/>
      <c r="BV253" s="1041"/>
      <c r="BW253" s="1041"/>
      <c r="BX253" s="1041"/>
      <c r="BY253" s="1041"/>
      <c r="BZ253" s="1041"/>
      <c r="CA253" s="1041"/>
      <c r="CB253" s="1041"/>
      <c r="CC253" s="1041"/>
      <c r="CD253" s="1041"/>
      <c r="CE253" s="1041"/>
      <c r="CF253" s="1041"/>
      <c r="CG253" s="1041"/>
      <c r="CH253" s="1041"/>
      <c r="CI253" s="1041"/>
      <c r="CJ253" s="1041"/>
      <c r="CK253" s="1041"/>
      <c r="CL253" s="1041"/>
      <c r="CM253" s="1041"/>
      <c r="CN253" s="1041"/>
      <c r="CO253" s="1041"/>
      <c r="CP253" s="1041"/>
      <c r="CQ253" s="1041"/>
      <c r="CR253" s="1041"/>
      <c r="CS253" s="1041"/>
      <c r="CT253" s="1041"/>
      <c r="CU253" s="1041"/>
      <c r="CV253" s="1041"/>
    </row>
    <row r="254" spans="4:100" ht="12">
      <c r="D254" s="1041"/>
      <c r="E254" s="1041"/>
      <c r="F254" s="1041"/>
      <c r="G254" s="1040"/>
      <c r="H254" s="1040"/>
      <c r="I254" s="1040"/>
      <c r="J254" s="1040"/>
      <c r="K254" s="1040"/>
      <c r="L254" s="1040"/>
      <c r="M254" s="1040"/>
      <c r="N254" s="1040"/>
      <c r="O254" s="1040"/>
      <c r="P254" s="1040"/>
      <c r="Q254" s="1040"/>
      <c r="R254" s="1040"/>
      <c r="S254" s="1040"/>
      <c r="T254" s="1040"/>
      <c r="U254" s="1040"/>
      <c r="V254" s="1040"/>
      <c r="W254" s="1040"/>
      <c r="X254" s="1040"/>
      <c r="Y254" s="1040"/>
      <c r="Z254" s="1040"/>
      <c r="AA254" s="1040"/>
      <c r="AB254" s="1040"/>
      <c r="AC254" s="1040"/>
      <c r="AD254" s="1040"/>
      <c r="AE254" s="1040"/>
      <c r="AF254" s="1040"/>
      <c r="AG254" s="1040"/>
      <c r="AH254" s="1040"/>
      <c r="AI254" s="1040"/>
      <c r="AJ254" s="1040"/>
      <c r="AK254" s="1040"/>
      <c r="AL254" s="1040"/>
      <c r="AM254" s="1040"/>
      <c r="AN254" s="1040"/>
      <c r="AO254" s="1040"/>
      <c r="AP254" s="1040"/>
      <c r="AQ254" s="1040"/>
      <c r="AR254" s="1040"/>
      <c r="AS254" s="1040"/>
      <c r="AT254" s="1040"/>
      <c r="AU254" s="1040"/>
      <c r="AV254" s="1040"/>
      <c r="AW254" s="1041"/>
      <c r="AX254" s="1041"/>
      <c r="AY254" s="1041"/>
      <c r="AZ254" s="1041"/>
      <c r="BA254" s="1041"/>
      <c r="BB254" s="1041"/>
      <c r="BC254" s="1041"/>
      <c r="BD254" s="1041"/>
      <c r="BE254" s="1041"/>
      <c r="BF254" s="1041"/>
      <c r="BG254" s="1041"/>
      <c r="BH254" s="1041"/>
      <c r="BI254" s="1041"/>
      <c r="BJ254" s="1041"/>
      <c r="BK254" s="1041"/>
      <c r="BL254" s="1041"/>
      <c r="BM254" s="1041"/>
      <c r="BN254" s="1041"/>
      <c r="BO254" s="1041"/>
      <c r="BP254" s="1041"/>
      <c r="BQ254" s="1041"/>
      <c r="BR254" s="1041"/>
      <c r="BS254" s="1041"/>
      <c r="BT254" s="1041"/>
      <c r="BU254" s="1041"/>
      <c r="BV254" s="1041"/>
      <c r="BW254" s="1041"/>
      <c r="BX254" s="1041"/>
      <c r="BY254" s="1041"/>
      <c r="BZ254" s="1041"/>
      <c r="CA254" s="1041"/>
      <c r="CB254" s="1041"/>
      <c r="CC254" s="1041"/>
      <c r="CD254" s="1041"/>
      <c r="CE254" s="1041"/>
      <c r="CF254" s="1041"/>
      <c r="CG254" s="1041"/>
      <c r="CH254" s="1041"/>
      <c r="CI254" s="1041"/>
      <c r="CJ254" s="1041"/>
      <c r="CK254" s="1041"/>
      <c r="CL254" s="1041"/>
      <c r="CM254" s="1041"/>
      <c r="CN254" s="1041"/>
      <c r="CO254" s="1041"/>
      <c r="CP254" s="1041"/>
      <c r="CQ254" s="1041"/>
      <c r="CR254" s="1041"/>
      <c r="CS254" s="1041"/>
      <c r="CT254" s="1041"/>
      <c r="CU254" s="1041"/>
      <c r="CV254" s="1041"/>
    </row>
    <row r="255" spans="4:100" ht="12">
      <c r="D255" s="1041"/>
      <c r="E255" s="1041"/>
      <c r="F255" s="1041"/>
      <c r="G255" s="1040"/>
      <c r="H255" s="1040"/>
      <c r="I255" s="1040"/>
      <c r="J255" s="1040"/>
      <c r="K255" s="1040"/>
      <c r="L255" s="1040"/>
      <c r="M255" s="1040"/>
      <c r="N255" s="1040"/>
      <c r="O255" s="1040"/>
      <c r="P255" s="1040"/>
      <c r="Q255" s="1040"/>
      <c r="R255" s="1040"/>
      <c r="S255" s="1040"/>
      <c r="T255" s="1040"/>
      <c r="U255" s="1040"/>
      <c r="V255" s="1040"/>
      <c r="W255" s="1040"/>
      <c r="X255" s="1040"/>
      <c r="Y255" s="1040"/>
      <c r="Z255" s="1040"/>
      <c r="AA255" s="1040"/>
      <c r="AB255" s="1040"/>
      <c r="AC255" s="1040"/>
      <c r="AD255" s="1040"/>
      <c r="AE255" s="1040"/>
      <c r="AF255" s="1040"/>
      <c r="AG255" s="1040"/>
      <c r="AH255" s="1040"/>
      <c r="AI255" s="1040"/>
      <c r="AJ255" s="1040"/>
      <c r="AK255" s="1040"/>
      <c r="AL255" s="1040"/>
      <c r="AM255" s="1040"/>
      <c r="AN255" s="1040"/>
      <c r="AO255" s="1040"/>
      <c r="AP255" s="1040"/>
      <c r="AQ255" s="1040"/>
      <c r="AR255" s="1040"/>
      <c r="AS255" s="1040"/>
      <c r="AT255" s="1040"/>
      <c r="AU255" s="1040"/>
      <c r="AV255" s="1040"/>
      <c r="AW255" s="1041"/>
      <c r="AX255" s="1041"/>
      <c r="AY255" s="1041"/>
      <c r="AZ255" s="1041"/>
      <c r="BA255" s="1041"/>
      <c r="BB255" s="1041"/>
      <c r="BC255" s="1041"/>
      <c r="BD255" s="1041"/>
      <c r="BE255" s="1041"/>
      <c r="BF255" s="1041"/>
      <c r="BG255" s="1041"/>
      <c r="BH255" s="1041"/>
      <c r="BI255" s="1041"/>
      <c r="BJ255" s="1041"/>
      <c r="BK255" s="1041"/>
      <c r="BL255" s="1041"/>
      <c r="BM255" s="1041"/>
      <c r="BN255" s="1041"/>
      <c r="BO255" s="1041"/>
      <c r="BP255" s="1041"/>
      <c r="BQ255" s="1041"/>
      <c r="BR255" s="1041"/>
      <c r="BS255" s="1041"/>
      <c r="BT255" s="1041"/>
      <c r="BU255" s="1041"/>
      <c r="BV255" s="1041"/>
      <c r="BW255" s="1041"/>
      <c r="BX255" s="1041"/>
      <c r="BY255" s="1041"/>
      <c r="BZ255" s="1041"/>
      <c r="CA255" s="1041"/>
      <c r="CB255" s="1041"/>
      <c r="CC255" s="1041"/>
      <c r="CD255" s="1041"/>
      <c r="CE255" s="1041"/>
      <c r="CF255" s="1041"/>
      <c r="CG255" s="1041"/>
      <c r="CH255" s="1041"/>
      <c r="CI255" s="1041"/>
      <c r="CJ255" s="1041"/>
      <c r="CK255" s="1041"/>
      <c r="CL255" s="1041"/>
      <c r="CM255" s="1041"/>
      <c r="CN255" s="1041"/>
      <c r="CO255" s="1041"/>
      <c r="CP255" s="1041"/>
      <c r="CQ255" s="1041"/>
      <c r="CR255" s="1041"/>
      <c r="CS255" s="1041"/>
      <c r="CT255" s="1041"/>
      <c r="CU255" s="1041"/>
      <c r="CV255" s="1041"/>
    </row>
    <row r="256" spans="4:100" ht="12">
      <c r="D256" s="1041"/>
      <c r="E256" s="1041"/>
      <c r="F256" s="1041"/>
      <c r="G256" s="1040"/>
      <c r="H256" s="1040"/>
      <c r="I256" s="1040"/>
      <c r="J256" s="1040"/>
      <c r="K256" s="1040"/>
      <c r="L256" s="1040"/>
      <c r="M256" s="1040"/>
      <c r="N256" s="1040"/>
      <c r="O256" s="1040"/>
      <c r="P256" s="1040"/>
      <c r="Q256" s="1040"/>
      <c r="R256" s="1040"/>
      <c r="S256" s="1040"/>
      <c r="T256" s="1040"/>
      <c r="U256" s="1040"/>
      <c r="V256" s="1040"/>
      <c r="W256" s="1040"/>
      <c r="X256" s="1040"/>
      <c r="Y256" s="1040"/>
      <c r="Z256" s="1040"/>
      <c r="AA256" s="1040"/>
      <c r="AB256" s="1040"/>
      <c r="AC256" s="1040"/>
      <c r="AD256" s="1040"/>
      <c r="AE256" s="1040"/>
      <c r="AF256" s="1040"/>
      <c r="AG256" s="1040"/>
      <c r="AH256" s="1040"/>
      <c r="AI256" s="1040"/>
      <c r="AJ256" s="1040"/>
      <c r="AK256" s="1040"/>
      <c r="AL256" s="1040"/>
      <c r="AM256" s="1040"/>
      <c r="AN256" s="1040"/>
      <c r="AO256" s="1040"/>
      <c r="AP256" s="1040"/>
      <c r="AQ256" s="1040"/>
      <c r="AR256" s="1040"/>
      <c r="AS256" s="1040"/>
      <c r="AT256" s="1040"/>
      <c r="AU256" s="1040"/>
      <c r="AV256" s="1040"/>
      <c r="AW256" s="1041"/>
      <c r="AX256" s="1041"/>
      <c r="AY256" s="1041"/>
      <c r="AZ256" s="1041"/>
      <c r="BA256" s="1041"/>
      <c r="BB256" s="1041"/>
      <c r="BC256" s="1041"/>
      <c r="BD256" s="1041"/>
      <c r="BE256" s="1041"/>
      <c r="BF256" s="1041"/>
      <c r="BG256" s="1041"/>
      <c r="BH256" s="1041"/>
      <c r="BI256" s="1041"/>
      <c r="BJ256" s="1041"/>
      <c r="BK256" s="1041"/>
      <c r="BL256" s="1041"/>
      <c r="BM256" s="1041"/>
      <c r="BN256" s="1041"/>
      <c r="BO256" s="1041"/>
      <c r="BP256" s="1041"/>
      <c r="BQ256" s="1041"/>
      <c r="BR256" s="1041"/>
      <c r="BS256" s="1041"/>
      <c r="BT256" s="1041"/>
      <c r="BU256" s="1041"/>
      <c r="BV256" s="1041"/>
      <c r="BW256" s="1041"/>
      <c r="BX256" s="1041"/>
      <c r="BY256" s="1041"/>
      <c r="BZ256" s="1041"/>
      <c r="CA256" s="1041"/>
      <c r="CB256" s="1041"/>
      <c r="CC256" s="1041"/>
      <c r="CD256" s="1041"/>
      <c r="CE256" s="1041"/>
      <c r="CF256" s="1041"/>
      <c r="CG256" s="1041"/>
      <c r="CH256" s="1041"/>
      <c r="CI256" s="1041"/>
      <c r="CJ256" s="1041"/>
      <c r="CK256" s="1041"/>
      <c r="CL256" s="1041"/>
      <c r="CM256" s="1041"/>
      <c r="CN256" s="1041"/>
      <c r="CO256" s="1041"/>
      <c r="CP256" s="1041"/>
      <c r="CQ256" s="1041"/>
      <c r="CR256" s="1041"/>
      <c r="CS256" s="1041"/>
      <c r="CT256" s="1041"/>
      <c r="CU256" s="1041"/>
      <c r="CV256" s="1041"/>
    </row>
    <row r="257" spans="4:100" ht="12">
      <c r="D257" s="1041"/>
      <c r="E257" s="1041"/>
      <c r="F257" s="1041"/>
      <c r="G257" s="1040"/>
      <c r="H257" s="1040"/>
      <c r="I257" s="1040"/>
      <c r="J257" s="1040"/>
      <c r="K257" s="1040"/>
      <c r="L257" s="1040"/>
      <c r="M257" s="1040"/>
      <c r="N257" s="1040"/>
      <c r="O257" s="1040"/>
      <c r="P257" s="1040"/>
      <c r="Q257" s="1040"/>
      <c r="R257" s="1040"/>
      <c r="S257" s="1040"/>
      <c r="T257" s="1040"/>
      <c r="U257" s="1040"/>
      <c r="V257" s="1040"/>
      <c r="W257" s="1040"/>
      <c r="X257" s="1040"/>
      <c r="Y257" s="1040"/>
      <c r="Z257" s="1040"/>
      <c r="AA257" s="1040"/>
      <c r="AB257" s="1040"/>
      <c r="AC257" s="1040"/>
      <c r="AD257" s="1040"/>
      <c r="AE257" s="1040"/>
      <c r="AF257" s="1040"/>
      <c r="AG257" s="1040"/>
      <c r="AH257" s="1040"/>
      <c r="AI257" s="1040"/>
      <c r="AJ257" s="1040"/>
      <c r="AK257" s="1040"/>
      <c r="AL257" s="1040"/>
      <c r="AM257" s="1040"/>
      <c r="AN257" s="1040"/>
      <c r="AO257" s="1040"/>
      <c r="AP257" s="1040"/>
      <c r="AQ257" s="1040"/>
      <c r="AR257" s="1040"/>
      <c r="AS257" s="1040"/>
      <c r="AT257" s="1040"/>
      <c r="AU257" s="1040"/>
      <c r="AV257" s="1040"/>
      <c r="AW257" s="1041"/>
      <c r="AX257" s="1041"/>
      <c r="AY257" s="1041"/>
      <c r="AZ257" s="1041"/>
      <c r="BA257" s="1041"/>
      <c r="BB257" s="1041"/>
      <c r="BC257" s="1041"/>
      <c r="BD257" s="1041"/>
      <c r="BE257" s="1041"/>
      <c r="BF257" s="1041"/>
      <c r="BG257" s="1041"/>
      <c r="BH257" s="1041"/>
      <c r="BI257" s="1041"/>
      <c r="BJ257" s="1041"/>
      <c r="BK257" s="1041"/>
      <c r="BL257" s="1041"/>
      <c r="BM257" s="1041"/>
      <c r="BN257" s="1041"/>
      <c r="BO257" s="1041"/>
      <c r="BP257" s="1041"/>
      <c r="BQ257" s="1041"/>
      <c r="BR257" s="1041"/>
      <c r="BS257" s="1041"/>
      <c r="BT257" s="1041"/>
      <c r="BU257" s="1041"/>
      <c r="BV257" s="1041"/>
      <c r="BW257" s="1041"/>
      <c r="BX257" s="1041"/>
      <c r="BY257" s="1041"/>
      <c r="BZ257" s="1041"/>
      <c r="CA257" s="1041"/>
      <c r="CB257" s="1041"/>
      <c r="CC257" s="1041"/>
      <c r="CD257" s="1041"/>
      <c r="CE257" s="1041"/>
      <c r="CF257" s="1041"/>
      <c r="CG257" s="1041"/>
      <c r="CH257" s="1041"/>
      <c r="CI257" s="1041"/>
      <c r="CJ257" s="1041"/>
      <c r="CK257" s="1041"/>
      <c r="CL257" s="1041"/>
      <c r="CM257" s="1041"/>
      <c r="CN257" s="1041"/>
      <c r="CO257" s="1041"/>
      <c r="CP257" s="1041"/>
      <c r="CQ257" s="1041"/>
      <c r="CR257" s="1041"/>
      <c r="CS257" s="1041"/>
      <c r="CT257" s="1041"/>
      <c r="CU257" s="1041"/>
      <c r="CV257" s="1041"/>
    </row>
    <row r="258" spans="4:100" ht="12">
      <c r="D258" s="1041"/>
      <c r="E258" s="1041"/>
      <c r="F258" s="1041"/>
      <c r="G258" s="1040"/>
      <c r="H258" s="1040"/>
      <c r="I258" s="1040"/>
      <c r="J258" s="1040"/>
      <c r="K258" s="1040"/>
      <c r="L258" s="1040"/>
      <c r="M258" s="1040"/>
      <c r="N258" s="1040"/>
      <c r="O258" s="1040"/>
      <c r="P258" s="1040"/>
      <c r="Q258" s="1040"/>
      <c r="R258" s="1040"/>
      <c r="S258" s="1040"/>
      <c r="T258" s="1040"/>
      <c r="U258" s="1040"/>
      <c r="V258" s="1040"/>
      <c r="W258" s="1040"/>
      <c r="X258" s="1040"/>
      <c r="Y258" s="1040"/>
      <c r="Z258" s="1040"/>
      <c r="AA258" s="1040"/>
      <c r="AB258" s="1040"/>
      <c r="AC258" s="1040"/>
      <c r="AD258" s="1040"/>
      <c r="AE258" s="1040"/>
      <c r="AF258" s="1040"/>
      <c r="AG258" s="1040"/>
      <c r="AH258" s="1040"/>
      <c r="AI258" s="1040"/>
      <c r="AJ258" s="1040"/>
      <c r="AK258" s="1040"/>
      <c r="AL258" s="1040"/>
      <c r="AM258" s="1040"/>
      <c r="AN258" s="1040"/>
      <c r="AO258" s="1040"/>
      <c r="AP258" s="1040"/>
      <c r="AQ258" s="1040"/>
      <c r="AR258" s="1040"/>
      <c r="AS258" s="1040"/>
      <c r="AT258" s="1040"/>
      <c r="AU258" s="1040"/>
      <c r="AV258" s="1040"/>
      <c r="AW258" s="1041"/>
      <c r="AX258" s="1041"/>
      <c r="AY258" s="1041"/>
      <c r="AZ258" s="1041"/>
      <c r="BA258" s="1041"/>
      <c r="BB258" s="1041"/>
      <c r="BC258" s="1041"/>
      <c r="BD258" s="1041"/>
      <c r="BE258" s="1041"/>
      <c r="BF258" s="1041"/>
      <c r="BG258" s="1041"/>
      <c r="BH258" s="1041"/>
      <c r="BI258" s="1041"/>
      <c r="BJ258" s="1041"/>
      <c r="BK258" s="1041"/>
      <c r="BL258" s="1041"/>
      <c r="BM258" s="1041"/>
      <c r="BN258" s="1041"/>
      <c r="BO258" s="1041"/>
      <c r="BP258" s="1041"/>
      <c r="BQ258" s="1041"/>
      <c r="BR258" s="1041"/>
      <c r="BS258" s="1041"/>
      <c r="BT258" s="1041"/>
      <c r="BU258" s="1041"/>
      <c r="BV258" s="1041"/>
      <c r="BW258" s="1041"/>
      <c r="BX258" s="1041"/>
      <c r="BY258" s="1041"/>
      <c r="BZ258" s="1041"/>
      <c r="CA258" s="1041"/>
      <c r="CB258" s="1041"/>
      <c r="CC258" s="1041"/>
      <c r="CD258" s="1041"/>
      <c r="CE258" s="1041"/>
      <c r="CF258" s="1041"/>
      <c r="CG258" s="1041"/>
      <c r="CH258" s="1041"/>
      <c r="CI258" s="1041"/>
      <c r="CJ258" s="1041"/>
      <c r="CK258" s="1041"/>
      <c r="CL258" s="1041"/>
      <c r="CM258" s="1041"/>
      <c r="CN258" s="1041"/>
      <c r="CO258" s="1041"/>
      <c r="CP258" s="1041"/>
      <c r="CQ258" s="1041"/>
      <c r="CR258" s="1041"/>
      <c r="CS258" s="1041"/>
      <c r="CT258" s="1041"/>
      <c r="CU258" s="1041"/>
      <c r="CV258" s="1041"/>
    </row>
    <row r="259" spans="4:100" ht="12">
      <c r="D259" s="1041"/>
      <c r="E259" s="1041"/>
      <c r="F259" s="1041"/>
      <c r="G259" s="1040"/>
      <c r="H259" s="1040"/>
      <c r="I259" s="1040"/>
      <c r="J259" s="1040"/>
      <c r="K259" s="1040"/>
      <c r="L259" s="1040"/>
      <c r="M259" s="1040"/>
      <c r="N259" s="1040"/>
      <c r="O259" s="1040"/>
      <c r="P259" s="1040"/>
      <c r="Q259" s="1040"/>
      <c r="R259" s="1040"/>
      <c r="S259" s="1040"/>
      <c r="T259" s="1040"/>
      <c r="U259" s="1040"/>
      <c r="V259" s="1040"/>
      <c r="W259" s="1040"/>
      <c r="X259" s="1040"/>
      <c r="Y259" s="1040"/>
      <c r="Z259" s="1040"/>
      <c r="AA259" s="1040"/>
      <c r="AB259" s="1040"/>
      <c r="AC259" s="1040"/>
      <c r="AD259" s="1040"/>
      <c r="AE259" s="1040"/>
      <c r="AF259" s="1040"/>
      <c r="AG259" s="1040"/>
      <c r="AH259" s="1040"/>
      <c r="AI259" s="1040"/>
      <c r="AJ259" s="1040"/>
      <c r="AK259" s="1040"/>
      <c r="AL259" s="1040"/>
      <c r="AM259" s="1040"/>
      <c r="AN259" s="1040"/>
      <c r="AO259" s="1040"/>
      <c r="AP259" s="1040"/>
      <c r="AQ259" s="1040"/>
      <c r="AR259" s="1040"/>
      <c r="AS259" s="1040"/>
      <c r="AT259" s="1040"/>
      <c r="AU259" s="1040"/>
      <c r="AV259" s="1040"/>
      <c r="AW259" s="1041"/>
      <c r="AX259" s="1041"/>
      <c r="AY259" s="1041"/>
      <c r="AZ259" s="1041"/>
      <c r="BA259" s="1041"/>
      <c r="BB259" s="1041"/>
      <c r="BC259" s="1041"/>
      <c r="BD259" s="1041"/>
      <c r="BE259" s="1041"/>
      <c r="BF259" s="1041"/>
      <c r="BG259" s="1041"/>
      <c r="BH259" s="1041"/>
      <c r="BI259" s="1041"/>
      <c r="BJ259" s="1041"/>
      <c r="BK259" s="1041"/>
      <c r="BL259" s="1041"/>
      <c r="BM259" s="1041"/>
      <c r="BN259" s="1041"/>
      <c r="BO259" s="1041"/>
      <c r="BP259" s="1041"/>
      <c r="BQ259" s="1041"/>
      <c r="BR259" s="1041"/>
      <c r="BS259" s="1041"/>
      <c r="BT259" s="1041"/>
      <c r="BU259" s="1041"/>
      <c r="BV259" s="1041"/>
      <c r="BW259" s="1041"/>
      <c r="BX259" s="1041"/>
      <c r="BY259" s="1041"/>
      <c r="BZ259" s="1041"/>
      <c r="CA259" s="1041"/>
      <c r="CB259" s="1041"/>
      <c r="CC259" s="1041"/>
      <c r="CD259" s="1041"/>
      <c r="CE259" s="1041"/>
      <c r="CF259" s="1041"/>
      <c r="CG259" s="1041"/>
      <c r="CH259" s="1041"/>
      <c r="CI259" s="1041"/>
      <c r="CJ259" s="1041"/>
      <c r="CK259" s="1041"/>
      <c r="CL259" s="1041"/>
      <c r="CM259" s="1041"/>
      <c r="CN259" s="1041"/>
      <c r="CO259" s="1041"/>
      <c r="CP259" s="1041"/>
      <c r="CQ259" s="1041"/>
      <c r="CR259" s="1041"/>
      <c r="CS259" s="1041"/>
      <c r="CT259" s="1041"/>
      <c r="CU259" s="1041"/>
      <c r="CV259" s="1041"/>
    </row>
    <row r="260" spans="4:100" ht="12">
      <c r="D260" s="1041"/>
      <c r="E260" s="1041"/>
      <c r="F260" s="1041"/>
      <c r="G260" s="1040"/>
      <c r="H260" s="1040"/>
      <c r="I260" s="1040"/>
      <c r="J260" s="1040"/>
      <c r="K260" s="1040"/>
      <c r="L260" s="1040"/>
      <c r="M260" s="1040"/>
      <c r="N260" s="1040"/>
      <c r="O260" s="1040"/>
      <c r="P260" s="1040"/>
      <c r="Q260" s="1040"/>
      <c r="R260" s="1040"/>
      <c r="S260" s="1040"/>
      <c r="T260" s="1040"/>
      <c r="U260" s="1040"/>
      <c r="V260" s="1040"/>
      <c r="W260" s="1040"/>
      <c r="X260" s="1040"/>
      <c r="Y260" s="1040"/>
      <c r="Z260" s="1040"/>
      <c r="AA260" s="1040"/>
      <c r="AB260" s="1040"/>
      <c r="AC260" s="1040"/>
      <c r="AD260" s="1040"/>
      <c r="AE260" s="1040"/>
      <c r="AF260" s="1040"/>
      <c r="AG260" s="1040"/>
      <c r="AH260" s="1040"/>
      <c r="AI260" s="1040"/>
      <c r="AJ260" s="1040"/>
      <c r="AK260" s="1040"/>
      <c r="AL260" s="1040"/>
      <c r="AM260" s="1040"/>
      <c r="AN260" s="1040"/>
      <c r="AO260" s="1040"/>
      <c r="AP260" s="1040"/>
      <c r="AQ260" s="1040"/>
      <c r="AR260" s="1040"/>
      <c r="AS260" s="1040"/>
      <c r="AT260" s="1040"/>
      <c r="AU260" s="1040"/>
      <c r="AV260" s="1040"/>
      <c r="AW260" s="1041"/>
      <c r="AX260" s="1041"/>
      <c r="AY260" s="1041"/>
      <c r="AZ260" s="1041"/>
      <c r="BA260" s="1041"/>
      <c r="BB260" s="1041"/>
      <c r="BC260" s="1041"/>
      <c r="BD260" s="1041"/>
      <c r="BE260" s="1041"/>
      <c r="BF260" s="1041"/>
      <c r="BG260" s="1041"/>
      <c r="BH260" s="1041"/>
      <c r="BI260" s="1041"/>
      <c r="BJ260" s="1041"/>
      <c r="BK260" s="1041"/>
      <c r="BL260" s="1041"/>
      <c r="BM260" s="1041"/>
      <c r="BN260" s="1041"/>
      <c r="BO260" s="1041"/>
      <c r="BP260" s="1041"/>
      <c r="BQ260" s="1041"/>
      <c r="BR260" s="1041"/>
      <c r="BS260" s="1041"/>
      <c r="BT260" s="1041"/>
      <c r="BU260" s="1041"/>
      <c r="BV260" s="1041"/>
      <c r="BW260" s="1041"/>
      <c r="BX260" s="1041"/>
      <c r="BY260" s="1041"/>
      <c r="BZ260" s="1041"/>
      <c r="CA260" s="1041"/>
      <c r="CB260" s="1041"/>
      <c r="CC260" s="1041"/>
      <c r="CD260" s="1041"/>
      <c r="CE260" s="1041"/>
      <c r="CF260" s="1041"/>
      <c r="CG260" s="1041"/>
      <c r="CH260" s="1041"/>
      <c r="CI260" s="1041"/>
      <c r="CJ260" s="1041"/>
      <c r="CK260" s="1041"/>
      <c r="CL260" s="1041"/>
      <c r="CM260" s="1041"/>
      <c r="CN260" s="1041"/>
      <c r="CO260" s="1041"/>
      <c r="CP260" s="1041"/>
      <c r="CQ260" s="1041"/>
      <c r="CR260" s="1041"/>
      <c r="CS260" s="1041"/>
      <c r="CT260" s="1041"/>
      <c r="CU260" s="1041"/>
      <c r="CV260" s="1041"/>
    </row>
    <row r="261" spans="4:100" ht="12">
      <c r="D261" s="1041"/>
      <c r="E261" s="1041"/>
      <c r="F261" s="1041"/>
      <c r="G261" s="1040"/>
      <c r="H261" s="1040"/>
      <c r="I261" s="1040"/>
      <c r="J261" s="1040"/>
      <c r="K261" s="1040"/>
      <c r="L261" s="1040"/>
      <c r="M261" s="1040"/>
      <c r="N261" s="1040"/>
      <c r="O261" s="1040"/>
      <c r="P261" s="1040"/>
      <c r="Q261" s="1040"/>
      <c r="R261" s="1040"/>
      <c r="S261" s="1040"/>
      <c r="T261" s="1040"/>
      <c r="U261" s="1040"/>
      <c r="V261" s="1040"/>
      <c r="W261" s="1040"/>
      <c r="X261" s="1040"/>
      <c r="Y261" s="1040"/>
      <c r="Z261" s="1040"/>
      <c r="AA261" s="1040"/>
      <c r="AB261" s="1040"/>
      <c r="AC261" s="1040"/>
      <c r="AD261" s="1040"/>
      <c r="AE261" s="1040"/>
      <c r="AF261" s="1040"/>
      <c r="AG261" s="1040"/>
      <c r="AH261" s="1040"/>
      <c r="AI261" s="1040"/>
      <c r="AJ261" s="1040"/>
      <c r="AK261" s="1040"/>
      <c r="AL261" s="1040"/>
      <c r="AM261" s="1040"/>
      <c r="AN261" s="1040"/>
      <c r="AO261" s="1040"/>
      <c r="AP261" s="1040"/>
      <c r="AQ261" s="1040"/>
      <c r="AR261" s="1040"/>
      <c r="AS261" s="1040"/>
      <c r="AT261" s="1040"/>
      <c r="AU261" s="1040"/>
      <c r="AV261" s="1040"/>
      <c r="AW261" s="1041"/>
      <c r="AX261" s="1041"/>
      <c r="AY261" s="1041"/>
      <c r="AZ261" s="1041"/>
      <c r="BA261" s="1041"/>
      <c r="BB261" s="1041"/>
      <c r="BC261" s="1041"/>
      <c r="BD261" s="1041"/>
      <c r="BE261" s="1041"/>
      <c r="BF261" s="1041"/>
      <c r="BG261" s="1041"/>
      <c r="BH261" s="1041"/>
      <c r="BI261" s="1041"/>
      <c r="BJ261" s="1041"/>
      <c r="BK261" s="1041"/>
      <c r="BL261" s="1041"/>
      <c r="BM261" s="1041"/>
      <c r="BN261" s="1041"/>
      <c r="BO261" s="1041"/>
      <c r="BP261" s="1041"/>
      <c r="BQ261" s="1041"/>
      <c r="BR261" s="1041"/>
      <c r="BS261" s="1041"/>
      <c r="BT261" s="1041"/>
      <c r="BU261" s="1041"/>
      <c r="BV261" s="1041"/>
      <c r="BW261" s="1041"/>
      <c r="BX261" s="1041"/>
      <c r="BY261" s="1041"/>
      <c r="BZ261" s="1041"/>
      <c r="CA261" s="1041"/>
      <c r="CB261" s="1041"/>
      <c r="CC261" s="1041"/>
      <c r="CD261" s="1041"/>
      <c r="CE261" s="1041"/>
      <c r="CF261" s="1041"/>
      <c r="CG261" s="1041"/>
      <c r="CH261" s="1041"/>
      <c r="CI261" s="1041"/>
      <c r="CJ261" s="1041"/>
      <c r="CK261" s="1041"/>
      <c r="CL261" s="1041"/>
      <c r="CM261" s="1041"/>
      <c r="CN261" s="1041"/>
      <c r="CO261" s="1041"/>
      <c r="CP261" s="1041"/>
      <c r="CQ261" s="1041"/>
      <c r="CR261" s="1041"/>
      <c r="CS261" s="1041"/>
      <c r="CT261" s="1041"/>
      <c r="CU261" s="1041"/>
      <c r="CV261" s="1041"/>
    </row>
    <row r="262" spans="4:100" ht="12">
      <c r="D262" s="1041"/>
      <c r="E262" s="1041"/>
      <c r="F262" s="1041"/>
      <c r="G262" s="1040"/>
      <c r="H262" s="1040"/>
      <c r="I262" s="1040"/>
      <c r="J262" s="1040"/>
      <c r="K262" s="1040"/>
      <c r="L262" s="1040"/>
      <c r="M262" s="1040"/>
      <c r="N262" s="1040"/>
      <c r="O262" s="1040"/>
      <c r="P262" s="1040"/>
      <c r="Q262" s="1040"/>
      <c r="R262" s="1040"/>
      <c r="S262" s="1040"/>
      <c r="T262" s="1040"/>
      <c r="U262" s="1040"/>
      <c r="V262" s="1040"/>
      <c r="W262" s="1040"/>
      <c r="X262" s="1040"/>
      <c r="Y262" s="1040"/>
      <c r="Z262" s="1040"/>
      <c r="AA262" s="1040"/>
      <c r="AB262" s="1040"/>
      <c r="AC262" s="1040"/>
      <c r="AD262" s="1040"/>
      <c r="AE262" s="1040"/>
      <c r="AF262" s="1040"/>
      <c r="AG262" s="1040"/>
      <c r="AH262" s="1040"/>
      <c r="AI262" s="1040"/>
      <c r="AJ262" s="1040"/>
      <c r="AK262" s="1040"/>
      <c r="AL262" s="1040"/>
      <c r="AM262" s="1040"/>
      <c r="AN262" s="1040"/>
      <c r="AO262" s="1040"/>
      <c r="AP262" s="1040"/>
      <c r="AQ262" s="1040"/>
      <c r="AR262" s="1040"/>
      <c r="AS262" s="1040"/>
      <c r="AT262" s="1040"/>
      <c r="AU262" s="1040"/>
      <c r="AV262" s="1040"/>
      <c r="AW262" s="1041"/>
      <c r="AX262" s="1041"/>
      <c r="AY262" s="1041"/>
      <c r="AZ262" s="1041"/>
      <c r="BA262" s="1041"/>
      <c r="BB262" s="1041"/>
      <c r="BC262" s="1041"/>
      <c r="BD262" s="1041"/>
      <c r="BE262" s="1041"/>
      <c r="BF262" s="1041"/>
      <c r="BG262" s="1041"/>
      <c r="BH262" s="1041"/>
      <c r="BI262" s="1041"/>
      <c r="BJ262" s="1041"/>
      <c r="BK262" s="1041"/>
      <c r="BL262" s="1041"/>
      <c r="BM262" s="1041"/>
      <c r="BN262" s="1041"/>
      <c r="BO262" s="1041"/>
      <c r="BP262" s="1041"/>
      <c r="BQ262" s="1041"/>
      <c r="BR262" s="1041"/>
      <c r="BS262" s="1041"/>
      <c r="BT262" s="1041"/>
      <c r="BU262" s="1041"/>
      <c r="BV262" s="1041"/>
      <c r="BW262" s="1041"/>
      <c r="BX262" s="1041"/>
      <c r="BY262" s="1041"/>
      <c r="BZ262" s="1041"/>
      <c r="CA262" s="1041"/>
      <c r="CB262" s="1041"/>
      <c r="CC262" s="1041"/>
      <c r="CD262" s="1041"/>
      <c r="CE262" s="1041"/>
      <c r="CF262" s="1041"/>
      <c r="CG262" s="1041"/>
      <c r="CH262" s="1041"/>
      <c r="CI262" s="1041"/>
      <c r="CJ262" s="1041"/>
      <c r="CK262" s="1041"/>
      <c r="CL262" s="1041"/>
      <c r="CM262" s="1041"/>
      <c r="CN262" s="1041"/>
      <c r="CO262" s="1041"/>
      <c r="CP262" s="1041"/>
      <c r="CQ262" s="1041"/>
      <c r="CR262" s="1041"/>
      <c r="CS262" s="1041"/>
      <c r="CT262" s="1041"/>
      <c r="CU262" s="1041"/>
      <c r="CV262" s="1041"/>
    </row>
    <row r="263" spans="4:100" ht="12">
      <c r="D263" s="1041"/>
      <c r="E263" s="1041"/>
      <c r="F263" s="1041"/>
      <c r="G263" s="1040"/>
      <c r="H263" s="1040"/>
      <c r="I263" s="1040"/>
      <c r="J263" s="1040"/>
      <c r="K263" s="1040"/>
      <c r="L263" s="1040"/>
      <c r="M263" s="1040"/>
      <c r="N263" s="1040"/>
      <c r="O263" s="1040"/>
      <c r="P263" s="1040"/>
      <c r="Q263" s="1040"/>
      <c r="R263" s="1040"/>
      <c r="S263" s="1040"/>
      <c r="T263" s="1040"/>
      <c r="U263" s="1040"/>
      <c r="V263" s="1040"/>
      <c r="W263" s="1040"/>
      <c r="X263" s="1040"/>
      <c r="Y263" s="1040"/>
      <c r="Z263" s="1040"/>
      <c r="AA263" s="1040"/>
      <c r="AB263" s="1040"/>
      <c r="AC263" s="1040"/>
      <c r="AD263" s="1040"/>
      <c r="AE263" s="1040"/>
      <c r="AF263" s="1040"/>
      <c r="AG263" s="1040"/>
      <c r="AH263" s="1040"/>
      <c r="AI263" s="1040"/>
      <c r="AJ263" s="1040"/>
      <c r="AK263" s="1040"/>
      <c r="AL263" s="1040"/>
      <c r="AM263" s="1040"/>
      <c r="AN263" s="1040"/>
      <c r="AO263" s="1040"/>
      <c r="AP263" s="1040"/>
      <c r="AQ263" s="1040"/>
      <c r="AR263" s="1040"/>
      <c r="AS263" s="1040"/>
      <c r="AT263" s="1040"/>
      <c r="AU263" s="1040"/>
      <c r="AV263" s="1040"/>
      <c r="AW263" s="1041"/>
      <c r="AX263" s="1041"/>
      <c r="AY263" s="1041"/>
      <c r="AZ263" s="1041"/>
      <c r="BA263" s="1041"/>
      <c r="BB263" s="1041"/>
      <c r="BC263" s="1041"/>
      <c r="BD263" s="1041"/>
      <c r="BE263" s="1041"/>
      <c r="BF263" s="1041"/>
      <c r="BG263" s="1041"/>
      <c r="BH263" s="1041"/>
      <c r="BI263" s="1041"/>
      <c r="BJ263" s="1041"/>
      <c r="BK263" s="1041"/>
      <c r="BL263" s="1041"/>
      <c r="BM263" s="1041"/>
      <c r="BN263" s="1041"/>
      <c r="BO263" s="1041"/>
      <c r="BP263" s="1041"/>
      <c r="BQ263" s="1041"/>
      <c r="BR263" s="1041"/>
      <c r="BS263" s="1041"/>
      <c r="BT263" s="1041"/>
      <c r="BU263" s="1041"/>
      <c r="BV263" s="1041"/>
      <c r="BW263" s="1041"/>
      <c r="BX263" s="1041"/>
      <c r="BY263" s="1041"/>
      <c r="BZ263" s="1041"/>
      <c r="CA263" s="1041"/>
      <c r="CB263" s="1041"/>
      <c r="CC263" s="1041"/>
      <c r="CD263" s="1041"/>
      <c r="CE263" s="1041"/>
      <c r="CF263" s="1041"/>
      <c r="CG263" s="1041"/>
      <c r="CH263" s="1041"/>
      <c r="CI263" s="1041"/>
      <c r="CJ263" s="1041"/>
      <c r="CK263" s="1041"/>
      <c r="CL263" s="1041"/>
      <c r="CM263" s="1041"/>
      <c r="CN263" s="1041"/>
      <c r="CO263" s="1041"/>
      <c r="CP263" s="1041"/>
      <c r="CQ263" s="1041"/>
      <c r="CR263" s="1041"/>
      <c r="CS263" s="1041"/>
      <c r="CT263" s="1041"/>
      <c r="CU263" s="1041"/>
      <c r="CV263" s="1041"/>
    </row>
    <row r="264" spans="4:100" ht="12">
      <c r="D264" s="1041"/>
      <c r="E264" s="1041"/>
      <c r="F264" s="1041"/>
      <c r="G264" s="1040"/>
      <c r="H264" s="1040"/>
      <c r="I264" s="1040"/>
      <c r="J264" s="1040"/>
      <c r="K264" s="1040"/>
      <c r="L264" s="1040"/>
      <c r="M264" s="1040"/>
      <c r="N264" s="1040"/>
      <c r="O264" s="1040"/>
      <c r="P264" s="1040"/>
      <c r="Q264" s="1040"/>
      <c r="R264" s="1040"/>
      <c r="S264" s="1040"/>
      <c r="T264" s="1040"/>
      <c r="U264" s="1040"/>
      <c r="V264" s="1040"/>
      <c r="W264" s="1040"/>
      <c r="X264" s="1040"/>
      <c r="Y264" s="1040"/>
      <c r="Z264" s="1040"/>
      <c r="AA264" s="1040"/>
      <c r="AB264" s="1040"/>
      <c r="AC264" s="1040"/>
      <c r="AD264" s="1040"/>
      <c r="AE264" s="1040"/>
      <c r="AF264" s="1040"/>
      <c r="AG264" s="1040"/>
      <c r="AH264" s="1040"/>
      <c r="AI264" s="1040"/>
      <c r="AJ264" s="1040"/>
      <c r="AK264" s="1040"/>
      <c r="AL264" s="1040"/>
      <c r="AM264" s="1040"/>
      <c r="AN264" s="1040"/>
      <c r="AO264" s="1040"/>
      <c r="AP264" s="1040"/>
      <c r="AQ264" s="1040"/>
      <c r="AR264" s="1040"/>
      <c r="AS264" s="1040"/>
      <c r="AT264" s="1040"/>
      <c r="AU264" s="1040"/>
      <c r="AV264" s="1040"/>
      <c r="AW264" s="1041"/>
      <c r="AX264" s="1041"/>
      <c r="AY264" s="1041"/>
      <c r="AZ264" s="1041"/>
      <c r="BA264" s="1041"/>
      <c r="BB264" s="1041"/>
      <c r="BC264" s="1041"/>
      <c r="BD264" s="1041"/>
      <c r="BE264" s="1041"/>
      <c r="BF264" s="1041"/>
      <c r="BG264" s="1041"/>
      <c r="BH264" s="1041"/>
      <c r="BI264" s="1041"/>
      <c r="BJ264" s="1041"/>
      <c r="BK264" s="1041"/>
      <c r="BL264" s="1041"/>
      <c r="BM264" s="1041"/>
      <c r="BN264" s="1041"/>
      <c r="BO264" s="1041"/>
      <c r="BP264" s="1041"/>
      <c r="BQ264" s="1041"/>
      <c r="BR264" s="1041"/>
      <c r="BS264" s="1041"/>
      <c r="BT264" s="1041"/>
      <c r="BU264" s="1041"/>
      <c r="BV264" s="1041"/>
      <c r="BW264" s="1041"/>
      <c r="BX264" s="1041"/>
      <c r="BY264" s="1041"/>
      <c r="BZ264" s="1041"/>
      <c r="CA264" s="1041"/>
      <c r="CB264" s="1041"/>
      <c r="CC264" s="1041"/>
      <c r="CD264" s="1041"/>
      <c r="CE264" s="1041"/>
      <c r="CF264" s="1041"/>
      <c r="CG264" s="1041"/>
      <c r="CH264" s="1041"/>
      <c r="CI264" s="1041"/>
      <c r="CJ264" s="1041"/>
      <c r="CK264" s="1041"/>
      <c r="CL264" s="1041"/>
      <c r="CM264" s="1041"/>
      <c r="CN264" s="1041"/>
      <c r="CO264" s="1041"/>
      <c r="CP264" s="1041"/>
      <c r="CQ264" s="1041"/>
      <c r="CR264" s="1041"/>
      <c r="CS264" s="1041"/>
      <c r="CT264" s="1041"/>
      <c r="CU264" s="1041"/>
      <c r="CV264" s="1041"/>
    </row>
    <row r="265" spans="4:100" ht="12">
      <c r="D265" s="1041"/>
      <c r="E265" s="1041"/>
      <c r="F265" s="1041"/>
      <c r="G265" s="1040"/>
      <c r="H265" s="1040"/>
      <c r="I265" s="1040"/>
      <c r="J265" s="1040"/>
      <c r="K265" s="1040"/>
      <c r="L265" s="1040"/>
      <c r="M265" s="1040"/>
      <c r="N265" s="1040"/>
      <c r="O265" s="1040"/>
      <c r="P265" s="1040"/>
      <c r="Q265" s="1040"/>
      <c r="R265" s="1040"/>
      <c r="S265" s="1040"/>
      <c r="T265" s="1040"/>
      <c r="U265" s="1040"/>
      <c r="V265" s="1040"/>
      <c r="W265" s="1040"/>
      <c r="X265" s="1040"/>
      <c r="Y265" s="1040"/>
      <c r="Z265" s="1040"/>
      <c r="AA265" s="1040"/>
      <c r="AB265" s="1040"/>
      <c r="AC265" s="1040"/>
      <c r="AD265" s="1040"/>
      <c r="AE265" s="1040"/>
      <c r="AF265" s="1040"/>
      <c r="AG265" s="1040"/>
      <c r="AH265" s="1040"/>
      <c r="AI265" s="1040"/>
      <c r="AJ265" s="1040"/>
      <c r="AK265" s="1040"/>
      <c r="AL265" s="1040"/>
      <c r="AM265" s="1040"/>
      <c r="AN265" s="1040"/>
      <c r="AO265" s="1040"/>
      <c r="AP265" s="1040"/>
      <c r="AQ265" s="1040"/>
      <c r="AR265" s="1040"/>
      <c r="AS265" s="1040"/>
      <c r="AT265" s="1040"/>
      <c r="AU265" s="1040"/>
      <c r="AV265" s="1040"/>
      <c r="AW265" s="1041"/>
      <c r="AX265" s="1041"/>
      <c r="AY265" s="1041"/>
      <c r="AZ265" s="1041"/>
      <c r="BA265" s="1041"/>
      <c r="BB265" s="1041"/>
      <c r="BC265" s="1041"/>
      <c r="BD265" s="1041"/>
      <c r="BE265" s="1041"/>
      <c r="BF265" s="1041"/>
      <c r="BG265" s="1041"/>
      <c r="BH265" s="1041"/>
      <c r="BI265" s="1041"/>
      <c r="BJ265" s="1041"/>
      <c r="BK265" s="1041"/>
      <c r="BL265" s="1041"/>
      <c r="BM265" s="1041"/>
      <c r="BN265" s="1041"/>
      <c r="BO265" s="1041"/>
      <c r="BP265" s="1041"/>
      <c r="BQ265" s="1041"/>
      <c r="BR265" s="1041"/>
      <c r="BS265" s="1041"/>
      <c r="BT265" s="1041"/>
      <c r="BU265" s="1041"/>
      <c r="BV265" s="1041"/>
      <c r="BW265" s="1041"/>
      <c r="BX265" s="1041"/>
      <c r="BY265" s="1041"/>
      <c r="BZ265" s="1041"/>
      <c r="CA265" s="1041"/>
      <c r="CB265" s="1041"/>
      <c r="CC265" s="1041"/>
      <c r="CD265" s="1041"/>
      <c r="CE265" s="1041"/>
      <c r="CF265" s="1041"/>
      <c r="CG265" s="1041"/>
      <c r="CH265" s="1041"/>
      <c r="CI265" s="1041"/>
      <c r="CJ265" s="1041"/>
      <c r="CK265" s="1041"/>
      <c r="CL265" s="1041"/>
      <c r="CM265" s="1041"/>
      <c r="CN265" s="1041"/>
      <c r="CO265" s="1041"/>
      <c r="CP265" s="1041"/>
      <c r="CQ265" s="1041"/>
      <c r="CR265" s="1041"/>
      <c r="CS265" s="1041"/>
      <c r="CT265" s="1041"/>
      <c r="CU265" s="1041"/>
      <c r="CV265" s="1041"/>
    </row>
    <row r="266" spans="4:100" ht="12">
      <c r="D266" s="1041"/>
      <c r="E266" s="1041"/>
      <c r="F266" s="1041"/>
      <c r="G266" s="1040"/>
      <c r="H266" s="1040"/>
      <c r="I266" s="1040"/>
      <c r="J266" s="1040"/>
      <c r="K266" s="1040"/>
      <c r="L266" s="1040"/>
      <c r="M266" s="1040"/>
      <c r="N266" s="1040"/>
      <c r="O266" s="1040"/>
      <c r="P266" s="1040"/>
      <c r="Q266" s="1040"/>
      <c r="R266" s="1040"/>
      <c r="S266" s="1040"/>
      <c r="T266" s="1040"/>
      <c r="U266" s="1040"/>
      <c r="V266" s="1040"/>
      <c r="W266" s="1040"/>
      <c r="X266" s="1040"/>
      <c r="Y266" s="1040"/>
      <c r="Z266" s="1040"/>
      <c r="AA266" s="1040"/>
      <c r="AB266" s="1040"/>
      <c r="AC266" s="1040"/>
      <c r="AD266" s="1040"/>
      <c r="AE266" s="1040"/>
      <c r="AF266" s="1040"/>
      <c r="AG266" s="1040"/>
      <c r="AH266" s="1040"/>
      <c r="AI266" s="1040"/>
      <c r="AJ266" s="1040"/>
      <c r="AK266" s="1040"/>
      <c r="AL266" s="1040"/>
      <c r="AM266" s="1040"/>
      <c r="AN266" s="1040"/>
      <c r="AO266" s="1040"/>
      <c r="AP266" s="1040"/>
      <c r="AQ266" s="1040"/>
      <c r="AR266" s="1040"/>
      <c r="AS266" s="1040"/>
      <c r="AT266" s="1040"/>
      <c r="AU266" s="1040"/>
      <c r="AV266" s="1040"/>
      <c r="AW266" s="1041"/>
      <c r="AX266" s="1041"/>
      <c r="AY266" s="1041"/>
      <c r="AZ266" s="1041"/>
      <c r="BA266" s="1041"/>
      <c r="BB266" s="1041"/>
      <c r="BC266" s="1041"/>
      <c r="BD266" s="1041"/>
      <c r="BE266" s="1041"/>
      <c r="BF266" s="1041"/>
      <c r="BG266" s="1041"/>
      <c r="BH266" s="1041"/>
      <c r="BI266" s="1041"/>
      <c r="BJ266" s="1041"/>
      <c r="BK266" s="1041"/>
      <c r="BL266" s="1041"/>
      <c r="BM266" s="1041"/>
      <c r="BN266" s="1041"/>
      <c r="BO266" s="1041"/>
      <c r="BP266" s="1041"/>
      <c r="BQ266" s="1041"/>
      <c r="BR266" s="1041"/>
      <c r="BS266" s="1041"/>
      <c r="BT266" s="1041"/>
      <c r="BU266" s="1041"/>
      <c r="BV266" s="1041"/>
      <c r="BW266" s="1041"/>
      <c r="BX266" s="1041"/>
      <c r="BY266" s="1041"/>
      <c r="BZ266" s="1041"/>
      <c r="CA266" s="1041"/>
      <c r="CB266" s="1041"/>
      <c r="CC266" s="1041"/>
      <c r="CD266" s="1041"/>
      <c r="CE266" s="1041"/>
      <c r="CF266" s="1041"/>
      <c r="CG266" s="1041"/>
      <c r="CH266" s="1041"/>
      <c r="CI266" s="1041"/>
      <c r="CJ266" s="1041"/>
      <c r="CK266" s="1041"/>
      <c r="CL266" s="1041"/>
      <c r="CM266" s="1041"/>
      <c r="CN266" s="1041"/>
      <c r="CO266" s="1041"/>
      <c r="CP266" s="1041"/>
      <c r="CQ266" s="1041"/>
      <c r="CR266" s="1041"/>
      <c r="CS266" s="1041"/>
      <c r="CT266" s="1041"/>
      <c r="CU266" s="1041"/>
      <c r="CV266" s="1041"/>
    </row>
    <row r="267" spans="4:100" ht="12">
      <c r="D267" s="1041"/>
      <c r="E267" s="1041"/>
      <c r="F267" s="1041"/>
      <c r="G267" s="1040"/>
      <c r="H267" s="1040"/>
      <c r="I267" s="1040"/>
      <c r="J267" s="1040"/>
      <c r="K267" s="1040"/>
      <c r="L267" s="1040"/>
      <c r="M267" s="1040"/>
      <c r="N267" s="1040"/>
      <c r="O267" s="1040"/>
      <c r="P267" s="1040"/>
      <c r="Q267" s="1040"/>
      <c r="R267" s="1040"/>
      <c r="S267" s="1040"/>
      <c r="T267" s="1040"/>
      <c r="U267" s="1040"/>
      <c r="V267" s="1040"/>
      <c r="W267" s="1040"/>
      <c r="X267" s="1040"/>
      <c r="Y267" s="1040"/>
      <c r="Z267" s="1040"/>
      <c r="AA267" s="1040"/>
      <c r="AB267" s="1040"/>
      <c r="AC267" s="1040"/>
      <c r="AD267" s="1040"/>
      <c r="AE267" s="1040"/>
      <c r="AF267" s="1040"/>
      <c r="AG267" s="1040"/>
      <c r="AH267" s="1040"/>
      <c r="AI267" s="1040"/>
      <c r="AJ267" s="1040"/>
      <c r="AK267" s="1040"/>
      <c r="AL267" s="1040"/>
      <c r="AM267" s="1040"/>
      <c r="AN267" s="1040"/>
      <c r="AO267" s="1040"/>
      <c r="AP267" s="1040"/>
      <c r="AQ267" s="1040"/>
      <c r="AR267" s="1040"/>
      <c r="AS267" s="1040"/>
      <c r="AT267" s="1040"/>
      <c r="AU267" s="1040"/>
      <c r="AV267" s="1040"/>
      <c r="AW267" s="1041"/>
      <c r="AX267" s="1041"/>
      <c r="AY267" s="1041"/>
      <c r="AZ267" s="1041"/>
      <c r="BA267" s="1041"/>
      <c r="BB267" s="1041"/>
      <c r="BC267" s="1041"/>
      <c r="BD267" s="1041"/>
      <c r="BE267" s="1041"/>
      <c r="BF267" s="1041"/>
      <c r="BG267" s="1041"/>
      <c r="BH267" s="1041"/>
      <c r="BI267" s="1041"/>
      <c r="BJ267" s="1041"/>
      <c r="BK267" s="1041"/>
      <c r="BL267" s="1041"/>
      <c r="BM267" s="1041"/>
      <c r="BN267" s="1041"/>
      <c r="BO267" s="1041"/>
      <c r="BP267" s="1041"/>
      <c r="BQ267" s="1041"/>
      <c r="BR267" s="1041"/>
      <c r="BS267" s="1041"/>
      <c r="BT267" s="1041"/>
      <c r="BU267" s="1041"/>
      <c r="BV267" s="1041"/>
      <c r="BW267" s="1041"/>
      <c r="BX267" s="1041"/>
      <c r="BY267" s="1041"/>
      <c r="BZ267" s="1041"/>
      <c r="CA267" s="1041"/>
      <c r="CB267" s="1041"/>
      <c r="CC267" s="1041"/>
      <c r="CD267" s="1041"/>
      <c r="CE267" s="1041"/>
      <c r="CF267" s="1041"/>
      <c r="CG267" s="1041"/>
      <c r="CH267" s="1041"/>
      <c r="CI267" s="1041"/>
      <c r="CJ267" s="1041"/>
      <c r="CK267" s="1041"/>
      <c r="CL267" s="1041"/>
      <c r="CM267" s="1041"/>
      <c r="CN267" s="1041"/>
      <c r="CO267" s="1041"/>
      <c r="CP267" s="1041"/>
      <c r="CQ267" s="1041"/>
      <c r="CR267" s="1041"/>
      <c r="CS267" s="1041"/>
      <c r="CT267" s="1041"/>
      <c r="CU267" s="1041"/>
      <c r="CV267" s="1041"/>
    </row>
    <row r="268" spans="4:100" ht="12">
      <c r="D268" s="1041"/>
      <c r="E268" s="1041"/>
      <c r="F268" s="1041"/>
      <c r="G268" s="1040"/>
      <c r="H268" s="1040"/>
      <c r="I268" s="1040"/>
      <c r="J268" s="1040"/>
      <c r="K268" s="1040"/>
      <c r="L268" s="1040"/>
      <c r="M268" s="1040"/>
      <c r="N268" s="1040"/>
      <c r="O268" s="1040"/>
      <c r="P268" s="1040"/>
      <c r="Q268" s="1040"/>
      <c r="R268" s="1040"/>
      <c r="S268" s="1040"/>
      <c r="T268" s="1040"/>
      <c r="U268" s="1040"/>
      <c r="V268" s="1040"/>
      <c r="W268" s="1040"/>
      <c r="X268" s="1040"/>
      <c r="Y268" s="1040"/>
      <c r="Z268" s="1040"/>
      <c r="AA268" s="1040"/>
      <c r="AB268" s="1040"/>
      <c r="AC268" s="1040"/>
      <c r="AD268" s="1040"/>
      <c r="AE268" s="1040"/>
      <c r="AF268" s="1040"/>
      <c r="AG268" s="1040"/>
      <c r="AH268" s="1040"/>
      <c r="AI268" s="1040"/>
      <c r="AJ268" s="1040"/>
      <c r="AK268" s="1040"/>
      <c r="AL268" s="1040"/>
      <c r="AM268" s="1040"/>
      <c r="AN268" s="1040"/>
      <c r="AO268" s="1040"/>
      <c r="AP268" s="1040"/>
      <c r="AQ268" s="1040"/>
      <c r="AR268" s="1040"/>
      <c r="AS268" s="1040"/>
      <c r="AT268" s="1040"/>
      <c r="AU268" s="1040"/>
      <c r="AV268" s="1040"/>
      <c r="AW268" s="1041"/>
      <c r="AX268" s="1041"/>
      <c r="AY268" s="1041"/>
      <c r="AZ268" s="1041"/>
      <c r="BA268" s="1041"/>
      <c r="BB268" s="1041"/>
      <c r="BC268" s="1041"/>
      <c r="BD268" s="1041"/>
      <c r="BE268" s="1041"/>
      <c r="BF268" s="1041"/>
      <c r="BG268" s="1041"/>
      <c r="BH268" s="1041"/>
      <c r="BI268" s="1041"/>
      <c r="BJ268" s="1041"/>
      <c r="BK268" s="1041"/>
      <c r="BL268" s="1041"/>
      <c r="BM268" s="1041"/>
      <c r="BN268" s="1041"/>
      <c r="BO268" s="1041"/>
      <c r="BP268" s="1041"/>
      <c r="BQ268" s="1041"/>
      <c r="BR268" s="1041"/>
      <c r="BS268" s="1041"/>
      <c r="BT268" s="1041"/>
      <c r="BU268" s="1041"/>
      <c r="BV268" s="1041"/>
      <c r="BW268" s="1041"/>
      <c r="BX268" s="1041"/>
      <c r="BY268" s="1041"/>
      <c r="BZ268" s="1041"/>
      <c r="CA268" s="1041"/>
      <c r="CB268" s="1041"/>
      <c r="CC268" s="1041"/>
      <c r="CD268" s="1041"/>
      <c r="CE268" s="1041"/>
      <c r="CF268" s="1041"/>
      <c r="CG268" s="1041"/>
      <c r="CH268" s="1041"/>
      <c r="CI268" s="1041"/>
      <c r="CJ268" s="1041"/>
      <c r="CK268" s="1041"/>
      <c r="CL268" s="1041"/>
      <c r="CM268" s="1041"/>
      <c r="CN268" s="1041"/>
      <c r="CO268" s="1041"/>
      <c r="CP268" s="1041"/>
      <c r="CQ268" s="1041"/>
      <c r="CR268" s="1041"/>
      <c r="CS268" s="1041"/>
      <c r="CT268" s="1041"/>
      <c r="CU268" s="1041"/>
      <c r="CV268" s="1041"/>
    </row>
    <row r="269" spans="4:100" ht="12">
      <c r="D269" s="1041"/>
      <c r="E269" s="1041"/>
      <c r="F269" s="1041"/>
      <c r="G269" s="1040"/>
      <c r="H269" s="1040"/>
      <c r="I269" s="1040"/>
      <c r="J269" s="1040"/>
      <c r="K269" s="1040"/>
      <c r="L269" s="1040"/>
      <c r="M269" s="1040"/>
      <c r="N269" s="1040"/>
      <c r="O269" s="1040"/>
      <c r="P269" s="1040"/>
      <c r="Q269" s="1040"/>
      <c r="R269" s="1040"/>
      <c r="S269" s="1040"/>
      <c r="T269" s="1040"/>
      <c r="U269" s="1040"/>
      <c r="V269" s="1040"/>
      <c r="W269" s="1040"/>
      <c r="X269" s="1040"/>
      <c r="Y269" s="1040"/>
      <c r="Z269" s="1040"/>
      <c r="AA269" s="1040"/>
      <c r="AB269" s="1040"/>
      <c r="AC269" s="1040"/>
      <c r="AD269" s="1040"/>
      <c r="AE269" s="1040"/>
      <c r="AF269" s="1040"/>
      <c r="AG269" s="1040"/>
      <c r="AH269" s="1040"/>
      <c r="AI269" s="1040"/>
      <c r="AJ269" s="1040"/>
      <c r="AK269" s="1040"/>
      <c r="AL269" s="1040"/>
      <c r="AM269" s="1040"/>
      <c r="AN269" s="1040"/>
      <c r="AO269" s="1040"/>
      <c r="AP269" s="1040"/>
      <c r="AQ269" s="1040"/>
      <c r="AR269" s="1040"/>
      <c r="AS269" s="1040"/>
      <c r="AT269" s="1040"/>
      <c r="AU269" s="1040"/>
      <c r="AV269" s="1040"/>
      <c r="AW269" s="1041"/>
      <c r="AX269" s="1041"/>
      <c r="AY269" s="1041"/>
      <c r="AZ269" s="1041"/>
      <c r="BA269" s="1041"/>
      <c r="BB269" s="1041"/>
      <c r="BC269" s="1041"/>
      <c r="BD269" s="1041"/>
      <c r="BE269" s="1041"/>
      <c r="BF269" s="1041"/>
      <c r="BG269" s="1041"/>
      <c r="BH269" s="1041"/>
      <c r="BI269" s="1041"/>
      <c r="BJ269" s="1041"/>
      <c r="BK269" s="1041"/>
      <c r="BL269" s="1041"/>
      <c r="BM269" s="1041"/>
      <c r="BN269" s="1041"/>
      <c r="BO269" s="1041"/>
      <c r="BP269" s="1041"/>
      <c r="BQ269" s="1041"/>
      <c r="BR269" s="1041"/>
      <c r="BS269" s="1041"/>
      <c r="BT269" s="1041"/>
      <c r="BU269" s="1041"/>
      <c r="BV269" s="1041"/>
      <c r="BW269" s="1041"/>
      <c r="BX269" s="1041"/>
      <c r="BY269" s="1041"/>
      <c r="BZ269" s="1041"/>
      <c r="CA269" s="1041"/>
      <c r="CB269" s="1041"/>
      <c r="CC269" s="1041"/>
      <c r="CD269" s="1041"/>
      <c r="CE269" s="1041"/>
      <c r="CF269" s="1041"/>
      <c r="CG269" s="1041"/>
      <c r="CH269" s="1041"/>
      <c r="CI269" s="1041"/>
      <c r="CJ269" s="1041"/>
      <c r="CK269" s="1041"/>
      <c r="CL269" s="1041"/>
      <c r="CM269" s="1041"/>
      <c r="CN269" s="1041"/>
      <c r="CO269" s="1041"/>
      <c r="CP269" s="1041"/>
      <c r="CQ269" s="1041"/>
      <c r="CR269" s="1041"/>
      <c r="CS269" s="1041"/>
      <c r="CT269" s="1041"/>
      <c r="CU269" s="1041"/>
      <c r="CV269" s="1041"/>
    </row>
    <row r="270" spans="4:100" ht="12">
      <c r="D270" s="1041"/>
      <c r="E270" s="1041"/>
      <c r="F270" s="1041"/>
      <c r="G270" s="1040"/>
      <c r="H270" s="1040"/>
      <c r="I270" s="1040"/>
      <c r="J270" s="1040"/>
      <c r="K270" s="1040"/>
      <c r="L270" s="1040"/>
      <c r="M270" s="1040"/>
      <c r="N270" s="1040"/>
      <c r="O270" s="1040"/>
      <c r="P270" s="1040"/>
      <c r="Q270" s="1040"/>
      <c r="R270" s="1040"/>
      <c r="S270" s="1040"/>
      <c r="T270" s="1040"/>
      <c r="U270" s="1040"/>
      <c r="V270" s="1040"/>
      <c r="W270" s="1040"/>
      <c r="X270" s="1040"/>
      <c r="Y270" s="1040"/>
      <c r="Z270" s="1040"/>
      <c r="AA270" s="1040"/>
      <c r="AB270" s="1040"/>
      <c r="AC270" s="1040"/>
      <c r="AD270" s="1040"/>
      <c r="AE270" s="1040"/>
      <c r="AF270" s="1040"/>
      <c r="AG270" s="1040"/>
      <c r="AH270" s="1040"/>
      <c r="AI270" s="1040"/>
      <c r="AJ270" s="1040"/>
      <c r="AK270" s="1040"/>
      <c r="AL270" s="1040"/>
      <c r="AM270" s="1040"/>
      <c r="AN270" s="1040"/>
      <c r="AO270" s="1040"/>
      <c r="AP270" s="1040"/>
      <c r="AQ270" s="1040"/>
      <c r="AR270" s="1040"/>
      <c r="AS270" s="1040"/>
      <c r="AT270" s="1040"/>
      <c r="AU270" s="1040"/>
      <c r="AV270" s="1040"/>
      <c r="AW270" s="1041"/>
      <c r="AX270" s="1041"/>
      <c r="AY270" s="1041"/>
      <c r="AZ270" s="1041"/>
      <c r="BA270" s="1041"/>
      <c r="BB270" s="1041"/>
      <c r="BC270" s="1041"/>
      <c r="BD270" s="1041"/>
      <c r="BE270" s="1041"/>
      <c r="BF270" s="1041"/>
      <c r="BG270" s="1041"/>
      <c r="BH270" s="1041"/>
      <c r="BI270" s="1041"/>
      <c r="BJ270" s="1041"/>
      <c r="BK270" s="1041"/>
      <c r="BL270" s="1041"/>
      <c r="BM270" s="1041"/>
      <c r="BN270" s="1041"/>
      <c r="BO270" s="1041"/>
      <c r="BP270" s="1041"/>
      <c r="BQ270" s="1041"/>
      <c r="BR270" s="1041"/>
      <c r="BS270" s="1041"/>
      <c r="BT270" s="1041"/>
      <c r="BU270" s="1041"/>
      <c r="BV270" s="1041"/>
      <c r="BW270" s="1041"/>
      <c r="BX270" s="1041"/>
      <c r="BY270" s="1041"/>
      <c r="BZ270" s="1041"/>
      <c r="CA270" s="1041"/>
      <c r="CB270" s="1041"/>
      <c r="CC270" s="1041"/>
      <c r="CD270" s="1041"/>
      <c r="CE270" s="1041"/>
      <c r="CF270" s="1041"/>
      <c r="CG270" s="1041"/>
      <c r="CH270" s="1041"/>
      <c r="CI270" s="1041"/>
      <c r="CJ270" s="1041"/>
      <c r="CK270" s="1041"/>
      <c r="CL270" s="1041"/>
      <c r="CM270" s="1041"/>
      <c r="CN270" s="1041"/>
      <c r="CO270" s="1041"/>
      <c r="CP270" s="1041"/>
      <c r="CQ270" s="1041"/>
      <c r="CR270" s="1041"/>
      <c r="CS270" s="1041"/>
      <c r="CT270" s="1041"/>
      <c r="CU270" s="1041"/>
      <c r="CV270" s="1041"/>
    </row>
    <row r="271" spans="4:100" ht="12">
      <c r="D271" s="1041"/>
      <c r="E271" s="1041"/>
      <c r="F271" s="1041"/>
      <c r="G271" s="1040"/>
      <c r="H271" s="1040"/>
      <c r="I271" s="1040"/>
      <c r="J271" s="1040"/>
      <c r="K271" s="1040"/>
      <c r="L271" s="1040"/>
      <c r="M271" s="1040"/>
      <c r="N271" s="1040"/>
      <c r="O271" s="1040"/>
      <c r="P271" s="1040"/>
      <c r="Q271" s="1040"/>
      <c r="R271" s="1040"/>
      <c r="S271" s="1040"/>
      <c r="T271" s="1040"/>
      <c r="U271" s="1040"/>
      <c r="V271" s="1040"/>
      <c r="W271" s="1040"/>
      <c r="X271" s="1040"/>
      <c r="Y271" s="1040"/>
      <c r="Z271" s="1040"/>
      <c r="AA271" s="1040"/>
      <c r="AB271" s="1040"/>
      <c r="AC271" s="1040"/>
      <c r="AD271" s="1040"/>
      <c r="AE271" s="1040"/>
      <c r="AF271" s="1040"/>
      <c r="AG271" s="1040"/>
      <c r="AH271" s="1040"/>
      <c r="AI271" s="1040"/>
      <c r="AJ271" s="1040"/>
      <c r="AK271" s="1040"/>
      <c r="AL271" s="1040"/>
      <c r="AM271" s="1040"/>
      <c r="AN271" s="1040"/>
      <c r="AO271" s="1040"/>
      <c r="AP271" s="1040"/>
      <c r="AQ271" s="1040"/>
      <c r="AR271" s="1040"/>
      <c r="AS271" s="1040"/>
      <c r="AT271" s="1040"/>
      <c r="AU271" s="1040"/>
      <c r="AV271" s="1040"/>
      <c r="AW271" s="1041"/>
      <c r="AX271" s="1041"/>
      <c r="AY271" s="1041"/>
      <c r="AZ271" s="1041"/>
      <c r="BA271" s="1041"/>
      <c r="BB271" s="1041"/>
      <c r="BC271" s="1041"/>
      <c r="BD271" s="1041"/>
      <c r="BE271" s="1041"/>
      <c r="BF271" s="1041"/>
      <c r="BG271" s="1041"/>
      <c r="BH271" s="1041"/>
      <c r="BI271" s="1041"/>
      <c r="BJ271" s="1041"/>
      <c r="BK271" s="1041"/>
      <c r="BL271" s="1041"/>
      <c r="BM271" s="1041"/>
      <c r="BN271" s="1041"/>
      <c r="BO271" s="1041"/>
      <c r="BP271" s="1041"/>
      <c r="BQ271" s="1041"/>
      <c r="BR271" s="1041"/>
      <c r="BS271" s="1041"/>
      <c r="BT271" s="1041"/>
      <c r="BU271" s="1041"/>
      <c r="BV271" s="1041"/>
      <c r="BW271" s="1041"/>
      <c r="BX271" s="1041"/>
      <c r="BY271" s="1041"/>
      <c r="BZ271" s="1041"/>
      <c r="CA271" s="1041"/>
      <c r="CB271" s="1041"/>
      <c r="CC271" s="1041"/>
      <c r="CD271" s="1041"/>
      <c r="CE271" s="1041"/>
      <c r="CF271" s="1041"/>
      <c r="CG271" s="1041"/>
      <c r="CH271" s="1041"/>
      <c r="CI271" s="1041"/>
      <c r="CJ271" s="1041"/>
      <c r="CK271" s="1041"/>
      <c r="CL271" s="1041"/>
      <c r="CM271" s="1041"/>
      <c r="CN271" s="1041"/>
      <c r="CO271" s="1041"/>
      <c r="CP271" s="1041"/>
      <c r="CQ271" s="1041"/>
      <c r="CR271" s="1041"/>
      <c r="CS271" s="1041"/>
      <c r="CT271" s="1041"/>
      <c r="CU271" s="1041"/>
      <c r="CV271" s="1041"/>
    </row>
    <row r="272" spans="4:100" ht="12">
      <c r="D272" s="1041"/>
      <c r="E272" s="1041"/>
      <c r="F272" s="1041"/>
      <c r="G272" s="1040"/>
      <c r="H272" s="1040"/>
      <c r="I272" s="1040"/>
      <c r="J272" s="1040"/>
      <c r="K272" s="1040"/>
      <c r="L272" s="1040"/>
      <c r="M272" s="1040"/>
      <c r="N272" s="1040"/>
      <c r="O272" s="1040"/>
      <c r="P272" s="1040"/>
      <c r="Q272" s="1040"/>
      <c r="R272" s="1040"/>
      <c r="S272" s="1040"/>
      <c r="T272" s="1040"/>
      <c r="U272" s="1040"/>
      <c r="V272" s="1040"/>
      <c r="W272" s="1040"/>
      <c r="X272" s="1040"/>
      <c r="Y272" s="1040"/>
      <c r="Z272" s="1040"/>
      <c r="AA272" s="1040"/>
      <c r="AB272" s="1040"/>
      <c r="AC272" s="1040"/>
      <c r="AD272" s="1040"/>
      <c r="AE272" s="1040"/>
      <c r="AF272" s="1040"/>
      <c r="AG272" s="1040"/>
      <c r="AH272" s="1040"/>
      <c r="AI272" s="1040"/>
      <c r="AJ272" s="1040"/>
      <c r="AK272" s="1040"/>
      <c r="AL272" s="1040"/>
      <c r="AM272" s="1040"/>
      <c r="AN272" s="1040"/>
      <c r="AO272" s="1040"/>
      <c r="AP272" s="1040"/>
      <c r="AQ272" s="1040"/>
      <c r="AR272" s="1040"/>
      <c r="AS272" s="1040"/>
      <c r="AT272" s="1040"/>
      <c r="AU272" s="1040"/>
      <c r="AV272" s="1040"/>
      <c r="AW272" s="1041"/>
      <c r="AX272" s="1041"/>
      <c r="AY272" s="1041"/>
      <c r="AZ272" s="1041"/>
      <c r="BA272" s="1041"/>
      <c r="BB272" s="1041"/>
      <c r="BC272" s="1041"/>
      <c r="BD272" s="1041"/>
      <c r="BE272" s="1041"/>
      <c r="BF272" s="1041"/>
      <c r="BG272" s="1041"/>
      <c r="BH272" s="1041"/>
      <c r="BI272" s="1041"/>
      <c r="BJ272" s="1041"/>
      <c r="BK272" s="1041"/>
      <c r="BL272" s="1041"/>
      <c r="BM272" s="1041"/>
      <c r="BN272" s="1041"/>
      <c r="BO272" s="1041"/>
      <c r="BP272" s="1041"/>
      <c r="BQ272" s="1041"/>
      <c r="BR272" s="1041"/>
      <c r="BS272" s="1041"/>
      <c r="BT272" s="1041"/>
      <c r="BU272" s="1041"/>
      <c r="BV272" s="1041"/>
      <c r="BW272" s="1041"/>
      <c r="BX272" s="1041"/>
      <c r="BY272" s="1041"/>
      <c r="BZ272" s="1041"/>
      <c r="CA272" s="1041"/>
      <c r="CB272" s="1041"/>
      <c r="CC272" s="1041"/>
      <c r="CD272" s="1041"/>
      <c r="CE272" s="1041"/>
      <c r="CF272" s="1041"/>
      <c r="CG272" s="1041"/>
      <c r="CH272" s="1041"/>
      <c r="CI272" s="1041"/>
      <c r="CJ272" s="1041"/>
      <c r="CK272" s="1041"/>
      <c r="CL272" s="1041"/>
      <c r="CM272" s="1041"/>
      <c r="CN272" s="1041"/>
      <c r="CO272" s="1041"/>
      <c r="CP272" s="1041"/>
      <c r="CQ272" s="1041"/>
      <c r="CR272" s="1041"/>
      <c r="CS272" s="1041"/>
      <c r="CT272" s="1041"/>
      <c r="CU272" s="1041"/>
      <c r="CV272" s="1041"/>
    </row>
    <row r="273" spans="4:100" ht="12">
      <c r="D273" s="1041"/>
      <c r="E273" s="1041"/>
      <c r="F273" s="1041"/>
      <c r="G273" s="1040"/>
      <c r="H273" s="1040"/>
      <c r="I273" s="1040"/>
      <c r="J273" s="1040"/>
      <c r="K273" s="1040"/>
      <c r="L273" s="1040"/>
      <c r="M273" s="1040"/>
      <c r="N273" s="1040"/>
      <c r="O273" s="1040"/>
      <c r="P273" s="1040"/>
      <c r="Q273" s="1040"/>
      <c r="R273" s="1040"/>
      <c r="S273" s="1040"/>
      <c r="T273" s="1040"/>
      <c r="U273" s="1040"/>
      <c r="V273" s="1040"/>
      <c r="W273" s="1040"/>
      <c r="X273" s="1040"/>
      <c r="Y273" s="1040"/>
      <c r="Z273" s="1040"/>
      <c r="AA273" s="1040"/>
      <c r="AB273" s="1040"/>
      <c r="AC273" s="1040"/>
      <c r="AD273" s="1040"/>
      <c r="AE273" s="1040"/>
      <c r="AF273" s="1040"/>
      <c r="AG273" s="1040"/>
      <c r="AH273" s="1040"/>
      <c r="AI273" s="1040"/>
      <c r="AJ273" s="1040"/>
      <c r="AK273" s="1040"/>
      <c r="AL273" s="1040"/>
      <c r="AM273" s="1040"/>
      <c r="AN273" s="1040"/>
      <c r="AO273" s="1040"/>
      <c r="AP273" s="1040"/>
      <c r="AQ273" s="1040"/>
      <c r="AR273" s="1040"/>
      <c r="AS273" s="1040"/>
      <c r="AT273" s="1040"/>
      <c r="AU273" s="1040"/>
      <c r="AV273" s="1040"/>
      <c r="AW273" s="1041"/>
      <c r="AX273" s="1041"/>
      <c r="AY273" s="1041"/>
      <c r="AZ273" s="1041"/>
      <c r="BA273" s="1041"/>
      <c r="BB273" s="1041"/>
      <c r="BC273" s="1041"/>
      <c r="BD273" s="1041"/>
      <c r="BE273" s="1041"/>
      <c r="BF273" s="1041"/>
      <c r="BG273" s="1041"/>
      <c r="BH273" s="1041"/>
      <c r="BI273" s="1041"/>
      <c r="BJ273" s="1041"/>
      <c r="BK273" s="1041"/>
      <c r="BL273" s="1041"/>
      <c r="BM273" s="1041"/>
      <c r="BN273" s="1041"/>
      <c r="BO273" s="1041"/>
      <c r="BP273" s="1041"/>
      <c r="BQ273" s="1041"/>
      <c r="BR273" s="1041"/>
      <c r="BS273" s="1041"/>
      <c r="BT273" s="1041"/>
      <c r="BU273" s="1041"/>
      <c r="BV273" s="1041"/>
      <c r="BW273" s="1041"/>
      <c r="BX273" s="1041"/>
      <c r="BY273" s="1041"/>
      <c r="BZ273" s="1041"/>
      <c r="CA273" s="1041"/>
      <c r="CB273" s="1041"/>
      <c r="CC273" s="1041"/>
      <c r="CD273" s="1041"/>
      <c r="CE273" s="1041"/>
      <c r="CF273" s="1041"/>
      <c r="CG273" s="1041"/>
      <c r="CH273" s="1041"/>
      <c r="CI273" s="1041"/>
      <c r="CJ273" s="1041"/>
      <c r="CK273" s="1041"/>
      <c r="CL273" s="1041"/>
      <c r="CM273" s="1041"/>
      <c r="CN273" s="1041"/>
      <c r="CO273" s="1041"/>
      <c r="CP273" s="1041"/>
      <c r="CQ273" s="1041"/>
      <c r="CR273" s="1041"/>
      <c r="CS273" s="1041"/>
      <c r="CT273" s="1041"/>
      <c r="CU273" s="1041"/>
      <c r="CV273" s="1041"/>
    </row>
    <row r="274" spans="4:100" ht="12">
      <c r="D274" s="1041"/>
      <c r="E274" s="1041"/>
      <c r="F274" s="1041"/>
      <c r="G274" s="1040"/>
      <c r="H274" s="1040"/>
      <c r="I274" s="1040"/>
      <c r="J274" s="1040"/>
      <c r="K274" s="1040"/>
      <c r="L274" s="1040"/>
      <c r="M274" s="1040"/>
      <c r="N274" s="1040"/>
      <c r="O274" s="1040"/>
      <c r="P274" s="1040"/>
      <c r="Q274" s="1040"/>
      <c r="R274" s="1040"/>
      <c r="S274" s="1040"/>
      <c r="T274" s="1040"/>
      <c r="U274" s="1040"/>
      <c r="V274" s="1040"/>
      <c r="W274" s="1040"/>
      <c r="X274" s="1040"/>
      <c r="Y274" s="1040"/>
      <c r="Z274" s="1040"/>
      <c r="AA274" s="1040"/>
      <c r="AB274" s="1040"/>
      <c r="AC274" s="1040"/>
      <c r="AD274" s="1040"/>
      <c r="AE274" s="1040"/>
      <c r="AF274" s="1040"/>
      <c r="AG274" s="1040"/>
      <c r="AH274" s="1040"/>
      <c r="AI274" s="1040"/>
      <c r="AJ274" s="1040"/>
      <c r="AK274" s="1040"/>
      <c r="AL274" s="1040"/>
      <c r="AM274" s="1040"/>
      <c r="AN274" s="1040"/>
      <c r="AO274" s="1040"/>
      <c r="AP274" s="1040"/>
      <c r="AQ274" s="1040"/>
      <c r="AR274" s="1040"/>
      <c r="AS274" s="1040"/>
      <c r="AT274" s="1040"/>
      <c r="AU274" s="1040"/>
      <c r="AV274" s="1040"/>
      <c r="AW274" s="1041"/>
      <c r="AX274" s="1041"/>
      <c r="AY274" s="1041"/>
      <c r="AZ274" s="1041"/>
      <c r="BA274" s="1041"/>
      <c r="BB274" s="1041"/>
      <c r="BC274" s="1041"/>
      <c r="BD274" s="1041"/>
      <c r="BE274" s="1041"/>
      <c r="BF274" s="1041"/>
      <c r="BG274" s="1041"/>
      <c r="BH274" s="1041"/>
      <c r="BI274" s="1041"/>
      <c r="BJ274" s="1041"/>
      <c r="BK274" s="1041"/>
      <c r="BL274" s="1041"/>
      <c r="BM274" s="1041"/>
      <c r="BN274" s="1041"/>
      <c r="BO274" s="1041"/>
      <c r="BP274" s="1041"/>
      <c r="BQ274" s="1041"/>
      <c r="BR274" s="1041"/>
      <c r="BS274" s="1041"/>
      <c r="BT274" s="1041"/>
      <c r="BU274" s="1041"/>
      <c r="BV274" s="1041"/>
      <c r="BW274" s="1041"/>
      <c r="BX274" s="1041"/>
      <c r="BY274" s="1041"/>
      <c r="BZ274" s="1041"/>
      <c r="CA274" s="1041"/>
      <c r="CB274" s="1041"/>
      <c r="CC274" s="1041"/>
      <c r="CD274" s="1041"/>
      <c r="CE274" s="1041"/>
      <c r="CF274" s="1041"/>
      <c r="CG274" s="1041"/>
      <c r="CH274" s="1041"/>
      <c r="CI274" s="1041"/>
      <c r="CJ274" s="1041"/>
      <c r="CK274" s="1041"/>
      <c r="CL274" s="1041"/>
      <c r="CM274" s="1041"/>
      <c r="CN274" s="1041"/>
      <c r="CO274" s="1041"/>
      <c r="CP274" s="1041"/>
      <c r="CQ274" s="1041"/>
      <c r="CR274" s="1041"/>
      <c r="CS274" s="1041"/>
      <c r="CT274" s="1041"/>
      <c r="CU274" s="1041"/>
      <c r="CV274" s="1041"/>
    </row>
    <row r="275" spans="4:100" ht="12">
      <c r="D275" s="1041"/>
      <c r="E275" s="1041"/>
      <c r="F275" s="1041"/>
      <c r="G275" s="1040"/>
      <c r="H275" s="1040"/>
      <c r="I275" s="1040"/>
      <c r="J275" s="1040"/>
      <c r="K275" s="1040"/>
      <c r="L275" s="1040"/>
      <c r="M275" s="1040"/>
      <c r="N275" s="1040"/>
      <c r="O275" s="1040"/>
      <c r="P275" s="1040"/>
      <c r="Q275" s="1040"/>
      <c r="R275" s="1040"/>
      <c r="S275" s="1040"/>
      <c r="T275" s="1040"/>
      <c r="U275" s="1040"/>
      <c r="V275" s="1040"/>
      <c r="W275" s="1040"/>
      <c r="X275" s="1040"/>
      <c r="Y275" s="1040"/>
      <c r="Z275" s="1040"/>
      <c r="AA275" s="1040"/>
      <c r="AB275" s="1040"/>
      <c r="AC275" s="1040"/>
      <c r="AD275" s="1040"/>
      <c r="AE275" s="1040"/>
      <c r="AF275" s="1040"/>
      <c r="AG275" s="1040"/>
      <c r="AH275" s="1040"/>
      <c r="AI275" s="1040"/>
      <c r="AJ275" s="1040"/>
      <c r="AK275" s="1040"/>
      <c r="AL275" s="1040"/>
      <c r="AM275" s="1040"/>
      <c r="AN275" s="1040"/>
      <c r="AO275" s="1040"/>
      <c r="AP275" s="1040"/>
      <c r="AQ275" s="1040"/>
      <c r="AR275" s="1040"/>
      <c r="AS275" s="1040"/>
      <c r="AT275" s="1040"/>
      <c r="AU275" s="1040"/>
      <c r="AV275" s="1040"/>
      <c r="AW275" s="1041"/>
      <c r="AX275" s="1041"/>
      <c r="AY275" s="1041"/>
      <c r="AZ275" s="1041"/>
      <c r="BA275" s="1041"/>
      <c r="BB275" s="1041"/>
      <c r="BC275" s="1041"/>
      <c r="BD275" s="1041"/>
      <c r="BE275" s="1041"/>
      <c r="BF275" s="1041"/>
      <c r="BG275" s="1041"/>
      <c r="BH275" s="1041"/>
      <c r="BI275" s="1041"/>
      <c r="BJ275" s="1041"/>
      <c r="BK275" s="1041"/>
      <c r="BL275" s="1041"/>
      <c r="BM275" s="1041"/>
      <c r="BN275" s="1041"/>
      <c r="BO275" s="1041"/>
      <c r="BP275" s="1041"/>
      <c r="BQ275" s="1041"/>
      <c r="BR275" s="1041"/>
      <c r="BS275" s="1041"/>
      <c r="BT275" s="1041"/>
      <c r="BU275" s="1041"/>
      <c r="BV275" s="1041"/>
      <c r="BW275" s="1041"/>
      <c r="BX275" s="1041"/>
      <c r="BY275" s="1041"/>
      <c r="BZ275" s="1041"/>
      <c r="CA275" s="1041"/>
      <c r="CB275" s="1041"/>
      <c r="CC275" s="1041"/>
      <c r="CD275" s="1041"/>
      <c r="CE275" s="1041"/>
      <c r="CF275" s="1041"/>
      <c r="CG275" s="1041"/>
      <c r="CH275" s="1041"/>
      <c r="CI275" s="1041"/>
      <c r="CJ275" s="1041"/>
      <c r="CK275" s="1041"/>
      <c r="CL275" s="1041"/>
      <c r="CM275" s="1041"/>
      <c r="CN275" s="1041"/>
      <c r="CO275" s="1041"/>
      <c r="CP275" s="1041"/>
      <c r="CQ275" s="1041"/>
      <c r="CR275" s="1041"/>
      <c r="CS275" s="1041"/>
      <c r="CT275" s="1041"/>
      <c r="CU275" s="1041"/>
      <c r="CV275" s="1041"/>
    </row>
    <row r="276" spans="4:100" ht="12">
      <c r="D276" s="1041"/>
      <c r="E276" s="1041"/>
      <c r="F276" s="1041"/>
      <c r="G276" s="1040"/>
      <c r="H276" s="1040"/>
      <c r="I276" s="1040"/>
      <c r="J276" s="1040"/>
      <c r="K276" s="1040"/>
      <c r="L276" s="1040"/>
      <c r="M276" s="1040"/>
      <c r="N276" s="1040"/>
      <c r="O276" s="1040"/>
      <c r="P276" s="1040"/>
      <c r="Q276" s="1040"/>
      <c r="R276" s="1040"/>
      <c r="S276" s="1040"/>
      <c r="T276" s="1040"/>
      <c r="U276" s="1040"/>
      <c r="V276" s="1040"/>
      <c r="W276" s="1040"/>
      <c r="X276" s="1040"/>
      <c r="Y276" s="1040"/>
      <c r="Z276" s="1040"/>
      <c r="AA276" s="1040"/>
      <c r="AB276" s="1040"/>
      <c r="AC276" s="1040"/>
      <c r="AD276" s="1040"/>
      <c r="AE276" s="1040"/>
      <c r="AF276" s="1040"/>
      <c r="AG276" s="1040"/>
      <c r="AH276" s="1040"/>
      <c r="AI276" s="1040"/>
      <c r="AJ276" s="1040"/>
      <c r="AK276" s="1040"/>
      <c r="AL276" s="1040"/>
      <c r="AM276" s="1040"/>
      <c r="AN276" s="1040"/>
      <c r="AO276" s="1040"/>
      <c r="AP276" s="1040"/>
      <c r="AQ276" s="1040"/>
      <c r="AR276" s="1040"/>
      <c r="AS276" s="1040"/>
      <c r="AT276" s="1040"/>
      <c r="AU276" s="1040"/>
      <c r="AV276" s="1040"/>
      <c r="AW276" s="1041"/>
      <c r="AX276" s="1041"/>
      <c r="AY276" s="1041"/>
      <c r="AZ276" s="1041"/>
      <c r="BA276" s="1041"/>
      <c r="BB276" s="1041"/>
      <c r="BC276" s="1041"/>
      <c r="BD276" s="1041"/>
      <c r="BE276" s="1041"/>
      <c r="BF276" s="1041"/>
      <c r="BG276" s="1041"/>
      <c r="BH276" s="1041"/>
      <c r="BI276" s="1041"/>
      <c r="BJ276" s="1041"/>
      <c r="BK276" s="1041"/>
      <c r="BL276" s="1041"/>
      <c r="BM276" s="1041"/>
      <c r="BN276" s="1041"/>
      <c r="BO276" s="1041"/>
      <c r="BP276" s="1041"/>
      <c r="BQ276" s="1041"/>
      <c r="BR276" s="1041"/>
      <c r="BS276" s="1041"/>
      <c r="BT276" s="1041"/>
      <c r="BU276" s="1041"/>
      <c r="BV276" s="1041"/>
      <c r="BW276" s="1041"/>
      <c r="BX276" s="1041"/>
      <c r="BY276" s="1041"/>
      <c r="BZ276" s="1041"/>
      <c r="CA276" s="1041"/>
      <c r="CB276" s="1041"/>
      <c r="CC276" s="1041"/>
      <c r="CD276" s="1041"/>
      <c r="CE276" s="1041"/>
      <c r="CF276" s="1041"/>
      <c r="CG276" s="1041"/>
      <c r="CH276" s="1041"/>
      <c r="CI276" s="1041"/>
      <c r="CJ276" s="1041"/>
      <c r="CK276" s="1041"/>
      <c r="CL276" s="1041"/>
      <c r="CM276" s="1041"/>
      <c r="CN276" s="1041"/>
      <c r="CO276" s="1041"/>
      <c r="CP276" s="1041"/>
      <c r="CQ276" s="1041"/>
      <c r="CR276" s="1041"/>
      <c r="CS276" s="1041"/>
      <c r="CT276" s="1041"/>
      <c r="CU276" s="1041"/>
      <c r="CV276" s="1041"/>
    </row>
    <row r="277" spans="4:100" ht="12">
      <c r="D277" s="1041"/>
      <c r="E277" s="1041"/>
      <c r="F277" s="1041"/>
      <c r="G277" s="1040"/>
      <c r="H277" s="1040"/>
      <c r="I277" s="1040"/>
      <c r="J277" s="1040"/>
      <c r="K277" s="1040"/>
      <c r="L277" s="1040"/>
      <c r="M277" s="1040"/>
      <c r="N277" s="1040"/>
      <c r="O277" s="1040"/>
      <c r="P277" s="1040"/>
      <c r="Q277" s="1040"/>
      <c r="R277" s="1040"/>
      <c r="S277" s="1040"/>
      <c r="T277" s="1040"/>
      <c r="U277" s="1040"/>
      <c r="V277" s="1040"/>
      <c r="W277" s="1040"/>
      <c r="X277" s="1040"/>
      <c r="Y277" s="1040"/>
      <c r="Z277" s="1040"/>
      <c r="AA277" s="1040"/>
      <c r="AB277" s="1040"/>
      <c r="AC277" s="1040"/>
      <c r="AD277" s="1040"/>
      <c r="AE277" s="1040"/>
      <c r="AF277" s="1040"/>
      <c r="AG277" s="1040"/>
      <c r="AH277" s="1040"/>
      <c r="AI277" s="1040"/>
      <c r="AJ277" s="1040"/>
      <c r="AK277" s="1040"/>
      <c r="AL277" s="1040"/>
      <c r="AM277" s="1040"/>
      <c r="AN277" s="1040"/>
      <c r="AO277" s="1040"/>
      <c r="AP277" s="1040"/>
      <c r="AQ277" s="1040"/>
      <c r="AR277" s="1040"/>
      <c r="AS277" s="1040"/>
      <c r="AT277" s="1040"/>
      <c r="AU277" s="1040"/>
      <c r="AV277" s="1040"/>
      <c r="AW277" s="1041"/>
      <c r="AX277" s="1041"/>
      <c r="AY277" s="1041"/>
      <c r="AZ277" s="1041"/>
      <c r="BA277" s="1041"/>
      <c r="BB277" s="1041"/>
      <c r="BC277" s="1041"/>
      <c r="BD277" s="1041"/>
      <c r="BE277" s="1041"/>
      <c r="BF277" s="1041"/>
      <c r="BG277" s="1041"/>
      <c r="BH277" s="1041"/>
      <c r="BI277" s="1041"/>
      <c r="BJ277" s="1041"/>
      <c r="BK277" s="1041"/>
      <c r="BL277" s="1041"/>
      <c r="BM277" s="1041"/>
      <c r="BN277" s="1041"/>
      <c r="BO277" s="1041"/>
      <c r="BP277" s="1041"/>
      <c r="BQ277" s="1041"/>
      <c r="BR277" s="1041"/>
      <c r="BS277" s="1041"/>
      <c r="BT277" s="1041"/>
      <c r="BU277" s="1041"/>
      <c r="BV277" s="1041"/>
      <c r="BW277" s="1041"/>
      <c r="BX277" s="1041"/>
      <c r="BY277" s="1041"/>
      <c r="BZ277" s="1041"/>
      <c r="CA277" s="1041"/>
      <c r="CB277" s="1041"/>
      <c r="CC277" s="1041"/>
      <c r="CD277" s="1041"/>
      <c r="CE277" s="1041"/>
      <c r="CF277" s="1041"/>
      <c r="CG277" s="1041"/>
      <c r="CH277" s="1041"/>
      <c r="CI277" s="1041"/>
      <c r="CJ277" s="1041"/>
      <c r="CK277" s="1041"/>
      <c r="CL277" s="1041"/>
      <c r="CM277" s="1041"/>
      <c r="CN277" s="1041"/>
      <c r="CO277" s="1041"/>
      <c r="CP277" s="1041"/>
      <c r="CQ277" s="1041"/>
      <c r="CR277" s="1041"/>
      <c r="CS277" s="1041"/>
      <c r="CT277" s="1041"/>
      <c r="CU277" s="1041"/>
      <c r="CV277" s="1041"/>
    </row>
    <row r="278" spans="4:100" ht="12">
      <c r="D278" s="1041"/>
      <c r="E278" s="1041"/>
      <c r="F278" s="1041"/>
      <c r="G278" s="1040"/>
      <c r="H278" s="1040"/>
      <c r="I278" s="1040"/>
      <c r="J278" s="1040"/>
      <c r="K278" s="1040"/>
      <c r="L278" s="1040"/>
      <c r="M278" s="1040"/>
      <c r="N278" s="1040"/>
      <c r="O278" s="1040"/>
      <c r="P278" s="1040"/>
      <c r="Q278" s="1040"/>
      <c r="R278" s="1040"/>
      <c r="S278" s="1040"/>
      <c r="T278" s="1040"/>
      <c r="U278" s="1040"/>
      <c r="V278" s="1040"/>
      <c r="W278" s="1040"/>
      <c r="X278" s="1040"/>
      <c r="Y278" s="1040"/>
      <c r="Z278" s="1040"/>
      <c r="AA278" s="1040"/>
      <c r="AB278" s="1040"/>
      <c r="AC278" s="1040"/>
      <c r="AD278" s="1040"/>
      <c r="AE278" s="1040"/>
      <c r="AF278" s="1040"/>
      <c r="AG278" s="1040"/>
      <c r="AH278" s="1040"/>
      <c r="AI278" s="1040"/>
      <c r="AJ278" s="1040"/>
      <c r="AK278" s="1040"/>
      <c r="AL278" s="1040"/>
      <c r="AM278" s="1040"/>
      <c r="AN278" s="1040"/>
      <c r="AO278" s="1040"/>
      <c r="AP278" s="1040"/>
      <c r="AQ278" s="1040"/>
      <c r="AR278" s="1040"/>
      <c r="AS278" s="1040"/>
      <c r="AT278" s="1040"/>
      <c r="AU278" s="1040"/>
      <c r="AV278" s="1040"/>
      <c r="AW278" s="1041"/>
      <c r="AX278" s="1041"/>
      <c r="AY278" s="1041"/>
      <c r="AZ278" s="1041"/>
      <c r="BA278" s="1041"/>
      <c r="BB278" s="1041"/>
      <c r="BC278" s="1041"/>
      <c r="BD278" s="1041"/>
      <c r="BE278" s="1041"/>
      <c r="BF278" s="1041"/>
      <c r="BG278" s="1041"/>
      <c r="BH278" s="1041"/>
      <c r="BI278" s="1041"/>
      <c r="BJ278" s="1041"/>
      <c r="BK278" s="1041"/>
      <c r="BL278" s="1041"/>
      <c r="BM278" s="1041"/>
      <c r="BN278" s="1041"/>
      <c r="BO278" s="1041"/>
      <c r="BP278" s="1041"/>
      <c r="BQ278" s="1041"/>
      <c r="BR278" s="1041"/>
      <c r="BS278" s="1041"/>
      <c r="BT278" s="1041"/>
      <c r="BU278" s="1041"/>
      <c r="BV278" s="1041"/>
      <c r="BW278" s="1041"/>
      <c r="BX278" s="1041"/>
      <c r="BY278" s="1041"/>
      <c r="BZ278" s="1041"/>
      <c r="CA278" s="1041"/>
      <c r="CB278" s="1041"/>
      <c r="CC278" s="1041"/>
      <c r="CD278" s="1041"/>
      <c r="CE278" s="1041"/>
      <c r="CF278" s="1041"/>
      <c r="CG278" s="1041"/>
      <c r="CH278" s="1041"/>
      <c r="CI278" s="1041"/>
      <c r="CJ278" s="1041"/>
      <c r="CK278" s="1041"/>
      <c r="CL278" s="1041"/>
      <c r="CM278" s="1041"/>
      <c r="CN278" s="1041"/>
      <c r="CO278" s="1041"/>
      <c r="CP278" s="1041"/>
      <c r="CQ278" s="1041"/>
      <c r="CR278" s="1041"/>
      <c r="CS278" s="1041"/>
      <c r="CT278" s="1041"/>
      <c r="CU278" s="1041"/>
      <c r="CV278" s="1041"/>
    </row>
    <row r="279" spans="4:100" ht="12">
      <c r="D279" s="1041"/>
      <c r="E279" s="1041"/>
      <c r="F279" s="1041"/>
      <c r="G279" s="1040"/>
      <c r="H279" s="1040"/>
      <c r="I279" s="1040"/>
      <c r="J279" s="1040"/>
      <c r="K279" s="1040"/>
      <c r="L279" s="1040"/>
      <c r="M279" s="1040"/>
      <c r="N279" s="1040"/>
      <c r="O279" s="1040"/>
      <c r="P279" s="1040"/>
      <c r="Q279" s="1040"/>
      <c r="R279" s="1040"/>
      <c r="S279" s="1040"/>
      <c r="T279" s="1040"/>
      <c r="U279" s="1040"/>
      <c r="V279" s="1040"/>
      <c r="W279" s="1040"/>
      <c r="X279" s="1040"/>
      <c r="Y279" s="1040"/>
      <c r="Z279" s="1040"/>
      <c r="AA279" s="1040"/>
      <c r="AB279" s="1040"/>
      <c r="AC279" s="1040"/>
      <c r="AD279" s="1040"/>
      <c r="AE279" s="1040"/>
      <c r="AF279" s="1040"/>
      <c r="AG279" s="1040"/>
      <c r="AH279" s="1040"/>
      <c r="AI279" s="1040"/>
      <c r="AJ279" s="1040"/>
      <c r="AK279" s="1040"/>
      <c r="AL279" s="1040"/>
      <c r="AM279" s="1040"/>
      <c r="AN279" s="1040"/>
      <c r="AO279" s="1040"/>
      <c r="AP279" s="1040"/>
      <c r="AQ279" s="1040"/>
      <c r="AR279" s="1040"/>
      <c r="AS279" s="1040"/>
      <c r="AT279" s="1040"/>
      <c r="AU279" s="1040"/>
      <c r="AV279" s="1040"/>
      <c r="AW279" s="1041"/>
      <c r="AX279" s="1041"/>
      <c r="AY279" s="1041"/>
      <c r="AZ279" s="1041"/>
      <c r="BA279" s="1041"/>
      <c r="BB279" s="1041"/>
      <c r="BC279" s="1041"/>
      <c r="BD279" s="1041"/>
      <c r="BE279" s="1041"/>
      <c r="BF279" s="1041"/>
      <c r="BG279" s="1041"/>
      <c r="BH279" s="1041"/>
      <c r="BI279" s="1041"/>
      <c r="BJ279" s="1041"/>
      <c r="BK279" s="1041"/>
      <c r="BL279" s="1041"/>
      <c r="BM279" s="1041"/>
      <c r="BN279" s="1041"/>
      <c r="BO279" s="1041"/>
      <c r="BP279" s="1041"/>
      <c r="BQ279" s="1041"/>
      <c r="BR279" s="1041"/>
      <c r="BS279" s="1041"/>
      <c r="BT279" s="1041"/>
      <c r="BU279" s="1041"/>
      <c r="BV279" s="1041"/>
      <c r="BW279" s="1041"/>
      <c r="BX279" s="1041"/>
      <c r="BY279" s="1041"/>
      <c r="BZ279" s="1041"/>
      <c r="CA279" s="1041"/>
      <c r="CB279" s="1041"/>
      <c r="CC279" s="1041"/>
      <c r="CD279" s="1041"/>
      <c r="CE279" s="1041"/>
      <c r="CF279" s="1041"/>
      <c r="CG279" s="1041"/>
      <c r="CH279" s="1041"/>
      <c r="CI279" s="1041"/>
      <c r="CJ279" s="1041"/>
      <c r="CK279" s="1041"/>
      <c r="CL279" s="1041"/>
      <c r="CM279" s="1041"/>
      <c r="CN279" s="1041"/>
      <c r="CO279" s="1041"/>
      <c r="CP279" s="1041"/>
      <c r="CQ279" s="1041"/>
      <c r="CR279" s="1041"/>
      <c r="CS279" s="1041"/>
      <c r="CT279" s="1041"/>
      <c r="CU279" s="1041"/>
      <c r="CV279" s="1041"/>
    </row>
    <row r="280" spans="4:100" ht="12">
      <c r="D280" s="1041"/>
      <c r="E280" s="1041"/>
      <c r="F280" s="1041"/>
      <c r="G280" s="1040"/>
      <c r="H280" s="1040"/>
      <c r="I280" s="1040"/>
      <c r="J280" s="1040"/>
      <c r="K280" s="1040"/>
      <c r="L280" s="1040"/>
      <c r="M280" s="1040"/>
      <c r="N280" s="1040"/>
      <c r="O280" s="1040"/>
      <c r="P280" s="1040"/>
      <c r="Q280" s="1040"/>
      <c r="R280" s="1040"/>
      <c r="S280" s="1040"/>
      <c r="T280" s="1040"/>
      <c r="U280" s="1040"/>
      <c r="V280" s="1040"/>
      <c r="W280" s="1040"/>
      <c r="X280" s="1040"/>
      <c r="Y280" s="1040"/>
      <c r="Z280" s="1040"/>
      <c r="AA280" s="1040"/>
      <c r="AB280" s="1040"/>
      <c r="AC280" s="1040"/>
      <c r="AD280" s="1040"/>
      <c r="AE280" s="1040"/>
      <c r="AF280" s="1040"/>
      <c r="AG280" s="1040"/>
      <c r="AH280" s="1040"/>
      <c r="AI280" s="1040"/>
      <c r="AJ280" s="1040"/>
      <c r="AK280" s="1040"/>
      <c r="AL280" s="1040"/>
      <c r="AM280" s="1040"/>
      <c r="AN280" s="1040"/>
      <c r="AO280" s="1040"/>
      <c r="AP280" s="1040"/>
      <c r="AQ280" s="1040"/>
      <c r="AR280" s="1040"/>
      <c r="AS280" s="1040"/>
      <c r="AT280" s="1040"/>
      <c r="AU280" s="1040"/>
      <c r="AV280" s="1040"/>
      <c r="AW280" s="1041"/>
      <c r="AX280" s="1041"/>
      <c r="AY280" s="1041"/>
      <c r="AZ280" s="1041"/>
      <c r="BA280" s="1041"/>
      <c r="BB280" s="1041"/>
      <c r="BC280" s="1041"/>
      <c r="BD280" s="1041"/>
      <c r="BE280" s="1041"/>
      <c r="BF280" s="1041"/>
      <c r="BG280" s="1041"/>
      <c r="BH280" s="1041"/>
      <c r="BI280" s="1041"/>
      <c r="BJ280" s="1041"/>
      <c r="BK280" s="1041"/>
      <c r="BL280" s="1041"/>
      <c r="BM280" s="1041"/>
      <c r="BN280" s="1041"/>
      <c r="BO280" s="1041"/>
      <c r="BP280" s="1041"/>
      <c r="BQ280" s="1041"/>
      <c r="BR280" s="1041"/>
      <c r="BS280" s="1041"/>
      <c r="BT280" s="1041"/>
      <c r="BU280" s="1041"/>
      <c r="BV280" s="1041"/>
      <c r="BW280" s="1041"/>
      <c r="BX280" s="1041"/>
      <c r="BY280" s="1041"/>
      <c r="BZ280" s="1041"/>
      <c r="CA280" s="1041"/>
      <c r="CB280" s="1041"/>
      <c r="CC280" s="1041"/>
      <c r="CD280" s="1041"/>
      <c r="CE280" s="1041"/>
      <c r="CF280" s="1041"/>
      <c r="CG280" s="1041"/>
      <c r="CH280" s="1041"/>
      <c r="CI280" s="1041"/>
      <c r="CJ280" s="1041"/>
      <c r="CK280" s="1041"/>
      <c r="CL280" s="1041"/>
      <c r="CM280" s="1041"/>
      <c r="CN280" s="1041"/>
      <c r="CO280" s="1041"/>
      <c r="CP280" s="1041"/>
      <c r="CQ280" s="1041"/>
      <c r="CR280" s="1041"/>
      <c r="CS280" s="1041"/>
      <c r="CT280" s="1041"/>
      <c r="CU280" s="1041"/>
      <c r="CV280" s="1041"/>
    </row>
    <row r="281" spans="4:100" ht="12">
      <c r="D281" s="1041"/>
      <c r="E281" s="1041"/>
      <c r="F281" s="1041"/>
      <c r="G281" s="1040"/>
      <c r="H281" s="1040"/>
      <c r="I281" s="1040"/>
      <c r="J281" s="1040"/>
      <c r="K281" s="1040"/>
      <c r="L281" s="1040"/>
      <c r="M281" s="1040"/>
      <c r="N281" s="1040"/>
      <c r="O281" s="1040"/>
      <c r="P281" s="1040"/>
      <c r="Q281" s="1040"/>
      <c r="R281" s="1040"/>
      <c r="S281" s="1040"/>
      <c r="T281" s="1040"/>
      <c r="U281" s="1040"/>
      <c r="V281" s="1040"/>
      <c r="W281" s="1040"/>
      <c r="X281" s="1040"/>
      <c r="Y281" s="1040"/>
      <c r="Z281" s="1040"/>
      <c r="AA281" s="1040"/>
      <c r="AB281" s="1040"/>
      <c r="AC281" s="1040"/>
      <c r="AD281" s="1040"/>
      <c r="AE281" s="1040"/>
      <c r="AF281" s="1040"/>
      <c r="AG281" s="1040"/>
      <c r="AH281" s="1040"/>
      <c r="AI281" s="1040"/>
      <c r="AJ281" s="1040"/>
      <c r="AK281" s="1040"/>
      <c r="AL281" s="1040"/>
      <c r="AM281" s="1040"/>
      <c r="AN281" s="1040"/>
      <c r="AO281" s="1040"/>
      <c r="AP281" s="1040"/>
      <c r="AQ281" s="1040"/>
      <c r="AR281" s="1040"/>
      <c r="AS281" s="1040"/>
      <c r="AT281" s="1040"/>
      <c r="AU281" s="1040"/>
      <c r="AV281" s="1040"/>
      <c r="AW281" s="1041"/>
      <c r="AX281" s="1041"/>
      <c r="AY281" s="1041"/>
      <c r="AZ281" s="1041"/>
      <c r="BA281" s="1041"/>
      <c r="BB281" s="1041"/>
      <c r="BC281" s="1041"/>
      <c r="BD281" s="1041"/>
      <c r="BE281" s="1041"/>
      <c r="BF281" s="1041"/>
      <c r="BG281" s="1041"/>
      <c r="BH281" s="1041"/>
      <c r="BI281" s="1041"/>
      <c r="BJ281" s="1041"/>
      <c r="BK281" s="1041"/>
      <c r="BL281" s="1041"/>
      <c r="BM281" s="1041"/>
      <c r="BN281" s="1041"/>
      <c r="BO281" s="1041"/>
      <c r="BP281" s="1041"/>
      <c r="BQ281" s="1041"/>
      <c r="BR281" s="1041"/>
      <c r="BS281" s="1041"/>
      <c r="BT281" s="1041"/>
      <c r="BU281" s="1041"/>
      <c r="BV281" s="1041"/>
      <c r="BW281" s="1041"/>
      <c r="BX281" s="1041"/>
      <c r="BY281" s="1041"/>
      <c r="BZ281" s="1041"/>
      <c r="CA281" s="1041"/>
      <c r="CB281" s="1041"/>
      <c r="CC281" s="1041"/>
      <c r="CD281" s="1041"/>
      <c r="CE281" s="1041"/>
      <c r="CF281" s="1041"/>
      <c r="CG281" s="1041"/>
      <c r="CH281" s="1041"/>
      <c r="CI281" s="1041"/>
      <c r="CJ281" s="1041"/>
      <c r="CK281" s="1041"/>
      <c r="CL281" s="1041"/>
      <c r="CM281" s="1041"/>
      <c r="CN281" s="1041"/>
      <c r="CO281" s="1041"/>
      <c r="CP281" s="1041"/>
      <c r="CQ281" s="1041"/>
      <c r="CR281" s="1041"/>
      <c r="CS281" s="1041"/>
      <c r="CT281" s="1041"/>
      <c r="CU281" s="1041"/>
      <c r="CV281" s="1041"/>
    </row>
    <row r="282" spans="4:100" ht="12">
      <c r="D282" s="1041"/>
      <c r="E282" s="1041"/>
      <c r="F282" s="1041"/>
      <c r="G282" s="1040"/>
      <c r="H282" s="1040"/>
      <c r="I282" s="1040"/>
      <c r="J282" s="1040"/>
      <c r="K282" s="1040"/>
      <c r="L282" s="1040"/>
      <c r="M282" s="1040"/>
      <c r="N282" s="1040"/>
      <c r="O282" s="1040"/>
      <c r="P282" s="1040"/>
      <c r="Q282" s="1040"/>
      <c r="R282" s="1040"/>
      <c r="S282" s="1040"/>
      <c r="T282" s="1040"/>
      <c r="U282" s="1040"/>
      <c r="V282" s="1040"/>
      <c r="W282" s="1040"/>
      <c r="X282" s="1040"/>
      <c r="Y282" s="1040"/>
      <c r="Z282" s="1040"/>
      <c r="AA282" s="1040"/>
      <c r="AB282" s="1040"/>
      <c r="AC282" s="1040"/>
      <c r="AD282" s="1040"/>
      <c r="AE282" s="1040"/>
      <c r="AF282" s="1040"/>
      <c r="AG282" s="1040"/>
      <c r="AH282" s="1040"/>
      <c r="AI282" s="1040"/>
      <c r="AJ282" s="1040"/>
      <c r="AK282" s="1040"/>
      <c r="AL282" s="1040"/>
      <c r="AM282" s="1040"/>
      <c r="AN282" s="1040"/>
      <c r="AO282" s="1040"/>
      <c r="AP282" s="1040"/>
      <c r="AQ282" s="1040"/>
      <c r="AR282" s="1040"/>
      <c r="AS282" s="1040"/>
      <c r="AT282" s="1040"/>
      <c r="AU282" s="1040"/>
      <c r="AV282" s="1040"/>
      <c r="AW282" s="1041"/>
      <c r="AX282" s="1041"/>
      <c r="AY282" s="1041"/>
      <c r="AZ282" s="1041"/>
      <c r="BA282" s="1041"/>
      <c r="BB282" s="1041"/>
      <c r="BC282" s="1041"/>
      <c r="BD282" s="1041"/>
      <c r="BE282" s="1041"/>
      <c r="BF282" s="1041"/>
      <c r="BG282" s="1041"/>
      <c r="BH282" s="1041"/>
      <c r="BI282" s="1041"/>
      <c r="BJ282" s="1041"/>
      <c r="BK282" s="1041"/>
      <c r="BL282" s="1041"/>
      <c r="BM282" s="1041"/>
      <c r="BN282" s="1041"/>
      <c r="BO282" s="1041"/>
      <c r="BP282" s="1041"/>
      <c r="BQ282" s="1041"/>
      <c r="BR282" s="1041"/>
      <c r="BS282" s="1041"/>
      <c r="BT282" s="1041"/>
      <c r="BU282" s="1041"/>
      <c r="BV282" s="1041"/>
      <c r="BW282" s="1041"/>
      <c r="BX282" s="1041"/>
      <c r="BY282" s="1041"/>
      <c r="BZ282" s="1041"/>
      <c r="CA282" s="1041"/>
      <c r="CB282" s="1041"/>
      <c r="CC282" s="1041"/>
      <c r="CD282" s="1041"/>
      <c r="CE282" s="1041"/>
      <c r="CF282" s="1041"/>
      <c r="CG282" s="1041"/>
      <c r="CH282" s="1041"/>
      <c r="CI282" s="1041"/>
      <c r="CJ282" s="1041"/>
      <c r="CK282" s="1041"/>
      <c r="CL282" s="1041"/>
      <c r="CM282" s="1041"/>
      <c r="CN282" s="1041"/>
      <c r="CO282" s="1041"/>
      <c r="CP282" s="1041"/>
      <c r="CQ282" s="1041"/>
      <c r="CR282" s="1041"/>
      <c r="CS282" s="1041"/>
      <c r="CT282" s="1041"/>
      <c r="CU282" s="1041"/>
      <c r="CV282" s="1041"/>
    </row>
    <row r="283" spans="4:100" ht="12">
      <c r="D283" s="1041"/>
      <c r="E283" s="1041"/>
      <c r="F283" s="1041"/>
      <c r="G283" s="1040"/>
      <c r="H283" s="1040"/>
      <c r="I283" s="1040"/>
      <c r="J283" s="1040"/>
      <c r="K283" s="1040"/>
      <c r="L283" s="1040"/>
      <c r="M283" s="1040"/>
      <c r="N283" s="1040"/>
      <c r="O283" s="1040"/>
      <c r="P283" s="1040"/>
      <c r="Q283" s="1040"/>
      <c r="R283" s="1040"/>
      <c r="S283" s="1040"/>
      <c r="T283" s="1040"/>
      <c r="U283" s="1040"/>
      <c r="V283" s="1040"/>
      <c r="W283" s="1040"/>
      <c r="X283" s="1040"/>
      <c r="Y283" s="1040"/>
      <c r="Z283" s="1040"/>
      <c r="AA283" s="1040"/>
      <c r="AB283" s="1040"/>
      <c r="AC283" s="1040"/>
      <c r="AD283" s="1040"/>
      <c r="AE283" s="1040"/>
      <c r="AF283" s="1040"/>
      <c r="AG283" s="1040"/>
      <c r="AH283" s="1040"/>
      <c r="AI283" s="1040"/>
      <c r="AJ283" s="1040"/>
      <c r="AK283" s="1040"/>
      <c r="AL283" s="1040"/>
      <c r="AM283" s="1040"/>
      <c r="AN283" s="1040"/>
      <c r="AO283" s="1040"/>
      <c r="AP283" s="1040"/>
      <c r="AQ283" s="1040"/>
      <c r="AR283" s="1040"/>
      <c r="AS283" s="1040"/>
      <c r="AT283" s="1040"/>
      <c r="AU283" s="1040"/>
      <c r="AV283" s="1040"/>
      <c r="AW283" s="1041"/>
      <c r="AX283" s="1041"/>
      <c r="AY283" s="1041"/>
      <c r="AZ283" s="1041"/>
      <c r="BA283" s="1041"/>
      <c r="BB283" s="1041"/>
      <c r="BC283" s="1041"/>
      <c r="BD283" s="1041"/>
      <c r="BE283" s="1041"/>
      <c r="BF283" s="1041"/>
      <c r="BG283" s="1041"/>
      <c r="BH283" s="1041"/>
      <c r="BI283" s="1041"/>
      <c r="BJ283" s="1041"/>
      <c r="BK283" s="1041"/>
      <c r="BL283" s="1041"/>
      <c r="BM283" s="1041"/>
      <c r="BN283" s="1041"/>
      <c r="BO283" s="1041"/>
      <c r="BP283" s="1041"/>
      <c r="BQ283" s="1041"/>
      <c r="BR283" s="1041"/>
      <c r="BS283" s="1041"/>
      <c r="BT283" s="1041"/>
      <c r="BU283" s="1041"/>
      <c r="BV283" s="1041"/>
      <c r="BW283" s="1041"/>
      <c r="BX283" s="1041"/>
      <c r="BY283" s="1041"/>
      <c r="BZ283" s="1041"/>
      <c r="CA283" s="1041"/>
      <c r="CB283" s="1041"/>
      <c r="CC283" s="1041"/>
      <c r="CD283" s="1041"/>
      <c r="CE283" s="1041"/>
      <c r="CF283" s="1041"/>
      <c r="CG283" s="1041"/>
      <c r="CH283" s="1041"/>
      <c r="CI283" s="1041"/>
      <c r="CJ283" s="1041"/>
      <c r="CK283" s="1041"/>
      <c r="CL283" s="1041"/>
      <c r="CM283" s="1041"/>
      <c r="CN283" s="1041"/>
      <c r="CO283" s="1041"/>
      <c r="CP283" s="1041"/>
      <c r="CQ283" s="1041"/>
      <c r="CR283" s="1041"/>
      <c r="CS283" s="1041"/>
      <c r="CT283" s="1041"/>
      <c r="CU283" s="1041"/>
      <c r="CV283" s="1041"/>
    </row>
    <row r="284" spans="4:100" ht="12">
      <c r="D284" s="1041"/>
      <c r="E284" s="1041"/>
      <c r="F284" s="1041"/>
      <c r="G284" s="1040"/>
      <c r="H284" s="1040"/>
      <c r="I284" s="1040"/>
      <c r="J284" s="1040"/>
      <c r="K284" s="1040"/>
      <c r="L284" s="1040"/>
      <c r="M284" s="1040"/>
      <c r="N284" s="1040"/>
      <c r="O284" s="1040"/>
      <c r="P284" s="1040"/>
      <c r="Q284" s="1040"/>
      <c r="R284" s="1040"/>
      <c r="S284" s="1040"/>
      <c r="T284" s="1040"/>
      <c r="U284" s="1040"/>
      <c r="V284" s="1040"/>
      <c r="W284" s="1040"/>
      <c r="X284" s="1040"/>
      <c r="Y284" s="1040"/>
      <c r="Z284" s="1040"/>
      <c r="AA284" s="1040"/>
      <c r="AB284" s="1040"/>
      <c r="AC284" s="1040"/>
      <c r="AD284" s="1040"/>
      <c r="AE284" s="1040"/>
      <c r="AF284" s="1040"/>
      <c r="AG284" s="1040"/>
      <c r="AH284" s="1040"/>
      <c r="AI284" s="1040"/>
      <c r="AJ284" s="1040"/>
      <c r="AK284" s="1040"/>
      <c r="AL284" s="1040"/>
      <c r="AM284" s="1040"/>
      <c r="AN284" s="1040"/>
      <c r="AO284" s="1040"/>
      <c r="AP284" s="1040"/>
      <c r="AQ284" s="1040"/>
      <c r="AR284" s="1040"/>
      <c r="AS284" s="1040"/>
      <c r="AT284" s="1040"/>
      <c r="AU284" s="1040"/>
      <c r="AV284" s="1040"/>
      <c r="AW284" s="1041"/>
      <c r="AX284" s="1041"/>
      <c r="AY284" s="1041"/>
      <c r="AZ284" s="1041"/>
      <c r="BA284" s="1041"/>
      <c r="BB284" s="1041"/>
      <c r="BC284" s="1041"/>
      <c r="BD284" s="1041"/>
      <c r="BE284" s="1041"/>
      <c r="BF284" s="1041"/>
      <c r="BG284" s="1041"/>
      <c r="BH284" s="1041"/>
      <c r="BI284" s="1041"/>
      <c r="BJ284" s="1041"/>
      <c r="BK284" s="1041"/>
      <c r="BL284" s="1041"/>
      <c r="BM284" s="1041"/>
      <c r="BN284" s="1041"/>
      <c r="BO284" s="1041"/>
      <c r="BP284" s="1041"/>
      <c r="BQ284" s="1041"/>
      <c r="BR284" s="1041"/>
      <c r="BS284" s="1041"/>
      <c r="BT284" s="1041"/>
      <c r="BU284" s="1041"/>
      <c r="BV284" s="1041"/>
      <c r="BW284" s="1041"/>
      <c r="BX284" s="1041"/>
      <c r="BY284" s="1041"/>
      <c r="BZ284" s="1041"/>
      <c r="CA284" s="1041"/>
      <c r="CB284" s="1041"/>
      <c r="CC284" s="1041"/>
      <c r="CD284" s="1041"/>
      <c r="CE284" s="1041"/>
      <c r="CF284" s="1041"/>
      <c r="CG284" s="1041"/>
      <c r="CH284" s="1041"/>
      <c r="CI284" s="1041"/>
      <c r="CJ284" s="1041"/>
      <c r="CK284" s="1041"/>
      <c r="CL284" s="1041"/>
      <c r="CM284" s="1041"/>
      <c r="CN284" s="1041"/>
      <c r="CO284" s="1041"/>
      <c r="CP284" s="1041"/>
      <c r="CQ284" s="1041"/>
      <c r="CR284" s="1041"/>
      <c r="CS284" s="1041"/>
      <c r="CT284" s="1041"/>
      <c r="CU284" s="1041"/>
      <c r="CV284" s="1041"/>
    </row>
    <row r="285" spans="4:100" ht="12">
      <c r="D285" s="1041"/>
      <c r="E285" s="1041"/>
      <c r="F285" s="1041"/>
      <c r="G285" s="1040"/>
      <c r="H285" s="1040"/>
      <c r="I285" s="1040"/>
      <c r="J285" s="1040"/>
      <c r="K285" s="1040"/>
      <c r="L285" s="1040"/>
      <c r="M285" s="1040"/>
      <c r="N285" s="1040"/>
      <c r="O285" s="1040"/>
      <c r="P285" s="1040"/>
      <c r="Q285" s="1040"/>
      <c r="R285" s="1040"/>
      <c r="S285" s="1040"/>
      <c r="T285" s="1040"/>
      <c r="U285" s="1040"/>
      <c r="V285" s="1040"/>
      <c r="W285" s="1040"/>
      <c r="X285" s="1040"/>
      <c r="Y285" s="1040"/>
      <c r="Z285" s="1040"/>
      <c r="AA285" s="1040"/>
      <c r="AB285" s="1040"/>
      <c r="AC285" s="1040"/>
      <c r="AD285" s="1040"/>
      <c r="AE285" s="1040"/>
      <c r="AF285" s="1040"/>
      <c r="AG285" s="1040"/>
      <c r="AH285" s="1040"/>
      <c r="AI285" s="1040"/>
      <c r="AJ285" s="1040"/>
      <c r="AK285" s="1040"/>
      <c r="AL285" s="1040"/>
      <c r="AM285" s="1040"/>
      <c r="AN285" s="1040"/>
      <c r="AO285" s="1040"/>
      <c r="AP285" s="1040"/>
      <c r="AQ285" s="1040"/>
      <c r="AR285" s="1040"/>
      <c r="AS285" s="1040"/>
      <c r="AT285" s="1040"/>
      <c r="AU285" s="1040"/>
      <c r="AV285" s="1040"/>
      <c r="AW285" s="1041"/>
      <c r="AX285" s="1041"/>
      <c r="AY285" s="1041"/>
      <c r="AZ285" s="1041"/>
      <c r="BA285" s="1041"/>
      <c r="BB285" s="1041"/>
      <c r="BC285" s="1041"/>
      <c r="BD285" s="1041"/>
      <c r="BE285" s="1041"/>
      <c r="BF285" s="1041"/>
      <c r="BG285" s="1041"/>
      <c r="BH285" s="1041"/>
      <c r="BI285" s="1041"/>
      <c r="BJ285" s="1041"/>
      <c r="BK285" s="1041"/>
      <c r="BL285" s="1041"/>
      <c r="BM285" s="1041"/>
      <c r="BN285" s="1041"/>
      <c r="BO285" s="1041"/>
      <c r="BP285" s="1041"/>
      <c r="BQ285" s="1041"/>
      <c r="BR285" s="1041"/>
      <c r="BS285" s="1041"/>
      <c r="BT285" s="1041"/>
      <c r="BU285" s="1041"/>
      <c r="BV285" s="1041"/>
      <c r="BW285" s="1041"/>
      <c r="BX285" s="1041"/>
      <c r="BY285" s="1041"/>
      <c r="BZ285" s="1041"/>
      <c r="CA285" s="1041"/>
      <c r="CB285" s="1041"/>
      <c r="CC285" s="1041"/>
      <c r="CD285" s="1041"/>
      <c r="CE285" s="1041"/>
      <c r="CF285" s="1041"/>
      <c r="CG285" s="1041"/>
      <c r="CH285" s="1041"/>
      <c r="CI285" s="1041"/>
      <c r="CJ285" s="1041"/>
      <c r="CK285" s="1041"/>
      <c r="CL285" s="1041"/>
      <c r="CM285" s="1041"/>
      <c r="CN285" s="1041"/>
      <c r="CO285" s="1041"/>
      <c r="CP285" s="1041"/>
      <c r="CQ285" s="1041"/>
      <c r="CR285" s="1041"/>
      <c r="CS285" s="1041"/>
      <c r="CT285" s="1041"/>
      <c r="CU285" s="1041"/>
      <c r="CV285" s="1041"/>
    </row>
    <row r="286" spans="4:100" ht="12">
      <c r="D286" s="1041"/>
      <c r="E286" s="1041"/>
      <c r="F286" s="1041"/>
      <c r="G286" s="1040"/>
      <c r="H286" s="1040"/>
      <c r="I286" s="1040"/>
      <c r="J286" s="1040"/>
      <c r="K286" s="1040"/>
      <c r="L286" s="1040"/>
      <c r="M286" s="1040"/>
      <c r="N286" s="1040"/>
      <c r="O286" s="1040"/>
      <c r="P286" s="1040"/>
      <c r="Q286" s="1040"/>
      <c r="R286" s="1040"/>
      <c r="S286" s="1040"/>
      <c r="T286" s="1040"/>
      <c r="U286" s="1040"/>
      <c r="V286" s="1040"/>
      <c r="W286" s="1040"/>
      <c r="X286" s="1040"/>
      <c r="Y286" s="1040"/>
      <c r="Z286" s="1040"/>
      <c r="AA286" s="1040"/>
      <c r="AB286" s="1040"/>
      <c r="AC286" s="1040"/>
      <c r="AD286" s="1040"/>
      <c r="AE286" s="1040"/>
      <c r="AF286" s="1040"/>
      <c r="AG286" s="1040"/>
      <c r="AH286" s="1040"/>
      <c r="AI286" s="1040"/>
      <c r="AJ286" s="1040"/>
      <c r="AK286" s="1040"/>
      <c r="AL286" s="1040"/>
      <c r="AM286" s="1040"/>
      <c r="AN286" s="1040"/>
      <c r="AO286" s="1040"/>
      <c r="AP286" s="1040"/>
      <c r="AQ286" s="1040"/>
      <c r="AR286" s="1040"/>
      <c r="AS286" s="1040"/>
      <c r="AT286" s="1040"/>
      <c r="AU286" s="1040"/>
      <c r="AV286" s="1040"/>
      <c r="AW286" s="1041"/>
      <c r="AX286" s="1041"/>
      <c r="AY286" s="1041"/>
      <c r="AZ286" s="1041"/>
      <c r="BA286" s="1041"/>
      <c r="BB286" s="1041"/>
      <c r="BC286" s="1041"/>
      <c r="BD286" s="1041"/>
      <c r="BE286" s="1041"/>
      <c r="BF286" s="1041"/>
      <c r="BG286" s="1041"/>
      <c r="BH286" s="1041"/>
      <c r="BI286" s="1041"/>
      <c r="BJ286" s="1041"/>
      <c r="BK286" s="1041"/>
      <c r="BL286" s="1041"/>
      <c r="BM286" s="1041"/>
      <c r="BN286" s="1041"/>
      <c r="BO286" s="1041"/>
      <c r="BP286" s="1041"/>
      <c r="BQ286" s="1041"/>
      <c r="BR286" s="1041"/>
      <c r="BS286" s="1041"/>
      <c r="BT286" s="1041"/>
      <c r="BU286" s="1041"/>
      <c r="BV286" s="1041"/>
      <c r="BW286" s="1041"/>
      <c r="BX286" s="1041"/>
      <c r="BY286" s="1041"/>
      <c r="BZ286" s="1041"/>
      <c r="CA286" s="1041"/>
      <c r="CB286" s="1041"/>
      <c r="CC286" s="1041"/>
      <c r="CD286" s="1041"/>
      <c r="CE286" s="1041"/>
      <c r="CF286" s="1041"/>
      <c r="CG286" s="1041"/>
      <c r="CH286" s="1041"/>
      <c r="CI286" s="1041"/>
      <c r="CJ286" s="1041"/>
      <c r="CK286" s="1041"/>
      <c r="CL286" s="1041"/>
      <c r="CM286" s="1041"/>
      <c r="CN286" s="1041"/>
      <c r="CO286" s="1041"/>
      <c r="CP286" s="1041"/>
      <c r="CQ286" s="1041"/>
      <c r="CR286" s="1041"/>
      <c r="CS286" s="1041"/>
      <c r="CT286" s="1041"/>
      <c r="CU286" s="1041"/>
      <c r="CV286" s="1041"/>
    </row>
    <row r="287" spans="4:100" ht="12">
      <c r="D287" s="1041"/>
      <c r="E287" s="1041"/>
      <c r="F287" s="1041"/>
      <c r="G287" s="1040"/>
      <c r="H287" s="1040"/>
      <c r="I287" s="1040"/>
      <c r="J287" s="1040"/>
      <c r="K287" s="1040"/>
      <c r="L287" s="1040"/>
      <c r="M287" s="1040"/>
      <c r="N287" s="1040"/>
      <c r="O287" s="1040"/>
      <c r="P287" s="1040"/>
      <c r="Q287" s="1040"/>
      <c r="R287" s="1040"/>
      <c r="S287" s="1040"/>
      <c r="T287" s="1040"/>
      <c r="U287" s="1040"/>
      <c r="V287" s="1040"/>
      <c r="W287" s="1040"/>
      <c r="X287" s="1040"/>
      <c r="Y287" s="1040"/>
      <c r="Z287" s="1040"/>
      <c r="AA287" s="1040"/>
      <c r="AB287" s="1040"/>
      <c r="AC287" s="1040"/>
      <c r="AD287" s="1040"/>
      <c r="AE287" s="1040"/>
      <c r="AF287" s="1040"/>
      <c r="AG287" s="1040"/>
      <c r="AH287" s="1040"/>
      <c r="AI287" s="1040"/>
      <c r="AJ287" s="1040"/>
      <c r="AK287" s="1040"/>
      <c r="AL287" s="1040"/>
      <c r="AM287" s="1040"/>
      <c r="AN287" s="1040"/>
      <c r="AO287" s="1040"/>
      <c r="AP287" s="1040"/>
      <c r="AQ287" s="1040"/>
      <c r="AR287" s="1040"/>
      <c r="AS287" s="1040"/>
      <c r="AT287" s="1040"/>
      <c r="AU287" s="1040"/>
      <c r="AV287" s="1040"/>
      <c r="AW287" s="1041"/>
      <c r="AX287" s="1041"/>
      <c r="AY287" s="1041"/>
      <c r="AZ287" s="1041"/>
      <c r="BA287" s="1041"/>
      <c r="BB287" s="1041"/>
      <c r="BC287" s="1041"/>
      <c r="BD287" s="1041"/>
      <c r="BE287" s="1041"/>
      <c r="BF287" s="1041"/>
      <c r="BG287" s="1041"/>
      <c r="BH287" s="1041"/>
      <c r="BI287" s="1041"/>
      <c r="BJ287" s="1041"/>
      <c r="BK287" s="1041"/>
      <c r="BL287" s="1041"/>
      <c r="BM287" s="1041"/>
      <c r="BN287" s="1041"/>
      <c r="BO287" s="1041"/>
      <c r="BP287" s="1041"/>
      <c r="BQ287" s="1041"/>
      <c r="BR287" s="1041"/>
      <c r="BS287" s="1041"/>
      <c r="BT287" s="1041"/>
      <c r="BU287" s="1041"/>
      <c r="BV287" s="1041"/>
      <c r="BW287" s="1041"/>
      <c r="BX287" s="1041"/>
      <c r="BY287" s="1041"/>
      <c r="BZ287" s="1041"/>
      <c r="CA287" s="1041"/>
      <c r="CB287" s="1041"/>
      <c r="CC287" s="1041"/>
      <c r="CD287" s="1041"/>
      <c r="CE287" s="1041"/>
      <c r="CF287" s="1041"/>
      <c r="CG287" s="1041"/>
      <c r="CH287" s="1041"/>
      <c r="CI287" s="1041"/>
      <c r="CJ287" s="1041"/>
      <c r="CK287" s="1041"/>
      <c r="CL287" s="1041"/>
      <c r="CM287" s="1041"/>
      <c r="CN287" s="1041"/>
      <c r="CO287" s="1041"/>
      <c r="CP287" s="1041"/>
      <c r="CQ287" s="1041"/>
      <c r="CR287" s="1041"/>
      <c r="CS287" s="1041"/>
      <c r="CT287" s="1041"/>
      <c r="CU287" s="1041"/>
      <c r="CV287" s="1041"/>
    </row>
    <row r="288" spans="4:100" ht="12">
      <c r="D288" s="1041"/>
      <c r="E288" s="1041"/>
      <c r="F288" s="1041"/>
      <c r="G288" s="1040"/>
      <c r="H288" s="1040"/>
      <c r="I288" s="1040"/>
      <c r="J288" s="1040"/>
      <c r="K288" s="1040"/>
      <c r="L288" s="1040"/>
      <c r="M288" s="1040"/>
      <c r="N288" s="1040"/>
      <c r="O288" s="1040"/>
      <c r="P288" s="1040"/>
      <c r="Q288" s="1040"/>
      <c r="R288" s="1040"/>
      <c r="S288" s="1040"/>
      <c r="T288" s="1040"/>
      <c r="U288" s="1040"/>
      <c r="V288" s="1040"/>
      <c r="W288" s="1040"/>
      <c r="X288" s="1040"/>
      <c r="Y288" s="1040"/>
      <c r="Z288" s="1040"/>
      <c r="AA288" s="1040"/>
      <c r="AB288" s="1040"/>
      <c r="AC288" s="1040"/>
      <c r="AD288" s="1040"/>
      <c r="AE288" s="1040"/>
      <c r="AF288" s="1040"/>
      <c r="AG288" s="1040"/>
      <c r="AH288" s="1040"/>
      <c r="AI288" s="1040"/>
      <c r="AJ288" s="1040"/>
      <c r="AK288" s="1040"/>
      <c r="AL288" s="1040"/>
      <c r="AM288" s="1040"/>
      <c r="AN288" s="1040"/>
      <c r="AO288" s="1040"/>
      <c r="AP288" s="1040"/>
      <c r="AQ288" s="1040"/>
      <c r="AR288" s="1040"/>
      <c r="AS288" s="1040"/>
      <c r="AT288" s="1040"/>
      <c r="AU288" s="1040"/>
      <c r="AV288" s="1040"/>
      <c r="AW288" s="1041"/>
      <c r="AX288" s="1041"/>
      <c r="AY288" s="1041"/>
      <c r="AZ288" s="1041"/>
      <c r="BA288" s="1041"/>
      <c r="BB288" s="1041"/>
      <c r="BC288" s="1041"/>
      <c r="BD288" s="1041"/>
      <c r="BE288" s="1041"/>
      <c r="BF288" s="1041"/>
      <c r="BG288" s="1041"/>
      <c r="BH288" s="1041"/>
      <c r="BI288" s="1041"/>
      <c r="BJ288" s="1041"/>
      <c r="BK288" s="1041"/>
      <c r="BL288" s="1041"/>
      <c r="BM288" s="1041"/>
      <c r="BN288" s="1041"/>
      <c r="BO288" s="1041"/>
      <c r="BP288" s="1041"/>
      <c r="BQ288" s="1041"/>
      <c r="BR288" s="1041"/>
      <c r="BS288" s="1041"/>
      <c r="BT288" s="1041"/>
      <c r="BU288" s="1041"/>
      <c r="BV288" s="1041"/>
      <c r="BW288" s="1041"/>
      <c r="BX288" s="1041"/>
      <c r="BY288" s="1041"/>
      <c r="BZ288" s="1041"/>
      <c r="CA288" s="1041"/>
      <c r="CB288" s="1041"/>
      <c r="CC288" s="1041"/>
      <c r="CD288" s="1041"/>
      <c r="CE288" s="1041"/>
      <c r="CF288" s="1041"/>
      <c r="CG288" s="1041"/>
      <c r="CH288" s="1041"/>
      <c r="CI288" s="1041"/>
      <c r="CJ288" s="1041"/>
      <c r="CK288" s="1041"/>
      <c r="CL288" s="1041"/>
      <c r="CM288" s="1041"/>
      <c r="CN288" s="1041"/>
      <c r="CO288" s="1041"/>
      <c r="CP288" s="1041"/>
      <c r="CQ288" s="1041"/>
      <c r="CR288" s="1041"/>
      <c r="CS288" s="1041"/>
      <c r="CT288" s="1041"/>
      <c r="CU288" s="1041"/>
      <c r="CV288" s="1041"/>
    </row>
    <row r="289" spans="4:100" ht="12">
      <c r="D289" s="1041"/>
      <c r="E289" s="1041"/>
      <c r="F289" s="1041"/>
      <c r="G289" s="1040"/>
      <c r="H289" s="1040"/>
      <c r="I289" s="1040"/>
      <c r="J289" s="1040"/>
      <c r="K289" s="1040"/>
      <c r="L289" s="1040"/>
      <c r="M289" s="1040"/>
      <c r="N289" s="1040"/>
      <c r="O289" s="1040"/>
      <c r="P289" s="1040"/>
      <c r="Q289" s="1040"/>
      <c r="R289" s="1040"/>
      <c r="S289" s="1040"/>
      <c r="T289" s="1040"/>
      <c r="U289" s="1040"/>
      <c r="V289" s="1040"/>
      <c r="W289" s="1040"/>
      <c r="X289" s="1040"/>
      <c r="Y289" s="1040"/>
      <c r="Z289" s="1040"/>
      <c r="AA289" s="1040"/>
      <c r="AB289" s="1040"/>
      <c r="AC289" s="1040"/>
      <c r="AD289" s="1040"/>
      <c r="AE289" s="1040"/>
      <c r="AF289" s="1040"/>
      <c r="AG289" s="1040"/>
      <c r="AH289" s="1040"/>
      <c r="AI289" s="1040"/>
      <c r="AJ289" s="1040"/>
      <c r="AK289" s="1040"/>
      <c r="AL289" s="1040"/>
      <c r="AM289" s="1040"/>
      <c r="AN289" s="1040"/>
      <c r="AO289" s="1040"/>
      <c r="AP289" s="1040"/>
      <c r="AQ289" s="1040"/>
      <c r="AR289" s="1040"/>
      <c r="AS289" s="1040"/>
      <c r="AT289" s="1040"/>
      <c r="AU289" s="1040"/>
      <c r="AV289" s="1040"/>
      <c r="AW289" s="1041"/>
      <c r="AX289" s="1041"/>
      <c r="AY289" s="1041"/>
      <c r="AZ289" s="1041"/>
      <c r="BA289" s="1041"/>
      <c r="BB289" s="1041"/>
      <c r="BC289" s="1041"/>
      <c r="BD289" s="1041"/>
      <c r="BE289" s="1041"/>
      <c r="BF289" s="1041"/>
      <c r="BG289" s="1041"/>
      <c r="BH289" s="1041"/>
      <c r="BI289" s="1041"/>
      <c r="BJ289" s="1041"/>
      <c r="BK289" s="1041"/>
      <c r="BL289" s="1041"/>
      <c r="BM289" s="1041"/>
      <c r="BN289" s="1041"/>
      <c r="BO289" s="1041"/>
      <c r="BP289" s="1041"/>
      <c r="BQ289" s="1041"/>
      <c r="BR289" s="1041"/>
      <c r="BS289" s="1041"/>
      <c r="BT289" s="1041"/>
      <c r="BU289" s="1041"/>
      <c r="BV289" s="1041"/>
      <c r="BW289" s="1041"/>
      <c r="BX289" s="1041"/>
      <c r="BY289" s="1041"/>
      <c r="BZ289" s="1041"/>
      <c r="CA289" s="1041"/>
      <c r="CB289" s="1041"/>
      <c r="CC289" s="1041"/>
      <c r="CD289" s="1041"/>
      <c r="CE289" s="1041"/>
      <c r="CF289" s="1041"/>
      <c r="CG289" s="1041"/>
      <c r="CH289" s="1041"/>
      <c r="CI289" s="1041"/>
      <c r="CJ289" s="1041"/>
      <c r="CK289" s="1041"/>
      <c r="CL289" s="1041"/>
      <c r="CM289" s="1041"/>
      <c r="CN289" s="1041"/>
      <c r="CO289" s="1041"/>
      <c r="CP289" s="1041"/>
      <c r="CQ289" s="1041"/>
      <c r="CR289" s="1041"/>
      <c r="CS289" s="1041"/>
      <c r="CT289" s="1041"/>
      <c r="CU289" s="1041"/>
      <c r="CV289" s="1041"/>
    </row>
    <row r="290" spans="4:100" ht="12">
      <c r="D290" s="1041"/>
      <c r="E290" s="1041"/>
      <c r="F290" s="1041"/>
      <c r="G290" s="1040"/>
      <c r="H290" s="1040"/>
      <c r="I290" s="1040"/>
      <c r="J290" s="1040"/>
      <c r="K290" s="1040"/>
      <c r="L290" s="1040"/>
      <c r="M290" s="1040"/>
      <c r="N290" s="1040"/>
      <c r="O290" s="1040"/>
      <c r="P290" s="1040"/>
      <c r="Q290" s="1040"/>
      <c r="R290" s="1040"/>
      <c r="S290" s="1040"/>
      <c r="T290" s="1040"/>
      <c r="U290" s="1040"/>
      <c r="V290" s="1040"/>
      <c r="W290" s="1040"/>
      <c r="X290" s="1040"/>
      <c r="Y290" s="1040"/>
      <c r="Z290" s="1040"/>
      <c r="AA290" s="1040"/>
      <c r="AB290" s="1040"/>
      <c r="AC290" s="1040"/>
      <c r="AD290" s="1040"/>
      <c r="AE290" s="1040"/>
      <c r="AF290" s="1040"/>
      <c r="AG290" s="1040"/>
      <c r="AH290" s="1040"/>
      <c r="AI290" s="1040"/>
      <c r="AJ290" s="1040"/>
      <c r="AK290" s="1040"/>
      <c r="AL290" s="1040"/>
      <c r="AM290" s="1040"/>
      <c r="AN290" s="1040"/>
      <c r="AO290" s="1040"/>
      <c r="AP290" s="1040"/>
      <c r="AQ290" s="1040"/>
      <c r="AR290" s="1040"/>
      <c r="AS290" s="1040"/>
      <c r="AT290" s="1040"/>
      <c r="AU290" s="1040"/>
      <c r="AV290" s="1040"/>
      <c r="AW290" s="1041"/>
      <c r="AX290" s="1041"/>
      <c r="AY290" s="1041"/>
      <c r="AZ290" s="1041"/>
      <c r="BA290" s="1041"/>
      <c r="BB290" s="1041"/>
      <c r="BC290" s="1041"/>
      <c r="BD290" s="1041"/>
      <c r="BE290" s="1041"/>
      <c r="BF290" s="1041"/>
      <c r="BG290" s="1041"/>
      <c r="BH290" s="1041"/>
      <c r="BI290" s="1041"/>
      <c r="BJ290" s="1041"/>
      <c r="BK290" s="1041"/>
      <c r="BL290" s="1041"/>
      <c r="BM290" s="1041"/>
      <c r="BN290" s="1041"/>
      <c r="BO290" s="1041"/>
      <c r="BP290" s="1041"/>
      <c r="BQ290" s="1041"/>
      <c r="BR290" s="1041"/>
      <c r="BS290" s="1041"/>
      <c r="BT290" s="1041"/>
      <c r="BU290" s="1041"/>
      <c r="BV290" s="1041"/>
      <c r="BW290" s="1041"/>
      <c r="BX290" s="1041"/>
      <c r="BY290" s="1041"/>
      <c r="BZ290" s="1041"/>
      <c r="CA290" s="1041"/>
      <c r="CB290" s="1041"/>
      <c r="CC290" s="1041"/>
      <c r="CD290" s="1041"/>
      <c r="CE290" s="1041"/>
      <c r="CF290" s="1041"/>
      <c r="CG290" s="1041"/>
      <c r="CH290" s="1041"/>
      <c r="CI290" s="1041"/>
      <c r="CJ290" s="1041"/>
      <c r="CK290" s="1041"/>
      <c r="CL290" s="1041"/>
      <c r="CM290" s="1041"/>
      <c r="CN290" s="1041"/>
      <c r="CO290" s="1041"/>
      <c r="CP290" s="1041"/>
      <c r="CQ290" s="1041"/>
      <c r="CR290" s="1041"/>
      <c r="CS290" s="1041"/>
      <c r="CT290" s="1041"/>
      <c r="CU290" s="1041"/>
      <c r="CV290" s="1041"/>
    </row>
    <row r="291" spans="4:100" ht="12">
      <c r="D291" s="1041"/>
      <c r="E291" s="1041"/>
      <c r="F291" s="1041"/>
      <c r="G291" s="1040"/>
      <c r="H291" s="1040"/>
      <c r="I291" s="1040"/>
      <c r="J291" s="1040"/>
      <c r="K291" s="1040"/>
      <c r="L291" s="1040"/>
      <c r="M291" s="1040"/>
      <c r="N291" s="1040"/>
      <c r="O291" s="1040"/>
      <c r="P291" s="1040"/>
      <c r="Q291" s="1040"/>
      <c r="R291" s="1040"/>
      <c r="S291" s="1040"/>
      <c r="T291" s="1040"/>
      <c r="U291" s="1040"/>
      <c r="V291" s="1040"/>
      <c r="W291" s="1040"/>
      <c r="X291" s="1040"/>
      <c r="Y291" s="1040"/>
      <c r="Z291" s="1040"/>
      <c r="AA291" s="1040"/>
      <c r="AB291" s="1040"/>
      <c r="AC291" s="1040"/>
      <c r="AD291" s="1040"/>
      <c r="AE291" s="1040"/>
      <c r="AF291" s="1040"/>
      <c r="AG291" s="1040"/>
      <c r="AH291" s="1040"/>
      <c r="AI291" s="1040"/>
      <c r="AJ291" s="1040"/>
      <c r="AK291" s="1040"/>
      <c r="AL291" s="1040"/>
      <c r="AM291" s="1040"/>
      <c r="AN291" s="1040"/>
      <c r="AO291" s="1040"/>
      <c r="AP291" s="1040"/>
      <c r="AQ291" s="1040"/>
      <c r="AR291" s="1040"/>
      <c r="AS291" s="1040"/>
      <c r="AT291" s="1040"/>
      <c r="AU291" s="1040"/>
      <c r="AV291" s="1040"/>
      <c r="AW291" s="1041"/>
      <c r="AX291" s="1041"/>
      <c r="AY291" s="1041"/>
      <c r="AZ291" s="1041"/>
      <c r="BA291" s="1041"/>
      <c r="BB291" s="1041"/>
      <c r="BC291" s="1041"/>
      <c r="BD291" s="1041"/>
      <c r="BE291" s="1041"/>
      <c r="BF291" s="1041"/>
      <c r="BG291" s="1041"/>
      <c r="BH291" s="1041"/>
      <c r="BI291" s="1041"/>
      <c r="BJ291" s="1041"/>
      <c r="BK291" s="1041"/>
      <c r="BL291" s="1041"/>
      <c r="BM291" s="1041"/>
      <c r="BN291" s="1041"/>
      <c r="BO291" s="1041"/>
      <c r="BP291" s="1041"/>
      <c r="BQ291" s="1041"/>
      <c r="BR291" s="1041"/>
      <c r="BS291" s="1041"/>
      <c r="BT291" s="1041"/>
      <c r="BU291" s="1041"/>
      <c r="BV291" s="1041"/>
      <c r="BW291" s="1041"/>
      <c r="BX291" s="1041"/>
      <c r="BY291" s="1041"/>
      <c r="BZ291" s="1041"/>
      <c r="CA291" s="1041"/>
      <c r="CB291" s="1041"/>
      <c r="CC291" s="1041"/>
      <c r="CD291" s="1041"/>
      <c r="CE291" s="1041"/>
      <c r="CF291" s="1041"/>
      <c r="CG291" s="1041"/>
      <c r="CH291" s="1041"/>
      <c r="CI291" s="1041"/>
      <c r="CJ291" s="1041"/>
      <c r="CK291" s="1041"/>
      <c r="CL291" s="1041"/>
      <c r="CM291" s="1041"/>
      <c r="CN291" s="1041"/>
      <c r="CO291" s="1041"/>
      <c r="CP291" s="1041"/>
      <c r="CQ291" s="1041"/>
      <c r="CR291" s="1041"/>
      <c r="CS291" s="1041"/>
      <c r="CT291" s="1041"/>
      <c r="CU291" s="1041"/>
      <c r="CV291" s="1041"/>
    </row>
    <row r="292" spans="4:100" ht="12">
      <c r="D292" s="1041"/>
      <c r="E292" s="1041"/>
      <c r="F292" s="1041"/>
      <c r="G292" s="1040"/>
      <c r="H292" s="1040"/>
      <c r="I292" s="1040"/>
      <c r="J292" s="1040"/>
      <c r="K292" s="1040"/>
      <c r="L292" s="1040"/>
      <c r="M292" s="1040"/>
      <c r="N292" s="1040"/>
      <c r="O292" s="1040"/>
      <c r="P292" s="1040"/>
      <c r="Q292" s="1040"/>
      <c r="R292" s="1040"/>
      <c r="S292" s="1040"/>
      <c r="T292" s="1040"/>
      <c r="U292" s="1040"/>
      <c r="V292" s="1040"/>
      <c r="W292" s="1040"/>
      <c r="X292" s="1040"/>
      <c r="Y292" s="1040"/>
      <c r="Z292" s="1040"/>
      <c r="AA292" s="1040"/>
      <c r="AB292" s="1040"/>
      <c r="AC292" s="1040"/>
      <c r="AD292" s="1040"/>
      <c r="AE292" s="1040"/>
      <c r="AF292" s="1040"/>
      <c r="AG292" s="1040"/>
      <c r="AH292" s="1040"/>
      <c r="AI292" s="1040"/>
      <c r="AJ292" s="1040"/>
      <c r="AK292" s="1040"/>
      <c r="AL292" s="1040"/>
      <c r="AM292" s="1040"/>
      <c r="AN292" s="1040"/>
      <c r="AO292" s="1040"/>
      <c r="AP292" s="1040"/>
      <c r="AQ292" s="1040"/>
      <c r="AR292" s="1040"/>
      <c r="AS292" s="1040"/>
      <c r="AT292" s="1040"/>
      <c r="AU292" s="1040"/>
      <c r="AV292" s="1040"/>
      <c r="AW292" s="1041"/>
      <c r="AX292" s="1041"/>
      <c r="AY292" s="1041"/>
      <c r="AZ292" s="1041"/>
      <c r="BA292" s="1041"/>
      <c r="BB292" s="1041"/>
      <c r="BC292" s="1041"/>
      <c r="BD292" s="1041"/>
      <c r="BE292" s="1041"/>
      <c r="BF292" s="1041"/>
      <c r="BG292" s="1041"/>
      <c r="BH292" s="1041"/>
      <c r="BI292" s="1041"/>
      <c r="BJ292" s="1041"/>
      <c r="BK292" s="1041"/>
      <c r="BL292" s="1041"/>
      <c r="BM292" s="1041"/>
      <c r="BN292" s="1041"/>
      <c r="BO292" s="1041"/>
      <c r="BP292" s="1041"/>
      <c r="BQ292" s="1041"/>
      <c r="BR292" s="1041"/>
      <c r="BS292" s="1041"/>
      <c r="BT292" s="1041"/>
      <c r="BU292" s="1041"/>
      <c r="BV292" s="1041"/>
      <c r="BW292" s="1041"/>
      <c r="BX292" s="1041"/>
      <c r="BY292" s="1041"/>
      <c r="BZ292" s="1041"/>
      <c r="CA292" s="1041"/>
      <c r="CB292" s="1041"/>
      <c r="CC292" s="1041"/>
      <c r="CD292" s="1041"/>
      <c r="CE292" s="1041"/>
      <c r="CF292" s="1041"/>
      <c r="CG292" s="1041"/>
      <c r="CH292" s="1041"/>
      <c r="CI292" s="1041"/>
      <c r="CJ292" s="1041"/>
      <c r="CK292" s="1041"/>
      <c r="CL292" s="1041"/>
      <c r="CM292" s="1041"/>
      <c r="CN292" s="1041"/>
      <c r="CO292" s="1041"/>
      <c r="CP292" s="1041"/>
      <c r="CQ292" s="1041"/>
      <c r="CR292" s="1041"/>
      <c r="CS292" s="1041"/>
      <c r="CT292" s="1041"/>
      <c r="CU292" s="1041"/>
      <c r="CV292" s="1041"/>
    </row>
    <row r="293" spans="4:100" ht="12">
      <c r="D293" s="1041"/>
      <c r="E293" s="1041"/>
      <c r="F293" s="1041"/>
      <c r="G293" s="1040"/>
      <c r="H293" s="1040"/>
      <c r="I293" s="1040"/>
      <c r="J293" s="1040"/>
      <c r="K293" s="1040"/>
      <c r="L293" s="1040"/>
      <c r="M293" s="1040"/>
      <c r="N293" s="1040"/>
      <c r="O293" s="1040"/>
      <c r="P293" s="1040"/>
      <c r="Q293" s="1040"/>
      <c r="R293" s="1040"/>
      <c r="S293" s="1040"/>
      <c r="T293" s="1040"/>
      <c r="U293" s="1040"/>
      <c r="V293" s="1040"/>
      <c r="W293" s="1040"/>
      <c r="X293" s="1040"/>
      <c r="Y293" s="1040"/>
      <c r="Z293" s="1040"/>
      <c r="AA293" s="1040"/>
      <c r="AB293" s="1040"/>
      <c r="AC293" s="1040"/>
      <c r="AD293" s="1040"/>
      <c r="AE293" s="1040"/>
      <c r="AF293" s="1040"/>
      <c r="AG293" s="1040"/>
      <c r="AH293" s="1040"/>
      <c r="AI293" s="1040"/>
      <c r="AJ293" s="1040"/>
      <c r="AK293" s="1040"/>
      <c r="AL293" s="1040"/>
      <c r="AM293" s="1040"/>
      <c r="AN293" s="1040"/>
      <c r="AO293" s="1040"/>
      <c r="AP293" s="1040"/>
      <c r="AQ293" s="1040"/>
      <c r="AR293" s="1040"/>
      <c r="AS293" s="1040"/>
      <c r="AT293" s="1040"/>
      <c r="AU293" s="1040"/>
      <c r="AV293" s="1040"/>
      <c r="AW293" s="1041"/>
      <c r="AX293" s="1041"/>
      <c r="AY293" s="1041"/>
      <c r="AZ293" s="1041"/>
      <c r="BA293" s="1041"/>
      <c r="BB293" s="1041"/>
      <c r="BC293" s="1041"/>
      <c r="BD293" s="1041"/>
      <c r="BE293" s="1041"/>
      <c r="BF293" s="1041"/>
      <c r="BG293" s="1041"/>
      <c r="BH293" s="1041"/>
      <c r="BI293" s="1041"/>
      <c r="BJ293" s="1041"/>
      <c r="BK293" s="1041"/>
      <c r="BL293" s="1041"/>
      <c r="BM293" s="1041"/>
      <c r="BN293" s="1041"/>
      <c r="BO293" s="1041"/>
      <c r="BP293" s="1041"/>
      <c r="BQ293" s="1041"/>
      <c r="BR293" s="1041"/>
      <c r="BS293" s="1041"/>
      <c r="BT293" s="1041"/>
      <c r="BU293" s="1041"/>
      <c r="BV293" s="1041"/>
      <c r="BW293" s="1041"/>
      <c r="BX293" s="1041"/>
      <c r="BY293" s="1041"/>
      <c r="BZ293" s="1041"/>
      <c r="CA293" s="1041"/>
      <c r="CB293" s="1041"/>
      <c r="CC293" s="1041"/>
      <c r="CD293" s="1041"/>
      <c r="CE293" s="1041"/>
      <c r="CF293" s="1041"/>
      <c r="CG293" s="1041"/>
      <c r="CH293" s="1041"/>
      <c r="CI293" s="1041"/>
      <c r="CJ293" s="1041"/>
      <c r="CK293" s="1041"/>
      <c r="CL293" s="1041"/>
      <c r="CM293" s="1041"/>
      <c r="CN293" s="1041"/>
      <c r="CO293" s="1041"/>
      <c r="CP293" s="1041"/>
      <c r="CQ293" s="1041"/>
      <c r="CR293" s="1041"/>
      <c r="CS293" s="1041"/>
      <c r="CT293" s="1041"/>
      <c r="CU293" s="1041"/>
      <c r="CV293" s="1041"/>
    </row>
    <row r="294" spans="4:100" ht="12">
      <c r="D294" s="1041"/>
      <c r="E294" s="1041"/>
      <c r="F294" s="1041"/>
      <c r="G294" s="1040"/>
      <c r="H294" s="1040"/>
      <c r="I294" s="1040"/>
      <c r="J294" s="1040"/>
      <c r="K294" s="1040"/>
      <c r="L294" s="1040"/>
      <c r="M294" s="1040"/>
      <c r="N294" s="1040"/>
      <c r="O294" s="1040"/>
      <c r="P294" s="1040"/>
      <c r="Q294" s="1040"/>
      <c r="R294" s="1040"/>
      <c r="S294" s="1040"/>
      <c r="T294" s="1040"/>
      <c r="U294" s="1040"/>
      <c r="V294" s="1040"/>
      <c r="W294" s="1040"/>
      <c r="X294" s="1040"/>
      <c r="Y294" s="1040"/>
      <c r="Z294" s="1040"/>
      <c r="AA294" s="1040"/>
      <c r="AB294" s="1040"/>
      <c r="AC294" s="1040"/>
      <c r="AD294" s="1040"/>
      <c r="AE294" s="1040"/>
      <c r="AF294" s="1040"/>
      <c r="AG294" s="1040"/>
      <c r="AH294" s="1040"/>
      <c r="AI294" s="1040"/>
      <c r="AJ294" s="1040"/>
      <c r="AK294" s="1040"/>
      <c r="AL294" s="1040"/>
      <c r="AM294" s="1040"/>
      <c r="AN294" s="1040"/>
      <c r="AO294" s="1040"/>
      <c r="AP294" s="1040"/>
      <c r="AQ294" s="1040"/>
      <c r="AR294" s="1040"/>
      <c r="AS294" s="1040"/>
      <c r="AT294" s="1040"/>
      <c r="AU294" s="1040"/>
      <c r="AV294" s="1040"/>
      <c r="AW294" s="1041"/>
      <c r="AX294" s="1041"/>
      <c r="AY294" s="1041"/>
      <c r="AZ294" s="1041"/>
      <c r="BA294" s="1041"/>
      <c r="BB294" s="1041"/>
      <c r="BC294" s="1041"/>
      <c r="BD294" s="1041"/>
      <c r="BE294" s="1041"/>
      <c r="BF294" s="1041"/>
      <c r="BG294" s="1041"/>
      <c r="BH294" s="1041"/>
      <c r="BI294" s="1041"/>
      <c r="BJ294" s="1041"/>
      <c r="BK294" s="1041"/>
      <c r="BL294" s="1041"/>
      <c r="BM294" s="1041"/>
      <c r="BN294" s="1041"/>
      <c r="BO294" s="1041"/>
      <c r="BP294" s="1041"/>
      <c r="BQ294" s="1041"/>
      <c r="BR294" s="1041"/>
      <c r="BS294" s="1041"/>
      <c r="BT294" s="1041"/>
      <c r="BU294" s="1041"/>
      <c r="BV294" s="1041"/>
      <c r="BW294" s="1041"/>
      <c r="BX294" s="1041"/>
      <c r="BY294" s="1041"/>
      <c r="BZ294" s="1041"/>
      <c r="CA294" s="1041"/>
      <c r="CB294" s="1041"/>
      <c r="CC294" s="1041"/>
      <c r="CD294" s="1041"/>
      <c r="CE294" s="1041"/>
      <c r="CF294" s="1041"/>
      <c r="CG294" s="1041"/>
      <c r="CH294" s="1041"/>
      <c r="CI294" s="1041"/>
      <c r="CJ294" s="1041"/>
      <c r="CK294" s="1041"/>
      <c r="CL294" s="1041"/>
      <c r="CM294" s="1041"/>
      <c r="CN294" s="1041"/>
      <c r="CO294" s="1041"/>
      <c r="CP294" s="1041"/>
      <c r="CQ294" s="1041"/>
      <c r="CR294" s="1041"/>
      <c r="CS294" s="1041"/>
      <c r="CT294" s="1041"/>
      <c r="CU294" s="1041"/>
      <c r="CV294" s="1041"/>
    </row>
    <row r="295" spans="4:100" ht="12">
      <c r="D295" s="1041"/>
      <c r="E295" s="1041"/>
      <c r="F295" s="1041"/>
      <c r="G295" s="1040"/>
      <c r="H295" s="1040"/>
      <c r="I295" s="1040"/>
      <c r="J295" s="1040"/>
      <c r="K295" s="1040"/>
      <c r="L295" s="1040"/>
      <c r="M295" s="1040"/>
      <c r="N295" s="1040"/>
      <c r="O295" s="1040"/>
      <c r="P295" s="1040"/>
      <c r="Q295" s="1040"/>
      <c r="R295" s="1040"/>
      <c r="S295" s="1040"/>
      <c r="T295" s="1040"/>
      <c r="U295" s="1040"/>
      <c r="V295" s="1040"/>
      <c r="W295" s="1040"/>
      <c r="X295" s="1040"/>
      <c r="Y295" s="1040"/>
      <c r="Z295" s="1040"/>
      <c r="AA295" s="1040"/>
      <c r="AB295" s="1040"/>
      <c r="AC295" s="1040"/>
      <c r="AD295" s="1040"/>
      <c r="AE295" s="1040"/>
      <c r="AF295" s="1040"/>
      <c r="AG295" s="1040"/>
      <c r="AH295" s="1040"/>
      <c r="AI295" s="1040"/>
      <c r="AJ295" s="1040"/>
      <c r="AK295" s="1040"/>
      <c r="AL295" s="1040"/>
      <c r="AM295" s="1040"/>
      <c r="AN295" s="1040"/>
      <c r="AO295" s="1040"/>
      <c r="AP295" s="1040"/>
      <c r="AQ295" s="1040"/>
      <c r="AR295" s="1040"/>
      <c r="AS295" s="1040"/>
      <c r="AT295" s="1040"/>
      <c r="AU295" s="1040"/>
      <c r="AV295" s="1040"/>
      <c r="AW295" s="1041"/>
      <c r="AX295" s="1041"/>
      <c r="AY295" s="1041"/>
      <c r="AZ295" s="1041"/>
      <c r="BA295" s="1041"/>
      <c r="BB295" s="1041"/>
      <c r="BC295" s="1041"/>
      <c r="BD295" s="1041"/>
      <c r="BE295" s="1041"/>
      <c r="BF295" s="1041"/>
      <c r="BG295" s="1041"/>
      <c r="BH295" s="1041"/>
      <c r="BI295" s="1041"/>
      <c r="BJ295" s="1041"/>
      <c r="BK295" s="1041"/>
      <c r="BL295" s="1041"/>
      <c r="BM295" s="1041"/>
      <c r="BN295" s="1041"/>
      <c r="BO295" s="1041"/>
      <c r="BP295" s="1041"/>
      <c r="BQ295" s="1041"/>
      <c r="BR295" s="1041"/>
      <c r="BS295" s="1041"/>
      <c r="BT295" s="1041"/>
      <c r="BU295" s="1041"/>
      <c r="BV295" s="1041"/>
      <c r="BW295" s="1041"/>
      <c r="BX295" s="1041"/>
      <c r="BY295" s="1041"/>
      <c r="BZ295" s="1041"/>
      <c r="CA295" s="1041"/>
      <c r="CB295" s="1041"/>
      <c r="CC295" s="1041"/>
      <c r="CD295" s="1041"/>
      <c r="CE295" s="1041"/>
      <c r="CF295" s="1041"/>
      <c r="CG295" s="1041"/>
      <c r="CH295" s="1041"/>
      <c r="CI295" s="1041"/>
      <c r="CJ295" s="1041"/>
      <c r="CK295" s="1041"/>
      <c r="CL295" s="1041"/>
      <c r="CM295" s="1041"/>
      <c r="CN295" s="1041"/>
      <c r="CO295" s="1041"/>
      <c r="CP295" s="1041"/>
      <c r="CQ295" s="1041"/>
      <c r="CR295" s="1041"/>
      <c r="CS295" s="1041"/>
      <c r="CT295" s="1041"/>
      <c r="CU295" s="1041"/>
      <c r="CV295" s="1041"/>
    </row>
  </sheetData>
  <mergeCells count="10">
    <mergeCell ref="A1:V1"/>
    <mergeCell ref="A2:V2"/>
    <mergeCell ref="B5:C5"/>
    <mergeCell ref="A173:K173"/>
    <mergeCell ref="A3:A4"/>
    <mergeCell ref="B3:C3"/>
    <mergeCell ref="D3:U3"/>
    <mergeCell ref="B4:C4"/>
    <mergeCell ref="A172:E172"/>
    <mergeCell ref="A171:D171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>
    <oddFooter xml:space="preserve">&amp;R&amp;"Arial,Cursiva"&amp;8
</oddFooter>
  </headerFooter>
  <rowBreaks count="3" manualBreakCount="3">
    <brk id="66" max="16383" man="1"/>
    <brk id="97" max="22" man="1"/>
    <brk id="128" max="22" man="1"/>
  </rowBreaks>
  <colBreaks count="1" manualBreakCount="1">
    <brk id="23" max="164" man="1"/>
  </colBreaks>
  <ignoredErrors>
    <ignoredError sqref="D6:V13 D16:V16 D14 D19:V19 D17 D22:V22 D20 D25:V25 D23 D28:V28 D26 D31:V31 D29 D34:V34 D32 D15 D18 D21 D24 D27 D30 D33 D37:V40 D35 D36 D43:V43 D41 D46:V46 D44 D49:V49 D47 D52:V52 D50 D42 D45 D48 D51 D55:V55 D53 D58:V58 D56 D61:V61 D59 D64:V64 D62 D67:V67 D65 D70:V73 D68 D54 D57 D60 D63 D66 D69 D76:V76 D74 D79:V79 D77 D82:V82 D80 D85:V85 D83 D88:V88 D86 D91:V91 D89 D75 D78 D81 D84 D87 D90 D94:V97 D93 D92 D100:V100 D98 D103:V103 D101 D106:V106 D104 C104:C105 D109:V109 D107 D112:V112 D110 D99 D102 D105 D108 D111 D115:V115 D114 D118:V121 D117 D113 D116 D124:V124 D122 D127:V127 D125 D130:V130 D128 D133:V133 D131 D123 D126 D129 D132 D136:V139 D134 D135 D142:V142 D140 D145:V145 D143 D148:V148 D146 D151:V151 D149 D154:V154 D152 D141 D144 D147 D150 D153 D157:V157 D156 D160:V160 D159 D163:V163 D162 D166:V166 D165 D168 D167 D155 D158 D161 D164 A280:W291 W172:W279" unlockedFormula="1"/>
    <ignoredError sqref="A142:B167 A139 A121:B135 A113:B114 A111:B112 A73:B77 A108:B110 A40:B69 A13:A37 A116:B117 A115 A6 A10 A71:B72 A78:A94 A97:A107 A70:B70 A95:A96 A118:B119 A136" numberStoredAsText="1"/>
    <ignoredError sqref="G172:V172 A175:V279 L173:V173 G174:V174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272"/>
  <sheetViews>
    <sheetView view="pageBreakPreview" zoomScale="90" zoomScaleNormal="100" zoomScaleSheetLayoutView="90" workbookViewId="0">
      <pane xSplit="3" ySplit="5" topLeftCell="D141" activePane="bottomRight" state="frozen"/>
      <selection pane="topRight" activeCell="D1" sqref="D1"/>
      <selection pane="bottomLeft" activeCell="A6" sqref="A6"/>
      <selection pane="bottomRight" sqref="A1:V1"/>
    </sheetView>
  </sheetViews>
  <sheetFormatPr baseColWidth="10" defaultColWidth="10.125" defaultRowHeight="15"/>
  <cols>
    <col min="1" max="1" width="5.625" style="127" customWidth="1"/>
    <col min="2" max="2" width="5.75" style="129" customWidth="1"/>
    <col min="3" max="3" width="23.625" style="130" customWidth="1"/>
    <col min="4" max="4" width="8.125" style="131" customWidth="1"/>
    <col min="5" max="5" width="7.75" style="132" customWidth="1"/>
    <col min="6" max="20" width="7.75" style="133" customWidth="1"/>
    <col min="21" max="21" width="7.75" style="134" customWidth="1"/>
    <col min="22" max="22" width="8.125" style="133" customWidth="1"/>
    <col min="23" max="23" width="3.5" style="128" customWidth="1"/>
    <col min="24" max="16384" width="10.125" style="128"/>
  </cols>
  <sheetData>
    <row r="1" spans="1:67" ht="19.5" customHeight="1">
      <c r="A1" s="1644" t="s">
        <v>897</v>
      </c>
      <c r="B1" s="1644"/>
      <c r="C1" s="1644"/>
      <c r="D1" s="1644"/>
      <c r="E1" s="1644"/>
      <c r="F1" s="1644"/>
      <c r="G1" s="1644"/>
      <c r="H1" s="1644"/>
      <c r="I1" s="1644"/>
      <c r="J1" s="1644"/>
      <c r="K1" s="1644"/>
      <c r="L1" s="1644"/>
      <c r="M1" s="1644"/>
      <c r="N1" s="1644"/>
      <c r="O1" s="1644"/>
      <c r="P1" s="1644"/>
      <c r="Q1" s="1644"/>
      <c r="R1" s="1644"/>
      <c r="S1" s="1644"/>
      <c r="T1" s="1644"/>
      <c r="U1" s="1644"/>
      <c r="V1" s="1644"/>
      <c r="W1" s="127"/>
    </row>
    <row r="2" spans="1:67" ht="19.5" customHeight="1" thickBot="1">
      <c r="A2" s="1645" t="s">
        <v>885</v>
      </c>
      <c r="B2" s="1645"/>
      <c r="C2" s="1645"/>
      <c r="D2" s="1645"/>
      <c r="E2" s="1645"/>
      <c r="F2" s="1645"/>
      <c r="G2" s="1645"/>
      <c r="H2" s="1645"/>
      <c r="I2" s="1645"/>
      <c r="J2" s="1645"/>
      <c r="K2" s="1645"/>
      <c r="L2" s="1645"/>
      <c r="M2" s="1645"/>
      <c r="N2" s="1645"/>
      <c r="O2" s="1645"/>
      <c r="P2" s="1645"/>
      <c r="Q2" s="1645"/>
      <c r="R2" s="1645"/>
      <c r="S2" s="1645"/>
      <c r="T2" s="1645"/>
      <c r="U2" s="1645"/>
      <c r="V2" s="1645"/>
      <c r="W2" s="127"/>
    </row>
    <row r="3" spans="1:67" ht="9.6" customHeight="1" thickBot="1">
      <c r="V3" s="135"/>
      <c r="W3" s="127"/>
    </row>
    <row r="4" spans="1:67" s="138" customFormat="1" ht="28.15" customHeight="1">
      <c r="A4" s="1665" t="s">
        <v>53</v>
      </c>
      <c r="B4" s="1667" t="s">
        <v>85</v>
      </c>
      <c r="C4" s="1668"/>
      <c r="D4" s="1669"/>
      <c r="E4" s="1669"/>
      <c r="F4" s="1669"/>
      <c r="G4" s="1669"/>
      <c r="H4" s="1669"/>
      <c r="I4" s="1669"/>
      <c r="J4" s="1669"/>
      <c r="K4" s="1669"/>
      <c r="L4" s="1669"/>
      <c r="M4" s="1669"/>
      <c r="N4" s="1669"/>
      <c r="O4" s="1669"/>
      <c r="P4" s="1669"/>
      <c r="Q4" s="1669"/>
      <c r="R4" s="1669"/>
      <c r="S4" s="1669"/>
      <c r="T4" s="1669"/>
      <c r="U4" s="1670"/>
      <c r="V4" s="136"/>
      <c r="W4" s="137"/>
    </row>
    <row r="5" spans="1:67" s="138" customFormat="1" ht="24" customHeight="1">
      <c r="A5" s="1666"/>
      <c r="B5" s="1671" t="s">
        <v>86</v>
      </c>
      <c r="C5" s="1672"/>
      <c r="D5" s="139" t="s">
        <v>3</v>
      </c>
      <c r="E5" s="140" t="s">
        <v>4</v>
      </c>
      <c r="F5" s="139" t="s">
        <v>5</v>
      </c>
      <c r="G5" s="141" t="s">
        <v>6</v>
      </c>
      <c r="H5" s="139" t="s">
        <v>7</v>
      </c>
      <c r="I5" s="139" t="s">
        <v>8</v>
      </c>
      <c r="J5" s="139" t="s">
        <v>9</v>
      </c>
      <c r="K5" s="139" t="s">
        <v>10</v>
      </c>
      <c r="L5" s="139" t="s">
        <v>11</v>
      </c>
      <c r="M5" s="139" t="s">
        <v>12</v>
      </c>
      <c r="N5" s="139" t="s">
        <v>13</v>
      </c>
      <c r="O5" s="139" t="s">
        <v>14</v>
      </c>
      <c r="P5" s="139" t="s">
        <v>15</v>
      </c>
      <c r="Q5" s="139" t="s">
        <v>16</v>
      </c>
      <c r="R5" s="139" t="s">
        <v>17</v>
      </c>
      <c r="S5" s="139" t="s">
        <v>18</v>
      </c>
      <c r="T5" s="139" t="s">
        <v>19</v>
      </c>
      <c r="U5" s="139" t="s">
        <v>133</v>
      </c>
      <c r="V5" s="142" t="s">
        <v>134</v>
      </c>
      <c r="W5" s="137"/>
    </row>
    <row r="6" spans="1:67" s="137" customFormat="1" ht="16.149999999999999" customHeight="1">
      <c r="A6" s="143"/>
      <c r="B6" s="144"/>
      <c r="C6" s="145"/>
      <c r="D6" s="146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8"/>
      <c r="V6" s="149"/>
      <c r="W6" s="150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</row>
    <row r="7" spans="1:67" ht="18.75" customHeight="1">
      <c r="A7" s="1106" t="s">
        <v>29</v>
      </c>
      <c r="B7" s="1083" t="s">
        <v>30</v>
      </c>
      <c r="C7" s="1084"/>
      <c r="D7" s="1085">
        <f>D8+D9</f>
        <v>310778</v>
      </c>
      <c r="E7" s="1085">
        <f>E8+E9</f>
        <v>6232</v>
      </c>
      <c r="F7" s="1085">
        <f>F8+F9</f>
        <v>24799</v>
      </c>
      <c r="G7" s="1085">
        <f t="shared" ref="G7:V7" si="0">G8+G9</f>
        <v>30534</v>
      </c>
      <c r="H7" s="1085">
        <f t="shared" si="0"/>
        <v>29620</v>
      </c>
      <c r="I7" s="1085">
        <f t="shared" si="0"/>
        <v>28144</v>
      </c>
      <c r="J7" s="1085">
        <f t="shared" si="0"/>
        <v>26219</v>
      </c>
      <c r="K7" s="1085">
        <f t="shared" si="0"/>
        <v>23079</v>
      </c>
      <c r="L7" s="1085">
        <f t="shared" si="0"/>
        <v>21687</v>
      </c>
      <c r="M7" s="1085">
        <f t="shared" si="0"/>
        <v>20083</v>
      </c>
      <c r="N7" s="1085">
        <f t="shared" si="0"/>
        <v>18235</v>
      </c>
      <c r="O7" s="1085">
        <f t="shared" si="0"/>
        <v>17353</v>
      </c>
      <c r="P7" s="1085">
        <f t="shared" si="0"/>
        <v>16108</v>
      </c>
      <c r="Q7" s="1085">
        <f t="shared" si="0"/>
        <v>13920</v>
      </c>
      <c r="R7" s="1085">
        <f t="shared" si="0"/>
        <v>11260</v>
      </c>
      <c r="S7" s="1085">
        <f t="shared" si="0"/>
        <v>8371</v>
      </c>
      <c r="T7" s="1085">
        <f t="shared" si="0"/>
        <v>6070</v>
      </c>
      <c r="U7" s="1085">
        <f t="shared" si="0"/>
        <v>4106</v>
      </c>
      <c r="V7" s="1085">
        <f t="shared" si="0"/>
        <v>4958</v>
      </c>
      <c r="W7" s="150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</row>
    <row r="8" spans="1:67" ht="18.75" customHeight="1">
      <c r="A8" s="1086"/>
      <c r="B8" s="144"/>
      <c r="C8" s="153" t="s">
        <v>135</v>
      </c>
      <c r="D8" s="154">
        <f>SUM(E8:V8)</f>
        <v>157406</v>
      </c>
      <c r="E8" s="154">
        <f t="shared" ref="E8:V8" si="1">SUM(E12+E68+E92+E111+E129+E156)</f>
        <v>3190</v>
      </c>
      <c r="F8" s="154">
        <f t="shared" si="1"/>
        <v>12692</v>
      </c>
      <c r="G8" s="154">
        <f t="shared" si="1"/>
        <v>15634</v>
      </c>
      <c r="H8" s="154">
        <f t="shared" si="1"/>
        <v>15187</v>
      </c>
      <c r="I8" s="154">
        <f t="shared" si="1"/>
        <v>14439</v>
      </c>
      <c r="J8" s="154">
        <f t="shared" si="1"/>
        <v>13401</v>
      </c>
      <c r="K8" s="154">
        <f t="shared" si="1"/>
        <v>11689</v>
      </c>
      <c r="L8" s="154">
        <f t="shared" si="1"/>
        <v>10962</v>
      </c>
      <c r="M8" s="154">
        <f t="shared" si="1"/>
        <v>10210</v>
      </c>
      <c r="N8" s="154">
        <f t="shared" si="1"/>
        <v>9224</v>
      </c>
      <c r="O8" s="154">
        <f t="shared" si="1"/>
        <v>8766</v>
      </c>
      <c r="P8" s="154">
        <f t="shared" si="1"/>
        <v>8046</v>
      </c>
      <c r="Q8" s="154">
        <f t="shared" si="1"/>
        <v>7001</v>
      </c>
      <c r="R8" s="154">
        <f t="shared" si="1"/>
        <v>5521</v>
      </c>
      <c r="S8" s="154">
        <f t="shared" si="1"/>
        <v>4164</v>
      </c>
      <c r="T8" s="154">
        <f t="shared" si="1"/>
        <v>2900</v>
      </c>
      <c r="U8" s="154">
        <f t="shared" si="1"/>
        <v>1974</v>
      </c>
      <c r="V8" s="154">
        <f t="shared" si="1"/>
        <v>2406</v>
      </c>
      <c r="W8" s="150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</row>
    <row r="9" spans="1:67" ht="18.75" customHeight="1">
      <c r="A9" s="1087"/>
      <c r="B9" s="1088"/>
      <c r="C9" s="1089" t="s">
        <v>136</v>
      </c>
      <c r="D9" s="1090">
        <f>SUM(E9:V9)</f>
        <v>153372</v>
      </c>
      <c r="E9" s="1090">
        <f t="shared" ref="E9:V9" si="2">SUM(E13+E69+E93+E112+E130+E157)</f>
        <v>3042</v>
      </c>
      <c r="F9" s="1090">
        <f t="shared" si="2"/>
        <v>12107</v>
      </c>
      <c r="G9" s="1090">
        <f t="shared" si="2"/>
        <v>14900</v>
      </c>
      <c r="H9" s="1090">
        <f t="shared" si="2"/>
        <v>14433</v>
      </c>
      <c r="I9" s="1090">
        <f t="shared" si="2"/>
        <v>13705</v>
      </c>
      <c r="J9" s="1090">
        <f t="shared" si="2"/>
        <v>12818</v>
      </c>
      <c r="K9" s="1090">
        <f t="shared" si="2"/>
        <v>11390</v>
      </c>
      <c r="L9" s="1090">
        <f t="shared" si="2"/>
        <v>10725</v>
      </c>
      <c r="M9" s="1090">
        <f t="shared" si="2"/>
        <v>9873</v>
      </c>
      <c r="N9" s="1090">
        <f t="shared" si="2"/>
        <v>9011</v>
      </c>
      <c r="O9" s="1090">
        <f t="shared" si="2"/>
        <v>8587</v>
      </c>
      <c r="P9" s="1090">
        <f t="shared" si="2"/>
        <v>8062</v>
      </c>
      <c r="Q9" s="1090">
        <f t="shared" si="2"/>
        <v>6919</v>
      </c>
      <c r="R9" s="1090">
        <f t="shared" si="2"/>
        <v>5739</v>
      </c>
      <c r="S9" s="1090">
        <f t="shared" si="2"/>
        <v>4207</v>
      </c>
      <c r="T9" s="1090">
        <f t="shared" si="2"/>
        <v>3170</v>
      </c>
      <c r="U9" s="1090">
        <f t="shared" si="2"/>
        <v>2132</v>
      </c>
      <c r="V9" s="1090">
        <f t="shared" si="2"/>
        <v>2552</v>
      </c>
      <c r="W9" s="150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</row>
    <row r="10" spans="1:67" ht="7.5" customHeight="1">
      <c r="A10" s="143"/>
      <c r="B10" s="144"/>
      <c r="C10" s="157"/>
      <c r="D10" s="146"/>
      <c r="E10" s="152"/>
      <c r="F10" s="152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9"/>
      <c r="V10" s="160"/>
      <c r="W10" s="150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</row>
    <row r="11" spans="1:67" ht="18.75" customHeight="1">
      <c r="A11" s="1105" t="s">
        <v>25</v>
      </c>
      <c r="B11" s="1092" t="s">
        <v>30</v>
      </c>
      <c r="C11" s="1093"/>
      <c r="D11" s="1094">
        <f t="shared" ref="D11:D23" si="3">SUM(E11:V11)</f>
        <v>268062</v>
      </c>
      <c r="E11" s="1085">
        <f>E15+E25</f>
        <v>5333</v>
      </c>
      <c r="F11" s="1085">
        <f t="shared" ref="F11:V11" si="4">F15+F25</f>
        <v>21308</v>
      </c>
      <c r="G11" s="1085">
        <f t="shared" si="4"/>
        <v>26207</v>
      </c>
      <c r="H11" s="1085">
        <f t="shared" si="4"/>
        <v>25243</v>
      </c>
      <c r="I11" s="1085">
        <f t="shared" si="4"/>
        <v>23895</v>
      </c>
      <c r="J11" s="1085">
        <f t="shared" si="4"/>
        <v>22604</v>
      </c>
      <c r="K11" s="1085">
        <f t="shared" si="4"/>
        <v>19982</v>
      </c>
      <c r="L11" s="1085">
        <f t="shared" si="4"/>
        <v>18863</v>
      </c>
      <c r="M11" s="1085">
        <f t="shared" si="4"/>
        <v>17573</v>
      </c>
      <c r="N11" s="1085">
        <f t="shared" si="4"/>
        <v>15949</v>
      </c>
      <c r="O11" s="1085">
        <f t="shared" si="4"/>
        <v>15187</v>
      </c>
      <c r="P11" s="1085">
        <f t="shared" si="4"/>
        <v>14071</v>
      </c>
      <c r="Q11" s="1085">
        <f t="shared" si="4"/>
        <v>12121</v>
      </c>
      <c r="R11" s="1085">
        <f t="shared" si="4"/>
        <v>9811</v>
      </c>
      <c r="S11" s="1085">
        <f t="shared" si="4"/>
        <v>7117</v>
      </c>
      <c r="T11" s="1085">
        <f t="shared" si="4"/>
        <v>5152</v>
      </c>
      <c r="U11" s="1085">
        <f t="shared" si="4"/>
        <v>3423</v>
      </c>
      <c r="V11" s="1085">
        <f t="shared" si="4"/>
        <v>4223</v>
      </c>
      <c r="W11" s="150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</row>
    <row r="12" spans="1:67" ht="18.75" customHeight="1">
      <c r="A12" s="1095"/>
      <c r="B12" s="163"/>
      <c r="C12" s="153" t="s">
        <v>135</v>
      </c>
      <c r="D12" s="146">
        <f t="shared" si="3"/>
        <v>134271</v>
      </c>
      <c r="E12" s="154">
        <f>SUM(E16+E26)</f>
        <v>2736</v>
      </c>
      <c r="F12" s="154">
        <f t="shared" ref="F12:V12" si="5">SUM(F16+F26)</f>
        <v>10925</v>
      </c>
      <c r="G12" s="154">
        <f t="shared" si="5"/>
        <v>13446</v>
      </c>
      <c r="H12" s="154">
        <f t="shared" si="5"/>
        <v>12950</v>
      </c>
      <c r="I12" s="154">
        <f t="shared" si="5"/>
        <v>12149</v>
      </c>
      <c r="J12" s="154">
        <f t="shared" si="5"/>
        <v>11438</v>
      </c>
      <c r="K12" s="154">
        <f t="shared" si="5"/>
        <v>9962</v>
      </c>
      <c r="L12" s="154">
        <f t="shared" si="5"/>
        <v>9415</v>
      </c>
      <c r="M12" s="154">
        <f t="shared" si="5"/>
        <v>8826</v>
      </c>
      <c r="N12" s="154">
        <f t="shared" si="5"/>
        <v>7971</v>
      </c>
      <c r="O12" s="154">
        <f t="shared" si="5"/>
        <v>7551</v>
      </c>
      <c r="P12" s="154">
        <f t="shared" si="5"/>
        <v>6910</v>
      </c>
      <c r="Q12" s="154">
        <f t="shared" si="5"/>
        <v>5948</v>
      </c>
      <c r="R12" s="154">
        <f t="shared" si="5"/>
        <v>4695</v>
      </c>
      <c r="S12" s="154">
        <f t="shared" si="5"/>
        <v>3419</v>
      </c>
      <c r="T12" s="154">
        <f t="shared" si="5"/>
        <v>2384</v>
      </c>
      <c r="U12" s="154">
        <f t="shared" si="5"/>
        <v>1568</v>
      </c>
      <c r="V12" s="154">
        <f t="shared" si="5"/>
        <v>1978</v>
      </c>
      <c r="W12" s="150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</row>
    <row r="13" spans="1:67" ht="18.75" customHeight="1">
      <c r="A13" s="1096"/>
      <c r="B13" s="1097"/>
      <c r="C13" s="1089" t="s">
        <v>136</v>
      </c>
      <c r="D13" s="1098">
        <f t="shared" si="3"/>
        <v>133791</v>
      </c>
      <c r="E13" s="1098">
        <f>SUM(E17+E27)</f>
        <v>2597</v>
      </c>
      <c r="F13" s="1098">
        <f t="shared" ref="F13:V13" si="6">SUM(F17+F27)</f>
        <v>10383</v>
      </c>
      <c r="G13" s="1098">
        <f t="shared" si="6"/>
        <v>12761</v>
      </c>
      <c r="H13" s="1098">
        <f t="shared" si="6"/>
        <v>12293</v>
      </c>
      <c r="I13" s="1098">
        <f t="shared" si="6"/>
        <v>11746</v>
      </c>
      <c r="J13" s="1098">
        <f t="shared" si="6"/>
        <v>11166</v>
      </c>
      <c r="K13" s="1098">
        <f t="shared" si="6"/>
        <v>10020</v>
      </c>
      <c r="L13" s="1098">
        <f t="shared" si="6"/>
        <v>9448</v>
      </c>
      <c r="M13" s="1098">
        <f t="shared" si="6"/>
        <v>8747</v>
      </c>
      <c r="N13" s="1098">
        <f t="shared" si="6"/>
        <v>7978</v>
      </c>
      <c r="O13" s="1098">
        <f t="shared" si="6"/>
        <v>7636</v>
      </c>
      <c r="P13" s="1098">
        <f t="shared" si="6"/>
        <v>7161</v>
      </c>
      <c r="Q13" s="1098">
        <f t="shared" si="6"/>
        <v>6173</v>
      </c>
      <c r="R13" s="1098">
        <f t="shared" si="6"/>
        <v>5116</v>
      </c>
      <c r="S13" s="1098">
        <f t="shared" si="6"/>
        <v>3698</v>
      </c>
      <c r="T13" s="1098">
        <f t="shared" si="6"/>
        <v>2768</v>
      </c>
      <c r="U13" s="1098">
        <f t="shared" si="6"/>
        <v>1855</v>
      </c>
      <c r="V13" s="1098">
        <f t="shared" si="6"/>
        <v>2245</v>
      </c>
      <c r="W13" s="150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</row>
    <row r="14" spans="1:67" ht="4.9000000000000004" customHeight="1">
      <c r="A14" s="164"/>
      <c r="B14" s="165"/>
      <c r="C14" s="166"/>
      <c r="D14" s="167"/>
      <c r="E14" s="168"/>
      <c r="F14" s="168"/>
      <c r="G14" s="168"/>
      <c r="H14" s="168"/>
      <c r="I14" s="168"/>
      <c r="J14" s="168"/>
      <c r="K14" s="169"/>
      <c r="L14" s="168"/>
      <c r="M14" s="168"/>
      <c r="N14" s="168"/>
      <c r="O14" s="168"/>
      <c r="P14" s="168"/>
      <c r="Q14" s="168"/>
      <c r="R14" s="168"/>
      <c r="S14" s="168"/>
      <c r="T14" s="168"/>
      <c r="U14" s="170"/>
      <c r="V14" s="171"/>
      <c r="W14" s="150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</row>
    <row r="15" spans="1:67" ht="18.75" customHeight="1">
      <c r="A15" s="161"/>
      <c r="B15" s="172" t="s">
        <v>137</v>
      </c>
      <c r="C15" s="173"/>
      <c r="D15" s="174">
        <f t="shared" si="3"/>
        <v>32952</v>
      </c>
      <c r="E15" s="174">
        <f t="shared" ref="E15:V15" si="7">SUM(E18+E21)</f>
        <v>684</v>
      </c>
      <c r="F15" s="174">
        <f t="shared" si="7"/>
        <v>2644</v>
      </c>
      <c r="G15" s="174">
        <f t="shared" si="7"/>
        <v>3145</v>
      </c>
      <c r="H15" s="174">
        <f t="shared" si="7"/>
        <v>2961</v>
      </c>
      <c r="I15" s="174">
        <f t="shared" si="7"/>
        <v>2678</v>
      </c>
      <c r="J15" s="174">
        <f t="shared" si="7"/>
        <v>2653</v>
      </c>
      <c r="K15" s="174">
        <f t="shared" si="7"/>
        <v>2430</v>
      </c>
      <c r="L15" s="174">
        <f t="shared" si="7"/>
        <v>2320</v>
      </c>
      <c r="M15" s="174">
        <f t="shared" si="7"/>
        <v>2116</v>
      </c>
      <c r="N15" s="174">
        <f t="shared" si="7"/>
        <v>2002</v>
      </c>
      <c r="O15" s="174">
        <f t="shared" si="7"/>
        <v>1926</v>
      </c>
      <c r="P15" s="174">
        <f t="shared" si="7"/>
        <v>1768</v>
      </c>
      <c r="Q15" s="174">
        <f t="shared" si="7"/>
        <v>1577</v>
      </c>
      <c r="R15" s="174">
        <f t="shared" si="7"/>
        <v>1275</v>
      </c>
      <c r="S15" s="174">
        <f t="shared" si="7"/>
        <v>941</v>
      </c>
      <c r="T15" s="174">
        <f t="shared" si="7"/>
        <v>678</v>
      </c>
      <c r="U15" s="175">
        <f t="shared" si="7"/>
        <v>497</v>
      </c>
      <c r="V15" s="176">
        <f t="shared" si="7"/>
        <v>657</v>
      </c>
      <c r="W15" s="150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</row>
    <row r="16" spans="1:67" ht="18.75" customHeight="1">
      <c r="A16" s="161"/>
      <c r="B16" s="172"/>
      <c r="C16" s="153" t="s">
        <v>135</v>
      </c>
      <c r="D16" s="177">
        <f t="shared" si="3"/>
        <v>16017</v>
      </c>
      <c r="E16" s="177">
        <f>E19+E22</f>
        <v>353</v>
      </c>
      <c r="F16" s="177">
        <f t="shared" ref="F16:V17" si="8">F19+F22</f>
        <v>1355</v>
      </c>
      <c r="G16" s="177">
        <f t="shared" si="8"/>
        <v>1589</v>
      </c>
      <c r="H16" s="177">
        <f t="shared" si="8"/>
        <v>1479</v>
      </c>
      <c r="I16" s="177">
        <f t="shared" si="8"/>
        <v>1332</v>
      </c>
      <c r="J16" s="177">
        <f t="shared" si="8"/>
        <v>1249</v>
      </c>
      <c r="K16" s="177">
        <f t="shared" si="8"/>
        <v>1136</v>
      </c>
      <c r="L16" s="177">
        <f t="shared" si="8"/>
        <v>1065</v>
      </c>
      <c r="M16" s="177">
        <f t="shared" si="8"/>
        <v>1028</v>
      </c>
      <c r="N16" s="177">
        <f t="shared" si="8"/>
        <v>980</v>
      </c>
      <c r="O16" s="177">
        <f t="shared" si="8"/>
        <v>948</v>
      </c>
      <c r="P16" s="177">
        <f t="shared" si="8"/>
        <v>887</v>
      </c>
      <c r="Q16" s="177">
        <f t="shared" si="8"/>
        <v>761</v>
      </c>
      <c r="R16" s="177">
        <f t="shared" si="8"/>
        <v>611</v>
      </c>
      <c r="S16" s="177">
        <f t="shared" si="8"/>
        <v>438</v>
      </c>
      <c r="T16" s="177">
        <f t="shared" si="8"/>
        <v>292</v>
      </c>
      <c r="U16" s="177">
        <f t="shared" si="8"/>
        <v>212</v>
      </c>
      <c r="V16" s="178">
        <f t="shared" si="8"/>
        <v>302</v>
      </c>
      <c r="W16" s="178"/>
      <c r="X16" s="178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</row>
    <row r="17" spans="1:67" ht="18.75" customHeight="1">
      <c r="A17" s="161"/>
      <c r="B17" s="172"/>
      <c r="C17" s="153" t="s">
        <v>136</v>
      </c>
      <c r="D17" s="177">
        <f t="shared" si="3"/>
        <v>16935</v>
      </c>
      <c r="E17" s="177">
        <f>E20+E23</f>
        <v>331</v>
      </c>
      <c r="F17" s="177">
        <f>F20+F23</f>
        <v>1289</v>
      </c>
      <c r="G17" s="177">
        <f t="shared" si="8"/>
        <v>1556</v>
      </c>
      <c r="H17" s="177">
        <f t="shared" si="8"/>
        <v>1482</v>
      </c>
      <c r="I17" s="177">
        <f t="shared" si="8"/>
        <v>1346</v>
      </c>
      <c r="J17" s="177">
        <f t="shared" si="8"/>
        <v>1404</v>
      </c>
      <c r="K17" s="177">
        <f t="shared" si="8"/>
        <v>1294</v>
      </c>
      <c r="L17" s="177">
        <f t="shared" si="8"/>
        <v>1255</v>
      </c>
      <c r="M17" s="177">
        <f t="shared" si="8"/>
        <v>1088</v>
      </c>
      <c r="N17" s="177">
        <f t="shared" si="8"/>
        <v>1022</v>
      </c>
      <c r="O17" s="177">
        <f t="shared" si="8"/>
        <v>978</v>
      </c>
      <c r="P17" s="177">
        <f t="shared" si="8"/>
        <v>881</v>
      </c>
      <c r="Q17" s="177">
        <f t="shared" si="8"/>
        <v>816</v>
      </c>
      <c r="R17" s="177">
        <f t="shared" si="8"/>
        <v>664</v>
      </c>
      <c r="S17" s="177">
        <f t="shared" si="8"/>
        <v>503</v>
      </c>
      <c r="T17" s="177">
        <f t="shared" si="8"/>
        <v>386</v>
      </c>
      <c r="U17" s="177">
        <f t="shared" si="8"/>
        <v>285</v>
      </c>
      <c r="V17" s="178">
        <f t="shared" si="8"/>
        <v>355</v>
      </c>
      <c r="W17" s="178"/>
      <c r="X17" s="178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</row>
    <row r="18" spans="1:67" s="183" customFormat="1" ht="18.75" customHeight="1">
      <c r="A18" s="179" t="s">
        <v>25</v>
      </c>
      <c r="B18" s="180" t="s">
        <v>138</v>
      </c>
      <c r="C18" s="173"/>
      <c r="D18" s="174">
        <f t="shared" si="3"/>
        <v>19596</v>
      </c>
      <c r="E18" s="174">
        <f>SUM(E19:E20)</f>
        <v>400</v>
      </c>
      <c r="F18" s="174">
        <f t="shared" ref="F18:V18" si="9">SUM(F19:F20)</f>
        <v>1588</v>
      </c>
      <c r="G18" s="174">
        <f t="shared" si="9"/>
        <v>1907</v>
      </c>
      <c r="H18" s="174">
        <f t="shared" si="9"/>
        <v>1768</v>
      </c>
      <c r="I18" s="174">
        <f t="shared" si="9"/>
        <v>1608</v>
      </c>
      <c r="J18" s="174">
        <f t="shared" si="9"/>
        <v>1575</v>
      </c>
      <c r="K18" s="174">
        <f t="shared" si="9"/>
        <v>1426</v>
      </c>
      <c r="L18" s="174">
        <f t="shared" si="9"/>
        <v>1376</v>
      </c>
      <c r="M18" s="174">
        <f t="shared" si="9"/>
        <v>1242</v>
      </c>
      <c r="N18" s="174">
        <f t="shared" si="9"/>
        <v>1166</v>
      </c>
      <c r="O18" s="174">
        <f t="shared" si="9"/>
        <v>1153</v>
      </c>
      <c r="P18" s="174">
        <f t="shared" si="9"/>
        <v>1043</v>
      </c>
      <c r="Q18" s="174">
        <f t="shared" si="9"/>
        <v>948</v>
      </c>
      <c r="R18" s="174">
        <f t="shared" si="9"/>
        <v>744</v>
      </c>
      <c r="S18" s="174">
        <f t="shared" si="9"/>
        <v>556</v>
      </c>
      <c r="T18" s="174">
        <f t="shared" si="9"/>
        <v>399</v>
      </c>
      <c r="U18" s="175">
        <f t="shared" si="9"/>
        <v>294</v>
      </c>
      <c r="V18" s="176">
        <f t="shared" si="9"/>
        <v>403</v>
      </c>
      <c r="W18" s="181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</row>
    <row r="19" spans="1:67" s="189" customFormat="1" ht="18.75" customHeight="1">
      <c r="A19" s="184"/>
      <c r="B19" s="185"/>
      <c r="C19" s="153" t="s">
        <v>139</v>
      </c>
      <c r="D19" s="186">
        <f t="shared" si="3"/>
        <v>9375</v>
      </c>
      <c r="E19" s="187">
        <v>203</v>
      </c>
      <c r="F19" s="187">
        <v>808</v>
      </c>
      <c r="G19" s="187">
        <v>962</v>
      </c>
      <c r="H19" s="187">
        <v>877</v>
      </c>
      <c r="I19" s="187">
        <v>790</v>
      </c>
      <c r="J19" s="187">
        <v>736</v>
      </c>
      <c r="K19" s="187">
        <v>653</v>
      </c>
      <c r="L19" s="187">
        <v>620</v>
      </c>
      <c r="M19" s="187">
        <v>597</v>
      </c>
      <c r="N19" s="187">
        <v>548</v>
      </c>
      <c r="O19" s="187">
        <v>567</v>
      </c>
      <c r="P19" s="187">
        <v>502</v>
      </c>
      <c r="Q19" s="187">
        <v>452</v>
      </c>
      <c r="R19" s="187">
        <v>338</v>
      </c>
      <c r="S19" s="187">
        <v>247</v>
      </c>
      <c r="T19" s="187">
        <v>166</v>
      </c>
      <c r="U19" s="187">
        <v>121</v>
      </c>
      <c r="V19" s="188">
        <v>188</v>
      </c>
      <c r="W19" s="150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</row>
    <row r="20" spans="1:67" ht="18.75" customHeight="1">
      <c r="A20" s="184"/>
      <c r="B20" s="185"/>
      <c r="C20" s="153" t="s">
        <v>140</v>
      </c>
      <c r="D20" s="186">
        <f t="shared" si="3"/>
        <v>10221</v>
      </c>
      <c r="E20" s="187">
        <v>197</v>
      </c>
      <c r="F20" s="187">
        <v>780</v>
      </c>
      <c r="G20" s="187">
        <v>945</v>
      </c>
      <c r="H20" s="187">
        <v>891</v>
      </c>
      <c r="I20" s="187">
        <v>818</v>
      </c>
      <c r="J20" s="187">
        <v>839</v>
      </c>
      <c r="K20" s="187">
        <v>773</v>
      </c>
      <c r="L20" s="187">
        <v>756</v>
      </c>
      <c r="M20" s="187">
        <v>645</v>
      </c>
      <c r="N20" s="187">
        <v>618</v>
      </c>
      <c r="O20" s="187">
        <v>586</v>
      </c>
      <c r="P20" s="187">
        <v>541</v>
      </c>
      <c r="Q20" s="187">
        <v>496</v>
      </c>
      <c r="R20" s="187">
        <v>406</v>
      </c>
      <c r="S20" s="187">
        <v>309</v>
      </c>
      <c r="T20" s="187">
        <v>233</v>
      </c>
      <c r="U20" s="187">
        <v>173</v>
      </c>
      <c r="V20" s="188">
        <v>215</v>
      </c>
      <c r="W20" s="150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</row>
    <row r="21" spans="1:67" s="183" customFormat="1" ht="18.75" customHeight="1">
      <c r="A21" s="179" t="s">
        <v>27</v>
      </c>
      <c r="B21" s="180" t="s">
        <v>141</v>
      </c>
      <c r="C21" s="190"/>
      <c r="D21" s="174">
        <f t="shared" si="3"/>
        <v>13356</v>
      </c>
      <c r="E21" s="174">
        <f t="shared" ref="E21:V21" si="10">SUM(E22:E23)</f>
        <v>284</v>
      </c>
      <c r="F21" s="174">
        <f t="shared" si="10"/>
        <v>1056</v>
      </c>
      <c r="G21" s="174">
        <f t="shared" si="10"/>
        <v>1238</v>
      </c>
      <c r="H21" s="174">
        <f t="shared" si="10"/>
        <v>1193</v>
      </c>
      <c r="I21" s="174">
        <f t="shared" si="10"/>
        <v>1070</v>
      </c>
      <c r="J21" s="174">
        <f t="shared" si="10"/>
        <v>1078</v>
      </c>
      <c r="K21" s="174">
        <f t="shared" si="10"/>
        <v>1004</v>
      </c>
      <c r="L21" s="174">
        <f t="shared" si="10"/>
        <v>944</v>
      </c>
      <c r="M21" s="174">
        <f t="shared" si="10"/>
        <v>874</v>
      </c>
      <c r="N21" s="174">
        <f t="shared" si="10"/>
        <v>836</v>
      </c>
      <c r="O21" s="174">
        <f t="shared" si="10"/>
        <v>773</v>
      </c>
      <c r="P21" s="174">
        <f t="shared" si="10"/>
        <v>725</v>
      </c>
      <c r="Q21" s="174">
        <f t="shared" si="10"/>
        <v>629</v>
      </c>
      <c r="R21" s="174">
        <f t="shared" si="10"/>
        <v>531</v>
      </c>
      <c r="S21" s="174">
        <f t="shared" si="10"/>
        <v>385</v>
      </c>
      <c r="T21" s="174">
        <f t="shared" si="10"/>
        <v>279</v>
      </c>
      <c r="U21" s="174">
        <f t="shared" si="10"/>
        <v>203</v>
      </c>
      <c r="V21" s="175">
        <f t="shared" si="10"/>
        <v>254</v>
      </c>
      <c r="W21" s="181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</row>
    <row r="22" spans="1:67" s="189" customFormat="1" ht="18.75" customHeight="1">
      <c r="A22" s="184"/>
      <c r="B22" s="191"/>
      <c r="C22" s="153" t="s">
        <v>139</v>
      </c>
      <c r="D22" s="186">
        <f t="shared" si="3"/>
        <v>6642</v>
      </c>
      <c r="E22" s="187">
        <v>150</v>
      </c>
      <c r="F22" s="187">
        <v>547</v>
      </c>
      <c r="G22" s="187">
        <v>627</v>
      </c>
      <c r="H22" s="187">
        <v>602</v>
      </c>
      <c r="I22" s="187">
        <v>542</v>
      </c>
      <c r="J22" s="187">
        <v>513</v>
      </c>
      <c r="K22" s="187">
        <v>483</v>
      </c>
      <c r="L22" s="187">
        <v>445</v>
      </c>
      <c r="M22" s="187">
        <v>431</v>
      </c>
      <c r="N22" s="187">
        <v>432</v>
      </c>
      <c r="O22" s="187">
        <v>381</v>
      </c>
      <c r="P22" s="187">
        <v>385</v>
      </c>
      <c r="Q22" s="187">
        <v>309</v>
      </c>
      <c r="R22" s="187">
        <v>273</v>
      </c>
      <c r="S22" s="187">
        <v>191</v>
      </c>
      <c r="T22" s="187">
        <v>126</v>
      </c>
      <c r="U22" s="187">
        <v>91</v>
      </c>
      <c r="V22" s="188">
        <v>114</v>
      </c>
      <c r="W22" s="150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</row>
    <row r="23" spans="1:67" ht="18.75" customHeight="1">
      <c r="A23" s="184"/>
      <c r="B23" s="191"/>
      <c r="C23" s="153" t="s">
        <v>140</v>
      </c>
      <c r="D23" s="186">
        <f t="shared" si="3"/>
        <v>6714</v>
      </c>
      <c r="E23" s="187">
        <v>134</v>
      </c>
      <c r="F23" s="187">
        <v>509</v>
      </c>
      <c r="G23" s="187">
        <v>611</v>
      </c>
      <c r="H23" s="187">
        <v>591</v>
      </c>
      <c r="I23" s="187">
        <v>528</v>
      </c>
      <c r="J23" s="187">
        <v>565</v>
      </c>
      <c r="K23" s="187">
        <v>521</v>
      </c>
      <c r="L23" s="187">
        <v>499</v>
      </c>
      <c r="M23" s="187">
        <v>443</v>
      </c>
      <c r="N23" s="187">
        <v>404</v>
      </c>
      <c r="O23" s="187">
        <v>392</v>
      </c>
      <c r="P23" s="187">
        <v>340</v>
      </c>
      <c r="Q23" s="187">
        <v>320</v>
      </c>
      <c r="R23" s="187">
        <v>258</v>
      </c>
      <c r="S23" s="187">
        <v>194</v>
      </c>
      <c r="T23" s="187">
        <v>153</v>
      </c>
      <c r="U23" s="187">
        <v>112</v>
      </c>
      <c r="V23" s="188">
        <v>140</v>
      </c>
      <c r="W23" s="150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</row>
    <row r="24" spans="1:67" ht="4.5" customHeight="1">
      <c r="A24" s="164"/>
      <c r="B24" s="192"/>
      <c r="C24" s="166"/>
      <c r="D24" s="167"/>
      <c r="E24" s="168"/>
      <c r="F24" s="168"/>
      <c r="G24" s="168"/>
      <c r="H24" s="168"/>
      <c r="I24" s="168"/>
      <c r="J24" s="168"/>
      <c r="K24" s="169"/>
      <c r="L24" s="168"/>
      <c r="M24" s="168"/>
      <c r="N24" s="168"/>
      <c r="O24" s="168"/>
      <c r="P24" s="168"/>
      <c r="Q24" s="168"/>
      <c r="R24" s="168"/>
      <c r="S24" s="168"/>
      <c r="T24" s="168"/>
      <c r="U24" s="170"/>
      <c r="V24" s="171"/>
      <c r="W24" s="150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1"/>
      <c r="BN24" s="151"/>
      <c r="BO24" s="151"/>
    </row>
    <row r="25" spans="1:67" ht="16.5" customHeight="1">
      <c r="A25" s="1091"/>
      <c r="B25" s="1099" t="s">
        <v>142</v>
      </c>
      <c r="C25" s="1100"/>
      <c r="D25" s="1101">
        <f t="shared" ref="D25:D90" si="11">SUM(E25:V25)</f>
        <v>235110</v>
      </c>
      <c r="E25" s="1101">
        <f>E26+E27</f>
        <v>4649</v>
      </c>
      <c r="F25" s="1101">
        <f t="shared" ref="F25:V25" si="12">F26+F27</f>
        <v>18664</v>
      </c>
      <c r="G25" s="1101">
        <f t="shared" si="12"/>
        <v>23062</v>
      </c>
      <c r="H25" s="1101">
        <f t="shared" si="12"/>
        <v>22282</v>
      </c>
      <c r="I25" s="1101">
        <f t="shared" si="12"/>
        <v>21217</v>
      </c>
      <c r="J25" s="1101">
        <f t="shared" si="12"/>
        <v>19951</v>
      </c>
      <c r="K25" s="1101">
        <f t="shared" si="12"/>
        <v>17552</v>
      </c>
      <c r="L25" s="1101">
        <f t="shared" si="12"/>
        <v>16543</v>
      </c>
      <c r="M25" s="1101">
        <f t="shared" si="12"/>
        <v>15457</v>
      </c>
      <c r="N25" s="1101">
        <f t="shared" si="12"/>
        <v>13947</v>
      </c>
      <c r="O25" s="1101">
        <f t="shared" si="12"/>
        <v>13261</v>
      </c>
      <c r="P25" s="1101">
        <f t="shared" si="12"/>
        <v>12303</v>
      </c>
      <c r="Q25" s="1101">
        <f t="shared" si="12"/>
        <v>10544</v>
      </c>
      <c r="R25" s="1101">
        <f t="shared" si="12"/>
        <v>8536</v>
      </c>
      <c r="S25" s="1101">
        <f t="shared" si="12"/>
        <v>6176</v>
      </c>
      <c r="T25" s="1101">
        <f t="shared" si="12"/>
        <v>4474</v>
      </c>
      <c r="U25" s="1101">
        <f t="shared" si="12"/>
        <v>2926</v>
      </c>
      <c r="V25" s="1101">
        <f t="shared" si="12"/>
        <v>3566</v>
      </c>
      <c r="W25" s="150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</row>
    <row r="26" spans="1:67" ht="17.45" customHeight="1">
      <c r="A26" s="1095"/>
      <c r="B26" s="172"/>
      <c r="C26" s="153" t="s">
        <v>135</v>
      </c>
      <c r="D26" s="177">
        <f t="shared" si="11"/>
        <v>118254</v>
      </c>
      <c r="E26" s="177">
        <f>E29+E32+E35+E38+E41+E44+E47+E50+E53+E56+E59+E62+E65</f>
        <v>2383</v>
      </c>
      <c r="F26" s="177">
        <f t="shared" ref="F26:V26" si="13">F29+F32+F35+F38+F41+F44+F47+F50+F53+F56+F59+F62+F65</f>
        <v>9570</v>
      </c>
      <c r="G26" s="177">
        <f>G29+G32+G35+G38+G41+G44+G47+G50+G53+G56+G59+G62+G65</f>
        <v>11857</v>
      </c>
      <c r="H26" s="177">
        <f t="shared" si="13"/>
        <v>11471</v>
      </c>
      <c r="I26" s="177">
        <f t="shared" si="13"/>
        <v>10817</v>
      </c>
      <c r="J26" s="177">
        <f t="shared" si="13"/>
        <v>10189</v>
      </c>
      <c r="K26" s="177">
        <f t="shared" si="13"/>
        <v>8826</v>
      </c>
      <c r="L26" s="177">
        <f t="shared" si="13"/>
        <v>8350</v>
      </c>
      <c r="M26" s="177">
        <f t="shared" si="13"/>
        <v>7798</v>
      </c>
      <c r="N26" s="177">
        <f t="shared" si="13"/>
        <v>6991</v>
      </c>
      <c r="O26" s="177">
        <f t="shared" si="13"/>
        <v>6603</v>
      </c>
      <c r="P26" s="177">
        <f t="shared" si="13"/>
        <v>6023</v>
      </c>
      <c r="Q26" s="177">
        <f t="shared" si="13"/>
        <v>5187</v>
      </c>
      <c r="R26" s="177">
        <f t="shared" si="13"/>
        <v>4084</v>
      </c>
      <c r="S26" s="177">
        <f t="shared" si="13"/>
        <v>2981</v>
      </c>
      <c r="T26" s="177">
        <f t="shared" si="13"/>
        <v>2092</v>
      </c>
      <c r="U26" s="177">
        <f t="shared" si="13"/>
        <v>1356</v>
      </c>
      <c r="V26" s="177">
        <f t="shared" si="13"/>
        <v>1676</v>
      </c>
      <c r="W26" s="150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151"/>
      <c r="BO26" s="151"/>
    </row>
    <row r="27" spans="1:67" ht="21.75" customHeight="1">
      <c r="A27" s="1096"/>
      <c r="B27" s="1102"/>
      <c r="C27" s="1089" t="s">
        <v>136</v>
      </c>
      <c r="D27" s="1103">
        <f t="shared" si="11"/>
        <v>116856</v>
      </c>
      <c r="E27" s="1103">
        <f>E30+E33+E36+E39+E42+E45+E48+E51+E54+E57+E60+E63+E66</f>
        <v>2266</v>
      </c>
      <c r="F27" s="1103">
        <f t="shared" ref="F27:V27" si="14">F30+F33+F36+F39+F42+F45+F48+F51+F54+F57+F60+F63+F66</f>
        <v>9094</v>
      </c>
      <c r="G27" s="1103">
        <f t="shared" si="14"/>
        <v>11205</v>
      </c>
      <c r="H27" s="1103">
        <f t="shared" si="14"/>
        <v>10811</v>
      </c>
      <c r="I27" s="1103">
        <f t="shared" si="14"/>
        <v>10400</v>
      </c>
      <c r="J27" s="1103">
        <f t="shared" si="14"/>
        <v>9762</v>
      </c>
      <c r="K27" s="1103">
        <f t="shared" si="14"/>
        <v>8726</v>
      </c>
      <c r="L27" s="1103">
        <f t="shared" si="14"/>
        <v>8193</v>
      </c>
      <c r="M27" s="1103">
        <f t="shared" si="14"/>
        <v>7659</v>
      </c>
      <c r="N27" s="1103">
        <f t="shared" si="14"/>
        <v>6956</v>
      </c>
      <c r="O27" s="1103">
        <f t="shared" si="14"/>
        <v>6658</v>
      </c>
      <c r="P27" s="1103">
        <f t="shared" si="14"/>
        <v>6280</v>
      </c>
      <c r="Q27" s="1103">
        <f t="shared" si="14"/>
        <v>5357</v>
      </c>
      <c r="R27" s="1103">
        <f t="shared" si="14"/>
        <v>4452</v>
      </c>
      <c r="S27" s="1103">
        <f t="shared" si="14"/>
        <v>3195</v>
      </c>
      <c r="T27" s="1103">
        <f t="shared" si="14"/>
        <v>2382</v>
      </c>
      <c r="U27" s="1103">
        <f t="shared" si="14"/>
        <v>1570</v>
      </c>
      <c r="V27" s="1103">
        <f t="shared" si="14"/>
        <v>1890</v>
      </c>
      <c r="W27" s="150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1"/>
      <c r="BN27" s="151"/>
      <c r="BO27" s="151"/>
    </row>
    <row r="28" spans="1:67" s="183" customFormat="1" ht="18.75" customHeight="1">
      <c r="A28" s="179" t="s">
        <v>29</v>
      </c>
      <c r="B28" s="180" t="s">
        <v>143</v>
      </c>
      <c r="C28" s="190"/>
      <c r="D28" s="174">
        <f t="shared" si="11"/>
        <v>18062</v>
      </c>
      <c r="E28" s="174">
        <f t="shared" ref="E28:V28" si="15">SUM(E29:E30)</f>
        <v>380</v>
      </c>
      <c r="F28" s="174">
        <f t="shared" si="15"/>
        <v>1497</v>
      </c>
      <c r="G28" s="174">
        <f t="shared" si="15"/>
        <v>1853</v>
      </c>
      <c r="H28" s="174">
        <f t="shared" si="15"/>
        <v>1841</v>
      </c>
      <c r="I28" s="174">
        <f t="shared" si="15"/>
        <v>1761</v>
      </c>
      <c r="J28" s="174">
        <f t="shared" si="15"/>
        <v>1514</v>
      </c>
      <c r="K28" s="174">
        <f t="shared" si="15"/>
        <v>1346</v>
      </c>
      <c r="L28" s="174">
        <f t="shared" si="15"/>
        <v>1268</v>
      </c>
      <c r="M28" s="174">
        <f t="shared" si="15"/>
        <v>1180</v>
      </c>
      <c r="N28" s="174">
        <f t="shared" si="15"/>
        <v>1125</v>
      </c>
      <c r="O28" s="174">
        <f t="shared" si="15"/>
        <v>970</v>
      </c>
      <c r="P28" s="174">
        <f t="shared" si="15"/>
        <v>857</v>
      </c>
      <c r="Q28" s="174">
        <f t="shared" si="15"/>
        <v>727</v>
      </c>
      <c r="R28" s="174">
        <f t="shared" si="15"/>
        <v>565</v>
      </c>
      <c r="S28" s="174">
        <f t="shared" si="15"/>
        <v>419</v>
      </c>
      <c r="T28" s="174">
        <f t="shared" si="15"/>
        <v>314</v>
      </c>
      <c r="U28" s="174">
        <f t="shared" si="15"/>
        <v>204</v>
      </c>
      <c r="V28" s="175">
        <f t="shared" si="15"/>
        <v>241</v>
      </c>
      <c r="W28" s="181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82"/>
      <c r="BI28" s="182"/>
      <c r="BJ28" s="182"/>
      <c r="BK28" s="182"/>
      <c r="BL28" s="182"/>
      <c r="BM28" s="182"/>
      <c r="BN28" s="182"/>
      <c r="BO28" s="182"/>
    </row>
    <row r="29" spans="1:67" s="189" customFormat="1" ht="18.75" customHeight="1">
      <c r="A29" s="184"/>
      <c r="B29" s="193"/>
      <c r="C29" s="153" t="s">
        <v>139</v>
      </c>
      <c r="D29" s="177">
        <f t="shared" si="11"/>
        <v>9211</v>
      </c>
      <c r="E29" s="187">
        <v>192</v>
      </c>
      <c r="F29" s="187">
        <v>772</v>
      </c>
      <c r="G29" s="187">
        <v>955</v>
      </c>
      <c r="H29" s="187">
        <v>930</v>
      </c>
      <c r="I29" s="187">
        <v>898</v>
      </c>
      <c r="J29" s="187">
        <v>766</v>
      </c>
      <c r="K29" s="187">
        <v>678</v>
      </c>
      <c r="L29" s="187">
        <v>626</v>
      </c>
      <c r="M29" s="187">
        <v>592</v>
      </c>
      <c r="N29" s="187">
        <v>572</v>
      </c>
      <c r="O29" s="187">
        <v>501</v>
      </c>
      <c r="P29" s="187">
        <v>423</v>
      </c>
      <c r="Q29" s="187">
        <v>388</v>
      </c>
      <c r="R29" s="187">
        <v>289</v>
      </c>
      <c r="S29" s="187">
        <v>221</v>
      </c>
      <c r="T29" s="187">
        <v>161</v>
      </c>
      <c r="U29" s="187">
        <v>105</v>
      </c>
      <c r="V29" s="188">
        <v>142</v>
      </c>
      <c r="W29" s="150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</row>
    <row r="30" spans="1:67" ht="18.75" customHeight="1">
      <c r="A30" s="184"/>
      <c r="B30" s="193"/>
      <c r="C30" s="153" t="s">
        <v>140</v>
      </c>
      <c r="D30" s="177">
        <f t="shared" si="11"/>
        <v>8851</v>
      </c>
      <c r="E30" s="187">
        <v>188</v>
      </c>
      <c r="F30" s="187">
        <v>725</v>
      </c>
      <c r="G30" s="187">
        <v>898</v>
      </c>
      <c r="H30" s="187">
        <v>911</v>
      </c>
      <c r="I30" s="187">
        <v>863</v>
      </c>
      <c r="J30" s="187">
        <v>748</v>
      </c>
      <c r="K30" s="187">
        <v>668</v>
      </c>
      <c r="L30" s="187">
        <v>642</v>
      </c>
      <c r="M30" s="187">
        <v>588</v>
      </c>
      <c r="N30" s="187">
        <v>553</v>
      </c>
      <c r="O30" s="187">
        <v>469</v>
      </c>
      <c r="P30" s="187">
        <v>434</v>
      </c>
      <c r="Q30" s="187">
        <v>339</v>
      </c>
      <c r="R30" s="187">
        <v>276</v>
      </c>
      <c r="S30" s="187">
        <v>198</v>
      </c>
      <c r="T30" s="187">
        <v>153</v>
      </c>
      <c r="U30" s="187">
        <v>99</v>
      </c>
      <c r="V30" s="188">
        <v>99</v>
      </c>
      <c r="W30" s="150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1"/>
      <c r="BN30" s="151"/>
      <c r="BO30" s="151"/>
    </row>
    <row r="31" spans="1:67" s="183" customFormat="1" ht="18.75" customHeight="1">
      <c r="A31" s="179" t="s">
        <v>31</v>
      </c>
      <c r="B31" s="180" t="s">
        <v>144</v>
      </c>
      <c r="C31" s="190"/>
      <c r="D31" s="174">
        <f t="shared" si="11"/>
        <v>45110</v>
      </c>
      <c r="E31" s="174">
        <f t="shared" ref="E31:V31" si="16">SUM(E32:E33)</f>
        <v>866</v>
      </c>
      <c r="F31" s="174">
        <f t="shared" si="16"/>
        <v>3638</v>
      </c>
      <c r="G31" s="174">
        <f t="shared" si="16"/>
        <v>4505</v>
      </c>
      <c r="H31" s="174">
        <f t="shared" si="16"/>
        <v>4158</v>
      </c>
      <c r="I31" s="174">
        <f t="shared" si="16"/>
        <v>3995</v>
      </c>
      <c r="J31" s="174">
        <f t="shared" si="16"/>
        <v>3782</v>
      </c>
      <c r="K31" s="174">
        <f t="shared" si="16"/>
        <v>3357</v>
      </c>
      <c r="L31" s="174">
        <f t="shared" si="16"/>
        <v>3155</v>
      </c>
      <c r="M31" s="174">
        <f t="shared" si="16"/>
        <v>2985</v>
      </c>
      <c r="N31" s="174">
        <f t="shared" si="16"/>
        <v>2611</v>
      </c>
      <c r="O31" s="174">
        <f t="shared" si="16"/>
        <v>2377</v>
      </c>
      <c r="P31" s="174">
        <f t="shared" si="16"/>
        <v>2330</v>
      </c>
      <c r="Q31" s="174">
        <f t="shared" si="16"/>
        <v>2042</v>
      </c>
      <c r="R31" s="174">
        <f t="shared" si="16"/>
        <v>1791</v>
      </c>
      <c r="S31" s="174">
        <f t="shared" si="16"/>
        <v>1264</v>
      </c>
      <c r="T31" s="174">
        <f t="shared" si="16"/>
        <v>968</v>
      </c>
      <c r="U31" s="174">
        <f t="shared" si="16"/>
        <v>569</v>
      </c>
      <c r="V31" s="175">
        <f t="shared" si="16"/>
        <v>717</v>
      </c>
      <c r="W31" s="181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</row>
    <row r="32" spans="1:67" s="189" customFormat="1" ht="18.75" customHeight="1">
      <c r="A32" s="184"/>
      <c r="B32" s="185"/>
      <c r="C32" s="153" t="s">
        <v>139</v>
      </c>
      <c r="D32" s="177">
        <f t="shared" si="11"/>
        <v>22051</v>
      </c>
      <c r="E32" s="187">
        <v>443</v>
      </c>
      <c r="F32" s="187">
        <v>1828</v>
      </c>
      <c r="G32" s="187">
        <v>2282</v>
      </c>
      <c r="H32" s="187">
        <v>2156</v>
      </c>
      <c r="I32" s="187">
        <v>2005</v>
      </c>
      <c r="J32" s="187">
        <v>1895</v>
      </c>
      <c r="K32" s="187">
        <v>1601</v>
      </c>
      <c r="L32" s="187">
        <v>1538</v>
      </c>
      <c r="M32" s="187">
        <v>1407</v>
      </c>
      <c r="N32" s="187">
        <v>1278</v>
      </c>
      <c r="O32" s="187">
        <v>1100</v>
      </c>
      <c r="P32" s="187">
        <v>1114</v>
      </c>
      <c r="Q32" s="187">
        <v>948</v>
      </c>
      <c r="R32" s="187">
        <v>796</v>
      </c>
      <c r="S32" s="187">
        <v>584</v>
      </c>
      <c r="T32" s="187">
        <v>454</v>
      </c>
      <c r="U32" s="187">
        <v>260</v>
      </c>
      <c r="V32" s="188">
        <v>362</v>
      </c>
      <c r="W32" s="150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</row>
    <row r="33" spans="1:67" ht="18.75" customHeight="1">
      <c r="A33" s="184"/>
      <c r="B33" s="185"/>
      <c r="C33" s="153" t="s">
        <v>140</v>
      </c>
      <c r="D33" s="177">
        <f t="shared" si="11"/>
        <v>23059</v>
      </c>
      <c r="E33" s="187">
        <v>423</v>
      </c>
      <c r="F33" s="187">
        <v>1810</v>
      </c>
      <c r="G33" s="187">
        <v>2223</v>
      </c>
      <c r="H33" s="187">
        <v>2002</v>
      </c>
      <c r="I33" s="187">
        <v>1990</v>
      </c>
      <c r="J33" s="187">
        <v>1887</v>
      </c>
      <c r="K33" s="187">
        <v>1756</v>
      </c>
      <c r="L33" s="187">
        <v>1617</v>
      </c>
      <c r="M33" s="187">
        <v>1578</v>
      </c>
      <c r="N33" s="187">
        <v>1333</v>
      </c>
      <c r="O33" s="187">
        <v>1277</v>
      </c>
      <c r="P33" s="187">
        <v>1216</v>
      </c>
      <c r="Q33" s="187">
        <v>1094</v>
      </c>
      <c r="R33" s="187">
        <v>995</v>
      </c>
      <c r="S33" s="187">
        <v>680</v>
      </c>
      <c r="T33" s="187">
        <v>514</v>
      </c>
      <c r="U33" s="187">
        <v>309</v>
      </c>
      <c r="V33" s="188">
        <v>355</v>
      </c>
      <c r="W33" s="150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1"/>
      <c r="BN33" s="151"/>
      <c r="BO33" s="151"/>
    </row>
    <row r="34" spans="1:67" s="183" customFormat="1" ht="18.75" customHeight="1">
      <c r="A34" s="179" t="s">
        <v>33</v>
      </c>
      <c r="B34" s="180" t="s">
        <v>145</v>
      </c>
      <c r="C34" s="190"/>
      <c r="D34" s="194">
        <f t="shared" si="11"/>
        <v>3718</v>
      </c>
      <c r="E34" s="174">
        <f t="shared" ref="E34:V34" si="17">SUM(E35:E36)</f>
        <v>76</v>
      </c>
      <c r="F34" s="174">
        <f t="shared" si="17"/>
        <v>300</v>
      </c>
      <c r="G34" s="174">
        <f t="shared" si="17"/>
        <v>388</v>
      </c>
      <c r="H34" s="174">
        <f t="shared" si="17"/>
        <v>400</v>
      </c>
      <c r="I34" s="174">
        <f t="shared" si="17"/>
        <v>365</v>
      </c>
      <c r="J34" s="174">
        <f t="shared" si="17"/>
        <v>290</v>
      </c>
      <c r="K34" s="174">
        <f t="shared" si="17"/>
        <v>257</v>
      </c>
      <c r="L34" s="174">
        <f t="shared" si="17"/>
        <v>237</v>
      </c>
      <c r="M34" s="174">
        <f t="shared" si="17"/>
        <v>213</v>
      </c>
      <c r="N34" s="174">
        <f t="shared" si="17"/>
        <v>192</v>
      </c>
      <c r="O34" s="174">
        <f t="shared" si="17"/>
        <v>189</v>
      </c>
      <c r="P34" s="174">
        <f t="shared" si="17"/>
        <v>152</v>
      </c>
      <c r="Q34" s="174">
        <f t="shared" si="17"/>
        <v>142</v>
      </c>
      <c r="R34" s="174">
        <f t="shared" si="17"/>
        <v>118</v>
      </c>
      <c r="S34" s="174">
        <f t="shared" si="17"/>
        <v>110</v>
      </c>
      <c r="T34" s="174">
        <f t="shared" si="17"/>
        <v>99</v>
      </c>
      <c r="U34" s="174">
        <f t="shared" si="17"/>
        <v>81</v>
      </c>
      <c r="V34" s="175">
        <f t="shared" si="17"/>
        <v>109</v>
      </c>
      <c r="W34" s="181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</row>
    <row r="35" spans="1:67" s="189" customFormat="1" ht="18.75" customHeight="1">
      <c r="A35" s="184"/>
      <c r="B35" s="185"/>
      <c r="C35" s="153" t="s">
        <v>146</v>
      </c>
      <c r="D35" s="205">
        <f t="shared" si="11"/>
        <v>2009</v>
      </c>
      <c r="E35" s="187">
        <v>39</v>
      </c>
      <c r="F35" s="187">
        <v>151</v>
      </c>
      <c r="G35" s="187">
        <v>200</v>
      </c>
      <c r="H35" s="187">
        <v>216</v>
      </c>
      <c r="I35" s="187">
        <v>187</v>
      </c>
      <c r="J35" s="187">
        <v>166</v>
      </c>
      <c r="K35" s="187">
        <v>131</v>
      </c>
      <c r="L35" s="187">
        <v>117</v>
      </c>
      <c r="M35" s="187">
        <v>115</v>
      </c>
      <c r="N35" s="187">
        <v>108</v>
      </c>
      <c r="O35" s="187">
        <v>106</v>
      </c>
      <c r="P35" s="187">
        <v>86</v>
      </c>
      <c r="Q35" s="187">
        <v>75</v>
      </c>
      <c r="R35" s="187">
        <v>59</v>
      </c>
      <c r="S35" s="187">
        <v>58</v>
      </c>
      <c r="T35" s="187">
        <v>65</v>
      </c>
      <c r="U35" s="187">
        <v>49</v>
      </c>
      <c r="V35" s="188">
        <v>81</v>
      </c>
      <c r="W35" s="150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</row>
    <row r="36" spans="1:67" ht="18.75" customHeight="1">
      <c r="A36" s="184"/>
      <c r="B36" s="185"/>
      <c r="C36" s="153" t="s">
        <v>140</v>
      </c>
      <c r="D36" s="205">
        <f t="shared" si="11"/>
        <v>1709</v>
      </c>
      <c r="E36" s="187">
        <v>37</v>
      </c>
      <c r="F36" s="187">
        <v>149</v>
      </c>
      <c r="G36" s="187">
        <v>188</v>
      </c>
      <c r="H36" s="187">
        <v>184</v>
      </c>
      <c r="I36" s="187">
        <v>178</v>
      </c>
      <c r="J36" s="187">
        <v>124</v>
      </c>
      <c r="K36" s="187">
        <v>126</v>
      </c>
      <c r="L36" s="187">
        <v>120</v>
      </c>
      <c r="M36" s="187">
        <v>98</v>
      </c>
      <c r="N36" s="187">
        <v>84</v>
      </c>
      <c r="O36" s="187">
        <v>83</v>
      </c>
      <c r="P36" s="187">
        <v>66</v>
      </c>
      <c r="Q36" s="187">
        <v>67</v>
      </c>
      <c r="R36" s="187">
        <v>59</v>
      </c>
      <c r="S36" s="187">
        <v>52</v>
      </c>
      <c r="T36" s="187">
        <v>34</v>
      </c>
      <c r="U36" s="187">
        <v>32</v>
      </c>
      <c r="V36" s="188">
        <v>28</v>
      </c>
      <c r="W36" s="150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  <c r="BI36" s="151"/>
      <c r="BJ36" s="151"/>
      <c r="BK36" s="151"/>
      <c r="BL36" s="151"/>
      <c r="BM36" s="151"/>
      <c r="BN36" s="151"/>
      <c r="BO36" s="151"/>
    </row>
    <row r="37" spans="1:67" s="183" customFormat="1" ht="18.75" customHeight="1">
      <c r="A37" s="179" t="s">
        <v>35</v>
      </c>
      <c r="B37" s="180" t="s">
        <v>147</v>
      </c>
      <c r="C37" s="173"/>
      <c r="D37" s="194">
        <f t="shared" si="11"/>
        <v>16191</v>
      </c>
      <c r="E37" s="174">
        <f t="shared" ref="E37:V37" si="18">SUM(E38:E39)</f>
        <v>305</v>
      </c>
      <c r="F37" s="174">
        <f t="shared" si="18"/>
        <v>1212</v>
      </c>
      <c r="G37" s="174">
        <f t="shared" si="18"/>
        <v>1482</v>
      </c>
      <c r="H37" s="174">
        <f t="shared" si="18"/>
        <v>1433</v>
      </c>
      <c r="I37" s="174">
        <f t="shared" si="18"/>
        <v>1389</v>
      </c>
      <c r="J37" s="174">
        <f t="shared" si="18"/>
        <v>1425</v>
      </c>
      <c r="K37" s="174">
        <f t="shared" si="18"/>
        <v>1237</v>
      </c>
      <c r="L37" s="174">
        <f t="shared" si="18"/>
        <v>1172</v>
      </c>
      <c r="M37" s="174">
        <f t="shared" si="18"/>
        <v>1072</v>
      </c>
      <c r="N37" s="174">
        <f t="shared" si="18"/>
        <v>968</v>
      </c>
      <c r="O37" s="174">
        <f t="shared" si="18"/>
        <v>987</v>
      </c>
      <c r="P37" s="174">
        <f t="shared" si="18"/>
        <v>941</v>
      </c>
      <c r="Q37" s="174">
        <f t="shared" si="18"/>
        <v>834</v>
      </c>
      <c r="R37" s="174">
        <f t="shared" si="18"/>
        <v>631</v>
      </c>
      <c r="S37" s="174">
        <f t="shared" si="18"/>
        <v>450</v>
      </c>
      <c r="T37" s="174">
        <f t="shared" si="18"/>
        <v>275</v>
      </c>
      <c r="U37" s="174">
        <f t="shared" si="18"/>
        <v>178</v>
      </c>
      <c r="V37" s="175">
        <f t="shared" si="18"/>
        <v>200</v>
      </c>
      <c r="W37" s="181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82"/>
      <c r="AO37" s="182"/>
      <c r="AP37" s="182"/>
      <c r="AQ37" s="182"/>
      <c r="AR37" s="182"/>
      <c r="AS37" s="182"/>
      <c r="AT37" s="182"/>
      <c r="AU37" s="182"/>
      <c r="AV37" s="182"/>
      <c r="AW37" s="182"/>
      <c r="AX37" s="182"/>
      <c r="AY37" s="182"/>
      <c r="AZ37" s="182"/>
      <c r="BA37" s="182"/>
      <c r="BB37" s="182"/>
      <c r="BC37" s="182"/>
      <c r="BD37" s="182"/>
      <c r="BE37" s="182"/>
      <c r="BF37" s="182"/>
      <c r="BG37" s="182"/>
      <c r="BH37" s="182"/>
      <c r="BI37" s="182"/>
      <c r="BJ37" s="182"/>
      <c r="BK37" s="182"/>
      <c r="BL37" s="182"/>
      <c r="BM37" s="182"/>
      <c r="BN37" s="182"/>
      <c r="BO37" s="182"/>
    </row>
    <row r="38" spans="1:67" s="189" customFormat="1" ht="18.75" customHeight="1">
      <c r="A38" s="184"/>
      <c r="B38" s="185"/>
      <c r="C38" s="153" t="s">
        <v>146</v>
      </c>
      <c r="D38" s="205">
        <f t="shared" si="11"/>
        <v>8274</v>
      </c>
      <c r="E38" s="195">
        <v>155</v>
      </c>
      <c r="F38" s="195">
        <v>625</v>
      </c>
      <c r="G38" s="1610">
        <v>767</v>
      </c>
      <c r="H38" s="1610">
        <v>736</v>
      </c>
      <c r="I38" s="1610">
        <v>718</v>
      </c>
      <c r="J38" s="1610">
        <v>746</v>
      </c>
      <c r="K38" s="1610">
        <v>646</v>
      </c>
      <c r="L38" s="1610">
        <v>628</v>
      </c>
      <c r="M38" s="1610">
        <v>567</v>
      </c>
      <c r="N38" s="1610">
        <v>493</v>
      </c>
      <c r="O38" s="1610">
        <v>505</v>
      </c>
      <c r="P38" s="1610">
        <v>464</v>
      </c>
      <c r="Q38" s="1610">
        <v>420</v>
      </c>
      <c r="R38" s="1610">
        <v>302</v>
      </c>
      <c r="S38" s="1610">
        <v>218</v>
      </c>
      <c r="T38" s="1610">
        <v>124</v>
      </c>
      <c r="U38" s="1610">
        <v>76</v>
      </c>
      <c r="V38" s="1610">
        <v>84</v>
      </c>
      <c r="W38" s="150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  <c r="BI38" s="151"/>
      <c r="BJ38" s="151"/>
      <c r="BK38" s="151"/>
      <c r="BL38" s="151"/>
      <c r="BM38" s="151"/>
      <c r="BN38" s="151"/>
      <c r="BO38" s="151"/>
    </row>
    <row r="39" spans="1:67" ht="18.75" customHeight="1">
      <c r="A39" s="184"/>
      <c r="B39" s="185"/>
      <c r="C39" s="153" t="s">
        <v>140</v>
      </c>
      <c r="D39" s="205">
        <f t="shared" si="11"/>
        <v>7917</v>
      </c>
      <c r="E39" s="195">
        <v>150</v>
      </c>
      <c r="F39" s="195">
        <v>587</v>
      </c>
      <c r="G39" s="195">
        <v>715</v>
      </c>
      <c r="H39" s="195">
        <v>697</v>
      </c>
      <c r="I39" s="195">
        <v>671</v>
      </c>
      <c r="J39" s="195">
        <v>679</v>
      </c>
      <c r="K39" s="195">
        <v>591</v>
      </c>
      <c r="L39" s="195">
        <v>544</v>
      </c>
      <c r="M39" s="195">
        <v>505</v>
      </c>
      <c r="N39" s="195">
        <v>475</v>
      </c>
      <c r="O39" s="195">
        <v>482</v>
      </c>
      <c r="P39" s="195">
        <v>477</v>
      </c>
      <c r="Q39" s="195">
        <v>414</v>
      </c>
      <c r="R39" s="195">
        <v>329</v>
      </c>
      <c r="S39" s="195">
        <v>232</v>
      </c>
      <c r="T39" s="195">
        <v>151</v>
      </c>
      <c r="U39" s="195">
        <v>102</v>
      </c>
      <c r="V39" s="196">
        <v>116</v>
      </c>
      <c r="W39" s="150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  <c r="BI39" s="151"/>
      <c r="BJ39" s="151"/>
      <c r="BK39" s="151"/>
      <c r="BL39" s="151"/>
      <c r="BM39" s="151"/>
      <c r="BN39" s="151"/>
      <c r="BO39" s="151"/>
    </row>
    <row r="40" spans="1:67" s="183" customFormat="1" ht="18.75" customHeight="1">
      <c r="A40" s="179" t="s">
        <v>37</v>
      </c>
      <c r="B40" s="180" t="s">
        <v>148</v>
      </c>
      <c r="C40" s="173"/>
      <c r="D40" s="194">
        <f t="shared" si="11"/>
        <v>2979</v>
      </c>
      <c r="E40" s="174">
        <f t="shared" ref="E40:V40" si="19">SUM(E41:E42)</f>
        <v>56</v>
      </c>
      <c r="F40" s="174">
        <f t="shared" si="19"/>
        <v>217</v>
      </c>
      <c r="G40" s="174">
        <f t="shared" si="19"/>
        <v>298</v>
      </c>
      <c r="H40" s="174">
        <f t="shared" si="19"/>
        <v>333</v>
      </c>
      <c r="I40" s="174">
        <f t="shared" si="19"/>
        <v>282</v>
      </c>
      <c r="J40" s="174">
        <f t="shared" si="19"/>
        <v>234</v>
      </c>
      <c r="K40" s="174">
        <f t="shared" si="19"/>
        <v>209</v>
      </c>
      <c r="L40" s="174">
        <f t="shared" si="19"/>
        <v>186</v>
      </c>
      <c r="M40" s="174">
        <f t="shared" si="19"/>
        <v>185</v>
      </c>
      <c r="N40" s="174">
        <f t="shared" si="19"/>
        <v>155</v>
      </c>
      <c r="O40" s="174">
        <f t="shared" si="19"/>
        <v>152</v>
      </c>
      <c r="P40" s="174">
        <f t="shared" si="19"/>
        <v>158</v>
      </c>
      <c r="Q40" s="174">
        <f t="shared" si="19"/>
        <v>111</v>
      </c>
      <c r="R40" s="174">
        <f t="shared" si="19"/>
        <v>133</v>
      </c>
      <c r="S40" s="174">
        <f t="shared" si="19"/>
        <v>82</v>
      </c>
      <c r="T40" s="174">
        <f t="shared" si="19"/>
        <v>73</v>
      </c>
      <c r="U40" s="174">
        <f t="shared" si="19"/>
        <v>45</v>
      </c>
      <c r="V40" s="175">
        <f t="shared" si="19"/>
        <v>70</v>
      </c>
      <c r="W40" s="181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</row>
    <row r="41" spans="1:67" s="189" customFormat="1" ht="18.75" customHeight="1">
      <c r="A41" s="184"/>
      <c r="B41" s="185"/>
      <c r="C41" s="153" t="s">
        <v>146</v>
      </c>
      <c r="D41" s="205">
        <f t="shared" si="11"/>
        <v>1516</v>
      </c>
      <c r="E41" s="187">
        <v>27</v>
      </c>
      <c r="F41" s="187">
        <v>102</v>
      </c>
      <c r="G41" s="187">
        <v>143</v>
      </c>
      <c r="H41" s="187">
        <v>169</v>
      </c>
      <c r="I41" s="187">
        <v>145</v>
      </c>
      <c r="J41" s="187">
        <v>126</v>
      </c>
      <c r="K41" s="187">
        <v>104</v>
      </c>
      <c r="L41" s="187">
        <v>97</v>
      </c>
      <c r="M41" s="187">
        <v>90</v>
      </c>
      <c r="N41" s="187">
        <v>88</v>
      </c>
      <c r="O41" s="187">
        <v>73</v>
      </c>
      <c r="P41" s="187">
        <v>80</v>
      </c>
      <c r="Q41" s="187">
        <v>61</v>
      </c>
      <c r="R41" s="187">
        <v>68</v>
      </c>
      <c r="S41" s="187">
        <v>41</v>
      </c>
      <c r="T41" s="187">
        <v>35</v>
      </c>
      <c r="U41" s="187">
        <v>20</v>
      </c>
      <c r="V41" s="188">
        <v>47</v>
      </c>
      <c r="W41" s="150"/>
      <c r="X41" s="151"/>
      <c r="Y41" s="151"/>
      <c r="Z41" s="151"/>
      <c r="AA41" s="151"/>
      <c r="AB41" s="151"/>
      <c r="AC41" s="151"/>
      <c r="AD41" s="151"/>
      <c r="AE41" s="151"/>
      <c r="AF41" s="151"/>
      <c r="AG41" s="151"/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  <c r="BI41" s="151"/>
      <c r="BJ41" s="151"/>
      <c r="BK41" s="151"/>
      <c r="BL41" s="151"/>
      <c r="BM41" s="151"/>
      <c r="BN41" s="151"/>
      <c r="BO41" s="151"/>
    </row>
    <row r="42" spans="1:67" ht="18.75" customHeight="1">
      <c r="A42" s="184"/>
      <c r="B42" s="185"/>
      <c r="C42" s="153" t="s">
        <v>140</v>
      </c>
      <c r="D42" s="205">
        <f t="shared" si="11"/>
        <v>1463</v>
      </c>
      <c r="E42" s="187">
        <v>29</v>
      </c>
      <c r="F42" s="187">
        <v>115</v>
      </c>
      <c r="G42" s="197">
        <v>155</v>
      </c>
      <c r="H42" s="197">
        <v>164</v>
      </c>
      <c r="I42" s="197">
        <v>137</v>
      </c>
      <c r="J42" s="197">
        <v>108</v>
      </c>
      <c r="K42" s="197">
        <v>105</v>
      </c>
      <c r="L42" s="197">
        <v>89</v>
      </c>
      <c r="M42" s="197">
        <v>95</v>
      </c>
      <c r="N42" s="197">
        <v>67</v>
      </c>
      <c r="O42" s="197">
        <v>79</v>
      </c>
      <c r="P42" s="197">
        <v>78</v>
      </c>
      <c r="Q42" s="197">
        <v>50</v>
      </c>
      <c r="R42" s="197">
        <v>65</v>
      </c>
      <c r="S42" s="197">
        <v>41</v>
      </c>
      <c r="T42" s="197">
        <v>38</v>
      </c>
      <c r="U42" s="197">
        <v>25</v>
      </c>
      <c r="V42" s="197">
        <v>23</v>
      </c>
      <c r="W42" s="150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151"/>
      <c r="BO42" s="151"/>
    </row>
    <row r="43" spans="1:67" s="183" customFormat="1" ht="18.75" customHeight="1">
      <c r="A43" s="179" t="s">
        <v>39</v>
      </c>
      <c r="B43" s="180" t="s">
        <v>149</v>
      </c>
      <c r="C43" s="198"/>
      <c r="D43" s="194">
        <f t="shared" si="11"/>
        <v>5868</v>
      </c>
      <c r="E43" s="174">
        <f t="shared" ref="E43:V43" si="20">SUM(E44:E45)</f>
        <v>106</v>
      </c>
      <c r="F43" s="174">
        <f t="shared" si="20"/>
        <v>471</v>
      </c>
      <c r="G43" s="174">
        <f t="shared" si="20"/>
        <v>601</v>
      </c>
      <c r="H43" s="174">
        <f t="shared" si="20"/>
        <v>560</v>
      </c>
      <c r="I43" s="174">
        <f t="shared" si="20"/>
        <v>588</v>
      </c>
      <c r="J43" s="174">
        <f t="shared" si="20"/>
        <v>518</v>
      </c>
      <c r="K43" s="174">
        <f t="shared" si="20"/>
        <v>438</v>
      </c>
      <c r="L43" s="174">
        <f t="shared" si="20"/>
        <v>431</v>
      </c>
      <c r="M43" s="174">
        <f t="shared" si="20"/>
        <v>375</v>
      </c>
      <c r="N43" s="174">
        <f t="shared" si="20"/>
        <v>367</v>
      </c>
      <c r="O43" s="174">
        <f t="shared" si="20"/>
        <v>298</v>
      </c>
      <c r="P43" s="174">
        <f t="shared" si="20"/>
        <v>298</v>
      </c>
      <c r="Q43" s="174">
        <f t="shared" si="20"/>
        <v>211</v>
      </c>
      <c r="R43" s="174">
        <f t="shared" si="20"/>
        <v>215</v>
      </c>
      <c r="S43" s="174">
        <f t="shared" si="20"/>
        <v>128</v>
      </c>
      <c r="T43" s="174">
        <f t="shared" si="20"/>
        <v>106</v>
      </c>
      <c r="U43" s="174">
        <f t="shared" si="20"/>
        <v>73</v>
      </c>
      <c r="V43" s="175">
        <f t="shared" si="20"/>
        <v>84</v>
      </c>
      <c r="W43" s="181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</row>
    <row r="44" spans="1:67" s="189" customFormat="1" ht="18.75" customHeight="1">
      <c r="A44" s="184"/>
      <c r="B44" s="185"/>
      <c r="C44" s="153" t="s">
        <v>146</v>
      </c>
      <c r="D44" s="205">
        <f t="shared" si="11"/>
        <v>2985</v>
      </c>
      <c r="E44" s="187">
        <v>56</v>
      </c>
      <c r="F44" s="187">
        <v>240</v>
      </c>
      <c r="G44" s="187">
        <v>302</v>
      </c>
      <c r="H44" s="187">
        <v>285</v>
      </c>
      <c r="I44" s="187">
        <v>297</v>
      </c>
      <c r="J44" s="187">
        <v>268</v>
      </c>
      <c r="K44" s="187">
        <v>215</v>
      </c>
      <c r="L44" s="187">
        <v>214</v>
      </c>
      <c r="M44" s="187">
        <v>182</v>
      </c>
      <c r="N44" s="187">
        <v>202</v>
      </c>
      <c r="O44" s="187">
        <v>149</v>
      </c>
      <c r="P44" s="187">
        <v>153</v>
      </c>
      <c r="Q44" s="187">
        <v>109</v>
      </c>
      <c r="R44" s="187">
        <v>111</v>
      </c>
      <c r="S44" s="187">
        <v>70</v>
      </c>
      <c r="T44" s="187">
        <v>57</v>
      </c>
      <c r="U44" s="187">
        <v>37</v>
      </c>
      <c r="V44" s="188">
        <v>38</v>
      </c>
      <c r="W44" s="150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1"/>
      <c r="BN44" s="151"/>
      <c r="BO44" s="151"/>
    </row>
    <row r="45" spans="1:67" ht="18.75" customHeight="1">
      <c r="A45" s="184"/>
      <c r="B45" s="185"/>
      <c r="C45" s="153" t="s">
        <v>140</v>
      </c>
      <c r="D45" s="205">
        <f t="shared" si="11"/>
        <v>2883</v>
      </c>
      <c r="E45" s="187">
        <v>50</v>
      </c>
      <c r="F45" s="187">
        <v>231</v>
      </c>
      <c r="G45" s="187">
        <v>299</v>
      </c>
      <c r="H45" s="187">
        <v>275</v>
      </c>
      <c r="I45" s="187">
        <v>291</v>
      </c>
      <c r="J45" s="187">
        <v>250</v>
      </c>
      <c r="K45" s="187">
        <v>223</v>
      </c>
      <c r="L45" s="187">
        <v>217</v>
      </c>
      <c r="M45" s="187">
        <v>193</v>
      </c>
      <c r="N45" s="187">
        <v>165</v>
      </c>
      <c r="O45" s="187">
        <v>149</v>
      </c>
      <c r="P45" s="187">
        <v>145</v>
      </c>
      <c r="Q45" s="187">
        <v>102</v>
      </c>
      <c r="R45" s="187">
        <v>104</v>
      </c>
      <c r="S45" s="187">
        <v>58</v>
      </c>
      <c r="T45" s="187">
        <v>49</v>
      </c>
      <c r="U45" s="187">
        <v>36</v>
      </c>
      <c r="V45" s="188">
        <v>46</v>
      </c>
      <c r="W45" s="150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1"/>
      <c r="BN45" s="151"/>
      <c r="BO45" s="151"/>
    </row>
    <row r="46" spans="1:67" s="183" customFormat="1" ht="18.75" customHeight="1">
      <c r="A46" s="179" t="s">
        <v>46</v>
      </c>
      <c r="B46" s="180" t="s">
        <v>150</v>
      </c>
      <c r="C46" s="190"/>
      <c r="D46" s="174">
        <f t="shared" si="11"/>
        <v>8596</v>
      </c>
      <c r="E46" s="174">
        <f t="shared" ref="E46:V46" si="21">SUM(E47:E48)</f>
        <v>176</v>
      </c>
      <c r="F46" s="174">
        <f t="shared" si="21"/>
        <v>754</v>
      </c>
      <c r="G46" s="174">
        <f t="shared" si="21"/>
        <v>978</v>
      </c>
      <c r="H46" s="174">
        <f t="shared" si="21"/>
        <v>940</v>
      </c>
      <c r="I46" s="174">
        <f t="shared" si="21"/>
        <v>883</v>
      </c>
      <c r="J46" s="174">
        <f t="shared" si="21"/>
        <v>737</v>
      </c>
      <c r="K46" s="174">
        <f t="shared" si="21"/>
        <v>680</v>
      </c>
      <c r="L46" s="174">
        <f t="shared" si="21"/>
        <v>608</v>
      </c>
      <c r="M46" s="174">
        <f t="shared" si="21"/>
        <v>593</v>
      </c>
      <c r="N46" s="174">
        <f t="shared" si="21"/>
        <v>520</v>
      </c>
      <c r="O46" s="174">
        <f t="shared" si="21"/>
        <v>457</v>
      </c>
      <c r="P46" s="174">
        <f t="shared" si="21"/>
        <v>394</v>
      </c>
      <c r="Q46" s="174">
        <f t="shared" si="21"/>
        <v>285</v>
      </c>
      <c r="R46" s="174">
        <f t="shared" si="21"/>
        <v>208</v>
      </c>
      <c r="S46" s="174">
        <f t="shared" si="21"/>
        <v>130</v>
      </c>
      <c r="T46" s="174">
        <f t="shared" si="21"/>
        <v>112</v>
      </c>
      <c r="U46" s="174">
        <f t="shared" si="21"/>
        <v>72</v>
      </c>
      <c r="V46" s="175">
        <f t="shared" si="21"/>
        <v>69</v>
      </c>
      <c r="W46" s="181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</row>
    <row r="47" spans="1:67" s="189" customFormat="1" ht="18.75" customHeight="1">
      <c r="A47" s="184"/>
      <c r="B47" s="193"/>
      <c r="C47" s="153" t="s">
        <v>146</v>
      </c>
      <c r="D47" s="177">
        <f t="shared" si="11"/>
        <v>4401</v>
      </c>
      <c r="E47" s="187">
        <v>108</v>
      </c>
      <c r="F47" s="187">
        <v>388</v>
      </c>
      <c r="G47" s="187">
        <v>470</v>
      </c>
      <c r="H47" s="187">
        <v>494</v>
      </c>
      <c r="I47" s="187">
        <v>441</v>
      </c>
      <c r="J47" s="187">
        <v>383</v>
      </c>
      <c r="K47" s="187">
        <v>339</v>
      </c>
      <c r="L47" s="187">
        <v>299</v>
      </c>
      <c r="M47" s="187">
        <v>300</v>
      </c>
      <c r="N47" s="187">
        <v>261</v>
      </c>
      <c r="O47" s="187">
        <v>228</v>
      </c>
      <c r="P47" s="187">
        <v>220</v>
      </c>
      <c r="Q47" s="187">
        <v>144</v>
      </c>
      <c r="R47" s="187">
        <v>114</v>
      </c>
      <c r="S47" s="187">
        <v>75</v>
      </c>
      <c r="T47" s="187">
        <v>57</v>
      </c>
      <c r="U47" s="187">
        <v>45</v>
      </c>
      <c r="V47" s="188">
        <v>35</v>
      </c>
      <c r="W47" s="150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1"/>
      <c r="BN47" s="151"/>
      <c r="BO47" s="151"/>
    </row>
    <row r="48" spans="1:67" ht="18.75" customHeight="1">
      <c r="A48" s="184"/>
      <c r="B48" s="193"/>
      <c r="C48" s="153" t="s">
        <v>140</v>
      </c>
      <c r="D48" s="177">
        <f t="shared" si="11"/>
        <v>4195</v>
      </c>
      <c r="E48" s="187">
        <v>68</v>
      </c>
      <c r="F48" s="187">
        <v>366</v>
      </c>
      <c r="G48" s="187">
        <v>508</v>
      </c>
      <c r="H48" s="187">
        <v>446</v>
      </c>
      <c r="I48" s="187">
        <v>442</v>
      </c>
      <c r="J48" s="187">
        <v>354</v>
      </c>
      <c r="K48" s="187">
        <v>341</v>
      </c>
      <c r="L48" s="187">
        <v>309</v>
      </c>
      <c r="M48" s="187">
        <v>293</v>
      </c>
      <c r="N48" s="187">
        <v>259</v>
      </c>
      <c r="O48" s="187">
        <v>229</v>
      </c>
      <c r="P48" s="187">
        <v>174</v>
      </c>
      <c r="Q48" s="187">
        <v>141</v>
      </c>
      <c r="R48" s="187">
        <v>94</v>
      </c>
      <c r="S48" s="187">
        <v>55</v>
      </c>
      <c r="T48" s="187">
        <v>55</v>
      </c>
      <c r="U48" s="187">
        <v>27</v>
      </c>
      <c r="V48" s="188">
        <v>34</v>
      </c>
      <c r="W48" s="150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1"/>
      <c r="BN48" s="151"/>
      <c r="BO48" s="151"/>
    </row>
    <row r="49" spans="1:67" s="200" customFormat="1" ht="18.75" customHeight="1">
      <c r="A49" s="179" t="s">
        <v>48</v>
      </c>
      <c r="B49" s="180" t="s">
        <v>151</v>
      </c>
      <c r="C49" s="153"/>
      <c r="D49" s="199">
        <f t="shared" si="11"/>
        <v>22249</v>
      </c>
      <c r="E49" s="174">
        <f t="shared" ref="E49:V49" si="22">SUM(E50:E51)</f>
        <v>548</v>
      </c>
      <c r="F49" s="174">
        <f t="shared" si="22"/>
        <v>1894</v>
      </c>
      <c r="G49" s="174">
        <f t="shared" si="22"/>
        <v>2214</v>
      </c>
      <c r="H49" s="174">
        <f t="shared" si="22"/>
        <v>2293</v>
      </c>
      <c r="I49" s="174">
        <f t="shared" si="22"/>
        <v>1875</v>
      </c>
      <c r="J49" s="174">
        <f t="shared" si="22"/>
        <v>1766</v>
      </c>
      <c r="K49" s="174">
        <f t="shared" si="22"/>
        <v>1631</v>
      </c>
      <c r="L49" s="174">
        <f t="shared" si="22"/>
        <v>1620</v>
      </c>
      <c r="M49" s="174">
        <f t="shared" si="22"/>
        <v>1533</v>
      </c>
      <c r="N49" s="174">
        <f t="shared" si="22"/>
        <v>1350</v>
      </c>
      <c r="O49" s="174">
        <f t="shared" si="22"/>
        <v>1269</v>
      </c>
      <c r="P49" s="174">
        <f t="shared" si="22"/>
        <v>1095</v>
      </c>
      <c r="Q49" s="174">
        <f t="shared" si="22"/>
        <v>870</v>
      </c>
      <c r="R49" s="174">
        <f t="shared" si="22"/>
        <v>689</v>
      </c>
      <c r="S49" s="174">
        <f t="shared" si="22"/>
        <v>537</v>
      </c>
      <c r="T49" s="174">
        <f t="shared" si="22"/>
        <v>392</v>
      </c>
      <c r="U49" s="174">
        <f t="shared" si="22"/>
        <v>246</v>
      </c>
      <c r="V49" s="175">
        <f t="shared" si="22"/>
        <v>427</v>
      </c>
      <c r="W49" s="150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1"/>
      <c r="BN49" s="151"/>
      <c r="BO49" s="151"/>
    </row>
    <row r="50" spans="1:67" s="189" customFormat="1" ht="18" customHeight="1">
      <c r="A50" s="184"/>
      <c r="B50" s="185"/>
      <c r="C50" s="153" t="s">
        <v>146</v>
      </c>
      <c r="D50" s="186">
        <f t="shared" si="11"/>
        <v>10746</v>
      </c>
      <c r="E50" s="187">
        <v>290</v>
      </c>
      <c r="F50" s="187">
        <v>970</v>
      </c>
      <c r="G50" s="187">
        <v>1129</v>
      </c>
      <c r="H50" s="187">
        <v>1198</v>
      </c>
      <c r="I50" s="187">
        <v>934</v>
      </c>
      <c r="J50" s="187">
        <v>833</v>
      </c>
      <c r="K50" s="187">
        <v>749</v>
      </c>
      <c r="L50" s="187">
        <v>741</v>
      </c>
      <c r="M50" s="187">
        <v>759</v>
      </c>
      <c r="N50" s="187">
        <v>654</v>
      </c>
      <c r="O50" s="187">
        <v>619</v>
      </c>
      <c r="P50" s="187">
        <v>502</v>
      </c>
      <c r="Q50" s="187">
        <v>388</v>
      </c>
      <c r="R50" s="187">
        <v>306</v>
      </c>
      <c r="S50" s="187">
        <v>243</v>
      </c>
      <c r="T50" s="187">
        <v>175</v>
      </c>
      <c r="U50" s="187">
        <v>101</v>
      </c>
      <c r="V50" s="188">
        <v>155</v>
      </c>
      <c r="W50" s="150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1"/>
      <c r="BN50" s="151"/>
      <c r="BO50" s="151"/>
    </row>
    <row r="51" spans="1:67" ht="18.75" customHeight="1">
      <c r="A51" s="184"/>
      <c r="B51" s="185"/>
      <c r="C51" s="153" t="s">
        <v>140</v>
      </c>
      <c r="D51" s="186">
        <f t="shared" si="11"/>
        <v>11503</v>
      </c>
      <c r="E51" s="187">
        <v>258</v>
      </c>
      <c r="F51" s="187">
        <v>924</v>
      </c>
      <c r="G51" s="187">
        <v>1085</v>
      </c>
      <c r="H51" s="187">
        <v>1095</v>
      </c>
      <c r="I51" s="187">
        <v>941</v>
      </c>
      <c r="J51" s="187">
        <v>933</v>
      </c>
      <c r="K51" s="187">
        <v>882</v>
      </c>
      <c r="L51" s="187">
        <v>879</v>
      </c>
      <c r="M51" s="187">
        <v>774</v>
      </c>
      <c r="N51" s="187">
        <v>696</v>
      </c>
      <c r="O51" s="187">
        <v>650</v>
      </c>
      <c r="P51" s="187">
        <v>593</v>
      </c>
      <c r="Q51" s="187">
        <v>482</v>
      </c>
      <c r="R51" s="187">
        <v>383</v>
      </c>
      <c r="S51" s="187">
        <v>294</v>
      </c>
      <c r="T51" s="187">
        <v>217</v>
      </c>
      <c r="U51" s="187">
        <v>145</v>
      </c>
      <c r="V51" s="188">
        <v>272</v>
      </c>
      <c r="W51" s="150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1"/>
      <c r="BN51" s="151"/>
      <c r="BO51" s="151"/>
    </row>
    <row r="52" spans="1:67" s="189" customFormat="1" ht="18.75" customHeight="1">
      <c r="A52" s="161">
        <v>11</v>
      </c>
      <c r="B52" s="180" t="s">
        <v>152</v>
      </c>
      <c r="C52" s="201"/>
      <c r="D52" s="174">
        <f t="shared" si="11"/>
        <v>23674</v>
      </c>
      <c r="E52" s="174">
        <f t="shared" ref="E52:V52" si="23">SUM(E53:E54)</f>
        <v>400</v>
      </c>
      <c r="F52" s="174">
        <f t="shared" si="23"/>
        <v>1776</v>
      </c>
      <c r="G52" s="174">
        <f t="shared" si="23"/>
        <v>2287</v>
      </c>
      <c r="H52" s="174">
        <f t="shared" si="23"/>
        <v>2113</v>
      </c>
      <c r="I52" s="174">
        <f t="shared" si="23"/>
        <v>2029</v>
      </c>
      <c r="J52" s="174">
        <f t="shared" si="23"/>
        <v>2033</v>
      </c>
      <c r="K52" s="174">
        <f t="shared" si="23"/>
        <v>1663</v>
      </c>
      <c r="L52" s="174">
        <f t="shared" si="23"/>
        <v>1661</v>
      </c>
      <c r="M52" s="174">
        <f t="shared" si="23"/>
        <v>1438</v>
      </c>
      <c r="N52" s="174">
        <f t="shared" si="23"/>
        <v>1371</v>
      </c>
      <c r="O52" s="174">
        <f t="shared" si="23"/>
        <v>1298</v>
      </c>
      <c r="P52" s="174">
        <f t="shared" si="23"/>
        <v>1229</v>
      </c>
      <c r="Q52" s="174">
        <f t="shared" si="23"/>
        <v>1131</v>
      </c>
      <c r="R52" s="174">
        <f t="shared" si="23"/>
        <v>1004</v>
      </c>
      <c r="S52" s="174">
        <f t="shared" si="23"/>
        <v>737</v>
      </c>
      <c r="T52" s="174">
        <f t="shared" si="23"/>
        <v>613</v>
      </c>
      <c r="U52" s="174">
        <f t="shared" si="23"/>
        <v>409</v>
      </c>
      <c r="V52" s="175">
        <f t="shared" si="23"/>
        <v>482</v>
      </c>
      <c r="W52" s="150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  <c r="BI52" s="151"/>
      <c r="BJ52" s="151"/>
      <c r="BK52" s="151"/>
      <c r="BL52" s="151"/>
      <c r="BM52" s="151"/>
      <c r="BN52" s="151"/>
      <c r="BO52" s="151"/>
    </row>
    <row r="53" spans="1:67" s="189" customFormat="1" ht="18.75" customHeight="1">
      <c r="A53" s="184"/>
      <c r="B53" s="185"/>
      <c r="C53" s="153" t="s">
        <v>146</v>
      </c>
      <c r="D53" s="177">
        <f t="shared" si="11"/>
        <v>11699</v>
      </c>
      <c r="E53" s="187">
        <v>198</v>
      </c>
      <c r="F53" s="187">
        <v>934</v>
      </c>
      <c r="G53" s="187">
        <v>1217</v>
      </c>
      <c r="H53" s="187">
        <v>1076</v>
      </c>
      <c r="I53" s="187">
        <v>1028</v>
      </c>
      <c r="J53" s="187">
        <v>1016</v>
      </c>
      <c r="K53" s="187">
        <v>843</v>
      </c>
      <c r="L53" s="187">
        <v>832</v>
      </c>
      <c r="M53" s="187">
        <v>724</v>
      </c>
      <c r="N53" s="187">
        <v>664</v>
      </c>
      <c r="O53" s="187">
        <v>635</v>
      </c>
      <c r="P53" s="187">
        <v>562</v>
      </c>
      <c r="Q53" s="187">
        <v>534</v>
      </c>
      <c r="R53" s="187">
        <v>450</v>
      </c>
      <c r="S53" s="187">
        <v>350</v>
      </c>
      <c r="T53" s="187">
        <v>252</v>
      </c>
      <c r="U53" s="187">
        <v>187</v>
      </c>
      <c r="V53" s="188">
        <v>197</v>
      </c>
      <c r="W53" s="150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  <c r="BI53" s="151"/>
      <c r="BJ53" s="151"/>
      <c r="BK53" s="151"/>
      <c r="BL53" s="151"/>
      <c r="BM53" s="151"/>
      <c r="BN53" s="151"/>
      <c r="BO53" s="151"/>
    </row>
    <row r="54" spans="1:67" ht="18.75" customHeight="1">
      <c r="A54" s="184"/>
      <c r="B54" s="185"/>
      <c r="C54" s="153" t="s">
        <v>140</v>
      </c>
      <c r="D54" s="177">
        <f t="shared" si="11"/>
        <v>11975</v>
      </c>
      <c r="E54" s="187">
        <v>202</v>
      </c>
      <c r="F54" s="187">
        <v>842</v>
      </c>
      <c r="G54" s="187">
        <v>1070</v>
      </c>
      <c r="H54" s="187">
        <v>1037</v>
      </c>
      <c r="I54" s="187">
        <v>1001</v>
      </c>
      <c r="J54" s="187">
        <v>1017</v>
      </c>
      <c r="K54" s="187">
        <v>820</v>
      </c>
      <c r="L54" s="187">
        <v>829</v>
      </c>
      <c r="M54" s="187">
        <v>714</v>
      </c>
      <c r="N54" s="187">
        <v>707</v>
      </c>
      <c r="O54" s="187">
        <v>663</v>
      </c>
      <c r="P54" s="187">
        <v>667</v>
      </c>
      <c r="Q54" s="187">
        <v>597</v>
      </c>
      <c r="R54" s="187">
        <v>554</v>
      </c>
      <c r="S54" s="187">
        <v>387</v>
      </c>
      <c r="T54" s="187">
        <v>361</v>
      </c>
      <c r="U54" s="187">
        <v>222</v>
      </c>
      <c r="V54" s="188">
        <v>285</v>
      </c>
      <c r="W54" s="150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  <c r="BI54" s="151"/>
      <c r="BJ54" s="151"/>
      <c r="BK54" s="151"/>
      <c r="BL54" s="151"/>
      <c r="BM54" s="151"/>
      <c r="BN54" s="151"/>
      <c r="BO54" s="151"/>
    </row>
    <row r="55" spans="1:67" s="189" customFormat="1" ht="18.75" customHeight="1">
      <c r="A55" s="161">
        <v>12</v>
      </c>
      <c r="B55" s="180" t="s">
        <v>153</v>
      </c>
      <c r="C55" s="153"/>
      <c r="D55" s="174">
        <f>SUM(E55:V55)</f>
        <v>5098</v>
      </c>
      <c r="E55" s="174">
        <f t="shared" ref="E55:V55" si="24">SUM(E56:E57)</f>
        <v>105</v>
      </c>
      <c r="F55" s="174">
        <f t="shared" si="24"/>
        <v>407</v>
      </c>
      <c r="G55" s="174">
        <f t="shared" si="24"/>
        <v>503</v>
      </c>
      <c r="H55" s="174">
        <f t="shared" si="24"/>
        <v>506</v>
      </c>
      <c r="I55" s="174">
        <f t="shared" si="24"/>
        <v>483</v>
      </c>
      <c r="J55" s="174">
        <f t="shared" si="24"/>
        <v>398</v>
      </c>
      <c r="K55" s="174">
        <f t="shared" si="24"/>
        <v>365</v>
      </c>
      <c r="L55" s="174">
        <f t="shared" si="24"/>
        <v>329</v>
      </c>
      <c r="M55" s="174">
        <f t="shared" si="24"/>
        <v>338</v>
      </c>
      <c r="N55" s="174">
        <f t="shared" si="24"/>
        <v>295</v>
      </c>
      <c r="O55" s="174">
        <f t="shared" si="24"/>
        <v>276</v>
      </c>
      <c r="P55" s="174">
        <f t="shared" si="24"/>
        <v>239</v>
      </c>
      <c r="Q55" s="174">
        <f t="shared" si="24"/>
        <v>225</v>
      </c>
      <c r="R55" s="174">
        <f t="shared" si="24"/>
        <v>159</v>
      </c>
      <c r="S55" s="174">
        <f t="shared" si="24"/>
        <v>152</v>
      </c>
      <c r="T55" s="174">
        <f t="shared" si="24"/>
        <v>105</v>
      </c>
      <c r="U55" s="174">
        <f t="shared" si="24"/>
        <v>101</v>
      </c>
      <c r="V55" s="175">
        <f t="shared" si="24"/>
        <v>112</v>
      </c>
      <c r="W55" s="150"/>
      <c r="X55" s="151"/>
      <c r="Y55" s="151"/>
      <c r="Z55" s="151"/>
      <c r="AA55" s="151"/>
      <c r="AB55" s="151"/>
      <c r="AC55" s="151"/>
      <c r="AD55" s="151"/>
      <c r="AE55" s="151"/>
      <c r="AF55" s="151"/>
      <c r="AG55" s="151"/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  <c r="BI55" s="151"/>
      <c r="BJ55" s="151"/>
      <c r="BK55" s="151"/>
      <c r="BL55" s="151"/>
      <c r="BM55" s="151"/>
      <c r="BN55" s="151"/>
      <c r="BO55" s="151"/>
    </row>
    <row r="56" spans="1:67" s="189" customFormat="1" ht="18.75" customHeight="1">
      <c r="A56" s="184"/>
      <c r="B56" s="185"/>
      <c r="C56" s="153" t="s">
        <v>146</v>
      </c>
      <c r="D56" s="177">
        <f>SUM(E56:V56)</f>
        <v>2743</v>
      </c>
      <c r="E56" s="187">
        <v>46</v>
      </c>
      <c r="F56" s="187">
        <v>210</v>
      </c>
      <c r="G56" s="187">
        <v>287</v>
      </c>
      <c r="H56" s="187">
        <v>281</v>
      </c>
      <c r="I56" s="187">
        <v>257</v>
      </c>
      <c r="J56" s="187">
        <v>220</v>
      </c>
      <c r="K56" s="187">
        <v>196</v>
      </c>
      <c r="L56" s="187">
        <v>154</v>
      </c>
      <c r="M56" s="187">
        <v>187</v>
      </c>
      <c r="N56" s="187">
        <v>156</v>
      </c>
      <c r="O56" s="187">
        <v>154</v>
      </c>
      <c r="P56" s="187">
        <v>136</v>
      </c>
      <c r="Q56" s="187">
        <v>120</v>
      </c>
      <c r="R56" s="187">
        <v>89</v>
      </c>
      <c r="S56" s="187">
        <v>75</v>
      </c>
      <c r="T56" s="187">
        <v>52</v>
      </c>
      <c r="U56" s="187">
        <v>59</v>
      </c>
      <c r="V56" s="188">
        <v>64</v>
      </c>
      <c r="W56" s="150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  <c r="BI56" s="151"/>
      <c r="BJ56" s="151"/>
      <c r="BK56" s="151"/>
      <c r="BL56" s="151"/>
      <c r="BM56" s="151"/>
      <c r="BN56" s="151"/>
      <c r="BO56" s="151"/>
    </row>
    <row r="57" spans="1:67" ht="18.75" customHeight="1">
      <c r="A57" s="184"/>
      <c r="B57" s="185"/>
      <c r="C57" s="153" t="s">
        <v>140</v>
      </c>
      <c r="D57" s="177">
        <f>SUM(E57:V57)</f>
        <v>2355</v>
      </c>
      <c r="E57" s="187">
        <v>59</v>
      </c>
      <c r="F57" s="187">
        <v>197</v>
      </c>
      <c r="G57" s="187">
        <v>216</v>
      </c>
      <c r="H57" s="187">
        <v>225</v>
      </c>
      <c r="I57" s="187">
        <v>226</v>
      </c>
      <c r="J57" s="187">
        <v>178</v>
      </c>
      <c r="K57" s="187">
        <v>169</v>
      </c>
      <c r="L57" s="187">
        <v>175</v>
      </c>
      <c r="M57" s="187">
        <v>151</v>
      </c>
      <c r="N57" s="187">
        <v>139</v>
      </c>
      <c r="O57" s="187">
        <v>122</v>
      </c>
      <c r="P57" s="187">
        <v>103</v>
      </c>
      <c r="Q57" s="187">
        <v>105</v>
      </c>
      <c r="R57" s="187">
        <v>70</v>
      </c>
      <c r="S57" s="187">
        <v>77</v>
      </c>
      <c r="T57" s="187">
        <v>53</v>
      </c>
      <c r="U57" s="187">
        <v>42</v>
      </c>
      <c r="V57" s="188">
        <v>48</v>
      </c>
      <c r="W57" s="150"/>
      <c r="X57" s="151"/>
      <c r="Y57" s="151"/>
      <c r="Z57" s="151"/>
      <c r="AA57" s="151"/>
      <c r="AB57" s="151"/>
      <c r="AC57" s="151"/>
      <c r="AD57" s="151"/>
      <c r="AE57" s="151"/>
      <c r="AF57" s="151"/>
      <c r="AG57" s="151"/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  <c r="BI57" s="151"/>
      <c r="BJ57" s="151"/>
      <c r="BK57" s="151"/>
      <c r="BL57" s="151"/>
      <c r="BM57" s="151"/>
      <c r="BN57" s="151"/>
      <c r="BO57" s="151"/>
    </row>
    <row r="58" spans="1:67" s="189" customFormat="1" ht="18.75" customHeight="1">
      <c r="A58" s="161">
        <v>13</v>
      </c>
      <c r="B58" s="180" t="s">
        <v>154</v>
      </c>
      <c r="C58" s="153"/>
      <c r="D58" s="174">
        <f t="shared" si="11"/>
        <v>22858</v>
      </c>
      <c r="E58" s="174">
        <f t="shared" ref="E58:V58" si="25">SUM(E59:E60)</f>
        <v>483</v>
      </c>
      <c r="F58" s="174">
        <f t="shared" si="25"/>
        <v>1942</v>
      </c>
      <c r="G58" s="174">
        <f t="shared" si="25"/>
        <v>2378</v>
      </c>
      <c r="H58" s="174">
        <f t="shared" si="25"/>
        <v>2302</v>
      </c>
      <c r="I58" s="174">
        <f t="shared" si="25"/>
        <v>2352</v>
      </c>
      <c r="J58" s="174">
        <f t="shared" si="25"/>
        <v>1911</v>
      </c>
      <c r="K58" s="174">
        <f t="shared" si="25"/>
        <v>1750</v>
      </c>
      <c r="L58" s="174">
        <f t="shared" si="25"/>
        <v>1490</v>
      </c>
      <c r="M58" s="174">
        <f t="shared" si="25"/>
        <v>1516</v>
      </c>
      <c r="N58" s="174">
        <f t="shared" si="25"/>
        <v>1362</v>
      </c>
      <c r="O58" s="174">
        <f t="shared" si="25"/>
        <v>1294</v>
      </c>
      <c r="P58" s="174">
        <f t="shared" si="25"/>
        <v>1100</v>
      </c>
      <c r="Q58" s="174">
        <f t="shared" si="25"/>
        <v>858</v>
      </c>
      <c r="R58" s="174">
        <f t="shared" si="25"/>
        <v>667</v>
      </c>
      <c r="S58" s="174">
        <f t="shared" si="25"/>
        <v>486</v>
      </c>
      <c r="T58" s="174">
        <f t="shared" si="25"/>
        <v>386</v>
      </c>
      <c r="U58" s="174">
        <f t="shared" si="25"/>
        <v>277</v>
      </c>
      <c r="V58" s="175">
        <f t="shared" si="25"/>
        <v>304</v>
      </c>
      <c r="W58" s="150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  <c r="BI58" s="151"/>
      <c r="BJ58" s="151"/>
      <c r="BK58" s="151"/>
      <c r="BL58" s="151"/>
      <c r="BM58" s="151"/>
      <c r="BN58" s="151"/>
      <c r="BO58" s="151"/>
    </row>
    <row r="59" spans="1:67" s="189" customFormat="1" ht="18.75" customHeight="1">
      <c r="A59" s="184"/>
      <c r="B59" s="185"/>
      <c r="C59" s="153" t="s">
        <v>146</v>
      </c>
      <c r="D59" s="177">
        <f t="shared" si="11"/>
        <v>11570</v>
      </c>
      <c r="E59" s="187">
        <v>245</v>
      </c>
      <c r="F59" s="187">
        <v>1005</v>
      </c>
      <c r="G59" s="187">
        <v>1222</v>
      </c>
      <c r="H59" s="187">
        <v>1154</v>
      </c>
      <c r="I59" s="187">
        <v>1219</v>
      </c>
      <c r="J59" s="187">
        <v>963</v>
      </c>
      <c r="K59" s="187">
        <v>915</v>
      </c>
      <c r="L59" s="187">
        <v>749</v>
      </c>
      <c r="M59" s="187">
        <v>751</v>
      </c>
      <c r="N59" s="187">
        <v>659</v>
      </c>
      <c r="O59" s="187">
        <v>642</v>
      </c>
      <c r="P59" s="187">
        <v>550</v>
      </c>
      <c r="Q59" s="187">
        <v>434</v>
      </c>
      <c r="R59" s="187">
        <v>365</v>
      </c>
      <c r="S59" s="187">
        <v>226</v>
      </c>
      <c r="T59" s="187">
        <v>194</v>
      </c>
      <c r="U59" s="187">
        <v>128</v>
      </c>
      <c r="V59" s="188">
        <v>149</v>
      </c>
      <c r="W59" s="150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  <c r="BI59" s="151"/>
      <c r="BJ59" s="151"/>
      <c r="BK59" s="151"/>
      <c r="BL59" s="151"/>
      <c r="BM59" s="151"/>
      <c r="BN59" s="151"/>
      <c r="BO59" s="151"/>
    </row>
    <row r="60" spans="1:67" ht="18.75" customHeight="1">
      <c r="A60" s="184"/>
      <c r="B60" s="185"/>
      <c r="C60" s="153" t="s">
        <v>140</v>
      </c>
      <c r="D60" s="178">
        <f t="shared" si="11"/>
        <v>11288</v>
      </c>
      <c r="E60" s="187">
        <v>238</v>
      </c>
      <c r="F60" s="187">
        <v>937</v>
      </c>
      <c r="G60" s="202">
        <v>1156</v>
      </c>
      <c r="H60" s="937">
        <v>1148</v>
      </c>
      <c r="I60" s="937">
        <v>1133</v>
      </c>
      <c r="J60" s="937">
        <v>948</v>
      </c>
      <c r="K60" s="937">
        <v>835</v>
      </c>
      <c r="L60" s="937">
        <v>741</v>
      </c>
      <c r="M60" s="937">
        <v>765</v>
      </c>
      <c r="N60" s="937">
        <v>703</v>
      </c>
      <c r="O60" s="937">
        <v>652</v>
      </c>
      <c r="P60" s="937">
        <v>550</v>
      </c>
      <c r="Q60" s="937">
        <v>424</v>
      </c>
      <c r="R60" s="937">
        <v>302</v>
      </c>
      <c r="S60" s="937">
        <v>260</v>
      </c>
      <c r="T60" s="937">
        <v>192</v>
      </c>
      <c r="U60" s="937">
        <v>149</v>
      </c>
      <c r="V60" s="938">
        <v>155</v>
      </c>
      <c r="W60" s="150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  <c r="BI60" s="151"/>
      <c r="BJ60" s="151"/>
      <c r="BK60" s="151"/>
      <c r="BL60" s="151"/>
      <c r="BM60" s="151"/>
      <c r="BN60" s="151"/>
      <c r="BO60" s="151"/>
    </row>
    <row r="61" spans="1:67" s="189" customFormat="1" ht="18.75" customHeight="1">
      <c r="A61" s="1123">
        <v>14</v>
      </c>
      <c r="B61" s="1124" t="s">
        <v>834</v>
      </c>
      <c r="C61" s="1123"/>
      <c r="D61" s="1119">
        <f>D62+D63</f>
        <v>1309</v>
      </c>
      <c r="E61" s="1192">
        <f>SUM(E62:E63)</f>
        <v>30</v>
      </c>
      <c r="F61" s="1192">
        <f>SUM(F62:F63)</f>
        <v>107</v>
      </c>
      <c r="G61" s="1192">
        <f>SUM(G62:G63)</f>
        <v>134</v>
      </c>
      <c r="H61" s="1192">
        <f t="shared" ref="H61:V61" si="26">SUM(H62:H63)</f>
        <v>144</v>
      </c>
      <c r="I61" s="1192">
        <f t="shared" si="26"/>
        <v>121</v>
      </c>
      <c r="J61" s="1192">
        <f t="shared" si="26"/>
        <v>117</v>
      </c>
      <c r="K61" s="1192">
        <f t="shared" si="26"/>
        <v>79</v>
      </c>
      <c r="L61" s="1192">
        <f t="shared" si="26"/>
        <v>87</v>
      </c>
      <c r="M61" s="1192">
        <f t="shared" si="26"/>
        <v>92</v>
      </c>
      <c r="N61" s="1192">
        <f t="shared" si="26"/>
        <v>81</v>
      </c>
      <c r="O61" s="1192">
        <f t="shared" si="26"/>
        <v>72</v>
      </c>
      <c r="P61" s="1192">
        <f t="shared" si="26"/>
        <v>56</v>
      </c>
      <c r="Q61" s="1192">
        <f t="shared" si="26"/>
        <v>46</v>
      </c>
      <c r="R61" s="1192">
        <f t="shared" si="26"/>
        <v>43</v>
      </c>
      <c r="S61" s="1192">
        <f t="shared" si="26"/>
        <v>32</v>
      </c>
      <c r="T61" s="1192">
        <f t="shared" si="26"/>
        <v>26</v>
      </c>
      <c r="U61" s="1192">
        <f t="shared" si="26"/>
        <v>19</v>
      </c>
      <c r="V61" s="1193">
        <f t="shared" si="26"/>
        <v>23</v>
      </c>
      <c r="W61" s="150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1"/>
      <c r="BN61" s="151"/>
      <c r="BO61" s="151"/>
    </row>
    <row r="62" spans="1:67" s="189" customFormat="1" ht="18.75" customHeight="1">
      <c r="A62" s="1125"/>
      <c r="B62" s="1126"/>
      <c r="C62" s="240" t="s">
        <v>146</v>
      </c>
      <c r="D62" s="1120">
        <f t="shared" si="11"/>
        <v>692</v>
      </c>
      <c r="E62" s="1133">
        <v>14</v>
      </c>
      <c r="F62" s="1133">
        <v>51</v>
      </c>
      <c r="G62" s="1133">
        <v>67</v>
      </c>
      <c r="H62" s="1133">
        <v>73</v>
      </c>
      <c r="I62" s="1133">
        <v>57</v>
      </c>
      <c r="J62" s="1133">
        <v>70</v>
      </c>
      <c r="K62" s="1133">
        <v>36</v>
      </c>
      <c r="L62" s="1133">
        <v>53</v>
      </c>
      <c r="M62" s="1133">
        <v>42</v>
      </c>
      <c r="N62" s="1133">
        <v>48</v>
      </c>
      <c r="O62" s="1133">
        <v>39</v>
      </c>
      <c r="P62" s="1133">
        <v>31</v>
      </c>
      <c r="Q62" s="1133">
        <v>24</v>
      </c>
      <c r="R62" s="1133">
        <v>27</v>
      </c>
      <c r="S62" s="1133">
        <v>20</v>
      </c>
      <c r="T62" s="1133">
        <v>11</v>
      </c>
      <c r="U62" s="1133">
        <v>13</v>
      </c>
      <c r="V62" s="1121">
        <v>16</v>
      </c>
      <c r="W62" s="150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</row>
    <row r="63" spans="1:67" ht="18.75" customHeight="1">
      <c r="A63" s="1125"/>
      <c r="B63" s="1126"/>
      <c r="C63" s="240" t="s">
        <v>140</v>
      </c>
      <c r="D63" s="1120">
        <f t="shared" si="11"/>
        <v>617</v>
      </c>
      <c r="E63" s="1133">
        <v>16</v>
      </c>
      <c r="F63" s="1133">
        <v>56</v>
      </c>
      <c r="G63" s="1133">
        <v>67</v>
      </c>
      <c r="H63" s="1133">
        <v>71</v>
      </c>
      <c r="I63" s="1133">
        <v>64</v>
      </c>
      <c r="J63" s="1133">
        <v>47</v>
      </c>
      <c r="K63" s="1133">
        <v>43</v>
      </c>
      <c r="L63" s="1133">
        <v>34</v>
      </c>
      <c r="M63" s="1133">
        <v>50</v>
      </c>
      <c r="N63" s="1133">
        <v>33</v>
      </c>
      <c r="O63" s="1133">
        <v>33</v>
      </c>
      <c r="P63" s="1133">
        <v>25</v>
      </c>
      <c r="Q63" s="1133">
        <v>22</v>
      </c>
      <c r="R63" s="1133">
        <v>16</v>
      </c>
      <c r="S63" s="1133">
        <v>12</v>
      </c>
      <c r="T63" s="1133">
        <v>15</v>
      </c>
      <c r="U63" s="1133">
        <v>6</v>
      </c>
      <c r="V63" s="1121">
        <v>7</v>
      </c>
      <c r="W63" s="150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1"/>
      <c r="BN63" s="151"/>
      <c r="BO63" s="151"/>
    </row>
    <row r="64" spans="1:67" ht="18.75" customHeight="1">
      <c r="A64" s="1127" t="s">
        <v>833</v>
      </c>
      <c r="B64" s="1124" t="s">
        <v>835</v>
      </c>
      <c r="C64" s="252"/>
      <c r="D64" s="1119">
        <f>D65+D66</f>
        <v>59398</v>
      </c>
      <c r="E64" s="1192">
        <f>SUM(E65:E66)</f>
        <v>1118</v>
      </c>
      <c r="F64" s="1192">
        <f>SUM(F65:F66)</f>
        <v>4449</v>
      </c>
      <c r="G64" s="1192">
        <f>SUM(G65:G66)</f>
        <v>5441</v>
      </c>
      <c r="H64" s="1192">
        <f t="shared" ref="H64:V64" si="27">SUM(H65:H66)</f>
        <v>5259</v>
      </c>
      <c r="I64" s="1192">
        <f t="shared" si="27"/>
        <v>5094</v>
      </c>
      <c r="J64" s="1192">
        <f t="shared" si="27"/>
        <v>5226</v>
      </c>
      <c r="K64" s="1192">
        <f t="shared" si="27"/>
        <v>4540</v>
      </c>
      <c r="L64" s="1192">
        <f t="shared" si="27"/>
        <v>4299</v>
      </c>
      <c r="M64" s="1192">
        <f t="shared" si="27"/>
        <v>3937</v>
      </c>
      <c r="N64" s="1192">
        <f t="shared" si="27"/>
        <v>3550</v>
      </c>
      <c r="O64" s="1192">
        <f t="shared" si="27"/>
        <v>3622</v>
      </c>
      <c r="P64" s="1192">
        <f t="shared" si="27"/>
        <v>3454</v>
      </c>
      <c r="Q64" s="1192">
        <f t="shared" si="27"/>
        <v>3062</v>
      </c>
      <c r="R64" s="1192">
        <f t="shared" si="27"/>
        <v>2313</v>
      </c>
      <c r="S64" s="1192">
        <f t="shared" si="27"/>
        <v>1649</v>
      </c>
      <c r="T64" s="1192">
        <f t="shared" si="27"/>
        <v>1005</v>
      </c>
      <c r="U64" s="1192">
        <f t="shared" si="27"/>
        <v>652</v>
      </c>
      <c r="V64" s="1193">
        <f t="shared" si="27"/>
        <v>728</v>
      </c>
      <c r="W64" s="150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1"/>
      <c r="BN64" s="151"/>
      <c r="BO64" s="151"/>
    </row>
    <row r="65" spans="1:67" ht="18.75" customHeight="1">
      <c r="A65" s="1125"/>
      <c r="B65" s="1126"/>
      <c r="C65" s="240" t="s">
        <v>146</v>
      </c>
      <c r="D65" s="1120">
        <f>SUM(E65:V65)</f>
        <v>30357</v>
      </c>
      <c r="E65" s="1133">
        <v>570</v>
      </c>
      <c r="F65" s="1133">
        <v>2294</v>
      </c>
      <c r="G65" s="1133">
        <v>2816</v>
      </c>
      <c r="H65" s="1133">
        <v>2703</v>
      </c>
      <c r="I65" s="1133">
        <v>2631</v>
      </c>
      <c r="J65" s="1133">
        <v>2737</v>
      </c>
      <c r="K65" s="1133">
        <v>2373</v>
      </c>
      <c r="L65" s="1133">
        <v>2302</v>
      </c>
      <c r="M65" s="1133">
        <v>2082</v>
      </c>
      <c r="N65" s="1133">
        <v>1808</v>
      </c>
      <c r="O65" s="1133">
        <v>1852</v>
      </c>
      <c r="P65" s="1133">
        <v>1702</v>
      </c>
      <c r="Q65" s="1133">
        <v>1542</v>
      </c>
      <c r="R65" s="1133">
        <v>1108</v>
      </c>
      <c r="S65" s="1133">
        <v>800</v>
      </c>
      <c r="T65" s="1133">
        <v>455</v>
      </c>
      <c r="U65" s="1133">
        <v>276</v>
      </c>
      <c r="V65" s="1121">
        <v>306</v>
      </c>
      <c r="W65" s="150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1"/>
      <c r="BN65" s="151"/>
      <c r="BO65" s="151"/>
    </row>
    <row r="66" spans="1:67" ht="18.75" customHeight="1">
      <c r="A66" s="1125"/>
      <c r="B66" s="1126"/>
      <c r="C66" s="240" t="s">
        <v>140</v>
      </c>
      <c r="D66" s="1120">
        <f>SUM(E66:V66)</f>
        <v>29041</v>
      </c>
      <c r="E66" s="1133">
        <v>548</v>
      </c>
      <c r="F66" s="1133">
        <v>2155</v>
      </c>
      <c r="G66" s="1133">
        <v>2625</v>
      </c>
      <c r="H66" s="1133">
        <v>2556</v>
      </c>
      <c r="I66" s="1133">
        <v>2463</v>
      </c>
      <c r="J66" s="1133">
        <v>2489</v>
      </c>
      <c r="K66" s="1133">
        <v>2167</v>
      </c>
      <c r="L66" s="1133">
        <v>1997</v>
      </c>
      <c r="M66" s="1133">
        <v>1855</v>
      </c>
      <c r="N66" s="1133">
        <v>1742</v>
      </c>
      <c r="O66" s="1133">
        <v>1770</v>
      </c>
      <c r="P66" s="1133">
        <v>1752</v>
      </c>
      <c r="Q66" s="1133">
        <v>1520</v>
      </c>
      <c r="R66" s="1133">
        <v>1205</v>
      </c>
      <c r="S66" s="1133">
        <v>849</v>
      </c>
      <c r="T66" s="1133">
        <v>550</v>
      </c>
      <c r="U66" s="1133">
        <v>376</v>
      </c>
      <c r="V66" s="1121">
        <v>422</v>
      </c>
      <c r="W66" s="150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1"/>
      <c r="BN66" s="151"/>
      <c r="BO66" s="151"/>
    </row>
    <row r="67" spans="1:67" s="150" customFormat="1" ht="18.75" customHeight="1">
      <c r="A67" s="1128" t="s">
        <v>27</v>
      </c>
      <c r="B67" s="1129" t="s">
        <v>156</v>
      </c>
      <c r="C67" s="1130"/>
      <c r="D67" s="1194">
        <f t="shared" si="11"/>
        <v>11891</v>
      </c>
      <c r="E67" s="1195">
        <f>SUM(E70+E73+E76+E79+E82+E85+E88)</f>
        <v>243</v>
      </c>
      <c r="F67" s="1195">
        <f t="shared" ref="F67:V67" si="28">SUM(F70+F73+F76+F79+F82+F85+F88)</f>
        <v>955</v>
      </c>
      <c r="G67" s="1195">
        <f t="shared" si="28"/>
        <v>1218</v>
      </c>
      <c r="H67" s="1195">
        <f t="shared" si="28"/>
        <v>1249</v>
      </c>
      <c r="I67" s="1195">
        <f t="shared" si="28"/>
        <v>1213</v>
      </c>
      <c r="J67" s="1195">
        <f t="shared" si="28"/>
        <v>998</v>
      </c>
      <c r="K67" s="1195">
        <f t="shared" si="28"/>
        <v>828</v>
      </c>
      <c r="L67" s="1195">
        <f t="shared" si="28"/>
        <v>739</v>
      </c>
      <c r="M67" s="1195">
        <f t="shared" si="28"/>
        <v>625</v>
      </c>
      <c r="N67" s="1195">
        <f t="shared" si="28"/>
        <v>604</v>
      </c>
      <c r="O67" s="1195">
        <f t="shared" si="28"/>
        <v>586</v>
      </c>
      <c r="P67" s="1195">
        <f t="shared" si="28"/>
        <v>557</v>
      </c>
      <c r="Q67" s="1195">
        <f t="shared" si="28"/>
        <v>503</v>
      </c>
      <c r="R67" s="1195">
        <f t="shared" si="28"/>
        <v>413</v>
      </c>
      <c r="S67" s="1195">
        <f t="shared" si="28"/>
        <v>391</v>
      </c>
      <c r="T67" s="1195">
        <f t="shared" si="28"/>
        <v>278</v>
      </c>
      <c r="U67" s="1195">
        <f t="shared" si="28"/>
        <v>233</v>
      </c>
      <c r="V67" s="1195">
        <f t="shared" si="28"/>
        <v>258</v>
      </c>
    </row>
    <row r="68" spans="1:67" s="150" customFormat="1" ht="18.75" customHeight="1">
      <c r="A68" s="171"/>
      <c r="B68" s="171"/>
      <c r="C68" s="240" t="s">
        <v>135</v>
      </c>
      <c r="D68" s="1120">
        <f t="shared" si="11"/>
        <v>6390</v>
      </c>
      <c r="E68" s="1133">
        <f>E71+E74+E77+E80+E83+E86+E89</f>
        <v>126</v>
      </c>
      <c r="F68" s="1133">
        <f t="shared" ref="F68:V68" si="29">F71+F74+F77+F80+F83+F86+F89</f>
        <v>482</v>
      </c>
      <c r="G68" s="1133">
        <f t="shared" si="29"/>
        <v>616</v>
      </c>
      <c r="H68" s="1133">
        <f t="shared" si="29"/>
        <v>650</v>
      </c>
      <c r="I68" s="1133">
        <f t="shared" si="29"/>
        <v>631</v>
      </c>
      <c r="J68" s="1133">
        <f t="shared" si="29"/>
        <v>542</v>
      </c>
      <c r="K68" s="1133">
        <f t="shared" si="29"/>
        <v>460</v>
      </c>
      <c r="L68" s="1133">
        <f t="shared" si="29"/>
        <v>397</v>
      </c>
      <c r="M68" s="1133">
        <f t="shared" si="29"/>
        <v>341</v>
      </c>
      <c r="N68" s="1133">
        <f t="shared" si="29"/>
        <v>325</v>
      </c>
      <c r="O68" s="1133">
        <f t="shared" si="29"/>
        <v>319</v>
      </c>
      <c r="P68" s="1133">
        <f t="shared" si="29"/>
        <v>302</v>
      </c>
      <c r="Q68" s="1133">
        <f t="shared" si="29"/>
        <v>288</v>
      </c>
      <c r="R68" s="1133">
        <f t="shared" si="29"/>
        <v>223</v>
      </c>
      <c r="S68" s="1133">
        <f t="shared" si="29"/>
        <v>233</v>
      </c>
      <c r="T68" s="1133">
        <f t="shared" si="29"/>
        <v>156</v>
      </c>
      <c r="U68" s="1133">
        <f t="shared" si="29"/>
        <v>147</v>
      </c>
      <c r="V68" s="1133">
        <f t="shared" si="29"/>
        <v>152</v>
      </c>
    </row>
    <row r="69" spans="1:67" s="150" customFormat="1" ht="18.75" customHeight="1">
      <c r="A69" s="1131"/>
      <c r="B69" s="1131"/>
      <c r="C69" s="1132" t="s">
        <v>136</v>
      </c>
      <c r="D69" s="1122">
        <f t="shared" si="11"/>
        <v>5501</v>
      </c>
      <c r="E69" s="1134">
        <f>E72+E75+E78+E81+E84+E87+E90</f>
        <v>117</v>
      </c>
      <c r="F69" s="1134">
        <f t="shared" ref="F69:V69" si="30">F72+F75+F78+F81+F84+F87+F90</f>
        <v>473</v>
      </c>
      <c r="G69" s="1134">
        <f t="shared" si="30"/>
        <v>602</v>
      </c>
      <c r="H69" s="1134">
        <f t="shared" si="30"/>
        <v>599</v>
      </c>
      <c r="I69" s="1134">
        <f t="shared" si="30"/>
        <v>582</v>
      </c>
      <c r="J69" s="1134">
        <f t="shared" si="30"/>
        <v>456</v>
      </c>
      <c r="K69" s="1134">
        <f t="shared" si="30"/>
        <v>368</v>
      </c>
      <c r="L69" s="1134">
        <f t="shared" si="30"/>
        <v>342</v>
      </c>
      <c r="M69" s="1134">
        <f t="shared" si="30"/>
        <v>284</v>
      </c>
      <c r="N69" s="1134">
        <f t="shared" si="30"/>
        <v>279</v>
      </c>
      <c r="O69" s="1134">
        <f t="shared" si="30"/>
        <v>267</v>
      </c>
      <c r="P69" s="1134">
        <f t="shared" si="30"/>
        <v>255</v>
      </c>
      <c r="Q69" s="1134">
        <f t="shared" si="30"/>
        <v>215</v>
      </c>
      <c r="R69" s="1134">
        <f t="shared" si="30"/>
        <v>190</v>
      </c>
      <c r="S69" s="1134">
        <f t="shared" si="30"/>
        <v>158</v>
      </c>
      <c r="T69" s="1134">
        <f t="shared" si="30"/>
        <v>122</v>
      </c>
      <c r="U69" s="1134">
        <f t="shared" si="30"/>
        <v>86</v>
      </c>
      <c r="V69" s="1134">
        <f t="shared" si="30"/>
        <v>106</v>
      </c>
    </row>
    <row r="70" spans="1:67" s="189" customFormat="1" ht="19.5" customHeight="1">
      <c r="A70" s="179" t="s">
        <v>25</v>
      </c>
      <c r="B70" s="180" t="s">
        <v>157</v>
      </c>
      <c r="C70" s="207"/>
      <c r="D70" s="175">
        <f>D71+D72</f>
        <v>643</v>
      </c>
      <c r="E70" s="194">
        <f t="shared" ref="E70:V70" si="31">E71+E72</f>
        <v>15</v>
      </c>
      <c r="F70" s="194">
        <f t="shared" si="31"/>
        <v>47</v>
      </c>
      <c r="G70" s="194">
        <f t="shared" si="31"/>
        <v>57</v>
      </c>
      <c r="H70" s="194">
        <f t="shared" si="31"/>
        <v>70</v>
      </c>
      <c r="I70" s="194">
        <f t="shared" si="31"/>
        <v>52</v>
      </c>
      <c r="J70" s="194">
        <f t="shared" si="31"/>
        <v>54</v>
      </c>
      <c r="K70" s="194">
        <f t="shared" si="31"/>
        <v>49</v>
      </c>
      <c r="L70" s="194">
        <f t="shared" si="31"/>
        <v>39</v>
      </c>
      <c r="M70" s="194">
        <f t="shared" si="31"/>
        <v>37</v>
      </c>
      <c r="N70" s="194">
        <f t="shared" si="31"/>
        <v>30</v>
      </c>
      <c r="O70" s="194">
        <f t="shared" si="31"/>
        <v>40</v>
      </c>
      <c r="P70" s="194">
        <f t="shared" si="31"/>
        <v>24</v>
      </c>
      <c r="Q70" s="194">
        <f t="shared" si="31"/>
        <v>30</v>
      </c>
      <c r="R70" s="194">
        <f t="shared" si="31"/>
        <v>23</v>
      </c>
      <c r="S70" s="194">
        <f t="shared" si="31"/>
        <v>19</v>
      </c>
      <c r="T70" s="194">
        <f t="shared" si="31"/>
        <v>20</v>
      </c>
      <c r="U70" s="194">
        <f t="shared" si="31"/>
        <v>14</v>
      </c>
      <c r="V70" s="176">
        <f t="shared" si="31"/>
        <v>23</v>
      </c>
      <c r="W70" s="150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  <c r="BI70" s="151"/>
      <c r="BJ70" s="151"/>
      <c r="BK70" s="151"/>
      <c r="BL70" s="151"/>
      <c r="BM70" s="151"/>
      <c r="BN70" s="151"/>
      <c r="BO70" s="151"/>
    </row>
    <row r="71" spans="1:67" s="189" customFormat="1" ht="19.5" customHeight="1">
      <c r="A71" s="184"/>
      <c r="B71" s="185"/>
      <c r="C71" s="153" t="s">
        <v>146</v>
      </c>
      <c r="D71" s="178">
        <f t="shared" si="11"/>
        <v>356</v>
      </c>
      <c r="E71" s="187">
        <v>9</v>
      </c>
      <c r="F71" s="187">
        <v>23</v>
      </c>
      <c r="G71" s="202">
        <v>30</v>
      </c>
      <c r="H71" s="203">
        <v>46</v>
      </c>
      <c r="I71" s="202">
        <v>28</v>
      </c>
      <c r="J71" s="202">
        <v>30</v>
      </c>
      <c r="K71" s="202">
        <v>28</v>
      </c>
      <c r="L71" s="202">
        <v>21</v>
      </c>
      <c r="M71" s="202">
        <v>25</v>
      </c>
      <c r="N71" s="202">
        <v>14</v>
      </c>
      <c r="O71" s="202">
        <v>22</v>
      </c>
      <c r="P71" s="202">
        <v>13</v>
      </c>
      <c r="Q71" s="203">
        <v>16</v>
      </c>
      <c r="R71" s="202">
        <v>11</v>
      </c>
      <c r="S71" s="202">
        <v>11</v>
      </c>
      <c r="T71" s="203">
        <v>9</v>
      </c>
      <c r="U71" s="202">
        <v>7</v>
      </c>
      <c r="V71" s="203">
        <v>13</v>
      </c>
      <c r="W71" s="150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  <c r="BI71" s="151"/>
      <c r="BJ71" s="151"/>
      <c r="BK71" s="151"/>
      <c r="BL71" s="151"/>
      <c r="BM71" s="151"/>
      <c r="BN71" s="151"/>
      <c r="BO71" s="151"/>
    </row>
    <row r="72" spans="1:67" ht="19.5" customHeight="1">
      <c r="A72" s="184"/>
      <c r="B72" s="185"/>
      <c r="C72" s="153" t="s">
        <v>140</v>
      </c>
      <c r="D72" s="177">
        <f t="shared" si="11"/>
        <v>287</v>
      </c>
      <c r="E72" s="188">
        <v>6</v>
      </c>
      <c r="F72" s="187">
        <v>24</v>
      </c>
      <c r="G72" s="202">
        <v>27</v>
      </c>
      <c r="H72" s="202">
        <v>24</v>
      </c>
      <c r="I72" s="202">
        <v>24</v>
      </c>
      <c r="J72" s="202">
        <v>24</v>
      </c>
      <c r="K72" s="202">
        <v>21</v>
      </c>
      <c r="L72" s="202">
        <v>18</v>
      </c>
      <c r="M72" s="202">
        <v>12</v>
      </c>
      <c r="N72" s="202">
        <v>16</v>
      </c>
      <c r="O72" s="202">
        <v>18</v>
      </c>
      <c r="P72" s="202">
        <v>11</v>
      </c>
      <c r="Q72" s="202">
        <v>14</v>
      </c>
      <c r="R72" s="202">
        <v>12</v>
      </c>
      <c r="S72" s="202">
        <v>8</v>
      </c>
      <c r="T72" s="203">
        <v>11</v>
      </c>
      <c r="U72" s="202">
        <v>7</v>
      </c>
      <c r="V72" s="203">
        <v>10</v>
      </c>
      <c r="W72" s="150"/>
      <c r="X72" s="150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  <c r="BI72" s="151"/>
      <c r="BJ72" s="151"/>
      <c r="BK72" s="151"/>
      <c r="BL72" s="151"/>
      <c r="BM72" s="151"/>
      <c r="BN72" s="151"/>
      <c r="BO72" s="151"/>
    </row>
    <row r="73" spans="1:67" s="189" customFormat="1" ht="19.5" customHeight="1">
      <c r="A73" s="179" t="s">
        <v>27</v>
      </c>
      <c r="B73" s="180" t="s">
        <v>158</v>
      </c>
      <c r="C73" s="190"/>
      <c r="D73" s="174">
        <f>D74+D75</f>
        <v>879</v>
      </c>
      <c r="E73" s="174">
        <f t="shared" ref="E73:V73" si="32">E74+E75</f>
        <v>17</v>
      </c>
      <c r="F73" s="174">
        <f t="shared" si="32"/>
        <v>63</v>
      </c>
      <c r="G73" s="174">
        <f t="shared" si="32"/>
        <v>82</v>
      </c>
      <c r="H73" s="174">
        <f t="shared" si="32"/>
        <v>96</v>
      </c>
      <c r="I73" s="174">
        <f t="shared" si="32"/>
        <v>106</v>
      </c>
      <c r="J73" s="174">
        <f t="shared" si="32"/>
        <v>69</v>
      </c>
      <c r="K73" s="174">
        <f t="shared" si="32"/>
        <v>59</v>
      </c>
      <c r="L73" s="174">
        <f t="shared" si="32"/>
        <v>59</v>
      </c>
      <c r="M73" s="174">
        <f t="shared" si="32"/>
        <v>44</v>
      </c>
      <c r="N73" s="174">
        <f t="shared" si="32"/>
        <v>46</v>
      </c>
      <c r="O73" s="174">
        <f t="shared" si="32"/>
        <v>32</v>
      </c>
      <c r="P73" s="174">
        <f t="shared" si="32"/>
        <v>43</v>
      </c>
      <c r="Q73" s="174">
        <f t="shared" si="32"/>
        <v>39</v>
      </c>
      <c r="R73" s="174">
        <f t="shared" si="32"/>
        <v>34</v>
      </c>
      <c r="S73" s="174">
        <f t="shared" si="32"/>
        <v>24</v>
      </c>
      <c r="T73" s="175">
        <f t="shared" si="32"/>
        <v>27</v>
      </c>
      <c r="U73" s="194">
        <f t="shared" si="32"/>
        <v>20</v>
      </c>
      <c r="V73" s="175">
        <f t="shared" si="32"/>
        <v>19</v>
      </c>
      <c r="W73" s="150"/>
      <c r="X73" s="150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  <c r="BI73" s="151"/>
      <c r="BJ73" s="151"/>
      <c r="BK73" s="151"/>
      <c r="BL73" s="151"/>
      <c r="BM73" s="151"/>
      <c r="BN73" s="151"/>
      <c r="BO73" s="151"/>
    </row>
    <row r="74" spans="1:67" s="189" customFormat="1" ht="19.5" customHeight="1">
      <c r="A74" s="184"/>
      <c r="B74" s="185"/>
      <c r="C74" s="153" t="s">
        <v>146</v>
      </c>
      <c r="D74" s="177">
        <f t="shared" si="11"/>
        <v>480</v>
      </c>
      <c r="E74" s="187">
        <v>10</v>
      </c>
      <c r="F74" s="187">
        <v>32</v>
      </c>
      <c r="G74" s="202">
        <v>41</v>
      </c>
      <c r="H74" s="202">
        <v>52</v>
      </c>
      <c r="I74" s="202">
        <v>53</v>
      </c>
      <c r="J74" s="202">
        <v>41</v>
      </c>
      <c r="K74" s="202">
        <v>36</v>
      </c>
      <c r="L74" s="202">
        <v>31</v>
      </c>
      <c r="M74" s="202">
        <v>22</v>
      </c>
      <c r="N74" s="202">
        <v>22</v>
      </c>
      <c r="O74" s="202">
        <v>14</v>
      </c>
      <c r="P74" s="202">
        <v>28</v>
      </c>
      <c r="Q74" s="202">
        <v>24</v>
      </c>
      <c r="R74" s="202">
        <v>23</v>
      </c>
      <c r="S74" s="202">
        <v>16</v>
      </c>
      <c r="T74" s="203">
        <v>14</v>
      </c>
      <c r="U74" s="202">
        <v>14</v>
      </c>
      <c r="V74" s="203">
        <v>7</v>
      </c>
      <c r="W74" s="150"/>
      <c r="X74" s="150"/>
      <c r="Y74" s="151"/>
      <c r="Z74" s="151"/>
      <c r="AA74" s="151"/>
      <c r="AB74" s="151"/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  <c r="BI74" s="151"/>
      <c r="BJ74" s="151"/>
      <c r="BK74" s="151"/>
      <c r="BL74" s="151"/>
      <c r="BM74" s="151"/>
      <c r="BN74" s="151"/>
      <c r="BO74" s="151"/>
    </row>
    <row r="75" spans="1:67" ht="19.5" customHeight="1">
      <c r="A75" s="184"/>
      <c r="B75" s="185"/>
      <c r="C75" s="153" t="s">
        <v>140</v>
      </c>
      <c r="D75" s="177">
        <f t="shared" si="11"/>
        <v>399</v>
      </c>
      <c r="E75" s="187">
        <v>7</v>
      </c>
      <c r="F75" s="187">
        <v>31</v>
      </c>
      <c r="G75" s="202">
        <v>41</v>
      </c>
      <c r="H75" s="202">
        <v>44</v>
      </c>
      <c r="I75" s="202">
        <v>53</v>
      </c>
      <c r="J75" s="202">
        <v>28</v>
      </c>
      <c r="K75" s="202">
        <v>23</v>
      </c>
      <c r="L75" s="202">
        <v>28</v>
      </c>
      <c r="M75" s="202">
        <v>22</v>
      </c>
      <c r="N75" s="202">
        <v>24</v>
      </c>
      <c r="O75" s="202">
        <v>18</v>
      </c>
      <c r="P75" s="202">
        <v>15</v>
      </c>
      <c r="Q75" s="202">
        <v>15</v>
      </c>
      <c r="R75" s="202">
        <v>11</v>
      </c>
      <c r="S75" s="202">
        <v>8</v>
      </c>
      <c r="T75" s="202">
        <v>13</v>
      </c>
      <c r="U75" s="202">
        <v>6</v>
      </c>
      <c r="V75" s="203">
        <v>12</v>
      </c>
      <c r="W75" s="150"/>
      <c r="X75" s="150"/>
      <c r="Y75" s="151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  <c r="BI75" s="151"/>
      <c r="BJ75" s="151"/>
      <c r="BK75" s="151"/>
      <c r="BL75" s="151"/>
      <c r="BM75" s="151"/>
      <c r="BN75" s="151"/>
      <c r="BO75" s="151"/>
    </row>
    <row r="76" spans="1:67" s="189" customFormat="1" ht="19.5" customHeight="1">
      <c r="A76" s="179" t="s">
        <v>29</v>
      </c>
      <c r="B76" s="180" t="s">
        <v>159</v>
      </c>
      <c r="C76" s="190"/>
      <c r="D76" s="174">
        <f>D77+D78</f>
        <v>1620</v>
      </c>
      <c r="E76" s="174">
        <f t="shared" ref="E76:V76" si="33">E77+E78</f>
        <v>28</v>
      </c>
      <c r="F76" s="174">
        <f t="shared" si="33"/>
        <v>114</v>
      </c>
      <c r="G76" s="174">
        <f t="shared" si="33"/>
        <v>152</v>
      </c>
      <c r="H76" s="174">
        <f t="shared" si="33"/>
        <v>161</v>
      </c>
      <c r="I76" s="174">
        <f t="shared" si="33"/>
        <v>161</v>
      </c>
      <c r="J76" s="174">
        <f t="shared" si="33"/>
        <v>150</v>
      </c>
      <c r="K76" s="174">
        <f t="shared" si="33"/>
        <v>117</v>
      </c>
      <c r="L76" s="174">
        <f t="shared" si="33"/>
        <v>92</v>
      </c>
      <c r="M76" s="174">
        <f t="shared" si="33"/>
        <v>83</v>
      </c>
      <c r="N76" s="174">
        <f t="shared" si="33"/>
        <v>82</v>
      </c>
      <c r="O76" s="174">
        <f t="shared" si="33"/>
        <v>87</v>
      </c>
      <c r="P76" s="174">
        <f t="shared" si="33"/>
        <v>83</v>
      </c>
      <c r="Q76" s="174">
        <f t="shared" si="33"/>
        <v>79</v>
      </c>
      <c r="R76" s="174">
        <f t="shared" si="33"/>
        <v>56</v>
      </c>
      <c r="S76" s="174">
        <f t="shared" si="33"/>
        <v>66</v>
      </c>
      <c r="T76" s="174">
        <f t="shared" si="33"/>
        <v>42</v>
      </c>
      <c r="U76" s="174">
        <f t="shared" si="33"/>
        <v>32</v>
      </c>
      <c r="V76" s="175">
        <f t="shared" si="33"/>
        <v>35</v>
      </c>
      <c r="W76" s="150"/>
      <c r="X76" s="150"/>
      <c r="Y76" s="151"/>
      <c r="Z76" s="151"/>
      <c r="AA76" s="151"/>
      <c r="AB76" s="151"/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  <c r="BI76" s="151"/>
      <c r="BJ76" s="151"/>
      <c r="BK76" s="151"/>
      <c r="BL76" s="151"/>
      <c r="BM76" s="151"/>
      <c r="BN76" s="151"/>
      <c r="BO76" s="151"/>
    </row>
    <row r="77" spans="1:67" s="189" customFormat="1" ht="19.5" customHeight="1">
      <c r="A77" s="184"/>
      <c r="B77" s="193"/>
      <c r="C77" s="153" t="s">
        <v>146</v>
      </c>
      <c r="D77" s="177">
        <f>SUM(E77:V77)</f>
        <v>851</v>
      </c>
      <c r="E77" s="187">
        <v>14</v>
      </c>
      <c r="F77" s="187">
        <v>59</v>
      </c>
      <c r="G77" s="187">
        <v>76</v>
      </c>
      <c r="H77" s="187">
        <v>76</v>
      </c>
      <c r="I77" s="187">
        <v>84</v>
      </c>
      <c r="J77" s="187">
        <v>76</v>
      </c>
      <c r="K77" s="187">
        <v>62</v>
      </c>
      <c r="L77" s="187">
        <v>46</v>
      </c>
      <c r="M77" s="187">
        <v>37</v>
      </c>
      <c r="N77" s="187">
        <v>50</v>
      </c>
      <c r="O77" s="187">
        <v>50</v>
      </c>
      <c r="P77" s="187">
        <v>49</v>
      </c>
      <c r="Q77" s="187">
        <v>42</v>
      </c>
      <c r="R77" s="187">
        <v>35</v>
      </c>
      <c r="S77" s="187">
        <v>30</v>
      </c>
      <c r="T77" s="187">
        <v>25</v>
      </c>
      <c r="U77" s="187">
        <v>19</v>
      </c>
      <c r="V77" s="188">
        <v>21</v>
      </c>
      <c r="W77" s="150"/>
      <c r="X77" s="150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  <c r="BI77" s="151"/>
      <c r="BJ77" s="151"/>
      <c r="BK77" s="151"/>
      <c r="BL77" s="151"/>
      <c r="BM77" s="151"/>
      <c r="BN77" s="151"/>
      <c r="BO77" s="151"/>
    </row>
    <row r="78" spans="1:67" ht="19.5" customHeight="1">
      <c r="A78" s="184"/>
      <c r="B78" s="193"/>
      <c r="C78" s="153" t="s">
        <v>140</v>
      </c>
      <c r="D78" s="177">
        <f>SUM(E78:V78)</f>
        <v>769</v>
      </c>
      <c r="E78" s="187">
        <v>14</v>
      </c>
      <c r="F78" s="187">
        <v>55</v>
      </c>
      <c r="G78" s="187">
        <v>76</v>
      </c>
      <c r="H78" s="187">
        <v>85</v>
      </c>
      <c r="I78" s="187">
        <v>77</v>
      </c>
      <c r="J78" s="187">
        <v>74</v>
      </c>
      <c r="K78" s="187">
        <v>55</v>
      </c>
      <c r="L78" s="187">
        <v>46</v>
      </c>
      <c r="M78" s="187">
        <v>46</v>
      </c>
      <c r="N78" s="187">
        <v>32</v>
      </c>
      <c r="O78" s="187">
        <v>37</v>
      </c>
      <c r="P78" s="187">
        <v>34</v>
      </c>
      <c r="Q78" s="187">
        <v>37</v>
      </c>
      <c r="R78" s="187">
        <v>21</v>
      </c>
      <c r="S78" s="187">
        <v>36</v>
      </c>
      <c r="T78" s="187">
        <v>17</v>
      </c>
      <c r="U78" s="187">
        <v>13</v>
      </c>
      <c r="V78" s="188">
        <v>14</v>
      </c>
      <c r="W78" s="150"/>
      <c r="X78" s="150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1"/>
      <c r="BN78" s="151"/>
      <c r="BO78" s="151"/>
    </row>
    <row r="79" spans="1:67" s="189" customFormat="1" ht="19.5" customHeight="1">
      <c r="A79" s="179" t="s">
        <v>31</v>
      </c>
      <c r="B79" s="180" t="s">
        <v>160</v>
      </c>
      <c r="C79" s="190"/>
      <c r="D79" s="174">
        <f t="shared" si="11"/>
        <v>2888</v>
      </c>
      <c r="E79" s="174">
        <f t="shared" ref="E79:V79" si="34">SUM(E80:E81)</f>
        <v>60</v>
      </c>
      <c r="F79" s="174">
        <f t="shared" si="34"/>
        <v>235</v>
      </c>
      <c r="G79" s="174">
        <f t="shared" si="34"/>
        <v>318</v>
      </c>
      <c r="H79" s="174">
        <f t="shared" si="34"/>
        <v>342</v>
      </c>
      <c r="I79" s="174">
        <f t="shared" si="34"/>
        <v>304</v>
      </c>
      <c r="J79" s="174">
        <f t="shared" si="34"/>
        <v>226</v>
      </c>
      <c r="K79" s="174">
        <f t="shared" si="34"/>
        <v>194</v>
      </c>
      <c r="L79" s="174">
        <f t="shared" si="34"/>
        <v>176</v>
      </c>
      <c r="M79" s="174">
        <f t="shared" si="34"/>
        <v>139</v>
      </c>
      <c r="N79" s="174">
        <f t="shared" si="34"/>
        <v>134</v>
      </c>
      <c r="O79" s="174">
        <f t="shared" si="34"/>
        <v>128</v>
      </c>
      <c r="P79" s="174">
        <f t="shared" si="34"/>
        <v>132</v>
      </c>
      <c r="Q79" s="174">
        <f t="shared" si="34"/>
        <v>118</v>
      </c>
      <c r="R79" s="174">
        <f t="shared" si="34"/>
        <v>89</v>
      </c>
      <c r="S79" s="174">
        <f t="shared" si="34"/>
        <v>112</v>
      </c>
      <c r="T79" s="174">
        <f t="shared" si="34"/>
        <v>59</v>
      </c>
      <c r="U79" s="174">
        <f t="shared" si="34"/>
        <v>62</v>
      </c>
      <c r="V79" s="175">
        <f t="shared" si="34"/>
        <v>60</v>
      </c>
      <c r="W79" s="150"/>
      <c r="X79" s="150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  <c r="BI79" s="151"/>
      <c r="BJ79" s="151"/>
      <c r="BK79" s="151"/>
      <c r="BL79" s="151"/>
      <c r="BM79" s="151"/>
      <c r="BN79" s="151"/>
      <c r="BO79" s="151"/>
    </row>
    <row r="80" spans="1:67" s="189" customFormat="1" ht="19.5" customHeight="1">
      <c r="A80" s="184"/>
      <c r="B80" s="185"/>
      <c r="C80" s="153" t="s">
        <v>146</v>
      </c>
      <c r="D80" s="177">
        <f t="shared" si="11"/>
        <v>1594</v>
      </c>
      <c r="E80" s="195">
        <v>27</v>
      </c>
      <c r="F80" s="195">
        <v>116</v>
      </c>
      <c r="G80" s="195">
        <v>165</v>
      </c>
      <c r="H80" s="195">
        <v>178</v>
      </c>
      <c r="I80" s="195">
        <v>172</v>
      </c>
      <c r="J80" s="195">
        <v>131</v>
      </c>
      <c r="K80" s="195">
        <v>118</v>
      </c>
      <c r="L80" s="195">
        <v>99</v>
      </c>
      <c r="M80" s="195">
        <v>80</v>
      </c>
      <c r="N80" s="195">
        <v>77</v>
      </c>
      <c r="O80" s="195">
        <v>68</v>
      </c>
      <c r="P80" s="195">
        <v>58</v>
      </c>
      <c r="Q80" s="195">
        <v>67</v>
      </c>
      <c r="R80" s="195">
        <v>44</v>
      </c>
      <c r="S80" s="195">
        <v>71</v>
      </c>
      <c r="T80" s="195">
        <v>34</v>
      </c>
      <c r="U80" s="195">
        <v>43</v>
      </c>
      <c r="V80" s="196">
        <v>46</v>
      </c>
      <c r="W80" s="150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1"/>
      <c r="BN80" s="151"/>
      <c r="BO80" s="151"/>
    </row>
    <row r="81" spans="1:67" s="189" customFormat="1" ht="19.5" customHeight="1">
      <c r="A81" s="184"/>
      <c r="B81" s="185"/>
      <c r="C81" s="153" t="s">
        <v>140</v>
      </c>
      <c r="D81" s="177">
        <f t="shared" si="11"/>
        <v>1294</v>
      </c>
      <c r="E81" s="195">
        <v>33</v>
      </c>
      <c r="F81" s="195">
        <v>119</v>
      </c>
      <c r="G81" s="195">
        <v>153</v>
      </c>
      <c r="H81" s="195">
        <v>164</v>
      </c>
      <c r="I81" s="195">
        <v>132</v>
      </c>
      <c r="J81" s="195">
        <v>95</v>
      </c>
      <c r="K81" s="195">
        <v>76</v>
      </c>
      <c r="L81" s="195">
        <v>77</v>
      </c>
      <c r="M81" s="195">
        <v>59</v>
      </c>
      <c r="N81" s="195">
        <v>57</v>
      </c>
      <c r="O81" s="195">
        <v>60</v>
      </c>
      <c r="P81" s="195">
        <v>74</v>
      </c>
      <c r="Q81" s="195">
        <v>51</v>
      </c>
      <c r="R81" s="195">
        <v>45</v>
      </c>
      <c r="S81" s="195">
        <v>41</v>
      </c>
      <c r="T81" s="195">
        <v>25</v>
      </c>
      <c r="U81" s="195">
        <v>19</v>
      </c>
      <c r="V81" s="196">
        <v>14</v>
      </c>
      <c r="W81" s="150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1"/>
      <c r="BN81" s="151"/>
      <c r="BO81" s="151"/>
    </row>
    <row r="82" spans="1:67" s="189" customFormat="1" ht="19.5" customHeight="1">
      <c r="A82" s="179" t="s">
        <v>33</v>
      </c>
      <c r="B82" s="180" t="s">
        <v>161</v>
      </c>
      <c r="C82" s="190"/>
      <c r="D82" s="174">
        <f t="shared" si="11"/>
        <v>2183</v>
      </c>
      <c r="E82" s="174">
        <f t="shared" ref="E82:V82" si="35">SUM(E83:E84)</f>
        <v>46</v>
      </c>
      <c r="F82" s="174">
        <f t="shared" si="35"/>
        <v>176</v>
      </c>
      <c r="G82" s="174">
        <f t="shared" si="35"/>
        <v>217</v>
      </c>
      <c r="H82" s="174">
        <f t="shared" si="35"/>
        <v>219</v>
      </c>
      <c r="I82" s="174">
        <f t="shared" si="35"/>
        <v>217</v>
      </c>
      <c r="J82" s="174">
        <f t="shared" si="35"/>
        <v>180</v>
      </c>
      <c r="K82" s="174">
        <f t="shared" si="35"/>
        <v>164</v>
      </c>
      <c r="L82" s="174">
        <f t="shared" si="35"/>
        <v>125</v>
      </c>
      <c r="M82" s="174">
        <f t="shared" si="35"/>
        <v>123</v>
      </c>
      <c r="N82" s="174">
        <f t="shared" si="35"/>
        <v>110</v>
      </c>
      <c r="O82" s="174">
        <f t="shared" si="35"/>
        <v>122</v>
      </c>
      <c r="P82" s="174">
        <f t="shared" si="35"/>
        <v>105</v>
      </c>
      <c r="Q82" s="174">
        <f t="shared" si="35"/>
        <v>92</v>
      </c>
      <c r="R82" s="174">
        <f t="shared" si="35"/>
        <v>83</v>
      </c>
      <c r="S82" s="174">
        <f t="shared" si="35"/>
        <v>60</v>
      </c>
      <c r="T82" s="174">
        <f t="shared" si="35"/>
        <v>44</v>
      </c>
      <c r="U82" s="174">
        <f t="shared" si="35"/>
        <v>38</v>
      </c>
      <c r="V82" s="175">
        <f t="shared" si="35"/>
        <v>62</v>
      </c>
      <c r="W82" s="150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1"/>
      <c r="BN82" s="151"/>
      <c r="BO82" s="151"/>
    </row>
    <row r="83" spans="1:67" s="189" customFormat="1" ht="19.5" customHeight="1">
      <c r="A83" s="184"/>
      <c r="B83" s="191"/>
      <c r="C83" s="153" t="s">
        <v>146</v>
      </c>
      <c r="D83" s="177">
        <f t="shared" si="11"/>
        <v>1107</v>
      </c>
      <c r="E83" s="187">
        <v>23</v>
      </c>
      <c r="F83" s="187">
        <v>87</v>
      </c>
      <c r="G83" s="187">
        <v>105</v>
      </c>
      <c r="H83" s="187">
        <v>104</v>
      </c>
      <c r="I83" s="187">
        <v>104</v>
      </c>
      <c r="J83" s="187">
        <v>86</v>
      </c>
      <c r="K83" s="187">
        <v>86</v>
      </c>
      <c r="L83" s="187">
        <v>66</v>
      </c>
      <c r="M83" s="187">
        <v>65</v>
      </c>
      <c r="N83" s="187">
        <v>48</v>
      </c>
      <c r="O83" s="187">
        <v>79</v>
      </c>
      <c r="P83" s="187">
        <v>57</v>
      </c>
      <c r="Q83" s="187">
        <v>51</v>
      </c>
      <c r="R83" s="187">
        <v>39</v>
      </c>
      <c r="S83" s="187">
        <v>34</v>
      </c>
      <c r="T83" s="187">
        <v>21</v>
      </c>
      <c r="U83" s="187">
        <v>21</v>
      </c>
      <c r="V83" s="188">
        <v>31</v>
      </c>
      <c r="W83" s="150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1"/>
      <c r="BN83" s="151"/>
      <c r="BO83" s="151"/>
    </row>
    <row r="84" spans="1:67" ht="19.5" customHeight="1">
      <c r="A84" s="184"/>
      <c r="B84" s="191"/>
      <c r="C84" s="153" t="s">
        <v>162</v>
      </c>
      <c r="D84" s="177">
        <f t="shared" si="11"/>
        <v>1076</v>
      </c>
      <c r="E84" s="187">
        <v>23</v>
      </c>
      <c r="F84" s="187">
        <v>89</v>
      </c>
      <c r="G84" s="187">
        <v>112</v>
      </c>
      <c r="H84" s="187">
        <v>115</v>
      </c>
      <c r="I84" s="187">
        <v>113</v>
      </c>
      <c r="J84" s="187">
        <v>94</v>
      </c>
      <c r="K84" s="187">
        <v>78</v>
      </c>
      <c r="L84" s="187">
        <v>59</v>
      </c>
      <c r="M84" s="187">
        <v>58</v>
      </c>
      <c r="N84" s="187">
        <v>62</v>
      </c>
      <c r="O84" s="187">
        <v>43</v>
      </c>
      <c r="P84" s="187">
        <v>48</v>
      </c>
      <c r="Q84" s="187">
        <v>41</v>
      </c>
      <c r="R84" s="187">
        <v>44</v>
      </c>
      <c r="S84" s="187">
        <v>26</v>
      </c>
      <c r="T84" s="187">
        <v>23</v>
      </c>
      <c r="U84" s="187">
        <v>17</v>
      </c>
      <c r="V84" s="188">
        <v>31</v>
      </c>
      <c r="W84" s="150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1"/>
      <c r="BN84" s="151"/>
      <c r="BO84" s="151"/>
    </row>
    <row r="85" spans="1:67" s="189" customFormat="1" ht="19.5" customHeight="1">
      <c r="A85" s="179" t="s">
        <v>35</v>
      </c>
      <c r="B85" s="180" t="s">
        <v>163</v>
      </c>
      <c r="C85" s="207"/>
      <c r="D85" s="174">
        <f t="shared" si="11"/>
        <v>1050</v>
      </c>
      <c r="E85" s="174">
        <f t="shared" ref="E85:V85" si="36">SUM(E86:E87)</f>
        <v>20</v>
      </c>
      <c r="F85" s="174">
        <f t="shared" si="36"/>
        <v>72</v>
      </c>
      <c r="G85" s="174">
        <f t="shared" si="36"/>
        <v>85</v>
      </c>
      <c r="H85" s="174">
        <f t="shared" si="36"/>
        <v>87</v>
      </c>
      <c r="I85" s="174">
        <f t="shared" si="36"/>
        <v>87</v>
      </c>
      <c r="J85" s="174">
        <f t="shared" si="36"/>
        <v>86</v>
      </c>
      <c r="K85" s="174">
        <f t="shared" si="36"/>
        <v>76</v>
      </c>
      <c r="L85" s="174">
        <f t="shared" si="36"/>
        <v>72</v>
      </c>
      <c r="M85" s="174">
        <f t="shared" si="36"/>
        <v>60</v>
      </c>
      <c r="N85" s="174">
        <f t="shared" si="36"/>
        <v>75</v>
      </c>
      <c r="O85" s="174">
        <f t="shared" si="36"/>
        <v>59</v>
      </c>
      <c r="P85" s="174">
        <f t="shared" si="36"/>
        <v>54</v>
      </c>
      <c r="Q85" s="174">
        <f t="shared" si="36"/>
        <v>60</v>
      </c>
      <c r="R85" s="174">
        <f t="shared" si="36"/>
        <v>53</v>
      </c>
      <c r="S85" s="174">
        <f t="shared" si="36"/>
        <v>36</v>
      </c>
      <c r="T85" s="174">
        <f t="shared" si="36"/>
        <v>28</v>
      </c>
      <c r="U85" s="174">
        <f t="shared" si="36"/>
        <v>18</v>
      </c>
      <c r="V85" s="175">
        <f t="shared" si="36"/>
        <v>22</v>
      </c>
      <c r="W85" s="150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1"/>
      <c r="BN85" s="151"/>
      <c r="BO85" s="151"/>
    </row>
    <row r="86" spans="1:67" s="189" customFormat="1" ht="19.5" customHeight="1">
      <c r="A86" s="184"/>
      <c r="B86" s="185"/>
      <c r="C86" s="153" t="s">
        <v>146</v>
      </c>
      <c r="D86" s="177">
        <f t="shared" si="11"/>
        <v>586</v>
      </c>
      <c r="E86" s="187">
        <v>12</v>
      </c>
      <c r="F86" s="187">
        <v>37</v>
      </c>
      <c r="G86" s="187">
        <v>41</v>
      </c>
      <c r="H86" s="187">
        <v>46</v>
      </c>
      <c r="I86" s="187">
        <v>39</v>
      </c>
      <c r="J86" s="187">
        <v>51</v>
      </c>
      <c r="K86" s="187">
        <v>42</v>
      </c>
      <c r="L86" s="187">
        <v>37</v>
      </c>
      <c r="M86" s="187">
        <v>30</v>
      </c>
      <c r="N86" s="187">
        <v>55</v>
      </c>
      <c r="O86" s="187">
        <v>34</v>
      </c>
      <c r="P86" s="187">
        <v>34</v>
      </c>
      <c r="Q86" s="187">
        <v>36</v>
      </c>
      <c r="R86" s="187">
        <v>30</v>
      </c>
      <c r="S86" s="187">
        <v>21</v>
      </c>
      <c r="T86" s="187">
        <v>17</v>
      </c>
      <c r="U86" s="187">
        <v>11</v>
      </c>
      <c r="V86" s="188">
        <v>13</v>
      </c>
      <c r="W86" s="150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1"/>
      <c r="BN86" s="151"/>
      <c r="BO86" s="151"/>
    </row>
    <row r="87" spans="1:67" ht="19.5" customHeight="1">
      <c r="A87" s="184"/>
      <c r="B87" s="185"/>
      <c r="C87" s="153" t="s">
        <v>140</v>
      </c>
      <c r="D87" s="177">
        <f t="shared" si="11"/>
        <v>464</v>
      </c>
      <c r="E87" s="187">
        <v>8</v>
      </c>
      <c r="F87" s="187">
        <v>35</v>
      </c>
      <c r="G87" s="187">
        <v>44</v>
      </c>
      <c r="H87" s="187">
        <v>41</v>
      </c>
      <c r="I87" s="187">
        <v>48</v>
      </c>
      <c r="J87" s="187">
        <v>35</v>
      </c>
      <c r="K87" s="187">
        <v>34</v>
      </c>
      <c r="L87" s="187">
        <v>35</v>
      </c>
      <c r="M87" s="187">
        <v>30</v>
      </c>
      <c r="N87" s="187">
        <v>20</v>
      </c>
      <c r="O87" s="187">
        <v>25</v>
      </c>
      <c r="P87" s="187">
        <v>20</v>
      </c>
      <c r="Q87" s="187">
        <v>24</v>
      </c>
      <c r="R87" s="187">
        <v>23</v>
      </c>
      <c r="S87" s="187">
        <v>15</v>
      </c>
      <c r="T87" s="187">
        <v>11</v>
      </c>
      <c r="U87" s="187">
        <v>7</v>
      </c>
      <c r="V87" s="188">
        <v>9</v>
      </c>
      <c r="W87" s="150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1"/>
      <c r="BN87" s="151"/>
      <c r="BO87" s="151"/>
    </row>
    <row r="88" spans="1:67" s="189" customFormat="1" ht="19.5" customHeight="1">
      <c r="A88" s="179" t="s">
        <v>37</v>
      </c>
      <c r="B88" s="180" t="s">
        <v>164</v>
      </c>
      <c r="C88" s="208"/>
      <c r="D88" s="194">
        <f t="shared" si="11"/>
        <v>2628</v>
      </c>
      <c r="E88" s="174">
        <f t="shared" ref="E88:V88" si="37">SUM(E89:E90)</f>
        <v>57</v>
      </c>
      <c r="F88" s="174">
        <f t="shared" si="37"/>
        <v>248</v>
      </c>
      <c r="G88" s="174">
        <f t="shared" si="37"/>
        <v>307</v>
      </c>
      <c r="H88" s="174">
        <f t="shared" si="37"/>
        <v>274</v>
      </c>
      <c r="I88" s="174">
        <f t="shared" si="37"/>
        <v>286</v>
      </c>
      <c r="J88" s="174">
        <f t="shared" si="37"/>
        <v>233</v>
      </c>
      <c r="K88" s="174">
        <f t="shared" si="37"/>
        <v>169</v>
      </c>
      <c r="L88" s="174">
        <f t="shared" si="37"/>
        <v>176</v>
      </c>
      <c r="M88" s="175">
        <f t="shared" si="37"/>
        <v>139</v>
      </c>
      <c r="N88" s="176">
        <f t="shared" si="37"/>
        <v>127</v>
      </c>
      <c r="O88" s="176">
        <f t="shared" si="37"/>
        <v>118</v>
      </c>
      <c r="P88" s="194">
        <f t="shared" si="37"/>
        <v>116</v>
      </c>
      <c r="Q88" s="175">
        <f t="shared" si="37"/>
        <v>85</v>
      </c>
      <c r="R88" s="176">
        <f t="shared" si="37"/>
        <v>75</v>
      </c>
      <c r="S88" s="194">
        <f t="shared" si="37"/>
        <v>74</v>
      </c>
      <c r="T88" s="175">
        <f t="shared" si="37"/>
        <v>58</v>
      </c>
      <c r="U88" s="176">
        <f t="shared" si="37"/>
        <v>49</v>
      </c>
      <c r="V88" s="176">
        <f t="shared" si="37"/>
        <v>37</v>
      </c>
      <c r="W88" s="150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  <c r="BI88" s="151"/>
      <c r="BJ88" s="151"/>
      <c r="BK88" s="151"/>
      <c r="BL88" s="151"/>
      <c r="BM88" s="151"/>
      <c r="BN88" s="151"/>
      <c r="BO88" s="151"/>
    </row>
    <row r="89" spans="1:67" s="189" customFormat="1" ht="19.5" customHeight="1">
      <c r="A89" s="184"/>
      <c r="B89" s="191"/>
      <c r="C89" s="204" t="s">
        <v>146</v>
      </c>
      <c r="D89" s="205">
        <f t="shared" si="11"/>
        <v>1416</v>
      </c>
      <c r="E89" s="187">
        <v>31</v>
      </c>
      <c r="F89" s="187">
        <v>128</v>
      </c>
      <c r="G89" s="187">
        <v>158</v>
      </c>
      <c r="H89" s="187">
        <v>148</v>
      </c>
      <c r="I89" s="187">
        <v>151</v>
      </c>
      <c r="J89" s="187">
        <v>127</v>
      </c>
      <c r="K89" s="187">
        <v>88</v>
      </c>
      <c r="L89" s="187">
        <v>97</v>
      </c>
      <c r="M89" s="187">
        <v>82</v>
      </c>
      <c r="N89" s="187">
        <v>59</v>
      </c>
      <c r="O89" s="187">
        <v>52</v>
      </c>
      <c r="P89" s="187">
        <v>63</v>
      </c>
      <c r="Q89" s="187">
        <v>52</v>
      </c>
      <c r="R89" s="187">
        <v>41</v>
      </c>
      <c r="S89" s="187">
        <v>50</v>
      </c>
      <c r="T89" s="187">
        <v>36</v>
      </c>
      <c r="U89" s="187">
        <v>32</v>
      </c>
      <c r="V89" s="188">
        <v>21</v>
      </c>
      <c r="W89" s="150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/>
      <c r="BM89" s="151"/>
      <c r="BN89" s="151"/>
      <c r="BO89" s="151"/>
    </row>
    <row r="90" spans="1:67" ht="19.5" customHeight="1">
      <c r="A90" s="184"/>
      <c r="B90" s="191"/>
      <c r="C90" s="204" t="s">
        <v>140</v>
      </c>
      <c r="D90" s="205">
        <f t="shared" si="11"/>
        <v>1212</v>
      </c>
      <c r="E90" s="188">
        <v>26</v>
      </c>
      <c r="F90" s="188">
        <v>120</v>
      </c>
      <c r="G90" s="188">
        <v>149</v>
      </c>
      <c r="H90" s="188">
        <v>126</v>
      </c>
      <c r="I90" s="188">
        <v>135</v>
      </c>
      <c r="J90" s="188">
        <v>106</v>
      </c>
      <c r="K90" s="188">
        <v>81</v>
      </c>
      <c r="L90" s="188">
        <v>79</v>
      </c>
      <c r="M90" s="188">
        <v>57</v>
      </c>
      <c r="N90" s="188">
        <v>68</v>
      </c>
      <c r="O90" s="188">
        <v>66</v>
      </c>
      <c r="P90" s="188">
        <v>53</v>
      </c>
      <c r="Q90" s="188">
        <v>33</v>
      </c>
      <c r="R90" s="188">
        <v>34</v>
      </c>
      <c r="S90" s="188">
        <v>24</v>
      </c>
      <c r="T90" s="188">
        <v>22</v>
      </c>
      <c r="U90" s="188">
        <v>17</v>
      </c>
      <c r="V90" s="188">
        <v>16</v>
      </c>
      <c r="W90" s="150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/>
      <c r="BJ90" s="151"/>
      <c r="BK90" s="151"/>
      <c r="BL90" s="151"/>
      <c r="BM90" s="151"/>
      <c r="BN90" s="151"/>
      <c r="BO90" s="151"/>
    </row>
    <row r="91" spans="1:67" ht="18.75" customHeight="1">
      <c r="A91" s="1105" t="s">
        <v>29</v>
      </c>
      <c r="B91" s="1099" t="s">
        <v>165</v>
      </c>
      <c r="C91" s="1107"/>
      <c r="D91" s="1101">
        <f t="shared" ref="D91:D109" si="38">SUM(E91:V91)</f>
        <v>12644</v>
      </c>
      <c r="E91" s="1196">
        <f>SUM(E95+E98+E101+E104+E107)</f>
        <v>318</v>
      </c>
      <c r="F91" s="1196">
        <f t="shared" ref="F91:V91" si="39">SUM(F95+F98+F101+F104+F107)</f>
        <v>1216</v>
      </c>
      <c r="G91" s="1101">
        <f t="shared" si="39"/>
        <v>1490</v>
      </c>
      <c r="H91" s="1101">
        <f t="shared" si="39"/>
        <v>1496</v>
      </c>
      <c r="I91" s="1101">
        <f t="shared" si="39"/>
        <v>1366</v>
      </c>
      <c r="J91" s="1101">
        <f t="shared" si="39"/>
        <v>1050</v>
      </c>
      <c r="K91" s="1101">
        <f t="shared" si="39"/>
        <v>931</v>
      </c>
      <c r="L91" s="1101">
        <f t="shared" si="39"/>
        <v>780</v>
      </c>
      <c r="M91" s="1101">
        <f t="shared" si="39"/>
        <v>717</v>
      </c>
      <c r="N91" s="1101">
        <f t="shared" si="39"/>
        <v>611</v>
      </c>
      <c r="O91" s="1101">
        <f t="shared" si="39"/>
        <v>531</v>
      </c>
      <c r="P91" s="1101">
        <f t="shared" si="39"/>
        <v>498</v>
      </c>
      <c r="Q91" s="1101">
        <f t="shared" si="39"/>
        <v>460</v>
      </c>
      <c r="R91" s="1101">
        <f t="shared" si="39"/>
        <v>350</v>
      </c>
      <c r="S91" s="1101">
        <f t="shared" si="39"/>
        <v>299</v>
      </c>
      <c r="T91" s="1101">
        <f t="shared" si="39"/>
        <v>216</v>
      </c>
      <c r="U91" s="1101">
        <f t="shared" si="39"/>
        <v>162</v>
      </c>
      <c r="V91" s="1101">
        <f t="shared" si="39"/>
        <v>153</v>
      </c>
      <c r="W91" s="150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51"/>
      <c r="BJ91" s="151"/>
      <c r="BK91" s="151"/>
      <c r="BL91" s="151"/>
      <c r="BM91" s="151"/>
      <c r="BN91" s="151"/>
      <c r="BO91" s="151"/>
    </row>
    <row r="92" spans="1:67" ht="18.75" customHeight="1">
      <c r="A92" s="1095"/>
      <c r="B92" s="172"/>
      <c r="C92" s="153" t="s">
        <v>135</v>
      </c>
      <c r="D92" s="177">
        <f t="shared" si="38"/>
        <v>6962</v>
      </c>
      <c r="E92" s="186">
        <f>E96+E99+E102+E105+E108</f>
        <v>159</v>
      </c>
      <c r="F92" s="186">
        <f t="shared" ref="F92:V92" si="40">F96+F99+F102+F105+F108</f>
        <v>620</v>
      </c>
      <c r="G92" s="186">
        <f t="shared" si="40"/>
        <v>758</v>
      </c>
      <c r="H92" s="186">
        <f t="shared" si="40"/>
        <v>759</v>
      </c>
      <c r="I92" s="186">
        <f t="shared" si="40"/>
        <v>758</v>
      </c>
      <c r="J92" s="186">
        <f t="shared" si="40"/>
        <v>589</v>
      </c>
      <c r="K92" s="186">
        <f t="shared" si="40"/>
        <v>537</v>
      </c>
      <c r="L92" s="186">
        <f t="shared" si="40"/>
        <v>450</v>
      </c>
      <c r="M92" s="186">
        <f t="shared" si="40"/>
        <v>409</v>
      </c>
      <c r="N92" s="186">
        <f t="shared" si="40"/>
        <v>341</v>
      </c>
      <c r="O92" s="186">
        <f t="shared" si="40"/>
        <v>313</v>
      </c>
      <c r="P92" s="186">
        <f t="shared" si="40"/>
        <v>292</v>
      </c>
      <c r="Q92" s="186">
        <f t="shared" si="40"/>
        <v>271</v>
      </c>
      <c r="R92" s="186">
        <f t="shared" si="40"/>
        <v>207</v>
      </c>
      <c r="S92" s="186">
        <f t="shared" si="40"/>
        <v>180</v>
      </c>
      <c r="T92" s="186">
        <f t="shared" si="40"/>
        <v>125</v>
      </c>
      <c r="U92" s="186">
        <f t="shared" si="40"/>
        <v>97</v>
      </c>
      <c r="V92" s="186">
        <f t="shared" si="40"/>
        <v>97</v>
      </c>
      <c r="W92" s="150"/>
      <c r="X92" s="151"/>
      <c r="Y92" s="151"/>
      <c r="Z92" s="151"/>
      <c r="AA92" s="151"/>
      <c r="AB92" s="151"/>
      <c r="AC92" s="151"/>
      <c r="AD92" s="151"/>
      <c r="AE92" s="151"/>
      <c r="AF92" s="151"/>
      <c r="AG92" s="151"/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  <c r="BI92" s="151"/>
      <c r="BJ92" s="151"/>
      <c r="BK92" s="151"/>
      <c r="BL92" s="151"/>
      <c r="BM92" s="151"/>
      <c r="BN92" s="151"/>
      <c r="BO92" s="151"/>
    </row>
    <row r="93" spans="1:67" ht="18.75" customHeight="1">
      <c r="A93" s="1096"/>
      <c r="B93" s="1102"/>
      <c r="C93" s="1089" t="s">
        <v>136</v>
      </c>
      <c r="D93" s="1103">
        <f t="shared" si="38"/>
        <v>5682</v>
      </c>
      <c r="E93" s="1111">
        <f>E97+E100+E103+E106+E109</f>
        <v>159</v>
      </c>
      <c r="F93" s="1111">
        <f t="shared" ref="F93:V93" si="41">F97+F100+F103+F106+F109</f>
        <v>596</v>
      </c>
      <c r="G93" s="1111">
        <f t="shared" si="41"/>
        <v>732</v>
      </c>
      <c r="H93" s="1111">
        <f t="shared" si="41"/>
        <v>737</v>
      </c>
      <c r="I93" s="1111">
        <f t="shared" si="41"/>
        <v>608</v>
      </c>
      <c r="J93" s="1111">
        <f t="shared" si="41"/>
        <v>461</v>
      </c>
      <c r="K93" s="1111">
        <f t="shared" si="41"/>
        <v>394</v>
      </c>
      <c r="L93" s="1111">
        <f t="shared" si="41"/>
        <v>330</v>
      </c>
      <c r="M93" s="1111">
        <f t="shared" si="41"/>
        <v>308</v>
      </c>
      <c r="N93" s="1111">
        <f t="shared" si="41"/>
        <v>270</v>
      </c>
      <c r="O93" s="1111">
        <f t="shared" si="41"/>
        <v>218</v>
      </c>
      <c r="P93" s="1111">
        <f t="shared" si="41"/>
        <v>206</v>
      </c>
      <c r="Q93" s="1111">
        <f t="shared" si="41"/>
        <v>189</v>
      </c>
      <c r="R93" s="1111">
        <f t="shared" si="41"/>
        <v>143</v>
      </c>
      <c r="S93" s="1111">
        <f t="shared" si="41"/>
        <v>119</v>
      </c>
      <c r="T93" s="1111">
        <f t="shared" si="41"/>
        <v>91</v>
      </c>
      <c r="U93" s="1111">
        <f t="shared" si="41"/>
        <v>65</v>
      </c>
      <c r="V93" s="1111">
        <f t="shared" si="41"/>
        <v>56</v>
      </c>
      <c r="W93" s="150"/>
      <c r="X93" s="151"/>
      <c r="Y93" s="151"/>
      <c r="Z93" s="151"/>
      <c r="AA93" s="151"/>
      <c r="AB93" s="151"/>
      <c r="AC93" s="151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  <c r="BI93" s="151"/>
      <c r="BJ93" s="151"/>
      <c r="BK93" s="151"/>
      <c r="BL93" s="151"/>
      <c r="BM93" s="151"/>
      <c r="BN93" s="151"/>
      <c r="BO93" s="151"/>
    </row>
    <row r="94" spans="1:67" ht="9" customHeight="1">
      <c r="A94" s="161"/>
      <c r="B94" s="172"/>
      <c r="C94" s="211"/>
      <c r="D94" s="177"/>
      <c r="E94" s="212"/>
      <c r="F94" s="212"/>
      <c r="G94" s="174"/>
      <c r="H94" s="174"/>
      <c r="I94" s="174"/>
      <c r="J94" s="174"/>
      <c r="K94" s="213"/>
      <c r="L94" s="174"/>
      <c r="M94" s="174"/>
      <c r="N94" s="174"/>
      <c r="O94" s="174"/>
      <c r="P94" s="174"/>
      <c r="Q94" s="174"/>
      <c r="R94" s="174"/>
      <c r="S94" s="174"/>
      <c r="T94" s="174"/>
      <c r="U94" s="175"/>
      <c r="V94" s="210"/>
      <c r="W94" s="150"/>
      <c r="X94" s="151"/>
      <c r="Y94" s="151"/>
      <c r="Z94" s="151"/>
      <c r="AA94" s="151"/>
      <c r="AB94" s="151"/>
      <c r="AC94" s="151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</row>
    <row r="95" spans="1:67" s="189" customFormat="1" ht="18.75" customHeight="1">
      <c r="A95" s="179" t="s">
        <v>25</v>
      </c>
      <c r="B95" s="180" t="s">
        <v>166</v>
      </c>
      <c r="C95" s="153"/>
      <c r="D95" s="174">
        <f t="shared" si="38"/>
        <v>2767</v>
      </c>
      <c r="E95" s="174">
        <f t="shared" ref="E95:V95" si="42">SUM(E96:E97)</f>
        <v>67</v>
      </c>
      <c r="F95" s="174">
        <f t="shared" si="42"/>
        <v>230</v>
      </c>
      <c r="G95" s="174">
        <f t="shared" si="42"/>
        <v>274</v>
      </c>
      <c r="H95" s="174">
        <f t="shared" si="42"/>
        <v>299</v>
      </c>
      <c r="I95" s="174">
        <f t="shared" si="42"/>
        <v>287</v>
      </c>
      <c r="J95" s="174">
        <f t="shared" si="42"/>
        <v>202</v>
      </c>
      <c r="K95" s="174">
        <f t="shared" si="42"/>
        <v>228</v>
      </c>
      <c r="L95" s="174">
        <f t="shared" si="42"/>
        <v>184</v>
      </c>
      <c r="M95" s="174">
        <f t="shared" si="42"/>
        <v>169</v>
      </c>
      <c r="N95" s="174">
        <f t="shared" si="42"/>
        <v>135</v>
      </c>
      <c r="O95" s="174">
        <f t="shared" si="42"/>
        <v>127</v>
      </c>
      <c r="P95" s="174">
        <f t="shared" si="42"/>
        <v>105</v>
      </c>
      <c r="Q95" s="174">
        <f t="shared" si="42"/>
        <v>136</v>
      </c>
      <c r="R95" s="174">
        <f t="shared" si="42"/>
        <v>86</v>
      </c>
      <c r="S95" s="174">
        <f t="shared" si="42"/>
        <v>80</v>
      </c>
      <c r="T95" s="174">
        <f t="shared" si="42"/>
        <v>66</v>
      </c>
      <c r="U95" s="175">
        <f t="shared" si="42"/>
        <v>44</v>
      </c>
      <c r="V95" s="176">
        <f t="shared" si="42"/>
        <v>48</v>
      </c>
      <c r="W95" s="150"/>
      <c r="X95" s="151"/>
      <c r="Y95" s="151"/>
      <c r="Z95" s="151"/>
      <c r="AA95" s="151"/>
      <c r="AB95" s="151"/>
      <c r="AC95" s="151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  <c r="BI95" s="151"/>
      <c r="BJ95" s="151"/>
      <c r="BK95" s="151"/>
      <c r="BL95" s="151"/>
      <c r="BM95" s="151"/>
      <c r="BN95" s="151"/>
      <c r="BO95" s="151"/>
    </row>
    <row r="96" spans="1:67" s="189" customFormat="1" ht="18.75" customHeight="1">
      <c r="A96" s="184"/>
      <c r="B96" s="185"/>
      <c r="C96" s="153" t="s">
        <v>146</v>
      </c>
      <c r="D96" s="177">
        <f t="shared" si="38"/>
        <v>1503</v>
      </c>
      <c r="E96" s="187">
        <v>31</v>
      </c>
      <c r="F96" s="187">
        <v>116</v>
      </c>
      <c r="G96" s="187">
        <v>141</v>
      </c>
      <c r="H96" s="187">
        <v>146</v>
      </c>
      <c r="I96" s="187">
        <v>153</v>
      </c>
      <c r="J96" s="187">
        <v>109</v>
      </c>
      <c r="K96" s="187">
        <v>124</v>
      </c>
      <c r="L96" s="187">
        <v>103</v>
      </c>
      <c r="M96" s="187">
        <v>94</v>
      </c>
      <c r="N96" s="187">
        <v>75</v>
      </c>
      <c r="O96" s="187">
        <v>77</v>
      </c>
      <c r="P96" s="187">
        <v>60</v>
      </c>
      <c r="Q96" s="187">
        <v>79</v>
      </c>
      <c r="R96" s="187">
        <v>50</v>
      </c>
      <c r="S96" s="187">
        <v>50</v>
      </c>
      <c r="T96" s="187">
        <v>36</v>
      </c>
      <c r="U96" s="187">
        <v>29</v>
      </c>
      <c r="V96" s="188">
        <v>30</v>
      </c>
      <c r="W96" s="150"/>
      <c r="X96" s="151"/>
      <c r="Y96" s="151"/>
      <c r="Z96" s="151"/>
      <c r="AA96" s="151"/>
      <c r="AB96" s="151"/>
      <c r="AC96" s="151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151"/>
      <c r="AP96" s="151"/>
      <c r="AQ96" s="151"/>
      <c r="AR96" s="151"/>
      <c r="AS96" s="151"/>
      <c r="AT96" s="151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  <c r="BI96" s="151"/>
      <c r="BJ96" s="151"/>
      <c r="BK96" s="151"/>
      <c r="BL96" s="151"/>
      <c r="BM96" s="151"/>
      <c r="BN96" s="151"/>
      <c r="BO96" s="151"/>
    </row>
    <row r="97" spans="1:67" ht="18.75" customHeight="1">
      <c r="A97" s="184"/>
      <c r="B97" s="185"/>
      <c r="C97" s="153" t="s">
        <v>140</v>
      </c>
      <c r="D97" s="177">
        <f t="shared" si="38"/>
        <v>1264</v>
      </c>
      <c r="E97" s="187">
        <v>36</v>
      </c>
      <c r="F97" s="187">
        <v>114</v>
      </c>
      <c r="G97" s="187">
        <v>133</v>
      </c>
      <c r="H97" s="187">
        <v>153</v>
      </c>
      <c r="I97" s="187">
        <v>134</v>
      </c>
      <c r="J97" s="187">
        <v>93</v>
      </c>
      <c r="K97" s="187">
        <v>104</v>
      </c>
      <c r="L97" s="187">
        <v>81</v>
      </c>
      <c r="M97" s="187">
        <v>75</v>
      </c>
      <c r="N97" s="187">
        <v>60</v>
      </c>
      <c r="O97" s="187">
        <v>50</v>
      </c>
      <c r="P97" s="187">
        <v>45</v>
      </c>
      <c r="Q97" s="187">
        <v>57</v>
      </c>
      <c r="R97" s="187">
        <v>36</v>
      </c>
      <c r="S97" s="187">
        <v>30</v>
      </c>
      <c r="T97" s="187">
        <v>30</v>
      </c>
      <c r="U97" s="187">
        <v>15</v>
      </c>
      <c r="V97" s="188">
        <v>18</v>
      </c>
      <c r="W97" s="150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  <c r="BI97" s="151"/>
      <c r="BJ97" s="151"/>
      <c r="BK97" s="151"/>
      <c r="BL97" s="151"/>
      <c r="BM97" s="151"/>
      <c r="BN97" s="151"/>
      <c r="BO97" s="151"/>
    </row>
    <row r="98" spans="1:67" s="189" customFormat="1" ht="18.75" customHeight="1">
      <c r="A98" s="179" t="s">
        <v>27</v>
      </c>
      <c r="B98" s="180" t="s">
        <v>167</v>
      </c>
      <c r="C98" s="153"/>
      <c r="D98" s="174">
        <f t="shared" si="38"/>
        <v>4412</v>
      </c>
      <c r="E98" s="174">
        <f t="shared" ref="E98:V98" si="43">SUM(E99:E100)</f>
        <v>118</v>
      </c>
      <c r="F98" s="174">
        <f t="shared" si="43"/>
        <v>456</v>
      </c>
      <c r="G98" s="174">
        <f t="shared" si="43"/>
        <v>566</v>
      </c>
      <c r="H98" s="174">
        <f t="shared" si="43"/>
        <v>564</v>
      </c>
      <c r="I98" s="174">
        <f t="shared" si="43"/>
        <v>505</v>
      </c>
      <c r="J98" s="174">
        <f t="shared" si="43"/>
        <v>414</v>
      </c>
      <c r="K98" s="174">
        <f t="shared" si="43"/>
        <v>343</v>
      </c>
      <c r="L98" s="174">
        <f t="shared" si="43"/>
        <v>273</v>
      </c>
      <c r="M98" s="174">
        <f t="shared" si="43"/>
        <v>240</v>
      </c>
      <c r="N98" s="174">
        <f t="shared" si="43"/>
        <v>222</v>
      </c>
      <c r="O98" s="174">
        <f t="shared" si="43"/>
        <v>150</v>
      </c>
      <c r="P98" s="174">
        <f t="shared" si="43"/>
        <v>165</v>
      </c>
      <c r="Q98" s="174">
        <f t="shared" si="43"/>
        <v>113</v>
      </c>
      <c r="R98" s="174">
        <f t="shared" si="43"/>
        <v>95</v>
      </c>
      <c r="S98" s="174">
        <f t="shared" si="43"/>
        <v>70</v>
      </c>
      <c r="T98" s="174">
        <f t="shared" si="43"/>
        <v>47</v>
      </c>
      <c r="U98" s="175">
        <f t="shared" si="43"/>
        <v>37</v>
      </c>
      <c r="V98" s="176">
        <f t="shared" si="43"/>
        <v>34</v>
      </c>
      <c r="W98" s="150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  <c r="BI98" s="151"/>
      <c r="BJ98" s="151"/>
      <c r="BK98" s="151"/>
      <c r="BL98" s="151"/>
      <c r="BM98" s="151"/>
      <c r="BN98" s="151"/>
      <c r="BO98" s="151"/>
    </row>
    <row r="99" spans="1:67" s="189" customFormat="1" ht="18.75" customHeight="1">
      <c r="A99" s="184"/>
      <c r="B99" s="185"/>
      <c r="C99" s="153" t="s">
        <v>146</v>
      </c>
      <c r="D99" s="177">
        <f t="shared" si="38"/>
        <v>2449</v>
      </c>
      <c r="E99" s="187">
        <v>62</v>
      </c>
      <c r="F99" s="187">
        <v>237</v>
      </c>
      <c r="G99" s="187">
        <v>288</v>
      </c>
      <c r="H99" s="187">
        <v>287</v>
      </c>
      <c r="I99" s="187">
        <v>285</v>
      </c>
      <c r="J99" s="187">
        <v>235</v>
      </c>
      <c r="K99" s="187">
        <v>199</v>
      </c>
      <c r="L99" s="187">
        <v>166</v>
      </c>
      <c r="M99" s="187">
        <v>137</v>
      </c>
      <c r="N99" s="187">
        <v>126</v>
      </c>
      <c r="O99" s="187">
        <v>91</v>
      </c>
      <c r="P99" s="187">
        <v>91</v>
      </c>
      <c r="Q99" s="187">
        <v>69</v>
      </c>
      <c r="R99" s="187">
        <v>56</v>
      </c>
      <c r="S99" s="187">
        <v>45</v>
      </c>
      <c r="T99" s="187">
        <v>30</v>
      </c>
      <c r="U99" s="187">
        <v>22</v>
      </c>
      <c r="V99" s="188">
        <v>23</v>
      </c>
      <c r="W99" s="150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  <c r="BI99" s="151"/>
      <c r="BJ99" s="151"/>
      <c r="BK99" s="151"/>
      <c r="BL99" s="151"/>
      <c r="BM99" s="151"/>
      <c r="BN99" s="151"/>
      <c r="BO99" s="151"/>
    </row>
    <row r="100" spans="1:67" ht="18.75" customHeight="1">
      <c r="A100" s="184"/>
      <c r="B100" s="185"/>
      <c r="C100" s="153" t="s">
        <v>140</v>
      </c>
      <c r="D100" s="177">
        <f t="shared" si="38"/>
        <v>1963</v>
      </c>
      <c r="E100" s="187">
        <v>56</v>
      </c>
      <c r="F100" s="187">
        <v>219</v>
      </c>
      <c r="G100" s="187">
        <v>278</v>
      </c>
      <c r="H100" s="187">
        <v>277</v>
      </c>
      <c r="I100" s="187">
        <v>220</v>
      </c>
      <c r="J100" s="187">
        <v>179</v>
      </c>
      <c r="K100" s="187">
        <v>144</v>
      </c>
      <c r="L100" s="187">
        <v>107</v>
      </c>
      <c r="M100" s="187">
        <v>103</v>
      </c>
      <c r="N100" s="187">
        <v>96</v>
      </c>
      <c r="O100" s="187">
        <v>59</v>
      </c>
      <c r="P100" s="187">
        <v>74</v>
      </c>
      <c r="Q100" s="187">
        <v>44</v>
      </c>
      <c r="R100" s="187">
        <v>39</v>
      </c>
      <c r="S100" s="187">
        <v>25</v>
      </c>
      <c r="T100" s="187">
        <v>17</v>
      </c>
      <c r="U100" s="187">
        <v>15</v>
      </c>
      <c r="V100" s="188">
        <v>11</v>
      </c>
      <c r="W100" s="150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1"/>
      <c r="BN100" s="151"/>
      <c r="BO100" s="151"/>
    </row>
    <row r="101" spans="1:67" s="189" customFormat="1" ht="18.75" customHeight="1">
      <c r="A101" s="179" t="s">
        <v>29</v>
      </c>
      <c r="B101" s="180" t="s">
        <v>168</v>
      </c>
      <c r="C101" s="153"/>
      <c r="D101" s="174">
        <f t="shared" si="38"/>
        <v>3323</v>
      </c>
      <c r="E101" s="174">
        <f t="shared" ref="E101:V101" si="44">SUM(E102:E103)</f>
        <v>94</v>
      </c>
      <c r="F101" s="174">
        <f t="shared" si="44"/>
        <v>362</v>
      </c>
      <c r="G101" s="174">
        <f t="shared" si="44"/>
        <v>440</v>
      </c>
      <c r="H101" s="174">
        <f t="shared" si="44"/>
        <v>429</v>
      </c>
      <c r="I101" s="174">
        <f t="shared" si="44"/>
        <v>369</v>
      </c>
      <c r="J101" s="174">
        <f t="shared" si="44"/>
        <v>266</v>
      </c>
      <c r="K101" s="174">
        <f t="shared" si="44"/>
        <v>198</v>
      </c>
      <c r="L101" s="174">
        <f t="shared" si="44"/>
        <v>192</v>
      </c>
      <c r="M101" s="174">
        <f t="shared" si="44"/>
        <v>183</v>
      </c>
      <c r="N101" s="174">
        <f t="shared" si="44"/>
        <v>147</v>
      </c>
      <c r="O101" s="174">
        <f t="shared" si="44"/>
        <v>136</v>
      </c>
      <c r="P101" s="174">
        <f t="shared" si="44"/>
        <v>104</v>
      </c>
      <c r="Q101" s="174">
        <f t="shared" si="44"/>
        <v>115</v>
      </c>
      <c r="R101" s="174">
        <f t="shared" si="44"/>
        <v>77</v>
      </c>
      <c r="S101" s="174">
        <f t="shared" si="44"/>
        <v>80</v>
      </c>
      <c r="T101" s="174">
        <f t="shared" si="44"/>
        <v>52</v>
      </c>
      <c r="U101" s="174">
        <f t="shared" si="44"/>
        <v>44</v>
      </c>
      <c r="V101" s="175">
        <f t="shared" si="44"/>
        <v>35</v>
      </c>
      <c r="W101" s="150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  <c r="BI101" s="151"/>
      <c r="BJ101" s="151"/>
      <c r="BK101" s="151"/>
      <c r="BL101" s="151"/>
      <c r="BM101" s="151"/>
      <c r="BN101" s="151"/>
      <c r="BO101" s="151"/>
    </row>
    <row r="102" spans="1:67" s="189" customFormat="1" ht="18.75" customHeight="1">
      <c r="A102" s="184"/>
      <c r="B102" s="185"/>
      <c r="C102" s="153" t="s">
        <v>146</v>
      </c>
      <c r="D102" s="177">
        <f t="shared" si="38"/>
        <v>1839</v>
      </c>
      <c r="E102" s="187">
        <v>50</v>
      </c>
      <c r="F102" s="187">
        <v>185</v>
      </c>
      <c r="G102" s="187">
        <v>220</v>
      </c>
      <c r="H102" s="187">
        <v>224</v>
      </c>
      <c r="I102" s="187">
        <v>207</v>
      </c>
      <c r="J102" s="187">
        <v>148</v>
      </c>
      <c r="K102" s="187">
        <v>121</v>
      </c>
      <c r="L102" s="187">
        <v>109</v>
      </c>
      <c r="M102" s="187">
        <v>108</v>
      </c>
      <c r="N102" s="187">
        <v>83</v>
      </c>
      <c r="O102" s="187">
        <v>84</v>
      </c>
      <c r="P102" s="187">
        <v>66</v>
      </c>
      <c r="Q102" s="187">
        <v>69</v>
      </c>
      <c r="R102" s="187">
        <v>46</v>
      </c>
      <c r="S102" s="187">
        <v>43</v>
      </c>
      <c r="T102" s="187">
        <v>29</v>
      </c>
      <c r="U102" s="187">
        <v>24</v>
      </c>
      <c r="V102" s="188">
        <v>23</v>
      </c>
      <c r="W102" s="150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  <c r="BI102" s="151"/>
      <c r="BJ102" s="151"/>
      <c r="BK102" s="151"/>
      <c r="BL102" s="151"/>
      <c r="BM102" s="151"/>
      <c r="BN102" s="151"/>
      <c r="BO102" s="151"/>
    </row>
    <row r="103" spans="1:67" ht="18.75" customHeight="1">
      <c r="A103" s="184"/>
      <c r="B103" s="185"/>
      <c r="C103" s="153" t="s">
        <v>140</v>
      </c>
      <c r="D103" s="177">
        <f t="shared" si="38"/>
        <v>1484</v>
      </c>
      <c r="E103" s="187">
        <v>44</v>
      </c>
      <c r="F103" s="187">
        <v>177</v>
      </c>
      <c r="G103" s="187">
        <v>220</v>
      </c>
      <c r="H103" s="187">
        <v>205</v>
      </c>
      <c r="I103" s="187">
        <v>162</v>
      </c>
      <c r="J103" s="187">
        <v>118</v>
      </c>
      <c r="K103" s="187">
        <v>77</v>
      </c>
      <c r="L103" s="187">
        <v>83</v>
      </c>
      <c r="M103" s="187">
        <v>75</v>
      </c>
      <c r="N103" s="187">
        <v>64</v>
      </c>
      <c r="O103" s="187">
        <v>52</v>
      </c>
      <c r="P103" s="187">
        <v>38</v>
      </c>
      <c r="Q103" s="187">
        <v>46</v>
      </c>
      <c r="R103" s="187">
        <v>31</v>
      </c>
      <c r="S103" s="187">
        <v>37</v>
      </c>
      <c r="T103" s="187">
        <v>23</v>
      </c>
      <c r="U103" s="187">
        <v>20</v>
      </c>
      <c r="V103" s="188">
        <v>12</v>
      </c>
      <c r="W103" s="150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  <c r="BI103" s="151"/>
      <c r="BJ103" s="151"/>
      <c r="BK103" s="151"/>
      <c r="BL103" s="151"/>
      <c r="BM103" s="151"/>
      <c r="BN103" s="151"/>
      <c r="BO103" s="151"/>
    </row>
    <row r="104" spans="1:67" s="189" customFormat="1" ht="18.75" customHeight="1">
      <c r="A104" s="179" t="s">
        <v>31</v>
      </c>
      <c r="B104" s="180" t="s">
        <v>169</v>
      </c>
      <c r="C104" s="153"/>
      <c r="D104" s="174">
        <f t="shared" si="38"/>
        <v>919</v>
      </c>
      <c r="E104" s="174">
        <f t="shared" ref="E104:V104" si="45">SUM(E105:E106)</f>
        <v>13</v>
      </c>
      <c r="F104" s="174">
        <f t="shared" si="45"/>
        <v>67</v>
      </c>
      <c r="G104" s="174">
        <f t="shared" si="45"/>
        <v>92</v>
      </c>
      <c r="H104" s="174">
        <f t="shared" si="45"/>
        <v>84</v>
      </c>
      <c r="I104" s="174">
        <f t="shared" si="45"/>
        <v>79</v>
      </c>
      <c r="J104" s="174">
        <f t="shared" si="45"/>
        <v>74</v>
      </c>
      <c r="K104" s="174">
        <f t="shared" si="45"/>
        <v>62</v>
      </c>
      <c r="L104" s="174">
        <f t="shared" si="45"/>
        <v>61</v>
      </c>
      <c r="M104" s="174">
        <f t="shared" si="45"/>
        <v>53</v>
      </c>
      <c r="N104" s="174">
        <f t="shared" si="45"/>
        <v>53</v>
      </c>
      <c r="O104" s="174">
        <f t="shared" si="45"/>
        <v>48</v>
      </c>
      <c r="P104" s="174">
        <f t="shared" si="45"/>
        <v>57</v>
      </c>
      <c r="Q104" s="174">
        <f t="shared" si="45"/>
        <v>45</v>
      </c>
      <c r="R104" s="174">
        <f t="shared" si="45"/>
        <v>44</v>
      </c>
      <c r="S104" s="174">
        <f t="shared" si="45"/>
        <v>33</v>
      </c>
      <c r="T104" s="174">
        <f t="shared" si="45"/>
        <v>21</v>
      </c>
      <c r="U104" s="174">
        <f t="shared" si="45"/>
        <v>14</v>
      </c>
      <c r="V104" s="175">
        <f t="shared" si="45"/>
        <v>19</v>
      </c>
      <c r="W104" s="150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  <c r="BI104" s="151"/>
      <c r="BJ104" s="151"/>
      <c r="BK104" s="151"/>
      <c r="BL104" s="151"/>
      <c r="BM104" s="151"/>
      <c r="BN104" s="151"/>
      <c r="BO104" s="151"/>
    </row>
    <row r="105" spans="1:67" s="214" customFormat="1" ht="18.75" customHeight="1">
      <c r="A105" s="184"/>
      <c r="B105" s="185"/>
      <c r="C105" s="153" t="s">
        <v>146</v>
      </c>
      <c r="D105" s="177">
        <f t="shared" si="38"/>
        <v>510</v>
      </c>
      <c r="E105" s="187">
        <v>5</v>
      </c>
      <c r="F105" s="187">
        <v>33</v>
      </c>
      <c r="G105" s="187">
        <v>49</v>
      </c>
      <c r="H105" s="187">
        <v>44</v>
      </c>
      <c r="I105" s="187">
        <v>45</v>
      </c>
      <c r="J105" s="187">
        <v>42</v>
      </c>
      <c r="K105" s="187">
        <v>41</v>
      </c>
      <c r="L105" s="187">
        <v>32</v>
      </c>
      <c r="M105" s="187">
        <v>32</v>
      </c>
      <c r="N105" s="187">
        <v>27</v>
      </c>
      <c r="O105" s="187">
        <v>26</v>
      </c>
      <c r="P105" s="187">
        <v>33</v>
      </c>
      <c r="Q105" s="187">
        <v>26</v>
      </c>
      <c r="R105" s="187">
        <v>25</v>
      </c>
      <c r="S105" s="187">
        <v>19</v>
      </c>
      <c r="T105" s="187">
        <v>13</v>
      </c>
      <c r="U105" s="187">
        <v>9</v>
      </c>
      <c r="V105" s="188">
        <v>9</v>
      </c>
      <c r="W105" s="181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2"/>
      <c r="AT105" s="182"/>
      <c r="AU105" s="182"/>
      <c r="AV105" s="182"/>
      <c r="AW105" s="182"/>
      <c r="AX105" s="182"/>
      <c r="AY105" s="182"/>
      <c r="AZ105" s="182"/>
      <c r="BA105" s="182"/>
      <c r="BB105" s="182"/>
      <c r="BC105" s="182"/>
      <c r="BD105" s="182"/>
      <c r="BE105" s="182"/>
      <c r="BF105" s="182"/>
      <c r="BG105" s="182"/>
      <c r="BH105" s="182"/>
      <c r="BI105" s="182"/>
      <c r="BJ105" s="182"/>
      <c r="BK105" s="182"/>
      <c r="BL105" s="182"/>
      <c r="BM105" s="182"/>
      <c r="BN105" s="182"/>
      <c r="BO105" s="182"/>
    </row>
    <row r="106" spans="1:67" ht="18.75" customHeight="1">
      <c r="A106" s="184"/>
      <c r="B106" s="185"/>
      <c r="C106" s="153" t="s">
        <v>140</v>
      </c>
      <c r="D106" s="177">
        <f t="shared" si="38"/>
        <v>409</v>
      </c>
      <c r="E106" s="187">
        <v>8</v>
      </c>
      <c r="F106" s="187">
        <v>34</v>
      </c>
      <c r="G106" s="187">
        <v>43</v>
      </c>
      <c r="H106" s="187">
        <v>40</v>
      </c>
      <c r="I106" s="187">
        <v>34</v>
      </c>
      <c r="J106" s="187">
        <v>32</v>
      </c>
      <c r="K106" s="187">
        <v>21</v>
      </c>
      <c r="L106" s="187">
        <v>29</v>
      </c>
      <c r="M106" s="187">
        <v>21</v>
      </c>
      <c r="N106" s="187">
        <v>26</v>
      </c>
      <c r="O106" s="187">
        <v>22</v>
      </c>
      <c r="P106" s="187">
        <v>24</v>
      </c>
      <c r="Q106" s="187">
        <v>19</v>
      </c>
      <c r="R106" s="187">
        <v>19</v>
      </c>
      <c r="S106" s="187">
        <v>14</v>
      </c>
      <c r="T106" s="187">
        <v>8</v>
      </c>
      <c r="U106" s="187">
        <v>5</v>
      </c>
      <c r="V106" s="188">
        <v>10</v>
      </c>
      <c r="W106" s="150"/>
      <c r="X106" s="151"/>
      <c r="Y106" s="151"/>
      <c r="Z106" s="151"/>
      <c r="AA106" s="151"/>
      <c r="AB106" s="151"/>
      <c r="AC106" s="151"/>
      <c r="AD106" s="151"/>
      <c r="AE106" s="151"/>
      <c r="AF106" s="151"/>
      <c r="AG106" s="151"/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  <c r="BI106" s="151"/>
      <c r="BJ106" s="151"/>
      <c r="BK106" s="151"/>
      <c r="BL106" s="151"/>
      <c r="BM106" s="151"/>
      <c r="BN106" s="151"/>
      <c r="BO106" s="151"/>
    </row>
    <row r="107" spans="1:67" s="189" customFormat="1" ht="18.75" customHeight="1">
      <c r="A107" s="179" t="s">
        <v>33</v>
      </c>
      <c r="B107" s="180" t="s">
        <v>130</v>
      </c>
      <c r="C107" s="153"/>
      <c r="D107" s="174">
        <f t="shared" si="38"/>
        <v>1223</v>
      </c>
      <c r="E107" s="174">
        <f t="shared" ref="E107:V107" si="46">SUM(E108:E109)</f>
        <v>26</v>
      </c>
      <c r="F107" s="174">
        <f t="shared" si="46"/>
        <v>101</v>
      </c>
      <c r="G107" s="174">
        <f t="shared" si="46"/>
        <v>118</v>
      </c>
      <c r="H107" s="174">
        <f t="shared" si="46"/>
        <v>120</v>
      </c>
      <c r="I107" s="174">
        <f t="shared" si="46"/>
        <v>126</v>
      </c>
      <c r="J107" s="174">
        <f t="shared" si="46"/>
        <v>94</v>
      </c>
      <c r="K107" s="174">
        <f t="shared" si="46"/>
        <v>100</v>
      </c>
      <c r="L107" s="174">
        <f t="shared" si="46"/>
        <v>70</v>
      </c>
      <c r="M107" s="174">
        <f t="shared" si="46"/>
        <v>72</v>
      </c>
      <c r="N107" s="174">
        <f t="shared" si="46"/>
        <v>54</v>
      </c>
      <c r="O107" s="174">
        <f t="shared" si="46"/>
        <v>70</v>
      </c>
      <c r="P107" s="174">
        <f t="shared" si="46"/>
        <v>67</v>
      </c>
      <c r="Q107" s="174">
        <f t="shared" si="46"/>
        <v>51</v>
      </c>
      <c r="R107" s="174">
        <f t="shared" si="46"/>
        <v>48</v>
      </c>
      <c r="S107" s="174">
        <f t="shared" si="46"/>
        <v>36</v>
      </c>
      <c r="T107" s="174">
        <f t="shared" si="46"/>
        <v>30</v>
      </c>
      <c r="U107" s="174">
        <f t="shared" si="46"/>
        <v>23</v>
      </c>
      <c r="V107" s="175">
        <f t="shared" si="46"/>
        <v>17</v>
      </c>
      <c r="W107" s="150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1"/>
      <c r="AH107" s="151"/>
      <c r="AI107" s="151"/>
      <c r="AJ107" s="151"/>
      <c r="AK107" s="151"/>
      <c r="AL107" s="151"/>
      <c r="AM107" s="151"/>
      <c r="AN107" s="151"/>
      <c r="AO107" s="151"/>
      <c r="AP107" s="151"/>
      <c r="AQ107" s="151"/>
      <c r="AR107" s="151"/>
      <c r="AS107" s="151"/>
      <c r="AT107" s="151"/>
      <c r="AU107" s="151"/>
      <c r="AV107" s="151"/>
      <c r="AW107" s="151"/>
      <c r="AX107" s="151"/>
      <c r="AY107" s="151"/>
      <c r="AZ107" s="151"/>
      <c r="BA107" s="151"/>
      <c r="BB107" s="151"/>
      <c r="BC107" s="151"/>
      <c r="BD107" s="151"/>
      <c r="BE107" s="151"/>
      <c r="BF107" s="151"/>
      <c r="BG107" s="151"/>
      <c r="BH107" s="151"/>
      <c r="BI107" s="151"/>
      <c r="BJ107" s="151"/>
      <c r="BK107" s="151"/>
      <c r="BL107" s="151"/>
      <c r="BM107" s="151"/>
      <c r="BN107" s="151"/>
      <c r="BO107" s="151"/>
    </row>
    <row r="108" spans="1:67" s="189" customFormat="1" ht="18.75" customHeight="1">
      <c r="A108" s="184"/>
      <c r="B108" s="185"/>
      <c r="C108" s="153" t="s">
        <v>146</v>
      </c>
      <c r="D108" s="177">
        <f t="shared" si="38"/>
        <v>661</v>
      </c>
      <c r="E108" s="187">
        <v>11</v>
      </c>
      <c r="F108" s="187">
        <v>49</v>
      </c>
      <c r="G108" s="187">
        <v>60</v>
      </c>
      <c r="H108" s="187">
        <v>58</v>
      </c>
      <c r="I108" s="187">
        <v>68</v>
      </c>
      <c r="J108" s="187">
        <v>55</v>
      </c>
      <c r="K108" s="187">
        <v>52</v>
      </c>
      <c r="L108" s="187">
        <v>40</v>
      </c>
      <c r="M108" s="187">
        <v>38</v>
      </c>
      <c r="N108" s="187">
        <v>30</v>
      </c>
      <c r="O108" s="187">
        <v>35</v>
      </c>
      <c r="P108" s="187">
        <v>42</v>
      </c>
      <c r="Q108" s="187">
        <v>28</v>
      </c>
      <c r="R108" s="187">
        <v>30</v>
      </c>
      <c r="S108" s="187">
        <v>23</v>
      </c>
      <c r="T108" s="187">
        <v>17</v>
      </c>
      <c r="U108" s="187">
        <v>13</v>
      </c>
      <c r="V108" s="188">
        <v>12</v>
      </c>
      <c r="W108" s="150"/>
      <c r="X108" s="151"/>
      <c r="Y108" s="151"/>
      <c r="Z108" s="151"/>
      <c r="AA108" s="151"/>
      <c r="AB108" s="151"/>
      <c r="AC108" s="151"/>
      <c r="AD108" s="151"/>
      <c r="AE108" s="151"/>
      <c r="AF108" s="151"/>
      <c r="AG108" s="151"/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  <c r="BI108" s="151"/>
      <c r="BJ108" s="151"/>
      <c r="BK108" s="151"/>
      <c r="BL108" s="151"/>
      <c r="BM108" s="151"/>
      <c r="BN108" s="151"/>
      <c r="BO108" s="151"/>
    </row>
    <row r="109" spans="1:67" ht="18.75" customHeight="1">
      <c r="A109" s="184"/>
      <c r="B109" s="185"/>
      <c r="C109" s="153" t="s">
        <v>140</v>
      </c>
      <c r="D109" s="177">
        <f t="shared" si="38"/>
        <v>562</v>
      </c>
      <c r="E109" s="187">
        <v>15</v>
      </c>
      <c r="F109" s="187">
        <v>52</v>
      </c>
      <c r="G109" s="187">
        <v>58</v>
      </c>
      <c r="H109" s="187">
        <v>62</v>
      </c>
      <c r="I109" s="187">
        <v>58</v>
      </c>
      <c r="J109" s="187">
        <v>39</v>
      </c>
      <c r="K109" s="187">
        <v>48</v>
      </c>
      <c r="L109" s="187">
        <v>30</v>
      </c>
      <c r="M109" s="187">
        <v>34</v>
      </c>
      <c r="N109" s="187">
        <v>24</v>
      </c>
      <c r="O109" s="187">
        <v>35</v>
      </c>
      <c r="P109" s="187">
        <v>25</v>
      </c>
      <c r="Q109" s="187">
        <v>23</v>
      </c>
      <c r="R109" s="187">
        <v>18</v>
      </c>
      <c r="S109" s="187">
        <v>13</v>
      </c>
      <c r="T109" s="187">
        <v>13</v>
      </c>
      <c r="U109" s="187">
        <v>10</v>
      </c>
      <c r="V109" s="188">
        <v>5</v>
      </c>
      <c r="W109" s="150"/>
      <c r="X109" s="151"/>
      <c r="Y109" s="151"/>
      <c r="Z109" s="151"/>
      <c r="AA109" s="151"/>
      <c r="AB109" s="151"/>
      <c r="AC109" s="151"/>
      <c r="AD109" s="151"/>
      <c r="AE109" s="151"/>
      <c r="AF109" s="151"/>
      <c r="AG109" s="151"/>
      <c r="AH109" s="151"/>
      <c r="AI109" s="151"/>
      <c r="AJ109" s="151"/>
      <c r="AK109" s="151"/>
      <c r="AL109" s="151"/>
      <c r="AM109" s="151"/>
      <c r="AN109" s="151"/>
      <c r="AO109" s="151"/>
      <c r="AP109" s="151"/>
      <c r="AQ109" s="151"/>
      <c r="AR109" s="151"/>
      <c r="AS109" s="151"/>
      <c r="AT109" s="151"/>
      <c r="AU109" s="151"/>
      <c r="AV109" s="151"/>
      <c r="AW109" s="151"/>
      <c r="AX109" s="151"/>
      <c r="AY109" s="151"/>
      <c r="AZ109" s="151"/>
      <c r="BA109" s="151"/>
      <c r="BB109" s="151"/>
      <c r="BC109" s="151"/>
      <c r="BD109" s="151"/>
      <c r="BE109" s="151"/>
      <c r="BF109" s="151"/>
      <c r="BG109" s="151"/>
      <c r="BH109" s="151"/>
      <c r="BI109" s="151"/>
      <c r="BJ109" s="151"/>
      <c r="BK109" s="151"/>
      <c r="BL109" s="151"/>
      <c r="BM109" s="151"/>
      <c r="BN109" s="151"/>
      <c r="BO109" s="151"/>
    </row>
    <row r="110" spans="1:67" ht="16.149999999999999" customHeight="1">
      <c r="A110" s="1105" t="s">
        <v>31</v>
      </c>
      <c r="B110" s="1099" t="s">
        <v>170</v>
      </c>
      <c r="C110" s="1112"/>
      <c r="D110" s="1110">
        <f>D111+D112</f>
        <v>11126</v>
      </c>
      <c r="E110" s="1101">
        <f t="shared" ref="E110:V110" si="47">SUM(E113+E116+E119+E122+E125)</f>
        <v>204</v>
      </c>
      <c r="F110" s="1101">
        <f t="shared" si="47"/>
        <v>792</v>
      </c>
      <c r="G110" s="1110">
        <f t="shared" si="47"/>
        <v>972</v>
      </c>
      <c r="H110" s="1110">
        <f t="shared" si="47"/>
        <v>988</v>
      </c>
      <c r="I110" s="1110">
        <f t="shared" si="47"/>
        <v>1017</v>
      </c>
      <c r="J110" s="1110">
        <f t="shared" si="47"/>
        <v>949</v>
      </c>
      <c r="K110" s="1110">
        <f t="shared" si="47"/>
        <v>846</v>
      </c>
      <c r="L110" s="1110">
        <f t="shared" si="47"/>
        <v>786</v>
      </c>
      <c r="M110" s="1110">
        <f t="shared" si="47"/>
        <v>711</v>
      </c>
      <c r="N110" s="1110">
        <f t="shared" si="47"/>
        <v>681</v>
      </c>
      <c r="O110" s="1110">
        <f t="shared" si="47"/>
        <v>643</v>
      </c>
      <c r="P110" s="1110">
        <f t="shared" si="47"/>
        <v>626</v>
      </c>
      <c r="Q110" s="1110">
        <f t="shared" si="47"/>
        <v>515</v>
      </c>
      <c r="R110" s="1110">
        <f t="shared" si="47"/>
        <v>425</v>
      </c>
      <c r="S110" s="1110">
        <f t="shared" si="47"/>
        <v>328</v>
      </c>
      <c r="T110" s="1110">
        <f t="shared" si="47"/>
        <v>258</v>
      </c>
      <c r="U110" s="1110">
        <f t="shared" si="47"/>
        <v>171</v>
      </c>
      <c r="V110" s="1109">
        <f t="shared" si="47"/>
        <v>214</v>
      </c>
      <c r="W110" s="1104"/>
      <c r="X110" s="151"/>
      <c r="Y110" s="151"/>
      <c r="Z110" s="151"/>
      <c r="AA110" s="151"/>
      <c r="AB110" s="151"/>
      <c r="AC110" s="151"/>
      <c r="AD110" s="151"/>
      <c r="AE110" s="151"/>
      <c r="AF110" s="151"/>
      <c r="AG110" s="151"/>
      <c r="AH110" s="151"/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  <c r="BI110" s="151"/>
      <c r="BJ110" s="151"/>
      <c r="BK110" s="151"/>
      <c r="BL110" s="151"/>
      <c r="BM110" s="151"/>
      <c r="BN110" s="151"/>
      <c r="BO110" s="151"/>
    </row>
    <row r="111" spans="1:67" ht="16.149999999999999" customHeight="1">
      <c r="A111" s="1095"/>
      <c r="B111" s="215"/>
      <c r="C111" s="153" t="s">
        <v>135</v>
      </c>
      <c r="D111" s="205">
        <f t="shared" ref="D111:D127" si="48">SUM(E111:V111)</f>
        <v>5833</v>
      </c>
      <c r="E111" s="186">
        <f>+E114+E117+E120+E123+E126</f>
        <v>102</v>
      </c>
      <c r="F111" s="186">
        <f t="shared" ref="F111:V111" si="49">+F114+F117+F120+F123+F126</f>
        <v>401</v>
      </c>
      <c r="G111" s="186">
        <f t="shared" si="49"/>
        <v>496</v>
      </c>
      <c r="H111" s="186">
        <f t="shared" si="49"/>
        <v>511</v>
      </c>
      <c r="I111" s="186">
        <f t="shared" si="49"/>
        <v>544</v>
      </c>
      <c r="J111" s="186">
        <f t="shared" si="49"/>
        <v>504</v>
      </c>
      <c r="K111" s="186">
        <f t="shared" si="49"/>
        <v>439</v>
      </c>
      <c r="L111" s="186">
        <f t="shared" si="49"/>
        <v>408</v>
      </c>
      <c r="M111" s="186">
        <f t="shared" si="49"/>
        <v>367</v>
      </c>
      <c r="N111" s="186">
        <f t="shared" si="49"/>
        <v>359</v>
      </c>
      <c r="O111" s="186">
        <f t="shared" si="49"/>
        <v>331</v>
      </c>
      <c r="P111" s="186">
        <f t="shared" si="49"/>
        <v>320</v>
      </c>
      <c r="Q111" s="186">
        <f t="shared" si="49"/>
        <v>286</v>
      </c>
      <c r="R111" s="186">
        <f t="shared" si="49"/>
        <v>235</v>
      </c>
      <c r="S111" s="186">
        <f t="shared" si="49"/>
        <v>183</v>
      </c>
      <c r="T111" s="186">
        <f t="shared" si="49"/>
        <v>136</v>
      </c>
      <c r="U111" s="186">
        <f t="shared" si="49"/>
        <v>91</v>
      </c>
      <c r="V111" s="155">
        <f t="shared" si="49"/>
        <v>120</v>
      </c>
      <c r="W111" s="150"/>
      <c r="X111" s="151"/>
      <c r="Y111" s="151"/>
      <c r="Z111" s="151"/>
      <c r="AA111" s="151"/>
      <c r="AB111" s="151"/>
      <c r="AC111" s="151"/>
      <c r="AD111" s="151"/>
      <c r="AE111" s="151"/>
      <c r="AF111" s="151"/>
      <c r="AG111" s="151"/>
      <c r="AH111" s="151"/>
      <c r="AI111" s="151"/>
      <c r="AJ111" s="151"/>
      <c r="AK111" s="151"/>
      <c r="AL111" s="151"/>
      <c r="AM111" s="151"/>
      <c r="AN111" s="151"/>
      <c r="AO111" s="151"/>
      <c r="AP111" s="151"/>
      <c r="AQ111" s="151"/>
      <c r="AR111" s="151"/>
      <c r="AS111" s="151"/>
      <c r="AT111" s="151"/>
      <c r="AU111" s="151"/>
      <c r="AV111" s="151"/>
      <c r="AW111" s="151"/>
      <c r="AX111" s="151"/>
      <c r="AY111" s="151"/>
      <c r="AZ111" s="151"/>
      <c r="BA111" s="151"/>
      <c r="BB111" s="151"/>
      <c r="BC111" s="151"/>
      <c r="BD111" s="151"/>
      <c r="BE111" s="151"/>
      <c r="BF111" s="151"/>
      <c r="BG111" s="151"/>
      <c r="BH111" s="151"/>
      <c r="BI111" s="151"/>
      <c r="BJ111" s="151"/>
      <c r="BK111" s="151"/>
      <c r="BL111" s="151"/>
      <c r="BM111" s="151"/>
      <c r="BN111" s="151"/>
      <c r="BO111" s="151"/>
    </row>
    <row r="112" spans="1:67" ht="16.149999999999999" customHeight="1">
      <c r="A112" s="1096"/>
      <c r="B112" s="1113"/>
      <c r="C112" s="1089" t="s">
        <v>136</v>
      </c>
      <c r="D112" s="1114">
        <f t="shared" si="48"/>
        <v>5293</v>
      </c>
      <c r="E112" s="1111">
        <f>+E115+E118+E121+E124+E127</f>
        <v>102</v>
      </c>
      <c r="F112" s="1111">
        <f t="shared" ref="F112:V112" si="50">+F115+F118+F121+F124+F127</f>
        <v>391</v>
      </c>
      <c r="G112" s="1111">
        <f t="shared" si="50"/>
        <v>476</v>
      </c>
      <c r="H112" s="1111">
        <f t="shared" si="50"/>
        <v>477</v>
      </c>
      <c r="I112" s="1111">
        <f t="shared" si="50"/>
        <v>473</v>
      </c>
      <c r="J112" s="1111">
        <f t="shared" si="50"/>
        <v>445</v>
      </c>
      <c r="K112" s="1111">
        <f t="shared" si="50"/>
        <v>407</v>
      </c>
      <c r="L112" s="1111">
        <f t="shared" si="50"/>
        <v>378</v>
      </c>
      <c r="M112" s="1111">
        <f t="shared" si="50"/>
        <v>344</v>
      </c>
      <c r="N112" s="1111">
        <f t="shared" si="50"/>
        <v>322</v>
      </c>
      <c r="O112" s="1111">
        <f t="shared" si="50"/>
        <v>312</v>
      </c>
      <c r="P112" s="1111">
        <f t="shared" si="50"/>
        <v>306</v>
      </c>
      <c r="Q112" s="1111">
        <f t="shared" si="50"/>
        <v>229</v>
      </c>
      <c r="R112" s="1111">
        <f t="shared" si="50"/>
        <v>190</v>
      </c>
      <c r="S112" s="1111">
        <f t="shared" si="50"/>
        <v>145</v>
      </c>
      <c r="T112" s="1111">
        <f t="shared" si="50"/>
        <v>122</v>
      </c>
      <c r="U112" s="1111">
        <f t="shared" si="50"/>
        <v>80</v>
      </c>
      <c r="V112" s="1197">
        <f t="shared" si="50"/>
        <v>94</v>
      </c>
      <c r="W112" s="150"/>
      <c r="X112" s="151"/>
      <c r="Y112" s="151"/>
      <c r="Z112" s="151"/>
      <c r="AA112" s="151"/>
      <c r="AB112" s="151"/>
      <c r="AC112" s="151"/>
      <c r="AD112" s="151"/>
      <c r="AE112" s="151"/>
      <c r="AF112" s="151"/>
      <c r="AG112" s="151"/>
      <c r="AH112" s="151"/>
      <c r="AI112" s="151"/>
      <c r="AJ112" s="151"/>
      <c r="AK112" s="151"/>
      <c r="AL112" s="151"/>
      <c r="AM112" s="151"/>
      <c r="AN112" s="151"/>
      <c r="AO112" s="151"/>
      <c r="AP112" s="151"/>
      <c r="AQ112" s="151"/>
      <c r="AR112" s="151"/>
      <c r="AS112" s="151"/>
      <c r="AT112" s="151"/>
      <c r="AU112" s="151"/>
      <c r="AV112" s="151"/>
      <c r="AW112" s="151"/>
      <c r="AX112" s="151"/>
      <c r="AY112" s="151"/>
      <c r="AZ112" s="151"/>
      <c r="BA112" s="151"/>
      <c r="BB112" s="151"/>
      <c r="BC112" s="151"/>
      <c r="BD112" s="151"/>
      <c r="BE112" s="151"/>
      <c r="BF112" s="151"/>
      <c r="BG112" s="151"/>
      <c r="BH112" s="151"/>
      <c r="BI112" s="151"/>
      <c r="BJ112" s="151"/>
      <c r="BK112" s="151"/>
      <c r="BL112" s="151"/>
      <c r="BM112" s="151"/>
      <c r="BN112" s="151"/>
      <c r="BO112" s="151"/>
    </row>
    <row r="113" spans="1:67" s="216" customFormat="1" ht="18.75" customHeight="1">
      <c r="A113" s="179" t="s">
        <v>25</v>
      </c>
      <c r="B113" s="180" t="s">
        <v>171</v>
      </c>
      <c r="C113" s="207"/>
      <c r="D113" s="174">
        <f t="shared" si="48"/>
        <v>5565</v>
      </c>
      <c r="E113" s="174">
        <f t="shared" ref="E113:V113" si="51">SUM(E114:E115)</f>
        <v>106</v>
      </c>
      <c r="F113" s="174">
        <f t="shared" si="51"/>
        <v>403</v>
      </c>
      <c r="G113" s="174">
        <f t="shared" si="51"/>
        <v>485</v>
      </c>
      <c r="H113" s="174">
        <f t="shared" si="51"/>
        <v>496</v>
      </c>
      <c r="I113" s="174">
        <f t="shared" si="51"/>
        <v>526</v>
      </c>
      <c r="J113" s="174">
        <f t="shared" si="51"/>
        <v>453</v>
      </c>
      <c r="K113" s="174">
        <f t="shared" si="51"/>
        <v>436</v>
      </c>
      <c r="L113" s="174">
        <f t="shared" si="51"/>
        <v>415</v>
      </c>
      <c r="M113" s="174">
        <f t="shared" si="51"/>
        <v>369</v>
      </c>
      <c r="N113" s="174">
        <f t="shared" si="51"/>
        <v>302</v>
      </c>
      <c r="O113" s="174">
        <f t="shared" si="51"/>
        <v>312</v>
      </c>
      <c r="P113" s="174">
        <f t="shared" si="51"/>
        <v>293</v>
      </c>
      <c r="Q113" s="174">
        <f t="shared" si="51"/>
        <v>267</v>
      </c>
      <c r="R113" s="174">
        <f t="shared" si="51"/>
        <v>225</v>
      </c>
      <c r="S113" s="174">
        <f t="shared" si="51"/>
        <v>173</v>
      </c>
      <c r="T113" s="174">
        <f t="shared" si="51"/>
        <v>138</v>
      </c>
      <c r="U113" s="174">
        <f t="shared" si="51"/>
        <v>70</v>
      </c>
      <c r="V113" s="175">
        <f t="shared" si="51"/>
        <v>96</v>
      </c>
      <c r="W113" s="181"/>
      <c r="X113" s="182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  <c r="AR113" s="182"/>
      <c r="AS113" s="182"/>
      <c r="AT113" s="182"/>
      <c r="AU113" s="182"/>
      <c r="AV113" s="182"/>
      <c r="AW113" s="182"/>
      <c r="AX113" s="182"/>
      <c r="AY113" s="182"/>
      <c r="AZ113" s="182"/>
      <c r="BA113" s="182"/>
      <c r="BB113" s="182"/>
      <c r="BC113" s="182"/>
      <c r="BD113" s="182"/>
      <c r="BE113" s="182"/>
      <c r="BF113" s="182"/>
      <c r="BG113" s="182"/>
      <c r="BH113" s="182"/>
      <c r="BI113" s="182"/>
      <c r="BJ113" s="182"/>
      <c r="BK113" s="182"/>
      <c r="BL113" s="182"/>
      <c r="BM113" s="182"/>
      <c r="BN113" s="182"/>
      <c r="BO113" s="182"/>
    </row>
    <row r="114" spans="1:67" s="189" customFormat="1" ht="18.75" customHeight="1">
      <c r="A114" s="184"/>
      <c r="B114" s="185"/>
      <c r="C114" s="153" t="s">
        <v>146</v>
      </c>
      <c r="D114" s="177">
        <f t="shared" si="48"/>
        <v>2925</v>
      </c>
      <c r="E114" s="195">
        <v>52</v>
      </c>
      <c r="F114" s="195">
        <v>201</v>
      </c>
      <c r="G114" s="195">
        <v>246</v>
      </c>
      <c r="H114" s="195">
        <v>258</v>
      </c>
      <c r="I114" s="195">
        <v>279</v>
      </c>
      <c r="J114" s="195">
        <v>242</v>
      </c>
      <c r="K114" s="195">
        <v>228</v>
      </c>
      <c r="L114" s="195">
        <v>217</v>
      </c>
      <c r="M114" s="195">
        <v>196</v>
      </c>
      <c r="N114" s="195">
        <v>163</v>
      </c>
      <c r="O114" s="195">
        <v>159</v>
      </c>
      <c r="P114" s="195">
        <v>148</v>
      </c>
      <c r="Q114" s="195">
        <v>147</v>
      </c>
      <c r="R114" s="195">
        <v>122</v>
      </c>
      <c r="S114" s="195">
        <v>97</v>
      </c>
      <c r="T114" s="195">
        <v>73</v>
      </c>
      <c r="U114" s="195">
        <v>39</v>
      </c>
      <c r="V114" s="196">
        <v>58</v>
      </c>
      <c r="W114" s="150"/>
      <c r="X114" s="151"/>
      <c r="Y114" s="151"/>
      <c r="Z114" s="151"/>
      <c r="AA114" s="151"/>
      <c r="AB114" s="151"/>
      <c r="AC114" s="151"/>
      <c r="AD114" s="151"/>
      <c r="AE114" s="151"/>
      <c r="AF114" s="151"/>
      <c r="AG114" s="151"/>
      <c r="AH114" s="151"/>
      <c r="AI114" s="151"/>
      <c r="AJ114" s="151"/>
      <c r="AK114" s="151"/>
      <c r="AL114" s="151"/>
      <c r="AM114" s="151"/>
      <c r="AN114" s="151"/>
      <c r="AO114" s="151"/>
      <c r="AP114" s="151"/>
      <c r="AQ114" s="151"/>
      <c r="AR114" s="151"/>
      <c r="AS114" s="151"/>
      <c r="AT114" s="151"/>
      <c r="AU114" s="151"/>
      <c r="AV114" s="151"/>
      <c r="AW114" s="151"/>
      <c r="AX114" s="151"/>
      <c r="AY114" s="151"/>
      <c r="AZ114" s="151"/>
      <c r="BA114" s="151"/>
      <c r="BB114" s="151"/>
      <c r="BC114" s="151"/>
      <c r="BD114" s="151"/>
      <c r="BE114" s="151"/>
      <c r="BF114" s="151"/>
      <c r="BG114" s="151"/>
      <c r="BH114" s="151"/>
      <c r="BI114" s="151"/>
      <c r="BJ114" s="151"/>
      <c r="BK114" s="151"/>
      <c r="BL114" s="151"/>
      <c r="BM114" s="151"/>
      <c r="BN114" s="151"/>
      <c r="BO114" s="151"/>
    </row>
    <row r="115" spans="1:67" ht="18.75" customHeight="1">
      <c r="A115" s="184"/>
      <c r="B115" s="185"/>
      <c r="C115" s="153" t="s">
        <v>140</v>
      </c>
      <c r="D115" s="177">
        <f t="shared" si="48"/>
        <v>2640</v>
      </c>
      <c r="E115" s="195">
        <v>54</v>
      </c>
      <c r="F115" s="195">
        <v>202</v>
      </c>
      <c r="G115" s="195">
        <v>239</v>
      </c>
      <c r="H115" s="195">
        <v>238</v>
      </c>
      <c r="I115" s="195">
        <v>247</v>
      </c>
      <c r="J115" s="195">
        <v>211</v>
      </c>
      <c r="K115" s="195">
        <v>208</v>
      </c>
      <c r="L115" s="195">
        <v>198</v>
      </c>
      <c r="M115" s="195">
        <v>173</v>
      </c>
      <c r="N115" s="195">
        <v>139</v>
      </c>
      <c r="O115" s="195">
        <v>153</v>
      </c>
      <c r="P115" s="195">
        <v>145</v>
      </c>
      <c r="Q115" s="195">
        <v>120</v>
      </c>
      <c r="R115" s="195">
        <v>103</v>
      </c>
      <c r="S115" s="195">
        <v>76</v>
      </c>
      <c r="T115" s="195">
        <v>65</v>
      </c>
      <c r="U115" s="195">
        <v>31</v>
      </c>
      <c r="V115" s="196">
        <v>38</v>
      </c>
      <c r="W115" s="150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1"/>
      <c r="BN115" s="151"/>
      <c r="BO115" s="151"/>
    </row>
    <row r="116" spans="1:67" s="189" customFormat="1" ht="18.75" customHeight="1">
      <c r="A116" s="179" t="s">
        <v>27</v>
      </c>
      <c r="B116" s="180" t="s">
        <v>172</v>
      </c>
      <c r="C116" s="190"/>
      <c r="D116" s="174">
        <f t="shared" si="48"/>
        <v>293</v>
      </c>
      <c r="E116" s="174">
        <f t="shared" ref="E116:V116" si="52">SUM(E117:E118)</f>
        <v>4</v>
      </c>
      <c r="F116" s="174">
        <f t="shared" si="52"/>
        <v>17</v>
      </c>
      <c r="G116" s="174">
        <f t="shared" si="52"/>
        <v>21</v>
      </c>
      <c r="H116" s="174">
        <f t="shared" si="52"/>
        <v>21</v>
      </c>
      <c r="I116" s="174">
        <f t="shared" si="52"/>
        <v>22</v>
      </c>
      <c r="J116" s="174">
        <f t="shared" si="52"/>
        <v>20</v>
      </c>
      <c r="K116" s="174">
        <f t="shared" si="52"/>
        <v>23</v>
      </c>
      <c r="L116" s="174">
        <f t="shared" si="52"/>
        <v>21</v>
      </c>
      <c r="M116" s="174">
        <f t="shared" si="52"/>
        <v>22</v>
      </c>
      <c r="N116" s="174">
        <f t="shared" si="52"/>
        <v>22</v>
      </c>
      <c r="O116" s="174">
        <f t="shared" si="52"/>
        <v>19</v>
      </c>
      <c r="P116" s="174">
        <f t="shared" si="52"/>
        <v>22</v>
      </c>
      <c r="Q116" s="174">
        <f t="shared" si="52"/>
        <v>16</v>
      </c>
      <c r="R116" s="174">
        <f t="shared" si="52"/>
        <v>10</v>
      </c>
      <c r="S116" s="174">
        <f t="shared" si="52"/>
        <v>7</v>
      </c>
      <c r="T116" s="174">
        <f t="shared" si="52"/>
        <v>9</v>
      </c>
      <c r="U116" s="174">
        <f t="shared" si="52"/>
        <v>7</v>
      </c>
      <c r="V116" s="175">
        <f t="shared" si="52"/>
        <v>10</v>
      </c>
      <c r="W116" s="150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1"/>
      <c r="BN116" s="151"/>
      <c r="BO116" s="151"/>
    </row>
    <row r="117" spans="1:67" s="189" customFormat="1" ht="18.75" customHeight="1">
      <c r="A117" s="184"/>
      <c r="B117" s="185"/>
      <c r="C117" s="153" t="s">
        <v>146</v>
      </c>
      <c r="D117" s="177">
        <f t="shared" si="48"/>
        <v>158</v>
      </c>
      <c r="E117" s="187">
        <v>2</v>
      </c>
      <c r="F117" s="187">
        <v>8</v>
      </c>
      <c r="G117" s="187">
        <v>11</v>
      </c>
      <c r="H117" s="187">
        <v>12</v>
      </c>
      <c r="I117" s="187">
        <v>13</v>
      </c>
      <c r="J117" s="187">
        <v>11</v>
      </c>
      <c r="K117" s="187">
        <v>12</v>
      </c>
      <c r="L117" s="187">
        <v>10</v>
      </c>
      <c r="M117" s="187">
        <v>11</v>
      </c>
      <c r="N117" s="187">
        <v>11</v>
      </c>
      <c r="O117" s="187">
        <v>12</v>
      </c>
      <c r="P117" s="187">
        <v>11</v>
      </c>
      <c r="Q117" s="187">
        <v>11</v>
      </c>
      <c r="R117" s="187">
        <v>6</v>
      </c>
      <c r="S117" s="187">
        <v>4</v>
      </c>
      <c r="T117" s="187">
        <v>4</v>
      </c>
      <c r="U117" s="187">
        <v>4</v>
      </c>
      <c r="V117" s="188">
        <v>5</v>
      </c>
      <c r="W117" s="150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151"/>
      <c r="BL117" s="151"/>
      <c r="BM117" s="151"/>
      <c r="BN117" s="151"/>
      <c r="BO117" s="151"/>
    </row>
    <row r="118" spans="1:67" ht="18.75" customHeight="1">
      <c r="A118" s="184"/>
      <c r="B118" s="185"/>
      <c r="C118" s="153" t="s">
        <v>140</v>
      </c>
      <c r="D118" s="177">
        <f t="shared" si="48"/>
        <v>135</v>
      </c>
      <c r="E118" s="187">
        <v>2</v>
      </c>
      <c r="F118" s="187">
        <v>9</v>
      </c>
      <c r="G118" s="187">
        <v>10</v>
      </c>
      <c r="H118" s="187">
        <v>9</v>
      </c>
      <c r="I118" s="187">
        <v>9</v>
      </c>
      <c r="J118" s="187">
        <v>9</v>
      </c>
      <c r="K118" s="187">
        <v>11</v>
      </c>
      <c r="L118" s="187">
        <v>11</v>
      </c>
      <c r="M118" s="187">
        <v>11</v>
      </c>
      <c r="N118" s="187">
        <v>11</v>
      </c>
      <c r="O118" s="187">
        <v>7</v>
      </c>
      <c r="P118" s="187">
        <v>11</v>
      </c>
      <c r="Q118" s="187">
        <v>5</v>
      </c>
      <c r="R118" s="187">
        <v>4</v>
      </c>
      <c r="S118" s="187">
        <v>3</v>
      </c>
      <c r="T118" s="187">
        <v>5</v>
      </c>
      <c r="U118" s="187">
        <v>3</v>
      </c>
      <c r="V118" s="188">
        <v>5</v>
      </c>
      <c r="W118" s="150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1"/>
      <c r="BN118" s="151"/>
      <c r="BO118" s="151"/>
    </row>
    <row r="119" spans="1:67" s="189" customFormat="1" ht="18.75" customHeight="1">
      <c r="A119" s="179" t="s">
        <v>29</v>
      </c>
      <c r="B119" s="180" t="s">
        <v>173</v>
      </c>
      <c r="C119" s="190"/>
      <c r="D119" s="174">
        <f t="shared" si="48"/>
        <v>1073</v>
      </c>
      <c r="E119" s="174">
        <f t="shared" ref="E119:V119" si="53">SUM(E120:E121)</f>
        <v>18</v>
      </c>
      <c r="F119" s="174">
        <f t="shared" si="53"/>
        <v>68</v>
      </c>
      <c r="G119" s="174">
        <f t="shared" si="53"/>
        <v>92</v>
      </c>
      <c r="H119" s="174">
        <f t="shared" si="53"/>
        <v>107</v>
      </c>
      <c r="I119" s="174">
        <f t="shared" si="53"/>
        <v>103</v>
      </c>
      <c r="J119" s="174">
        <f t="shared" si="53"/>
        <v>101</v>
      </c>
      <c r="K119" s="174">
        <f t="shared" si="53"/>
        <v>70</v>
      </c>
      <c r="L119" s="174">
        <f t="shared" si="53"/>
        <v>71</v>
      </c>
      <c r="M119" s="174">
        <f t="shared" si="53"/>
        <v>62</v>
      </c>
      <c r="N119" s="174">
        <f t="shared" si="53"/>
        <v>73</v>
      </c>
      <c r="O119" s="174">
        <f t="shared" si="53"/>
        <v>60</v>
      </c>
      <c r="P119" s="174">
        <f t="shared" si="53"/>
        <v>50</v>
      </c>
      <c r="Q119" s="174">
        <f t="shared" si="53"/>
        <v>44</v>
      </c>
      <c r="R119" s="174">
        <f t="shared" si="53"/>
        <v>39</v>
      </c>
      <c r="S119" s="174">
        <f t="shared" si="53"/>
        <v>33</v>
      </c>
      <c r="T119" s="174">
        <f t="shared" si="53"/>
        <v>30</v>
      </c>
      <c r="U119" s="174">
        <f t="shared" si="53"/>
        <v>28</v>
      </c>
      <c r="V119" s="175">
        <f t="shared" si="53"/>
        <v>24</v>
      </c>
      <c r="W119" s="150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151"/>
      <c r="BN119" s="151"/>
      <c r="BO119" s="151"/>
    </row>
    <row r="120" spans="1:67" s="189" customFormat="1" ht="18.75" customHeight="1">
      <c r="A120" s="184"/>
      <c r="B120" s="185"/>
      <c r="C120" s="153" t="s">
        <v>146</v>
      </c>
      <c r="D120" s="177">
        <f t="shared" si="48"/>
        <v>568</v>
      </c>
      <c r="E120" s="187">
        <v>9</v>
      </c>
      <c r="F120" s="187">
        <v>35</v>
      </c>
      <c r="G120" s="187">
        <v>48</v>
      </c>
      <c r="H120" s="187">
        <v>54</v>
      </c>
      <c r="I120" s="187">
        <v>55</v>
      </c>
      <c r="J120" s="187">
        <v>53</v>
      </c>
      <c r="K120" s="187">
        <v>37</v>
      </c>
      <c r="L120" s="187">
        <v>35</v>
      </c>
      <c r="M120" s="187">
        <v>33</v>
      </c>
      <c r="N120" s="187">
        <v>39</v>
      </c>
      <c r="O120" s="187">
        <v>35</v>
      </c>
      <c r="P120" s="187">
        <v>27</v>
      </c>
      <c r="Q120" s="187">
        <v>27</v>
      </c>
      <c r="R120" s="187">
        <v>23</v>
      </c>
      <c r="S120" s="187">
        <v>18</v>
      </c>
      <c r="T120" s="187">
        <v>15</v>
      </c>
      <c r="U120" s="187">
        <v>13</v>
      </c>
      <c r="V120" s="188">
        <v>12</v>
      </c>
      <c r="W120" s="150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1"/>
      <c r="BN120" s="151"/>
      <c r="BO120" s="151"/>
    </row>
    <row r="121" spans="1:67" ht="18.75" customHeight="1">
      <c r="A121" s="184"/>
      <c r="B121" s="185"/>
      <c r="C121" s="153" t="s">
        <v>140</v>
      </c>
      <c r="D121" s="177">
        <f t="shared" si="48"/>
        <v>505</v>
      </c>
      <c r="E121" s="187">
        <v>9</v>
      </c>
      <c r="F121" s="187">
        <v>33</v>
      </c>
      <c r="G121" s="187">
        <v>44</v>
      </c>
      <c r="H121" s="187">
        <v>53</v>
      </c>
      <c r="I121" s="187">
        <v>48</v>
      </c>
      <c r="J121" s="187">
        <v>48</v>
      </c>
      <c r="K121" s="187">
        <v>33</v>
      </c>
      <c r="L121" s="187">
        <v>36</v>
      </c>
      <c r="M121" s="187">
        <v>29</v>
      </c>
      <c r="N121" s="187">
        <v>34</v>
      </c>
      <c r="O121" s="187">
        <v>25</v>
      </c>
      <c r="P121" s="187">
        <v>23</v>
      </c>
      <c r="Q121" s="187">
        <v>17</v>
      </c>
      <c r="R121" s="187">
        <v>16</v>
      </c>
      <c r="S121" s="187">
        <v>15</v>
      </c>
      <c r="T121" s="187">
        <v>15</v>
      </c>
      <c r="U121" s="187">
        <v>15</v>
      </c>
      <c r="V121" s="188">
        <v>12</v>
      </c>
      <c r="W121" s="150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151"/>
      <c r="BN121" s="151"/>
      <c r="BO121" s="151"/>
    </row>
    <row r="122" spans="1:67" s="189" customFormat="1" ht="18.75" customHeight="1">
      <c r="A122" s="179" t="s">
        <v>31</v>
      </c>
      <c r="B122" s="180" t="s">
        <v>174</v>
      </c>
      <c r="C122" s="190"/>
      <c r="D122" s="174">
        <f t="shared" si="48"/>
        <v>1216</v>
      </c>
      <c r="E122" s="174">
        <f t="shared" ref="E122:V122" si="54">SUM(E123:E124)</f>
        <v>19</v>
      </c>
      <c r="F122" s="174">
        <f t="shared" si="54"/>
        <v>84</v>
      </c>
      <c r="G122" s="174">
        <f t="shared" si="54"/>
        <v>110</v>
      </c>
      <c r="H122" s="174">
        <f t="shared" si="54"/>
        <v>107</v>
      </c>
      <c r="I122" s="174">
        <f t="shared" si="54"/>
        <v>107</v>
      </c>
      <c r="J122" s="174">
        <f t="shared" si="54"/>
        <v>100</v>
      </c>
      <c r="K122" s="174">
        <f t="shared" si="54"/>
        <v>89</v>
      </c>
      <c r="L122" s="174">
        <f t="shared" si="54"/>
        <v>65</v>
      </c>
      <c r="M122" s="174">
        <f t="shared" si="54"/>
        <v>77</v>
      </c>
      <c r="N122" s="174">
        <f t="shared" si="54"/>
        <v>87</v>
      </c>
      <c r="O122" s="174">
        <f t="shared" si="54"/>
        <v>74</v>
      </c>
      <c r="P122" s="174">
        <f t="shared" si="54"/>
        <v>68</v>
      </c>
      <c r="Q122" s="174">
        <f t="shared" si="54"/>
        <v>67</v>
      </c>
      <c r="R122" s="174">
        <f t="shared" si="54"/>
        <v>51</v>
      </c>
      <c r="S122" s="174">
        <f t="shared" si="54"/>
        <v>38</v>
      </c>
      <c r="T122" s="174">
        <f t="shared" si="54"/>
        <v>32</v>
      </c>
      <c r="U122" s="174">
        <f t="shared" si="54"/>
        <v>18</v>
      </c>
      <c r="V122" s="175">
        <f t="shared" si="54"/>
        <v>23</v>
      </c>
      <c r="W122" s="150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151"/>
      <c r="BN122" s="151"/>
      <c r="BO122" s="151"/>
    </row>
    <row r="123" spans="1:67" s="189" customFormat="1" ht="18.75" customHeight="1">
      <c r="A123" s="184"/>
      <c r="B123" s="185"/>
      <c r="C123" s="153" t="s">
        <v>146</v>
      </c>
      <c r="D123" s="177">
        <f t="shared" si="48"/>
        <v>635</v>
      </c>
      <c r="E123" s="187">
        <v>11</v>
      </c>
      <c r="F123" s="187">
        <v>43</v>
      </c>
      <c r="G123" s="187">
        <v>53</v>
      </c>
      <c r="H123" s="187">
        <v>55</v>
      </c>
      <c r="I123" s="187">
        <v>56</v>
      </c>
      <c r="J123" s="187">
        <v>53</v>
      </c>
      <c r="K123" s="187">
        <v>46</v>
      </c>
      <c r="L123" s="187">
        <v>35</v>
      </c>
      <c r="M123" s="187">
        <v>36</v>
      </c>
      <c r="N123" s="187">
        <v>47</v>
      </c>
      <c r="O123" s="187">
        <v>36</v>
      </c>
      <c r="P123" s="187">
        <v>35</v>
      </c>
      <c r="Q123" s="187">
        <v>37</v>
      </c>
      <c r="R123" s="187">
        <v>30</v>
      </c>
      <c r="S123" s="187">
        <v>21</v>
      </c>
      <c r="T123" s="187">
        <v>18</v>
      </c>
      <c r="U123" s="188">
        <v>9</v>
      </c>
      <c r="V123" s="188">
        <v>14</v>
      </c>
      <c r="W123" s="150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I123" s="151"/>
      <c r="BJ123" s="151"/>
      <c r="BK123" s="151"/>
      <c r="BL123" s="151"/>
      <c r="BM123" s="151"/>
      <c r="BN123" s="151"/>
      <c r="BO123" s="151"/>
    </row>
    <row r="124" spans="1:67" ht="18.75" customHeight="1">
      <c r="A124" s="184"/>
      <c r="B124" s="185"/>
      <c r="C124" s="153" t="s">
        <v>140</v>
      </c>
      <c r="D124" s="177">
        <f t="shared" si="48"/>
        <v>581</v>
      </c>
      <c r="E124" s="187">
        <v>8</v>
      </c>
      <c r="F124" s="187">
        <v>41</v>
      </c>
      <c r="G124" s="1135">
        <v>57</v>
      </c>
      <c r="H124" s="1135">
        <v>52</v>
      </c>
      <c r="I124" s="1135">
        <v>51</v>
      </c>
      <c r="J124" s="1135">
        <v>47</v>
      </c>
      <c r="K124" s="1135">
        <v>43</v>
      </c>
      <c r="L124" s="1135">
        <v>30</v>
      </c>
      <c r="M124" s="1135">
        <v>41</v>
      </c>
      <c r="N124" s="1135">
        <v>40</v>
      </c>
      <c r="O124" s="1135">
        <v>38</v>
      </c>
      <c r="P124" s="1135">
        <v>33</v>
      </c>
      <c r="Q124" s="1135">
        <v>30</v>
      </c>
      <c r="R124" s="1135">
        <v>21</v>
      </c>
      <c r="S124" s="1135">
        <v>17</v>
      </c>
      <c r="T124" s="1135">
        <v>14</v>
      </c>
      <c r="U124" s="126">
        <v>9</v>
      </c>
      <c r="V124" s="126">
        <v>9</v>
      </c>
      <c r="W124" s="150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  <c r="BI124" s="151"/>
      <c r="BJ124" s="151"/>
      <c r="BK124" s="151"/>
      <c r="BL124" s="151"/>
      <c r="BM124" s="151"/>
      <c r="BN124" s="151"/>
      <c r="BO124" s="151"/>
    </row>
    <row r="125" spans="1:67" s="189" customFormat="1" ht="18.75" customHeight="1">
      <c r="A125" s="179" t="s">
        <v>33</v>
      </c>
      <c r="B125" s="180" t="s">
        <v>175</v>
      </c>
      <c r="C125" s="190"/>
      <c r="D125" s="174">
        <f t="shared" si="48"/>
        <v>2979</v>
      </c>
      <c r="E125" s="174">
        <f t="shared" ref="E125:V125" si="55">SUM(E126:E127)</f>
        <v>57</v>
      </c>
      <c r="F125" s="174">
        <f t="shared" si="55"/>
        <v>220</v>
      </c>
      <c r="G125" s="174">
        <f t="shared" si="55"/>
        <v>264</v>
      </c>
      <c r="H125" s="174">
        <f t="shared" si="55"/>
        <v>257</v>
      </c>
      <c r="I125" s="174">
        <f t="shared" si="55"/>
        <v>259</v>
      </c>
      <c r="J125" s="174">
        <f t="shared" si="55"/>
        <v>275</v>
      </c>
      <c r="K125" s="174">
        <f t="shared" si="55"/>
        <v>228</v>
      </c>
      <c r="L125" s="174">
        <f t="shared" si="55"/>
        <v>214</v>
      </c>
      <c r="M125" s="174">
        <f t="shared" si="55"/>
        <v>181</v>
      </c>
      <c r="N125" s="174">
        <f t="shared" si="55"/>
        <v>197</v>
      </c>
      <c r="O125" s="174">
        <f t="shared" si="55"/>
        <v>178</v>
      </c>
      <c r="P125" s="174">
        <f t="shared" si="55"/>
        <v>193</v>
      </c>
      <c r="Q125" s="174">
        <f t="shared" si="55"/>
        <v>121</v>
      </c>
      <c r="R125" s="174">
        <f t="shared" si="55"/>
        <v>100</v>
      </c>
      <c r="S125" s="174">
        <f t="shared" si="55"/>
        <v>77</v>
      </c>
      <c r="T125" s="174">
        <f t="shared" si="55"/>
        <v>49</v>
      </c>
      <c r="U125" s="175">
        <f t="shared" si="55"/>
        <v>48</v>
      </c>
      <c r="V125" s="176">
        <f t="shared" si="55"/>
        <v>61</v>
      </c>
      <c r="W125" s="150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1"/>
      <c r="AI125" s="151"/>
      <c r="AJ125" s="151"/>
      <c r="AK125" s="151"/>
      <c r="AL125" s="151"/>
      <c r="AM125" s="151"/>
      <c r="AN125" s="151"/>
      <c r="AO125" s="151"/>
      <c r="AP125" s="151"/>
      <c r="AQ125" s="151"/>
      <c r="AR125" s="151"/>
      <c r="AS125" s="151"/>
      <c r="AT125" s="151"/>
      <c r="AU125" s="151"/>
      <c r="AV125" s="151"/>
      <c r="AW125" s="151"/>
      <c r="AX125" s="151"/>
      <c r="AY125" s="151"/>
      <c r="AZ125" s="151"/>
      <c r="BA125" s="151"/>
      <c r="BB125" s="151"/>
      <c r="BC125" s="151"/>
      <c r="BD125" s="151"/>
      <c r="BE125" s="151"/>
      <c r="BF125" s="151"/>
      <c r="BG125" s="151"/>
      <c r="BH125" s="151"/>
      <c r="BI125" s="151"/>
      <c r="BJ125" s="151"/>
      <c r="BK125" s="151"/>
      <c r="BL125" s="151"/>
      <c r="BM125" s="151"/>
      <c r="BN125" s="151"/>
      <c r="BO125" s="151"/>
    </row>
    <row r="126" spans="1:67" s="189" customFormat="1" ht="18.75" customHeight="1">
      <c r="A126" s="184"/>
      <c r="B126" s="191"/>
      <c r="C126" s="153" t="s">
        <v>146</v>
      </c>
      <c r="D126" s="177">
        <f t="shared" si="48"/>
        <v>1547</v>
      </c>
      <c r="E126" s="187">
        <v>28</v>
      </c>
      <c r="F126" s="187">
        <v>114</v>
      </c>
      <c r="G126" s="187">
        <v>138</v>
      </c>
      <c r="H126" s="187">
        <v>132</v>
      </c>
      <c r="I126" s="187">
        <v>141</v>
      </c>
      <c r="J126" s="187">
        <v>145</v>
      </c>
      <c r="K126" s="187">
        <v>116</v>
      </c>
      <c r="L126" s="187">
        <v>111</v>
      </c>
      <c r="M126" s="187">
        <v>91</v>
      </c>
      <c r="N126" s="187">
        <v>99</v>
      </c>
      <c r="O126" s="187">
        <v>89</v>
      </c>
      <c r="P126" s="187">
        <v>99</v>
      </c>
      <c r="Q126" s="187">
        <v>64</v>
      </c>
      <c r="R126" s="187">
        <v>54</v>
      </c>
      <c r="S126" s="187">
        <v>43</v>
      </c>
      <c r="T126" s="187">
        <v>26</v>
      </c>
      <c r="U126" s="187">
        <v>26</v>
      </c>
      <c r="V126" s="188">
        <v>31</v>
      </c>
      <c r="W126" s="150"/>
      <c r="X126" s="151"/>
      <c r="Y126" s="151"/>
      <c r="Z126" s="151"/>
      <c r="AA126" s="151"/>
      <c r="AB126" s="151"/>
      <c r="AC126" s="151"/>
      <c r="AD126" s="151"/>
      <c r="AE126" s="151"/>
      <c r="AF126" s="151"/>
      <c r="AG126" s="151"/>
      <c r="AH126" s="151"/>
      <c r="AI126" s="151"/>
      <c r="AJ126" s="151"/>
      <c r="AK126" s="151"/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1"/>
      <c r="BA126" s="151"/>
      <c r="BB126" s="151"/>
      <c r="BC126" s="151"/>
      <c r="BD126" s="151"/>
      <c r="BE126" s="151"/>
      <c r="BF126" s="151"/>
      <c r="BG126" s="151"/>
      <c r="BH126" s="151"/>
      <c r="BI126" s="151"/>
      <c r="BJ126" s="151"/>
      <c r="BK126" s="151"/>
      <c r="BL126" s="151"/>
      <c r="BM126" s="151"/>
      <c r="BN126" s="151"/>
      <c r="BO126" s="151"/>
    </row>
    <row r="127" spans="1:67" ht="19.5" customHeight="1">
      <c r="A127" s="184"/>
      <c r="B127" s="217"/>
      <c r="C127" s="218" t="s">
        <v>140</v>
      </c>
      <c r="D127" s="177">
        <f t="shared" si="48"/>
        <v>1432</v>
      </c>
      <c r="E127" s="187">
        <v>29</v>
      </c>
      <c r="F127" s="187">
        <v>106</v>
      </c>
      <c r="G127" s="187">
        <v>126</v>
      </c>
      <c r="H127" s="187">
        <v>125</v>
      </c>
      <c r="I127" s="187">
        <v>118</v>
      </c>
      <c r="J127" s="187">
        <v>130</v>
      </c>
      <c r="K127" s="187">
        <v>112</v>
      </c>
      <c r="L127" s="187">
        <v>103</v>
      </c>
      <c r="M127" s="187">
        <v>90</v>
      </c>
      <c r="N127" s="187">
        <v>98</v>
      </c>
      <c r="O127" s="187">
        <v>89</v>
      </c>
      <c r="P127" s="187">
        <v>94</v>
      </c>
      <c r="Q127" s="187">
        <v>57</v>
      </c>
      <c r="R127" s="187">
        <v>46</v>
      </c>
      <c r="S127" s="187">
        <v>34</v>
      </c>
      <c r="T127" s="187">
        <v>23</v>
      </c>
      <c r="U127" s="187">
        <v>22</v>
      </c>
      <c r="V127" s="188">
        <v>30</v>
      </c>
      <c r="W127" s="150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1"/>
      <c r="AI127" s="151"/>
      <c r="AJ127" s="151"/>
      <c r="AK127" s="151"/>
      <c r="AL127" s="151"/>
      <c r="AM127" s="151"/>
      <c r="AN127" s="151"/>
      <c r="AO127" s="151"/>
      <c r="AP127" s="151"/>
      <c r="AQ127" s="151"/>
      <c r="AR127" s="151"/>
      <c r="AS127" s="151"/>
      <c r="AT127" s="151"/>
      <c r="AU127" s="151"/>
      <c r="AV127" s="151"/>
      <c r="AW127" s="151"/>
      <c r="AX127" s="151"/>
      <c r="AY127" s="151"/>
      <c r="AZ127" s="151"/>
      <c r="BA127" s="151"/>
      <c r="BB127" s="151"/>
      <c r="BC127" s="151"/>
      <c r="BD127" s="151"/>
      <c r="BE127" s="151"/>
      <c r="BF127" s="151"/>
      <c r="BG127" s="151"/>
      <c r="BH127" s="151"/>
      <c r="BI127" s="151"/>
      <c r="BJ127" s="151"/>
      <c r="BK127" s="151"/>
      <c r="BL127" s="151"/>
      <c r="BM127" s="151"/>
      <c r="BN127" s="151"/>
      <c r="BO127" s="151"/>
    </row>
    <row r="128" spans="1:67" ht="18.75" customHeight="1">
      <c r="A128" s="1105" t="s">
        <v>33</v>
      </c>
      <c r="B128" s="1099" t="s">
        <v>176</v>
      </c>
      <c r="C128" s="1116"/>
      <c r="D128" s="1117">
        <f>D129+D130</f>
        <v>4142</v>
      </c>
      <c r="E128" s="1117">
        <f t="shared" ref="E128:V128" si="56">E129+E130</f>
        <v>79</v>
      </c>
      <c r="F128" s="1117">
        <f t="shared" si="56"/>
        <v>302</v>
      </c>
      <c r="G128" s="1117">
        <f t="shared" si="56"/>
        <v>359</v>
      </c>
      <c r="H128" s="1117">
        <f t="shared" si="56"/>
        <v>356</v>
      </c>
      <c r="I128" s="1117">
        <f t="shared" si="56"/>
        <v>356</v>
      </c>
      <c r="J128" s="1117">
        <f t="shared" si="56"/>
        <v>333</v>
      </c>
      <c r="K128" s="1117">
        <f t="shared" si="56"/>
        <v>274</v>
      </c>
      <c r="L128" s="1117">
        <f t="shared" si="56"/>
        <v>288</v>
      </c>
      <c r="M128" s="1117">
        <f t="shared" si="56"/>
        <v>245</v>
      </c>
      <c r="N128" s="1117">
        <f t="shared" si="56"/>
        <v>223</v>
      </c>
      <c r="O128" s="1117">
        <f t="shared" si="56"/>
        <v>216</v>
      </c>
      <c r="P128" s="1117">
        <f t="shared" si="56"/>
        <v>227</v>
      </c>
      <c r="Q128" s="1117">
        <f t="shared" si="56"/>
        <v>208</v>
      </c>
      <c r="R128" s="1117">
        <f t="shared" si="56"/>
        <v>198</v>
      </c>
      <c r="S128" s="1117">
        <f t="shared" si="56"/>
        <v>169</v>
      </c>
      <c r="T128" s="1117">
        <f t="shared" si="56"/>
        <v>126</v>
      </c>
      <c r="U128" s="1117">
        <f t="shared" si="56"/>
        <v>89</v>
      </c>
      <c r="V128" s="1117">
        <f t="shared" si="56"/>
        <v>94</v>
      </c>
      <c r="W128" s="150"/>
      <c r="X128" s="151"/>
      <c r="Y128" s="151"/>
      <c r="Z128" s="151"/>
      <c r="AA128" s="151"/>
      <c r="AB128" s="151"/>
      <c r="AC128" s="151"/>
      <c r="AD128" s="151"/>
      <c r="AE128" s="151"/>
      <c r="AF128" s="151"/>
      <c r="AG128" s="151"/>
      <c r="AH128" s="151"/>
      <c r="AI128" s="151"/>
      <c r="AJ128" s="151"/>
      <c r="AK128" s="151"/>
      <c r="AL128" s="151"/>
      <c r="AM128" s="151"/>
      <c r="AN128" s="151"/>
      <c r="AO128" s="151"/>
      <c r="AP128" s="151"/>
      <c r="AQ128" s="151"/>
      <c r="AR128" s="151"/>
      <c r="AS128" s="151"/>
      <c r="AT128" s="151"/>
      <c r="AU128" s="151"/>
      <c r="AV128" s="151"/>
      <c r="AW128" s="151"/>
      <c r="AX128" s="151"/>
      <c r="AY128" s="151"/>
      <c r="AZ128" s="151"/>
      <c r="BA128" s="151"/>
      <c r="BB128" s="151"/>
      <c r="BC128" s="151"/>
      <c r="BD128" s="151"/>
      <c r="BE128" s="151"/>
      <c r="BF128" s="151"/>
      <c r="BG128" s="151"/>
      <c r="BH128" s="151"/>
      <c r="BI128" s="151"/>
      <c r="BJ128" s="151"/>
      <c r="BK128" s="151"/>
      <c r="BL128" s="151"/>
      <c r="BM128" s="151"/>
      <c r="BN128" s="151"/>
      <c r="BO128" s="151"/>
    </row>
    <row r="129" spans="1:67" ht="18.75" customHeight="1">
      <c r="A129" s="1095"/>
      <c r="B129" s="215"/>
      <c r="C129" s="153" t="s">
        <v>135</v>
      </c>
      <c r="D129" s="186">
        <f t="shared" ref="D129:D154" si="57">SUM(E129:V129)</f>
        <v>2275</v>
      </c>
      <c r="E129" s="186">
        <f>SUM(E132+E135+E138+E141+E144+E147+E150+E153)</f>
        <v>39</v>
      </c>
      <c r="F129" s="186">
        <f t="shared" ref="F129:V129" si="58">SUM(F132+F135+F138+F141+F144+F147+F150+F153)</f>
        <v>153</v>
      </c>
      <c r="G129" s="186">
        <f t="shared" si="58"/>
        <v>181</v>
      </c>
      <c r="H129" s="186">
        <f t="shared" si="58"/>
        <v>176</v>
      </c>
      <c r="I129" s="186">
        <f t="shared" si="58"/>
        <v>202</v>
      </c>
      <c r="J129" s="186">
        <f t="shared" si="58"/>
        <v>167</v>
      </c>
      <c r="K129" s="186">
        <f t="shared" si="58"/>
        <v>161</v>
      </c>
      <c r="L129" s="186">
        <f t="shared" si="58"/>
        <v>150</v>
      </c>
      <c r="M129" s="186">
        <f t="shared" si="58"/>
        <v>139</v>
      </c>
      <c r="N129" s="186">
        <f t="shared" si="58"/>
        <v>126</v>
      </c>
      <c r="O129" s="186">
        <f t="shared" si="58"/>
        <v>128</v>
      </c>
      <c r="P129" s="186">
        <f t="shared" si="58"/>
        <v>126</v>
      </c>
      <c r="Q129" s="186">
        <f t="shared" si="58"/>
        <v>129</v>
      </c>
      <c r="R129" s="186">
        <f t="shared" si="58"/>
        <v>116</v>
      </c>
      <c r="S129" s="186">
        <f t="shared" si="58"/>
        <v>108</v>
      </c>
      <c r="T129" s="186">
        <f t="shared" si="58"/>
        <v>74</v>
      </c>
      <c r="U129" s="186">
        <f t="shared" si="58"/>
        <v>51</v>
      </c>
      <c r="V129" s="186">
        <f t="shared" si="58"/>
        <v>49</v>
      </c>
      <c r="W129" s="150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1"/>
      <c r="AI129" s="151"/>
      <c r="AJ129" s="151"/>
      <c r="AK129" s="151"/>
      <c r="AL129" s="151"/>
      <c r="AM129" s="151"/>
      <c r="AN129" s="151"/>
      <c r="AO129" s="151"/>
      <c r="AP129" s="151"/>
      <c r="AQ129" s="151"/>
      <c r="AR129" s="151"/>
      <c r="AS129" s="151"/>
      <c r="AT129" s="151"/>
      <c r="AU129" s="151"/>
      <c r="AV129" s="151"/>
      <c r="AW129" s="151"/>
      <c r="AX129" s="151"/>
      <c r="AY129" s="151"/>
      <c r="AZ129" s="151"/>
      <c r="BA129" s="151"/>
      <c r="BB129" s="151"/>
      <c r="BC129" s="151"/>
      <c r="BD129" s="151"/>
      <c r="BE129" s="151"/>
      <c r="BF129" s="151"/>
      <c r="BG129" s="151"/>
      <c r="BH129" s="151"/>
      <c r="BI129" s="151"/>
      <c r="BJ129" s="151"/>
      <c r="BK129" s="151"/>
      <c r="BL129" s="151"/>
      <c r="BM129" s="151"/>
      <c r="BN129" s="151"/>
      <c r="BO129" s="151"/>
    </row>
    <row r="130" spans="1:67" ht="25.5" customHeight="1">
      <c r="A130" s="1096"/>
      <c r="B130" s="1118"/>
      <c r="C130" s="1089" t="s">
        <v>136</v>
      </c>
      <c r="D130" s="1111">
        <f t="shared" si="57"/>
        <v>1867</v>
      </c>
      <c r="E130" s="1111">
        <f>SUM(E133+E136+E139+E142+E145+E148+E151+E154)</f>
        <v>40</v>
      </c>
      <c r="F130" s="1111">
        <f t="shared" ref="F130:V130" si="59">SUM(F133+F136+F139+F142+F145+F148+F151+F154)</f>
        <v>149</v>
      </c>
      <c r="G130" s="1111">
        <f t="shared" si="59"/>
        <v>178</v>
      </c>
      <c r="H130" s="1111">
        <f t="shared" si="59"/>
        <v>180</v>
      </c>
      <c r="I130" s="1111">
        <f t="shared" si="59"/>
        <v>154</v>
      </c>
      <c r="J130" s="1111">
        <f t="shared" si="59"/>
        <v>166</v>
      </c>
      <c r="K130" s="1111">
        <f t="shared" si="59"/>
        <v>113</v>
      </c>
      <c r="L130" s="1111">
        <f t="shared" si="59"/>
        <v>138</v>
      </c>
      <c r="M130" s="1111">
        <f t="shared" si="59"/>
        <v>106</v>
      </c>
      <c r="N130" s="1111">
        <f t="shared" si="59"/>
        <v>97</v>
      </c>
      <c r="O130" s="1111">
        <f t="shared" si="59"/>
        <v>88</v>
      </c>
      <c r="P130" s="1111">
        <f t="shared" si="59"/>
        <v>101</v>
      </c>
      <c r="Q130" s="1111">
        <f t="shared" si="59"/>
        <v>79</v>
      </c>
      <c r="R130" s="1111">
        <f t="shared" si="59"/>
        <v>82</v>
      </c>
      <c r="S130" s="1111">
        <f t="shared" si="59"/>
        <v>61</v>
      </c>
      <c r="T130" s="1111">
        <f t="shared" si="59"/>
        <v>52</v>
      </c>
      <c r="U130" s="1111">
        <f t="shared" si="59"/>
        <v>38</v>
      </c>
      <c r="V130" s="1111">
        <f t="shared" si="59"/>
        <v>45</v>
      </c>
      <c r="W130" s="150"/>
      <c r="X130" s="151"/>
      <c r="Y130" s="151"/>
      <c r="Z130" s="151"/>
      <c r="AA130" s="151"/>
      <c r="AB130" s="151"/>
      <c r="AC130" s="151"/>
      <c r="AD130" s="151"/>
      <c r="AE130" s="151"/>
      <c r="AF130" s="151"/>
      <c r="AG130" s="151"/>
      <c r="AH130" s="151"/>
      <c r="AI130" s="151"/>
      <c r="AJ130" s="151"/>
      <c r="AK130" s="151"/>
      <c r="AL130" s="151"/>
      <c r="AM130" s="151"/>
      <c r="AN130" s="151"/>
      <c r="AO130" s="151"/>
      <c r="AP130" s="151"/>
      <c r="AQ130" s="151"/>
      <c r="AR130" s="151"/>
      <c r="AS130" s="151"/>
      <c r="AT130" s="151"/>
      <c r="AU130" s="151"/>
      <c r="AV130" s="151"/>
      <c r="AW130" s="151"/>
      <c r="AX130" s="151"/>
      <c r="AY130" s="151"/>
      <c r="AZ130" s="151"/>
      <c r="BA130" s="151"/>
      <c r="BB130" s="151"/>
      <c r="BC130" s="151"/>
      <c r="BD130" s="151"/>
      <c r="BE130" s="151"/>
      <c r="BF130" s="151"/>
      <c r="BG130" s="151"/>
      <c r="BH130" s="151"/>
      <c r="BI130" s="151"/>
      <c r="BJ130" s="151"/>
      <c r="BK130" s="151"/>
      <c r="BL130" s="151"/>
      <c r="BM130" s="151"/>
      <c r="BN130" s="151"/>
      <c r="BO130" s="151"/>
    </row>
    <row r="131" spans="1:67" s="183" customFormat="1" ht="18.75" customHeight="1">
      <c r="A131" s="179" t="s">
        <v>25</v>
      </c>
      <c r="B131" s="180" t="s">
        <v>177</v>
      </c>
      <c r="C131" s="207"/>
      <c r="D131" s="174">
        <f t="shared" si="57"/>
        <v>482</v>
      </c>
      <c r="E131" s="174">
        <f t="shared" ref="E131:V131" si="60">SUM(E132:E133)</f>
        <v>10</v>
      </c>
      <c r="F131" s="174">
        <f t="shared" si="60"/>
        <v>44</v>
      </c>
      <c r="G131" s="174">
        <f t="shared" si="60"/>
        <v>46</v>
      </c>
      <c r="H131" s="174">
        <f t="shared" si="60"/>
        <v>36</v>
      </c>
      <c r="I131" s="174">
        <f t="shared" si="60"/>
        <v>41</v>
      </c>
      <c r="J131" s="174">
        <f t="shared" si="60"/>
        <v>32</v>
      </c>
      <c r="K131" s="174">
        <f t="shared" si="60"/>
        <v>32</v>
      </c>
      <c r="L131" s="174">
        <f t="shared" si="60"/>
        <v>31</v>
      </c>
      <c r="M131" s="174">
        <f t="shared" si="60"/>
        <v>27</v>
      </c>
      <c r="N131" s="174">
        <f t="shared" si="60"/>
        <v>24</v>
      </c>
      <c r="O131" s="174">
        <f t="shared" si="60"/>
        <v>21</v>
      </c>
      <c r="P131" s="174">
        <f t="shared" si="60"/>
        <v>29</v>
      </c>
      <c r="Q131" s="174">
        <f t="shared" si="60"/>
        <v>24</v>
      </c>
      <c r="R131" s="174">
        <f t="shared" si="60"/>
        <v>27</v>
      </c>
      <c r="S131" s="174">
        <f t="shared" si="60"/>
        <v>18</v>
      </c>
      <c r="T131" s="174">
        <f t="shared" si="60"/>
        <v>15</v>
      </c>
      <c r="U131" s="174">
        <f t="shared" si="60"/>
        <v>12</v>
      </c>
      <c r="V131" s="175">
        <f t="shared" si="60"/>
        <v>13</v>
      </c>
      <c r="W131" s="181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182"/>
      <c r="AT131" s="182"/>
      <c r="AU131" s="182"/>
      <c r="AV131" s="182"/>
      <c r="AW131" s="182"/>
      <c r="AX131" s="182"/>
      <c r="AY131" s="182"/>
      <c r="AZ131" s="182"/>
      <c r="BA131" s="182"/>
      <c r="BB131" s="182"/>
      <c r="BC131" s="182"/>
      <c r="BD131" s="182"/>
      <c r="BE131" s="182"/>
      <c r="BF131" s="182"/>
      <c r="BG131" s="182"/>
      <c r="BH131" s="182"/>
      <c r="BI131" s="182"/>
      <c r="BJ131" s="182"/>
      <c r="BK131" s="182"/>
      <c r="BL131" s="182"/>
      <c r="BM131" s="182"/>
      <c r="BN131" s="182"/>
      <c r="BO131" s="182"/>
    </row>
    <row r="132" spans="1:67" s="189" customFormat="1" ht="18.75" customHeight="1">
      <c r="A132" s="184"/>
      <c r="B132" s="185"/>
      <c r="C132" s="153" t="s">
        <v>146</v>
      </c>
      <c r="D132" s="177">
        <f t="shared" si="57"/>
        <v>250</v>
      </c>
      <c r="E132" s="187">
        <v>5</v>
      </c>
      <c r="F132" s="187">
        <v>20</v>
      </c>
      <c r="G132" s="187">
        <v>20</v>
      </c>
      <c r="H132" s="187">
        <v>16</v>
      </c>
      <c r="I132" s="187">
        <v>17</v>
      </c>
      <c r="J132" s="187">
        <v>17</v>
      </c>
      <c r="K132" s="187">
        <v>18</v>
      </c>
      <c r="L132" s="187">
        <v>16</v>
      </c>
      <c r="M132" s="187">
        <v>15</v>
      </c>
      <c r="N132" s="187">
        <v>10</v>
      </c>
      <c r="O132" s="187">
        <v>13</v>
      </c>
      <c r="P132" s="187">
        <v>12</v>
      </c>
      <c r="Q132" s="187">
        <v>15</v>
      </c>
      <c r="R132" s="187">
        <v>18</v>
      </c>
      <c r="S132" s="187">
        <v>13</v>
      </c>
      <c r="T132" s="187">
        <v>10</v>
      </c>
      <c r="U132" s="187">
        <v>7</v>
      </c>
      <c r="V132" s="188">
        <v>8</v>
      </c>
      <c r="W132" s="150"/>
      <c r="X132" s="151"/>
      <c r="Y132" s="151"/>
      <c r="Z132" s="151"/>
      <c r="AA132" s="151"/>
      <c r="AB132" s="151"/>
      <c r="AC132" s="151"/>
      <c r="AD132" s="151"/>
      <c r="AE132" s="151"/>
      <c r="AF132" s="151"/>
      <c r="AG132" s="151"/>
      <c r="AH132" s="151"/>
      <c r="AI132" s="151"/>
      <c r="AJ132" s="151"/>
      <c r="AK132" s="151"/>
      <c r="AL132" s="151"/>
      <c r="AM132" s="151"/>
      <c r="AN132" s="151"/>
      <c r="AO132" s="151"/>
      <c r="AP132" s="151"/>
      <c r="AQ132" s="151"/>
      <c r="AR132" s="151"/>
      <c r="AS132" s="151"/>
      <c r="AT132" s="151"/>
      <c r="AU132" s="151"/>
      <c r="AV132" s="151"/>
      <c r="AW132" s="151"/>
      <c r="AX132" s="151"/>
      <c r="AY132" s="151"/>
      <c r="AZ132" s="151"/>
      <c r="BA132" s="151"/>
      <c r="BB132" s="151"/>
      <c r="BC132" s="151"/>
      <c r="BD132" s="151"/>
      <c r="BE132" s="151"/>
      <c r="BF132" s="151"/>
      <c r="BG132" s="151"/>
      <c r="BH132" s="151"/>
      <c r="BI132" s="151"/>
      <c r="BJ132" s="151"/>
      <c r="BK132" s="151"/>
      <c r="BL132" s="151"/>
      <c r="BM132" s="151"/>
      <c r="BN132" s="151"/>
      <c r="BO132" s="151"/>
    </row>
    <row r="133" spans="1:67" ht="18.75" customHeight="1">
      <c r="A133" s="184"/>
      <c r="B133" s="185"/>
      <c r="C133" s="153" t="s">
        <v>140</v>
      </c>
      <c r="D133" s="186">
        <f t="shared" si="57"/>
        <v>232</v>
      </c>
      <c r="E133" s="187">
        <v>5</v>
      </c>
      <c r="F133" s="187">
        <v>24</v>
      </c>
      <c r="G133" s="187">
        <v>26</v>
      </c>
      <c r="H133" s="187">
        <v>20</v>
      </c>
      <c r="I133" s="187">
        <v>24</v>
      </c>
      <c r="J133" s="187">
        <v>15</v>
      </c>
      <c r="K133" s="187">
        <v>14</v>
      </c>
      <c r="L133" s="187">
        <v>15</v>
      </c>
      <c r="M133" s="187">
        <v>12</v>
      </c>
      <c r="N133" s="187">
        <v>14</v>
      </c>
      <c r="O133" s="187">
        <v>8</v>
      </c>
      <c r="P133" s="187">
        <v>17</v>
      </c>
      <c r="Q133" s="187">
        <v>9</v>
      </c>
      <c r="R133" s="187">
        <v>9</v>
      </c>
      <c r="S133" s="187">
        <v>5</v>
      </c>
      <c r="T133" s="187">
        <v>5</v>
      </c>
      <c r="U133" s="187">
        <v>5</v>
      </c>
      <c r="V133" s="188">
        <v>5</v>
      </c>
      <c r="W133" s="150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1"/>
      <c r="BN133" s="151"/>
      <c r="BO133" s="151"/>
    </row>
    <row r="134" spans="1:67" s="183" customFormat="1" ht="18.75" customHeight="1">
      <c r="A134" s="179" t="s">
        <v>27</v>
      </c>
      <c r="B134" s="180" t="s">
        <v>178</v>
      </c>
      <c r="C134" s="190"/>
      <c r="D134" s="174">
        <f t="shared" si="57"/>
        <v>563</v>
      </c>
      <c r="E134" s="174">
        <f t="shared" ref="E134:V134" si="61">SUM(E135:E136)</f>
        <v>12</v>
      </c>
      <c r="F134" s="174">
        <f t="shared" si="61"/>
        <v>49</v>
      </c>
      <c r="G134" s="174">
        <f t="shared" si="61"/>
        <v>68</v>
      </c>
      <c r="H134" s="174">
        <f t="shared" si="61"/>
        <v>71</v>
      </c>
      <c r="I134" s="174">
        <f t="shared" si="61"/>
        <v>60</v>
      </c>
      <c r="J134" s="174">
        <f t="shared" si="61"/>
        <v>45</v>
      </c>
      <c r="K134" s="174">
        <f t="shared" si="61"/>
        <v>41</v>
      </c>
      <c r="L134" s="174">
        <f t="shared" si="61"/>
        <v>29</v>
      </c>
      <c r="M134" s="174">
        <f t="shared" si="61"/>
        <v>28</v>
      </c>
      <c r="N134" s="174">
        <f t="shared" si="61"/>
        <v>15</v>
      </c>
      <c r="O134" s="174">
        <f t="shared" si="61"/>
        <v>29</v>
      </c>
      <c r="P134" s="174">
        <f t="shared" si="61"/>
        <v>29</v>
      </c>
      <c r="Q134" s="174">
        <f t="shared" si="61"/>
        <v>21</v>
      </c>
      <c r="R134" s="174">
        <f t="shared" si="61"/>
        <v>19</v>
      </c>
      <c r="S134" s="174">
        <f t="shared" si="61"/>
        <v>12</v>
      </c>
      <c r="T134" s="174">
        <f t="shared" si="61"/>
        <v>11</v>
      </c>
      <c r="U134" s="174">
        <f t="shared" si="61"/>
        <v>10</v>
      </c>
      <c r="V134" s="175">
        <f t="shared" si="61"/>
        <v>14</v>
      </c>
      <c r="W134" s="181"/>
      <c r="X134" s="182"/>
      <c r="Y134" s="182"/>
      <c r="Z134" s="182"/>
      <c r="AA134" s="182"/>
      <c r="AB134" s="182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182"/>
      <c r="AT134" s="182"/>
      <c r="AU134" s="182"/>
      <c r="AV134" s="182"/>
      <c r="AW134" s="182"/>
      <c r="AX134" s="182"/>
      <c r="AY134" s="182"/>
      <c r="AZ134" s="182"/>
      <c r="BA134" s="182"/>
      <c r="BB134" s="182"/>
      <c r="BC134" s="182"/>
      <c r="BD134" s="182"/>
      <c r="BE134" s="182"/>
      <c r="BF134" s="182"/>
      <c r="BG134" s="182"/>
      <c r="BH134" s="182"/>
      <c r="BI134" s="182"/>
      <c r="BJ134" s="182"/>
      <c r="BK134" s="182"/>
      <c r="BL134" s="182"/>
      <c r="BM134" s="182"/>
      <c r="BN134" s="182"/>
      <c r="BO134" s="182"/>
    </row>
    <row r="135" spans="1:67" s="189" customFormat="1" ht="18.75" customHeight="1">
      <c r="A135" s="184"/>
      <c r="B135" s="185"/>
      <c r="C135" s="153" t="s">
        <v>146</v>
      </c>
      <c r="D135" s="177">
        <f t="shared" si="57"/>
        <v>287</v>
      </c>
      <c r="E135" s="187">
        <v>6</v>
      </c>
      <c r="F135" s="187">
        <v>28</v>
      </c>
      <c r="G135" s="187">
        <v>36</v>
      </c>
      <c r="H135" s="187">
        <v>29</v>
      </c>
      <c r="I135" s="187">
        <v>28</v>
      </c>
      <c r="J135" s="187">
        <v>19</v>
      </c>
      <c r="K135" s="187">
        <v>22</v>
      </c>
      <c r="L135" s="187">
        <v>13</v>
      </c>
      <c r="M135" s="187">
        <v>17</v>
      </c>
      <c r="N135" s="187">
        <v>8</v>
      </c>
      <c r="O135" s="187">
        <v>18</v>
      </c>
      <c r="P135" s="187">
        <v>19</v>
      </c>
      <c r="Q135" s="187">
        <v>15</v>
      </c>
      <c r="R135" s="187">
        <v>9</v>
      </c>
      <c r="S135" s="187">
        <v>7</v>
      </c>
      <c r="T135" s="187">
        <v>4</v>
      </c>
      <c r="U135" s="187">
        <v>3</v>
      </c>
      <c r="V135" s="188">
        <v>6</v>
      </c>
      <c r="W135" s="150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1"/>
      <c r="BN135" s="151"/>
      <c r="BO135" s="151"/>
    </row>
    <row r="136" spans="1:67" ht="18.75" customHeight="1">
      <c r="A136" s="184"/>
      <c r="B136" s="185"/>
      <c r="C136" s="153" t="s">
        <v>140</v>
      </c>
      <c r="D136" s="177">
        <f t="shared" si="57"/>
        <v>276</v>
      </c>
      <c r="E136" s="187">
        <v>6</v>
      </c>
      <c r="F136" s="187">
        <v>21</v>
      </c>
      <c r="G136" s="187">
        <v>32</v>
      </c>
      <c r="H136" s="187">
        <v>42</v>
      </c>
      <c r="I136" s="187">
        <v>32</v>
      </c>
      <c r="J136" s="187">
        <v>26</v>
      </c>
      <c r="K136" s="187">
        <v>19</v>
      </c>
      <c r="L136" s="187">
        <v>16</v>
      </c>
      <c r="M136" s="187">
        <v>11</v>
      </c>
      <c r="N136" s="187">
        <v>7</v>
      </c>
      <c r="O136" s="187">
        <v>11</v>
      </c>
      <c r="P136" s="187">
        <v>10</v>
      </c>
      <c r="Q136" s="187">
        <v>6</v>
      </c>
      <c r="R136" s="187">
        <v>10</v>
      </c>
      <c r="S136" s="187">
        <v>5</v>
      </c>
      <c r="T136" s="187">
        <v>7</v>
      </c>
      <c r="U136" s="187">
        <v>7</v>
      </c>
      <c r="V136" s="188">
        <v>8</v>
      </c>
      <c r="W136" s="150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1"/>
      <c r="BN136" s="151"/>
      <c r="BO136" s="151"/>
    </row>
    <row r="137" spans="1:67" s="183" customFormat="1" ht="18.75" customHeight="1">
      <c r="A137" s="179" t="s">
        <v>29</v>
      </c>
      <c r="B137" s="180" t="s">
        <v>79</v>
      </c>
      <c r="C137" s="190"/>
      <c r="D137" s="174">
        <f t="shared" si="57"/>
        <v>250</v>
      </c>
      <c r="E137" s="174">
        <f t="shared" ref="E137:V137" si="62">SUM(E138:E139)</f>
        <v>7</v>
      </c>
      <c r="F137" s="174">
        <f t="shared" si="62"/>
        <v>17</v>
      </c>
      <c r="G137" s="174">
        <f t="shared" si="62"/>
        <v>16</v>
      </c>
      <c r="H137" s="174">
        <f t="shared" si="62"/>
        <v>17</v>
      </c>
      <c r="I137" s="174">
        <f t="shared" si="62"/>
        <v>12</v>
      </c>
      <c r="J137" s="174">
        <f t="shared" si="62"/>
        <v>24</v>
      </c>
      <c r="K137" s="174">
        <f t="shared" si="62"/>
        <v>18</v>
      </c>
      <c r="L137" s="174">
        <f t="shared" si="62"/>
        <v>22</v>
      </c>
      <c r="M137" s="174">
        <f t="shared" si="62"/>
        <v>19</v>
      </c>
      <c r="N137" s="174">
        <f t="shared" si="62"/>
        <v>12</v>
      </c>
      <c r="O137" s="174">
        <f t="shared" si="62"/>
        <v>14</v>
      </c>
      <c r="P137" s="174">
        <f t="shared" si="62"/>
        <v>17</v>
      </c>
      <c r="Q137" s="174">
        <f t="shared" si="62"/>
        <v>17</v>
      </c>
      <c r="R137" s="174">
        <f t="shared" si="62"/>
        <v>11</v>
      </c>
      <c r="S137" s="174">
        <f t="shared" si="62"/>
        <v>9</v>
      </c>
      <c r="T137" s="174">
        <f t="shared" si="62"/>
        <v>5</v>
      </c>
      <c r="U137" s="174">
        <f t="shared" si="62"/>
        <v>4</v>
      </c>
      <c r="V137" s="175">
        <f t="shared" si="62"/>
        <v>9</v>
      </c>
      <c r="W137" s="181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182"/>
      <c r="AT137" s="182"/>
      <c r="AU137" s="182"/>
      <c r="AV137" s="182"/>
      <c r="AW137" s="182"/>
      <c r="AX137" s="182"/>
      <c r="AY137" s="182"/>
      <c r="AZ137" s="182"/>
      <c r="BA137" s="182"/>
      <c r="BB137" s="182"/>
      <c r="BC137" s="182"/>
      <c r="BD137" s="182"/>
      <c r="BE137" s="182"/>
      <c r="BF137" s="182"/>
      <c r="BG137" s="182"/>
      <c r="BH137" s="182"/>
      <c r="BI137" s="182"/>
      <c r="BJ137" s="182"/>
      <c r="BK137" s="182"/>
      <c r="BL137" s="182"/>
      <c r="BM137" s="182"/>
      <c r="BN137" s="182"/>
      <c r="BO137" s="182"/>
    </row>
    <row r="138" spans="1:67" s="189" customFormat="1" ht="18.75" customHeight="1">
      <c r="A138" s="184"/>
      <c r="B138" s="185"/>
      <c r="C138" s="153" t="s">
        <v>146</v>
      </c>
      <c r="D138" s="177">
        <f t="shared" si="57"/>
        <v>129</v>
      </c>
      <c r="E138" s="187">
        <v>4</v>
      </c>
      <c r="F138" s="187">
        <v>9</v>
      </c>
      <c r="G138" s="187">
        <v>9</v>
      </c>
      <c r="H138" s="187">
        <v>11</v>
      </c>
      <c r="I138" s="187">
        <v>6</v>
      </c>
      <c r="J138" s="187">
        <v>13</v>
      </c>
      <c r="K138" s="187">
        <v>10</v>
      </c>
      <c r="L138" s="187">
        <v>10</v>
      </c>
      <c r="M138" s="187">
        <v>9</v>
      </c>
      <c r="N138" s="187">
        <v>5</v>
      </c>
      <c r="O138" s="187">
        <v>9</v>
      </c>
      <c r="P138" s="187">
        <v>6</v>
      </c>
      <c r="Q138" s="187">
        <v>9</v>
      </c>
      <c r="R138" s="187">
        <v>7</v>
      </c>
      <c r="S138" s="187">
        <v>4</v>
      </c>
      <c r="T138" s="187">
        <v>3</v>
      </c>
      <c r="U138" s="187">
        <v>2</v>
      </c>
      <c r="V138" s="188">
        <v>3</v>
      </c>
      <c r="W138" s="150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1"/>
      <c r="BN138" s="151"/>
      <c r="BO138" s="151"/>
    </row>
    <row r="139" spans="1:67" ht="18.75" customHeight="1">
      <c r="A139" s="184"/>
      <c r="B139" s="185"/>
      <c r="C139" s="153" t="s">
        <v>140</v>
      </c>
      <c r="D139" s="177">
        <f t="shared" si="57"/>
        <v>121</v>
      </c>
      <c r="E139" s="187">
        <v>3</v>
      </c>
      <c r="F139" s="187">
        <v>8</v>
      </c>
      <c r="G139" s="187">
        <v>7</v>
      </c>
      <c r="H139" s="187">
        <v>6</v>
      </c>
      <c r="I139" s="187">
        <v>6</v>
      </c>
      <c r="J139" s="187">
        <v>11</v>
      </c>
      <c r="K139" s="187">
        <v>8</v>
      </c>
      <c r="L139" s="187">
        <v>12</v>
      </c>
      <c r="M139" s="187">
        <v>10</v>
      </c>
      <c r="N139" s="187">
        <v>7</v>
      </c>
      <c r="O139" s="187">
        <v>5</v>
      </c>
      <c r="P139" s="187">
        <v>11</v>
      </c>
      <c r="Q139" s="187">
        <v>8</v>
      </c>
      <c r="R139" s="187">
        <v>4</v>
      </c>
      <c r="S139" s="187">
        <v>5</v>
      </c>
      <c r="T139" s="187">
        <v>2</v>
      </c>
      <c r="U139" s="187">
        <v>2</v>
      </c>
      <c r="V139" s="188">
        <v>6</v>
      </c>
      <c r="W139" s="150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1"/>
      <c r="BN139" s="151"/>
      <c r="BO139" s="151"/>
    </row>
    <row r="140" spans="1:67" s="183" customFormat="1" ht="18.75" customHeight="1">
      <c r="A140" s="179" t="s">
        <v>31</v>
      </c>
      <c r="B140" s="180" t="s">
        <v>179</v>
      </c>
      <c r="C140" s="190"/>
      <c r="D140" s="174">
        <f t="shared" si="57"/>
        <v>1309</v>
      </c>
      <c r="E140" s="174">
        <f t="shared" ref="E140:V140" si="63">SUM(E141:E142)</f>
        <v>23</v>
      </c>
      <c r="F140" s="174">
        <f t="shared" si="63"/>
        <v>90</v>
      </c>
      <c r="G140" s="174">
        <f t="shared" si="63"/>
        <v>114</v>
      </c>
      <c r="H140" s="174">
        <f t="shared" si="63"/>
        <v>116</v>
      </c>
      <c r="I140" s="174">
        <f t="shared" si="63"/>
        <v>113</v>
      </c>
      <c r="J140" s="174">
        <f t="shared" si="63"/>
        <v>98</v>
      </c>
      <c r="K140" s="174">
        <f t="shared" si="63"/>
        <v>82</v>
      </c>
      <c r="L140" s="174">
        <f t="shared" si="63"/>
        <v>88</v>
      </c>
      <c r="M140" s="174">
        <f t="shared" si="63"/>
        <v>80</v>
      </c>
      <c r="N140" s="174">
        <f t="shared" si="63"/>
        <v>68</v>
      </c>
      <c r="O140" s="174">
        <f t="shared" si="63"/>
        <v>77</v>
      </c>
      <c r="P140" s="174">
        <f t="shared" si="63"/>
        <v>58</v>
      </c>
      <c r="Q140" s="174">
        <f t="shared" si="63"/>
        <v>69</v>
      </c>
      <c r="R140" s="174">
        <f t="shared" si="63"/>
        <v>59</v>
      </c>
      <c r="S140" s="174">
        <f t="shared" si="63"/>
        <v>69</v>
      </c>
      <c r="T140" s="174">
        <f t="shared" si="63"/>
        <v>49</v>
      </c>
      <c r="U140" s="174">
        <f t="shared" si="63"/>
        <v>28</v>
      </c>
      <c r="V140" s="175">
        <f t="shared" si="63"/>
        <v>28</v>
      </c>
      <c r="W140" s="181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182"/>
      <c r="AT140" s="182"/>
      <c r="AU140" s="182"/>
      <c r="AV140" s="182"/>
      <c r="AW140" s="182"/>
      <c r="AX140" s="182"/>
      <c r="AY140" s="182"/>
      <c r="AZ140" s="182"/>
      <c r="BA140" s="182"/>
      <c r="BB140" s="182"/>
      <c r="BC140" s="182"/>
      <c r="BD140" s="182"/>
      <c r="BE140" s="182"/>
      <c r="BF140" s="182"/>
      <c r="BG140" s="182"/>
      <c r="BH140" s="182"/>
      <c r="BI140" s="182"/>
      <c r="BJ140" s="182"/>
      <c r="BK140" s="182"/>
      <c r="BL140" s="182"/>
      <c r="BM140" s="182"/>
      <c r="BN140" s="182"/>
      <c r="BO140" s="182"/>
    </row>
    <row r="141" spans="1:67" s="189" customFormat="1" ht="18.75" customHeight="1">
      <c r="A141" s="184"/>
      <c r="B141" s="185"/>
      <c r="C141" s="153" t="s">
        <v>146</v>
      </c>
      <c r="D141" s="177">
        <f t="shared" si="57"/>
        <v>723</v>
      </c>
      <c r="E141" s="219">
        <v>10</v>
      </c>
      <c r="F141" s="219">
        <v>43</v>
      </c>
      <c r="G141" s="219">
        <v>60</v>
      </c>
      <c r="H141" s="219">
        <v>66</v>
      </c>
      <c r="I141" s="219">
        <v>73</v>
      </c>
      <c r="J141" s="219">
        <v>46</v>
      </c>
      <c r="K141" s="219">
        <v>51</v>
      </c>
      <c r="L141" s="219">
        <v>44</v>
      </c>
      <c r="M141" s="219">
        <v>45</v>
      </c>
      <c r="N141" s="219">
        <v>33</v>
      </c>
      <c r="O141" s="219">
        <v>42</v>
      </c>
      <c r="P141" s="219">
        <v>32</v>
      </c>
      <c r="Q141" s="219">
        <v>37</v>
      </c>
      <c r="R141" s="219">
        <v>32</v>
      </c>
      <c r="S141" s="219">
        <v>48</v>
      </c>
      <c r="T141" s="219">
        <v>28</v>
      </c>
      <c r="U141" s="219">
        <v>18</v>
      </c>
      <c r="V141" s="220">
        <v>15</v>
      </c>
      <c r="W141" s="150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151"/>
      <c r="BN141" s="151"/>
      <c r="BO141" s="151"/>
    </row>
    <row r="142" spans="1:67" ht="18.75" customHeight="1">
      <c r="A142" s="184"/>
      <c r="B142" s="185"/>
      <c r="C142" s="153" t="s">
        <v>140</v>
      </c>
      <c r="D142" s="177">
        <f t="shared" si="57"/>
        <v>586</v>
      </c>
      <c r="E142" s="195">
        <v>13</v>
      </c>
      <c r="F142" s="219">
        <v>47</v>
      </c>
      <c r="G142" s="219">
        <v>54</v>
      </c>
      <c r="H142" s="219">
        <v>50</v>
      </c>
      <c r="I142" s="219">
        <v>40</v>
      </c>
      <c r="J142" s="219">
        <v>52</v>
      </c>
      <c r="K142" s="219">
        <v>31</v>
      </c>
      <c r="L142" s="219">
        <v>44</v>
      </c>
      <c r="M142" s="219">
        <v>35</v>
      </c>
      <c r="N142" s="219">
        <v>35</v>
      </c>
      <c r="O142" s="219">
        <v>35</v>
      </c>
      <c r="P142" s="219">
        <v>26</v>
      </c>
      <c r="Q142" s="219">
        <v>32</v>
      </c>
      <c r="R142" s="219">
        <v>27</v>
      </c>
      <c r="S142" s="219">
        <v>21</v>
      </c>
      <c r="T142" s="219">
        <v>21</v>
      </c>
      <c r="U142" s="219">
        <v>10</v>
      </c>
      <c r="V142" s="220">
        <v>13</v>
      </c>
      <c r="W142" s="150"/>
      <c r="X142" s="151"/>
      <c r="Y142" s="151"/>
      <c r="Z142" s="151"/>
      <c r="AA142" s="151"/>
      <c r="AB142" s="151"/>
      <c r="AC142" s="151"/>
      <c r="AD142" s="151"/>
      <c r="AE142" s="151"/>
      <c r="AF142" s="151"/>
      <c r="AG142" s="151"/>
      <c r="AH142" s="151"/>
      <c r="AI142" s="151"/>
      <c r="AJ142" s="151"/>
      <c r="AK142" s="151"/>
      <c r="AL142" s="151"/>
      <c r="AM142" s="151"/>
      <c r="AN142" s="151"/>
      <c r="AO142" s="151"/>
      <c r="AP142" s="151"/>
      <c r="AQ142" s="151"/>
      <c r="AR142" s="151"/>
      <c r="AS142" s="151"/>
      <c r="AT142" s="151"/>
      <c r="AU142" s="151"/>
      <c r="AV142" s="151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  <c r="BG142" s="151"/>
      <c r="BH142" s="151"/>
      <c r="BI142" s="151"/>
      <c r="BJ142" s="151"/>
      <c r="BK142" s="151"/>
      <c r="BL142" s="151"/>
      <c r="BM142" s="151"/>
      <c r="BN142" s="151"/>
      <c r="BO142" s="151"/>
    </row>
    <row r="143" spans="1:67" s="183" customFormat="1" ht="18.75" customHeight="1">
      <c r="A143" s="179" t="s">
        <v>33</v>
      </c>
      <c r="B143" s="180" t="s">
        <v>180</v>
      </c>
      <c r="C143" s="190"/>
      <c r="D143" s="174">
        <f t="shared" si="57"/>
        <v>329</v>
      </c>
      <c r="E143" s="174">
        <f t="shared" ref="E143:V143" si="64">SUM(E144:E145)</f>
        <v>5</v>
      </c>
      <c r="F143" s="174">
        <f t="shared" si="64"/>
        <v>26</v>
      </c>
      <c r="G143" s="174">
        <f t="shared" si="64"/>
        <v>33</v>
      </c>
      <c r="H143" s="174">
        <f t="shared" si="64"/>
        <v>28</v>
      </c>
      <c r="I143" s="174">
        <f t="shared" si="64"/>
        <v>25</v>
      </c>
      <c r="J143" s="174">
        <f t="shared" si="64"/>
        <v>31</v>
      </c>
      <c r="K143" s="174">
        <f t="shared" si="64"/>
        <v>24</v>
      </c>
      <c r="L143" s="174">
        <f t="shared" si="64"/>
        <v>31</v>
      </c>
      <c r="M143" s="174">
        <f t="shared" si="64"/>
        <v>20</v>
      </c>
      <c r="N143" s="174">
        <f t="shared" si="64"/>
        <v>18</v>
      </c>
      <c r="O143" s="174">
        <f t="shared" si="64"/>
        <v>23</v>
      </c>
      <c r="P143" s="174">
        <f t="shared" si="64"/>
        <v>11</v>
      </c>
      <c r="Q143" s="174">
        <f t="shared" si="64"/>
        <v>15</v>
      </c>
      <c r="R143" s="174">
        <f t="shared" si="64"/>
        <v>13</v>
      </c>
      <c r="S143" s="174">
        <f t="shared" si="64"/>
        <v>9</v>
      </c>
      <c r="T143" s="174">
        <f t="shared" si="64"/>
        <v>7</v>
      </c>
      <c r="U143" s="174">
        <f t="shared" si="64"/>
        <v>5</v>
      </c>
      <c r="V143" s="175">
        <f t="shared" si="64"/>
        <v>5</v>
      </c>
      <c r="W143" s="181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2"/>
      <c r="AT143" s="182"/>
      <c r="AU143" s="182"/>
      <c r="AV143" s="182"/>
      <c r="AW143" s="182"/>
      <c r="AX143" s="182"/>
      <c r="AY143" s="182"/>
      <c r="AZ143" s="182"/>
      <c r="BA143" s="182"/>
      <c r="BB143" s="182"/>
      <c r="BC143" s="182"/>
      <c r="BD143" s="182"/>
      <c r="BE143" s="182"/>
      <c r="BF143" s="182"/>
      <c r="BG143" s="182"/>
      <c r="BH143" s="182"/>
      <c r="BI143" s="182"/>
      <c r="BJ143" s="182"/>
      <c r="BK143" s="182"/>
      <c r="BL143" s="182"/>
      <c r="BM143" s="182"/>
      <c r="BN143" s="182"/>
      <c r="BO143" s="182"/>
    </row>
    <row r="144" spans="1:67" s="189" customFormat="1" ht="18.75" customHeight="1">
      <c r="A144" s="184"/>
      <c r="B144" s="185"/>
      <c r="C144" s="153" t="s">
        <v>146</v>
      </c>
      <c r="D144" s="177">
        <f t="shared" si="57"/>
        <v>191</v>
      </c>
      <c r="E144" s="187">
        <v>3</v>
      </c>
      <c r="F144" s="187">
        <v>16</v>
      </c>
      <c r="G144" s="187">
        <v>19</v>
      </c>
      <c r="H144" s="187">
        <v>16</v>
      </c>
      <c r="I144" s="187">
        <v>17</v>
      </c>
      <c r="J144" s="187">
        <v>14</v>
      </c>
      <c r="K144" s="187">
        <v>14</v>
      </c>
      <c r="L144" s="187">
        <v>18</v>
      </c>
      <c r="M144" s="187">
        <v>12</v>
      </c>
      <c r="N144" s="187">
        <v>11</v>
      </c>
      <c r="O144" s="187">
        <v>14</v>
      </c>
      <c r="P144" s="187">
        <v>6</v>
      </c>
      <c r="Q144" s="187">
        <v>11</v>
      </c>
      <c r="R144" s="187">
        <v>6</v>
      </c>
      <c r="S144" s="187">
        <v>5</v>
      </c>
      <c r="T144" s="187">
        <v>4</v>
      </c>
      <c r="U144" s="187">
        <v>2</v>
      </c>
      <c r="V144" s="188">
        <v>3</v>
      </c>
      <c r="W144" s="150"/>
      <c r="X144" s="151"/>
      <c r="Y144" s="151"/>
      <c r="Z144" s="151"/>
      <c r="AA144" s="151"/>
      <c r="AB144" s="151"/>
      <c r="AC144" s="151"/>
      <c r="AD144" s="151"/>
      <c r="AE144" s="151"/>
      <c r="AF144" s="151"/>
      <c r="AG144" s="151"/>
      <c r="AH144" s="151"/>
      <c r="AI144" s="151"/>
      <c r="AJ144" s="151"/>
      <c r="AK144" s="151"/>
      <c r="AL144" s="151"/>
      <c r="AM144" s="151"/>
      <c r="AN144" s="151"/>
      <c r="AO144" s="151"/>
      <c r="AP144" s="151"/>
      <c r="AQ144" s="151"/>
      <c r="AR144" s="151"/>
      <c r="AS144" s="151"/>
      <c r="AT144" s="151"/>
      <c r="AU144" s="151"/>
      <c r="AV144" s="151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  <c r="BG144" s="151"/>
      <c r="BH144" s="151"/>
      <c r="BI144" s="151"/>
      <c r="BJ144" s="151"/>
      <c r="BK144" s="151"/>
      <c r="BL144" s="151"/>
      <c r="BM144" s="151"/>
      <c r="BN144" s="151"/>
      <c r="BO144" s="151"/>
    </row>
    <row r="145" spans="1:67" s="189" customFormat="1" ht="18.75" customHeight="1">
      <c r="A145" s="184"/>
      <c r="B145" s="185"/>
      <c r="C145" s="153" t="s">
        <v>140</v>
      </c>
      <c r="D145" s="177">
        <f t="shared" si="57"/>
        <v>138</v>
      </c>
      <c r="E145" s="187">
        <v>2</v>
      </c>
      <c r="F145" s="187">
        <v>10</v>
      </c>
      <c r="G145" s="187">
        <v>14</v>
      </c>
      <c r="H145" s="187">
        <v>12</v>
      </c>
      <c r="I145" s="187">
        <v>8</v>
      </c>
      <c r="J145" s="187">
        <v>17</v>
      </c>
      <c r="K145" s="187">
        <v>10</v>
      </c>
      <c r="L145" s="187">
        <v>13</v>
      </c>
      <c r="M145" s="187">
        <v>8</v>
      </c>
      <c r="N145" s="187">
        <v>7</v>
      </c>
      <c r="O145" s="187">
        <v>9</v>
      </c>
      <c r="P145" s="187">
        <v>5</v>
      </c>
      <c r="Q145" s="187">
        <v>4</v>
      </c>
      <c r="R145" s="187">
        <v>7</v>
      </c>
      <c r="S145" s="187">
        <v>4</v>
      </c>
      <c r="T145" s="187">
        <v>3</v>
      </c>
      <c r="U145" s="187">
        <v>3</v>
      </c>
      <c r="V145" s="188">
        <v>2</v>
      </c>
      <c r="W145" s="150"/>
      <c r="X145" s="151"/>
      <c r="Y145" s="151"/>
      <c r="Z145" s="151"/>
      <c r="AA145" s="151"/>
      <c r="AB145" s="151"/>
      <c r="AC145" s="151"/>
      <c r="AD145" s="151"/>
      <c r="AE145" s="151"/>
      <c r="AF145" s="151"/>
      <c r="AG145" s="15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  <c r="AV145" s="151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  <c r="BG145" s="151"/>
      <c r="BH145" s="151"/>
      <c r="BI145" s="151"/>
      <c r="BJ145" s="151"/>
      <c r="BK145" s="151"/>
      <c r="BL145" s="151"/>
      <c r="BM145" s="151"/>
      <c r="BN145" s="151"/>
      <c r="BO145" s="151"/>
    </row>
    <row r="146" spans="1:67" s="183" customFormat="1" ht="18.75" customHeight="1">
      <c r="A146" s="179" t="s">
        <v>35</v>
      </c>
      <c r="B146" s="180" t="s">
        <v>181</v>
      </c>
      <c r="C146" s="190"/>
      <c r="D146" s="199">
        <f t="shared" si="57"/>
        <v>196</v>
      </c>
      <c r="E146" s="199">
        <f t="shared" ref="E146:V146" si="65">SUM(E147:E148)</f>
        <v>2</v>
      </c>
      <c r="F146" s="199">
        <f t="shared" si="65"/>
        <v>11</v>
      </c>
      <c r="G146" s="199">
        <f t="shared" si="65"/>
        <v>16</v>
      </c>
      <c r="H146" s="199">
        <f t="shared" si="65"/>
        <v>20</v>
      </c>
      <c r="I146" s="199">
        <f t="shared" si="65"/>
        <v>17</v>
      </c>
      <c r="J146" s="199">
        <f t="shared" si="65"/>
        <v>24</v>
      </c>
      <c r="K146" s="199">
        <f t="shared" si="65"/>
        <v>14</v>
      </c>
      <c r="L146" s="199">
        <f t="shared" si="65"/>
        <v>12</v>
      </c>
      <c r="M146" s="199">
        <f t="shared" si="65"/>
        <v>13</v>
      </c>
      <c r="N146" s="199">
        <f t="shared" si="65"/>
        <v>8</v>
      </c>
      <c r="O146" s="199">
        <f t="shared" si="65"/>
        <v>9</v>
      </c>
      <c r="P146" s="199">
        <f t="shared" si="65"/>
        <v>9</v>
      </c>
      <c r="Q146" s="199">
        <f t="shared" si="65"/>
        <v>15</v>
      </c>
      <c r="R146" s="199">
        <f t="shared" si="65"/>
        <v>5</v>
      </c>
      <c r="S146" s="199">
        <f t="shared" si="65"/>
        <v>9</v>
      </c>
      <c r="T146" s="199">
        <f t="shared" si="65"/>
        <v>2</v>
      </c>
      <c r="U146" s="199">
        <f t="shared" si="65"/>
        <v>5</v>
      </c>
      <c r="V146" s="206">
        <f t="shared" si="65"/>
        <v>5</v>
      </c>
      <c r="W146" s="181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2"/>
      <c r="AU146" s="182"/>
      <c r="AV146" s="182"/>
      <c r="AW146" s="182"/>
      <c r="AX146" s="182"/>
      <c r="AY146" s="182"/>
      <c r="AZ146" s="182"/>
      <c r="BA146" s="182"/>
      <c r="BB146" s="182"/>
      <c r="BC146" s="182"/>
      <c r="BD146" s="182"/>
      <c r="BE146" s="182"/>
      <c r="BF146" s="182"/>
      <c r="BG146" s="182"/>
      <c r="BH146" s="182"/>
      <c r="BI146" s="182"/>
      <c r="BJ146" s="182"/>
      <c r="BK146" s="182"/>
      <c r="BL146" s="182"/>
      <c r="BM146" s="182"/>
      <c r="BN146" s="182"/>
      <c r="BO146" s="182"/>
    </row>
    <row r="147" spans="1:67" s="189" customFormat="1" ht="18.75" customHeight="1">
      <c r="A147" s="184"/>
      <c r="B147" s="185"/>
      <c r="C147" s="153" t="s">
        <v>146</v>
      </c>
      <c r="D147" s="186">
        <f t="shared" si="57"/>
        <v>128</v>
      </c>
      <c r="E147" s="195">
        <v>0</v>
      </c>
      <c r="F147" s="195">
        <v>6</v>
      </c>
      <c r="G147" s="195">
        <v>10</v>
      </c>
      <c r="H147" s="195">
        <v>8</v>
      </c>
      <c r="I147" s="195">
        <v>9</v>
      </c>
      <c r="J147" s="195">
        <v>17</v>
      </c>
      <c r="K147" s="195">
        <v>9</v>
      </c>
      <c r="L147" s="195">
        <v>9</v>
      </c>
      <c r="M147" s="195">
        <v>8</v>
      </c>
      <c r="N147" s="195">
        <v>6</v>
      </c>
      <c r="O147" s="195">
        <v>5</v>
      </c>
      <c r="P147" s="195">
        <v>8</v>
      </c>
      <c r="Q147" s="195">
        <v>13</v>
      </c>
      <c r="R147" s="195">
        <v>4</v>
      </c>
      <c r="S147" s="195">
        <v>8</v>
      </c>
      <c r="T147" s="195">
        <v>1</v>
      </c>
      <c r="U147" s="195">
        <v>3</v>
      </c>
      <c r="V147" s="196">
        <v>4</v>
      </c>
      <c r="W147" s="150"/>
      <c r="X147" s="151"/>
      <c r="Y147" s="151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  <c r="BG147" s="151"/>
      <c r="BH147" s="151"/>
      <c r="BI147" s="151"/>
      <c r="BJ147" s="151"/>
      <c r="BK147" s="151"/>
      <c r="BL147" s="151"/>
      <c r="BM147" s="151"/>
      <c r="BN147" s="151"/>
      <c r="BO147" s="151"/>
    </row>
    <row r="148" spans="1:67" ht="18.75" customHeight="1">
      <c r="A148" s="184"/>
      <c r="B148" s="185"/>
      <c r="C148" s="153" t="s">
        <v>140</v>
      </c>
      <c r="D148" s="186">
        <f t="shared" si="57"/>
        <v>68</v>
      </c>
      <c r="E148" s="195">
        <v>2</v>
      </c>
      <c r="F148" s="195">
        <v>5</v>
      </c>
      <c r="G148" s="195">
        <v>6</v>
      </c>
      <c r="H148" s="195">
        <v>12</v>
      </c>
      <c r="I148" s="195">
        <v>8</v>
      </c>
      <c r="J148" s="195">
        <v>7</v>
      </c>
      <c r="K148" s="195">
        <v>5</v>
      </c>
      <c r="L148" s="195">
        <v>3</v>
      </c>
      <c r="M148" s="195">
        <v>5</v>
      </c>
      <c r="N148" s="195">
        <v>2</v>
      </c>
      <c r="O148" s="195">
        <v>4</v>
      </c>
      <c r="P148" s="195">
        <v>1</v>
      </c>
      <c r="Q148" s="195">
        <v>2</v>
      </c>
      <c r="R148" s="195">
        <v>1</v>
      </c>
      <c r="S148" s="195">
        <v>1</v>
      </c>
      <c r="T148" s="195">
        <v>1</v>
      </c>
      <c r="U148" s="195">
        <v>2</v>
      </c>
      <c r="V148" s="196">
        <v>1</v>
      </c>
      <c r="W148" s="150"/>
      <c r="X148" s="151"/>
      <c r="Y148" s="151"/>
      <c r="Z148" s="151"/>
      <c r="AA148" s="151"/>
      <c r="AB148" s="151"/>
      <c r="AC148" s="151"/>
      <c r="AD148" s="151"/>
      <c r="AE148" s="151"/>
      <c r="AF148" s="151"/>
      <c r="AG148" s="151"/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  <c r="AV148" s="151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  <c r="BG148" s="151"/>
      <c r="BH148" s="151"/>
      <c r="BI148" s="151"/>
      <c r="BJ148" s="151"/>
      <c r="BK148" s="151"/>
      <c r="BL148" s="151"/>
      <c r="BM148" s="151"/>
      <c r="BN148" s="151"/>
      <c r="BO148" s="151"/>
    </row>
    <row r="149" spans="1:67" s="183" customFormat="1" ht="18.75" customHeight="1">
      <c r="A149" s="179" t="s">
        <v>37</v>
      </c>
      <c r="B149" s="180" t="s">
        <v>176</v>
      </c>
      <c r="C149" s="190"/>
      <c r="D149" s="174">
        <f t="shared" si="57"/>
        <v>348</v>
      </c>
      <c r="E149" s="174">
        <f t="shared" ref="E149:V149" si="66">SUM(E150:E151)</f>
        <v>4</v>
      </c>
      <c r="F149" s="174">
        <f t="shared" si="66"/>
        <v>22</v>
      </c>
      <c r="G149" s="174">
        <f t="shared" si="66"/>
        <v>24</v>
      </c>
      <c r="H149" s="174">
        <f t="shared" si="66"/>
        <v>15</v>
      </c>
      <c r="I149" s="174">
        <f t="shared" si="66"/>
        <v>31</v>
      </c>
      <c r="J149" s="174">
        <f t="shared" si="66"/>
        <v>26</v>
      </c>
      <c r="K149" s="174">
        <f t="shared" si="66"/>
        <v>21</v>
      </c>
      <c r="L149" s="174">
        <f t="shared" si="66"/>
        <v>28</v>
      </c>
      <c r="M149" s="174">
        <f t="shared" si="66"/>
        <v>27</v>
      </c>
      <c r="N149" s="174">
        <f t="shared" si="66"/>
        <v>19</v>
      </c>
      <c r="O149" s="174">
        <f t="shared" si="66"/>
        <v>25</v>
      </c>
      <c r="P149" s="174">
        <f t="shared" si="66"/>
        <v>17</v>
      </c>
      <c r="Q149" s="174">
        <f t="shared" si="66"/>
        <v>21</v>
      </c>
      <c r="R149" s="174">
        <f t="shared" si="66"/>
        <v>27</v>
      </c>
      <c r="S149" s="174">
        <f t="shared" si="66"/>
        <v>11</v>
      </c>
      <c r="T149" s="174">
        <f t="shared" si="66"/>
        <v>13</v>
      </c>
      <c r="U149" s="174">
        <f t="shared" si="66"/>
        <v>9</v>
      </c>
      <c r="V149" s="175">
        <f t="shared" si="66"/>
        <v>8</v>
      </c>
      <c r="W149" s="181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182"/>
      <c r="AT149" s="182"/>
      <c r="AU149" s="182"/>
      <c r="AV149" s="182"/>
      <c r="AW149" s="182"/>
      <c r="AX149" s="182"/>
      <c r="AY149" s="182"/>
      <c r="AZ149" s="182"/>
      <c r="BA149" s="182"/>
      <c r="BB149" s="182"/>
      <c r="BC149" s="182"/>
      <c r="BD149" s="182"/>
      <c r="BE149" s="182"/>
      <c r="BF149" s="182"/>
      <c r="BG149" s="182"/>
      <c r="BH149" s="182"/>
      <c r="BI149" s="182"/>
      <c r="BJ149" s="182"/>
      <c r="BK149" s="182"/>
      <c r="BL149" s="182"/>
      <c r="BM149" s="182"/>
      <c r="BN149" s="182"/>
      <c r="BO149" s="182"/>
    </row>
    <row r="150" spans="1:67" s="189" customFormat="1" ht="18.75" customHeight="1">
      <c r="A150" s="184"/>
      <c r="B150" s="185"/>
      <c r="C150" s="153" t="s">
        <v>146</v>
      </c>
      <c r="D150" s="177">
        <f t="shared" si="57"/>
        <v>204</v>
      </c>
      <c r="E150" s="187">
        <v>4</v>
      </c>
      <c r="F150" s="187">
        <v>13</v>
      </c>
      <c r="G150" s="187">
        <v>11</v>
      </c>
      <c r="H150" s="187">
        <v>8</v>
      </c>
      <c r="I150" s="187">
        <v>15</v>
      </c>
      <c r="J150" s="187">
        <v>14</v>
      </c>
      <c r="K150" s="187">
        <v>11</v>
      </c>
      <c r="L150" s="187">
        <v>16</v>
      </c>
      <c r="M150" s="187">
        <v>19</v>
      </c>
      <c r="N150" s="187">
        <v>10</v>
      </c>
      <c r="O150" s="187">
        <v>17</v>
      </c>
      <c r="P150" s="187">
        <v>8</v>
      </c>
      <c r="Q150" s="187">
        <v>13</v>
      </c>
      <c r="R150" s="187">
        <v>18</v>
      </c>
      <c r="S150" s="187">
        <v>7</v>
      </c>
      <c r="T150" s="187">
        <v>8</v>
      </c>
      <c r="U150" s="187">
        <v>7</v>
      </c>
      <c r="V150" s="188">
        <v>5</v>
      </c>
      <c r="W150" s="150"/>
      <c r="X150" s="151"/>
      <c r="Y150" s="151"/>
      <c r="Z150" s="151"/>
      <c r="AA150" s="151"/>
      <c r="AB150" s="151"/>
      <c r="AC150" s="151"/>
      <c r="AD150" s="151"/>
      <c r="AE150" s="151"/>
      <c r="AF150" s="151"/>
      <c r="AG150" s="15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  <c r="AV150" s="151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  <c r="BG150" s="151"/>
      <c r="BH150" s="151"/>
      <c r="BI150" s="151"/>
      <c r="BJ150" s="151"/>
      <c r="BK150" s="151"/>
      <c r="BL150" s="151"/>
      <c r="BM150" s="151"/>
      <c r="BN150" s="151"/>
      <c r="BO150" s="151"/>
    </row>
    <row r="151" spans="1:67" ht="18.75" customHeight="1">
      <c r="A151" s="184"/>
      <c r="B151" s="185"/>
      <c r="C151" s="153" t="s">
        <v>140</v>
      </c>
      <c r="D151" s="177">
        <f t="shared" si="57"/>
        <v>144</v>
      </c>
      <c r="E151" s="187">
        <v>0</v>
      </c>
      <c r="F151" s="187">
        <v>9</v>
      </c>
      <c r="G151" s="187">
        <v>13</v>
      </c>
      <c r="H151" s="187">
        <v>7</v>
      </c>
      <c r="I151" s="187">
        <v>16</v>
      </c>
      <c r="J151" s="187">
        <v>12</v>
      </c>
      <c r="K151" s="187">
        <v>10</v>
      </c>
      <c r="L151" s="187">
        <v>12</v>
      </c>
      <c r="M151" s="187">
        <v>8</v>
      </c>
      <c r="N151" s="187">
        <v>9</v>
      </c>
      <c r="O151" s="187">
        <v>8</v>
      </c>
      <c r="P151" s="187">
        <v>9</v>
      </c>
      <c r="Q151" s="187">
        <v>8</v>
      </c>
      <c r="R151" s="187">
        <v>9</v>
      </c>
      <c r="S151" s="187">
        <v>4</v>
      </c>
      <c r="T151" s="187">
        <v>5</v>
      </c>
      <c r="U151" s="187">
        <v>2</v>
      </c>
      <c r="V151" s="188">
        <v>3</v>
      </c>
      <c r="W151" s="150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1"/>
      <c r="BN151" s="151"/>
      <c r="BO151" s="151"/>
    </row>
    <row r="152" spans="1:67" s="183" customFormat="1" ht="18.75" customHeight="1">
      <c r="A152" s="179" t="s">
        <v>39</v>
      </c>
      <c r="B152" s="180" t="s">
        <v>182</v>
      </c>
      <c r="C152" s="190"/>
      <c r="D152" s="174">
        <f t="shared" si="57"/>
        <v>665</v>
      </c>
      <c r="E152" s="174">
        <f t="shared" ref="E152:V152" si="67">SUM(E153:E154)</f>
        <v>16</v>
      </c>
      <c r="F152" s="174">
        <f t="shared" si="67"/>
        <v>43</v>
      </c>
      <c r="G152" s="174">
        <f t="shared" si="67"/>
        <v>42</v>
      </c>
      <c r="H152" s="174">
        <f t="shared" si="67"/>
        <v>53</v>
      </c>
      <c r="I152" s="174">
        <f t="shared" si="67"/>
        <v>57</v>
      </c>
      <c r="J152" s="174">
        <f t="shared" si="67"/>
        <v>53</v>
      </c>
      <c r="K152" s="174">
        <f t="shared" si="67"/>
        <v>42</v>
      </c>
      <c r="L152" s="174">
        <f t="shared" si="67"/>
        <v>47</v>
      </c>
      <c r="M152" s="174">
        <f t="shared" si="67"/>
        <v>31</v>
      </c>
      <c r="N152" s="174">
        <f t="shared" si="67"/>
        <v>59</v>
      </c>
      <c r="O152" s="174">
        <f t="shared" si="67"/>
        <v>18</v>
      </c>
      <c r="P152" s="174">
        <f t="shared" si="67"/>
        <v>57</v>
      </c>
      <c r="Q152" s="174">
        <f t="shared" si="67"/>
        <v>26</v>
      </c>
      <c r="R152" s="174">
        <f t="shared" si="67"/>
        <v>37</v>
      </c>
      <c r="S152" s="174">
        <f t="shared" si="67"/>
        <v>32</v>
      </c>
      <c r="T152" s="174">
        <f t="shared" si="67"/>
        <v>24</v>
      </c>
      <c r="U152" s="174">
        <f t="shared" si="67"/>
        <v>16</v>
      </c>
      <c r="V152" s="175">
        <f t="shared" si="67"/>
        <v>12</v>
      </c>
      <c r="W152" s="181"/>
      <c r="X152" s="182"/>
      <c r="Y152" s="182"/>
      <c r="Z152" s="182"/>
      <c r="AA152" s="182"/>
      <c r="AB152" s="182"/>
      <c r="AC152" s="182"/>
      <c r="AD152" s="182"/>
      <c r="AE152" s="182"/>
      <c r="AF152" s="182"/>
      <c r="AG152" s="182"/>
      <c r="AH152" s="182"/>
      <c r="AI152" s="182"/>
      <c r="AJ152" s="182"/>
      <c r="AK152" s="182"/>
      <c r="AL152" s="182"/>
      <c r="AM152" s="182"/>
      <c r="AN152" s="182"/>
      <c r="AO152" s="182"/>
      <c r="AP152" s="182"/>
      <c r="AQ152" s="182"/>
      <c r="AR152" s="182"/>
      <c r="AS152" s="182"/>
      <c r="AT152" s="182"/>
      <c r="AU152" s="182"/>
      <c r="AV152" s="182"/>
      <c r="AW152" s="182"/>
      <c r="AX152" s="182"/>
      <c r="AY152" s="182"/>
      <c r="AZ152" s="182"/>
      <c r="BA152" s="182"/>
      <c r="BB152" s="182"/>
      <c r="BC152" s="182"/>
      <c r="BD152" s="182"/>
      <c r="BE152" s="182"/>
      <c r="BF152" s="182"/>
      <c r="BG152" s="182"/>
      <c r="BH152" s="182"/>
      <c r="BI152" s="182"/>
      <c r="BJ152" s="182"/>
      <c r="BK152" s="182"/>
      <c r="BL152" s="182"/>
      <c r="BM152" s="182"/>
      <c r="BN152" s="182"/>
      <c r="BO152" s="182"/>
    </row>
    <row r="153" spans="1:67" s="189" customFormat="1" ht="18.75" customHeight="1">
      <c r="A153" s="184"/>
      <c r="B153" s="191"/>
      <c r="C153" s="153" t="s">
        <v>146</v>
      </c>
      <c r="D153" s="177">
        <f t="shared" si="57"/>
        <v>363</v>
      </c>
      <c r="E153" s="187">
        <v>7</v>
      </c>
      <c r="F153" s="187">
        <v>18</v>
      </c>
      <c r="G153" s="187">
        <v>16</v>
      </c>
      <c r="H153" s="187">
        <v>22</v>
      </c>
      <c r="I153" s="187">
        <v>37</v>
      </c>
      <c r="J153" s="187">
        <v>27</v>
      </c>
      <c r="K153" s="187">
        <v>26</v>
      </c>
      <c r="L153" s="187">
        <v>24</v>
      </c>
      <c r="M153" s="187">
        <v>14</v>
      </c>
      <c r="N153" s="187">
        <v>43</v>
      </c>
      <c r="O153" s="187">
        <v>10</v>
      </c>
      <c r="P153" s="187">
        <v>35</v>
      </c>
      <c r="Q153" s="187">
        <v>16</v>
      </c>
      <c r="R153" s="187">
        <v>22</v>
      </c>
      <c r="S153" s="187">
        <v>16</v>
      </c>
      <c r="T153" s="187">
        <v>16</v>
      </c>
      <c r="U153" s="187">
        <v>9</v>
      </c>
      <c r="V153" s="188">
        <v>5</v>
      </c>
      <c r="W153" s="150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1"/>
      <c r="BN153" s="151"/>
      <c r="BO153" s="151"/>
    </row>
    <row r="154" spans="1:67" ht="18.75" customHeight="1">
      <c r="A154" s="221"/>
      <c r="B154" s="191"/>
      <c r="C154" s="153" t="s">
        <v>140</v>
      </c>
      <c r="D154" s="177">
        <f t="shared" si="57"/>
        <v>302</v>
      </c>
      <c r="E154" s="187">
        <v>9</v>
      </c>
      <c r="F154" s="187">
        <v>25</v>
      </c>
      <c r="G154" s="187">
        <v>26</v>
      </c>
      <c r="H154" s="187">
        <v>31</v>
      </c>
      <c r="I154" s="187">
        <v>20</v>
      </c>
      <c r="J154" s="187">
        <v>26</v>
      </c>
      <c r="K154" s="187">
        <v>16</v>
      </c>
      <c r="L154" s="187">
        <v>23</v>
      </c>
      <c r="M154" s="187">
        <v>17</v>
      </c>
      <c r="N154" s="187">
        <v>16</v>
      </c>
      <c r="O154" s="187">
        <v>8</v>
      </c>
      <c r="P154" s="187">
        <v>22</v>
      </c>
      <c r="Q154" s="187">
        <v>10</v>
      </c>
      <c r="R154" s="187">
        <v>15</v>
      </c>
      <c r="S154" s="187">
        <v>16</v>
      </c>
      <c r="T154" s="187">
        <v>8</v>
      </c>
      <c r="U154" s="187">
        <v>7</v>
      </c>
      <c r="V154" s="188">
        <v>7</v>
      </c>
      <c r="W154" s="150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1"/>
      <c r="BN154" s="151"/>
      <c r="BO154" s="151"/>
    </row>
    <row r="155" spans="1:67" ht="18.75" customHeight="1">
      <c r="A155" s="1136" t="s">
        <v>35</v>
      </c>
      <c r="B155" s="1137" t="s">
        <v>836</v>
      </c>
      <c r="C155" s="1138"/>
      <c r="D155" s="1147">
        <f t="shared" ref="D155:U155" si="68">D156+D157</f>
        <v>2913</v>
      </c>
      <c r="E155" s="1147">
        <f t="shared" si="68"/>
        <v>55</v>
      </c>
      <c r="F155" s="1147">
        <f t="shared" si="68"/>
        <v>226</v>
      </c>
      <c r="G155" s="1147">
        <f t="shared" si="68"/>
        <v>288</v>
      </c>
      <c r="H155" s="1147">
        <f t="shared" si="68"/>
        <v>288</v>
      </c>
      <c r="I155" s="1147">
        <f t="shared" si="68"/>
        <v>297</v>
      </c>
      <c r="J155" s="1147">
        <f t="shared" si="68"/>
        <v>285</v>
      </c>
      <c r="K155" s="1147">
        <f t="shared" si="68"/>
        <v>218</v>
      </c>
      <c r="L155" s="1147">
        <f t="shared" si="68"/>
        <v>231</v>
      </c>
      <c r="M155" s="1147">
        <f t="shared" si="68"/>
        <v>212</v>
      </c>
      <c r="N155" s="1147">
        <f t="shared" si="68"/>
        <v>167</v>
      </c>
      <c r="O155" s="1147">
        <f t="shared" si="68"/>
        <v>190</v>
      </c>
      <c r="P155" s="1147">
        <f t="shared" si="68"/>
        <v>129</v>
      </c>
      <c r="Q155" s="1147">
        <f t="shared" si="68"/>
        <v>113</v>
      </c>
      <c r="R155" s="1147">
        <f t="shared" si="68"/>
        <v>63</v>
      </c>
      <c r="S155" s="1147">
        <f t="shared" si="68"/>
        <v>67</v>
      </c>
      <c r="T155" s="1148">
        <f t="shared" si="68"/>
        <v>40</v>
      </c>
      <c r="U155" s="1149">
        <f t="shared" si="68"/>
        <v>28</v>
      </c>
      <c r="V155" s="1149">
        <f>V156+V157</f>
        <v>16</v>
      </c>
      <c r="W155" s="150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1"/>
      <c r="BN155" s="151"/>
      <c r="BO155" s="151"/>
    </row>
    <row r="156" spans="1:67" ht="18.75" customHeight="1">
      <c r="A156" s="1139"/>
      <c r="B156" s="1140"/>
      <c r="C156" s="1141" t="s">
        <v>135</v>
      </c>
      <c r="D156" s="1150">
        <f t="shared" ref="D156:U157" si="69">SUM(D159+D162+D165)</f>
        <v>1675</v>
      </c>
      <c r="E156" s="1150">
        <f>SUM(E159+E162+E165)</f>
        <v>28</v>
      </c>
      <c r="F156" s="1150">
        <f t="shared" si="69"/>
        <v>111</v>
      </c>
      <c r="G156" s="1150">
        <f t="shared" si="69"/>
        <v>137</v>
      </c>
      <c r="H156" s="1150">
        <f t="shared" si="69"/>
        <v>141</v>
      </c>
      <c r="I156" s="1150">
        <f t="shared" si="69"/>
        <v>155</v>
      </c>
      <c r="J156" s="1150">
        <f t="shared" si="69"/>
        <v>161</v>
      </c>
      <c r="K156" s="1150">
        <f t="shared" si="69"/>
        <v>130</v>
      </c>
      <c r="L156" s="1150">
        <f t="shared" si="69"/>
        <v>142</v>
      </c>
      <c r="M156" s="1150">
        <f t="shared" si="69"/>
        <v>128</v>
      </c>
      <c r="N156" s="1150">
        <f t="shared" si="69"/>
        <v>102</v>
      </c>
      <c r="O156" s="1150">
        <f t="shared" si="69"/>
        <v>124</v>
      </c>
      <c r="P156" s="1150">
        <f t="shared" si="69"/>
        <v>96</v>
      </c>
      <c r="Q156" s="1150">
        <f t="shared" si="69"/>
        <v>79</v>
      </c>
      <c r="R156" s="1150">
        <f t="shared" si="69"/>
        <v>45</v>
      </c>
      <c r="S156" s="1150">
        <f t="shared" si="69"/>
        <v>41</v>
      </c>
      <c r="T156" s="1151">
        <f t="shared" si="69"/>
        <v>25</v>
      </c>
      <c r="U156" s="187">
        <f t="shared" si="69"/>
        <v>20</v>
      </c>
      <c r="V156" s="187">
        <f>SUM(V159+V162+V165)</f>
        <v>10</v>
      </c>
      <c r="W156" s="150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1"/>
      <c r="BN156" s="151"/>
      <c r="BO156" s="151"/>
    </row>
    <row r="157" spans="1:67" ht="18.75" customHeight="1">
      <c r="A157" s="1142"/>
      <c r="B157" s="1143"/>
      <c r="C157" s="1144" t="s">
        <v>136</v>
      </c>
      <c r="D157" s="1152">
        <f t="shared" si="69"/>
        <v>1238</v>
      </c>
      <c r="E157" s="1152">
        <f>SUM(E160+E163+E166)</f>
        <v>27</v>
      </c>
      <c r="F157" s="1152">
        <f t="shared" si="69"/>
        <v>115</v>
      </c>
      <c r="G157" s="1152">
        <f t="shared" si="69"/>
        <v>151</v>
      </c>
      <c r="H157" s="1152">
        <f t="shared" si="69"/>
        <v>147</v>
      </c>
      <c r="I157" s="1152">
        <f t="shared" si="69"/>
        <v>142</v>
      </c>
      <c r="J157" s="1152">
        <f t="shared" si="69"/>
        <v>124</v>
      </c>
      <c r="K157" s="1152">
        <f t="shared" si="69"/>
        <v>88</v>
      </c>
      <c r="L157" s="1152">
        <f t="shared" si="69"/>
        <v>89</v>
      </c>
      <c r="M157" s="1152">
        <f t="shared" si="69"/>
        <v>84</v>
      </c>
      <c r="N157" s="1152">
        <f t="shared" si="69"/>
        <v>65</v>
      </c>
      <c r="O157" s="1152">
        <f t="shared" si="69"/>
        <v>66</v>
      </c>
      <c r="P157" s="1152">
        <f t="shared" si="69"/>
        <v>33</v>
      </c>
      <c r="Q157" s="1152">
        <f t="shared" si="69"/>
        <v>34</v>
      </c>
      <c r="R157" s="1152">
        <f t="shared" si="69"/>
        <v>18</v>
      </c>
      <c r="S157" s="1153">
        <f t="shared" si="69"/>
        <v>26</v>
      </c>
      <c r="T157" s="1154">
        <f t="shared" si="69"/>
        <v>15</v>
      </c>
      <c r="U157" s="1155">
        <f t="shared" si="69"/>
        <v>8</v>
      </c>
      <c r="V157" s="1155">
        <f>SUM(V160+V163+V166)</f>
        <v>6</v>
      </c>
      <c r="W157" s="150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1"/>
      <c r="BN157" s="151"/>
      <c r="BO157" s="151"/>
    </row>
    <row r="158" spans="1:67" ht="18.75" customHeight="1">
      <c r="A158" s="1168" t="s">
        <v>25</v>
      </c>
      <c r="B158" s="1145" t="s">
        <v>837</v>
      </c>
      <c r="C158" s="1146"/>
      <c r="D158" s="174">
        <f t="shared" ref="D158:D166" si="70">SUM(E158:V158)</f>
        <v>1455</v>
      </c>
      <c r="E158" s="1156">
        <f t="shared" ref="E158:V158" si="71">SUM(E159:E160)</f>
        <v>28</v>
      </c>
      <c r="F158" s="1156">
        <f t="shared" si="71"/>
        <v>120</v>
      </c>
      <c r="G158" s="1156">
        <f t="shared" si="71"/>
        <v>151</v>
      </c>
      <c r="H158" s="1156">
        <f t="shared" si="71"/>
        <v>145</v>
      </c>
      <c r="I158" s="1156">
        <f t="shared" si="71"/>
        <v>148</v>
      </c>
      <c r="J158" s="1156">
        <f t="shared" si="71"/>
        <v>140</v>
      </c>
      <c r="K158" s="1156">
        <f t="shared" si="71"/>
        <v>107</v>
      </c>
      <c r="L158" s="1156">
        <f t="shared" si="71"/>
        <v>112</v>
      </c>
      <c r="M158" s="1156">
        <f t="shared" si="71"/>
        <v>105</v>
      </c>
      <c r="N158" s="1156">
        <f t="shared" si="71"/>
        <v>82</v>
      </c>
      <c r="O158" s="1156">
        <f t="shared" si="71"/>
        <v>92</v>
      </c>
      <c r="P158" s="1156">
        <f t="shared" si="71"/>
        <v>60</v>
      </c>
      <c r="Q158" s="1156">
        <f t="shared" si="71"/>
        <v>53</v>
      </c>
      <c r="R158" s="1156">
        <f t="shared" si="71"/>
        <v>32</v>
      </c>
      <c r="S158" s="1156">
        <f t="shared" si="71"/>
        <v>34</v>
      </c>
      <c r="T158" s="1157">
        <f t="shared" si="71"/>
        <v>21</v>
      </c>
      <c r="U158" s="1158">
        <f t="shared" si="71"/>
        <v>14</v>
      </c>
      <c r="V158" s="1158">
        <f t="shared" si="71"/>
        <v>11</v>
      </c>
      <c r="W158" s="150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1"/>
      <c r="BN158" s="151"/>
      <c r="BO158" s="151"/>
    </row>
    <row r="159" spans="1:67" ht="18.75" customHeight="1">
      <c r="A159" s="1168"/>
      <c r="B159" s="1145"/>
      <c r="C159" s="1141" t="s">
        <v>146</v>
      </c>
      <c r="D159" s="177">
        <f t="shared" si="70"/>
        <v>744</v>
      </c>
      <c r="E159" s="1150">
        <v>13</v>
      </c>
      <c r="F159" s="1150">
        <v>54</v>
      </c>
      <c r="G159" s="1150">
        <v>65</v>
      </c>
      <c r="H159" s="1150">
        <v>61</v>
      </c>
      <c r="I159" s="1150">
        <v>67</v>
      </c>
      <c r="J159" s="1150">
        <v>70</v>
      </c>
      <c r="K159" s="1150">
        <v>56</v>
      </c>
      <c r="L159" s="1150">
        <v>62</v>
      </c>
      <c r="M159" s="1150">
        <v>56</v>
      </c>
      <c r="N159" s="1150">
        <v>45</v>
      </c>
      <c r="O159" s="1150">
        <v>54</v>
      </c>
      <c r="P159" s="1150">
        <v>41</v>
      </c>
      <c r="Q159" s="1150">
        <v>34</v>
      </c>
      <c r="R159" s="1150">
        <v>21</v>
      </c>
      <c r="S159" s="1150">
        <v>18</v>
      </c>
      <c r="T159" s="1151">
        <v>12</v>
      </c>
      <c r="U159" s="188">
        <v>9</v>
      </c>
      <c r="V159" s="1159">
        <v>6</v>
      </c>
      <c r="W159" s="150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1"/>
      <c r="BN159" s="151"/>
      <c r="BO159" s="151"/>
    </row>
    <row r="160" spans="1:67" ht="18.75" customHeight="1">
      <c r="A160" s="1168"/>
      <c r="B160" s="1145"/>
      <c r="C160" s="1141" t="s">
        <v>140</v>
      </c>
      <c r="D160" s="177">
        <f t="shared" si="70"/>
        <v>711</v>
      </c>
      <c r="E160" s="1150">
        <v>15</v>
      </c>
      <c r="F160" s="1150">
        <v>66</v>
      </c>
      <c r="G160" s="1150">
        <v>86</v>
      </c>
      <c r="H160" s="1150">
        <v>84</v>
      </c>
      <c r="I160" s="1150">
        <v>81</v>
      </c>
      <c r="J160" s="1150">
        <v>70</v>
      </c>
      <c r="K160" s="1150">
        <v>51</v>
      </c>
      <c r="L160" s="1150">
        <v>50</v>
      </c>
      <c r="M160" s="1150">
        <v>49</v>
      </c>
      <c r="N160" s="1150">
        <v>37</v>
      </c>
      <c r="O160" s="1150">
        <v>38</v>
      </c>
      <c r="P160" s="1150">
        <v>19</v>
      </c>
      <c r="Q160" s="1150">
        <v>19</v>
      </c>
      <c r="R160" s="1150">
        <v>11</v>
      </c>
      <c r="S160" s="1150">
        <v>16</v>
      </c>
      <c r="T160" s="1151">
        <v>9</v>
      </c>
      <c r="U160" s="188">
        <v>5</v>
      </c>
      <c r="V160" s="1159">
        <v>5</v>
      </c>
      <c r="W160" s="150"/>
      <c r="X160" s="151"/>
      <c r="Y160" s="151"/>
      <c r="Z160" s="151"/>
      <c r="AA160" s="151"/>
      <c r="AB160" s="151"/>
      <c r="AC160" s="151"/>
      <c r="AD160" s="151"/>
      <c r="AE160" s="151"/>
      <c r="AF160" s="151"/>
      <c r="AG160" s="15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  <c r="AV160" s="151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  <c r="BG160" s="151"/>
      <c r="BH160" s="151"/>
      <c r="BI160" s="151"/>
      <c r="BJ160" s="151"/>
      <c r="BK160" s="151"/>
      <c r="BL160" s="151"/>
      <c r="BM160" s="151"/>
      <c r="BN160" s="151"/>
      <c r="BO160" s="151"/>
    </row>
    <row r="161" spans="1:67" ht="18.75" customHeight="1">
      <c r="A161" s="1168" t="s">
        <v>27</v>
      </c>
      <c r="B161" s="1145" t="s">
        <v>838</v>
      </c>
      <c r="C161" s="1146"/>
      <c r="D161" s="174">
        <f t="shared" si="70"/>
        <v>257</v>
      </c>
      <c r="E161" s="1156">
        <f t="shared" ref="E161:R161" si="72">SUM(E162:E163)</f>
        <v>5</v>
      </c>
      <c r="F161" s="1156">
        <f t="shared" si="72"/>
        <v>22</v>
      </c>
      <c r="G161" s="1156">
        <f t="shared" si="72"/>
        <v>28</v>
      </c>
      <c r="H161" s="1156">
        <f t="shared" si="72"/>
        <v>26</v>
      </c>
      <c r="I161" s="1156">
        <f t="shared" si="72"/>
        <v>27</v>
      </c>
      <c r="J161" s="1156">
        <f t="shared" si="72"/>
        <v>25</v>
      </c>
      <c r="K161" s="1156">
        <f t="shared" si="72"/>
        <v>19</v>
      </c>
      <c r="L161" s="1156">
        <f t="shared" si="72"/>
        <v>20</v>
      </c>
      <c r="M161" s="1156">
        <f t="shared" si="72"/>
        <v>18</v>
      </c>
      <c r="N161" s="1156">
        <f t="shared" si="72"/>
        <v>15</v>
      </c>
      <c r="O161" s="1156">
        <f t="shared" si="72"/>
        <v>16</v>
      </c>
      <c r="P161" s="1156">
        <f t="shared" si="72"/>
        <v>11</v>
      </c>
      <c r="Q161" s="1156">
        <f t="shared" si="72"/>
        <v>9</v>
      </c>
      <c r="R161" s="1156">
        <f t="shared" si="72"/>
        <v>4</v>
      </c>
      <c r="S161" s="1156">
        <f>SUM(S162:S163)</f>
        <v>5</v>
      </c>
      <c r="T161" s="1157">
        <f>SUM(T162:T163)</f>
        <v>4</v>
      </c>
      <c r="U161" s="1158">
        <f>SUM(U162:U163)</f>
        <v>2</v>
      </c>
      <c r="V161" s="1158">
        <f>SUM(V162:V163)</f>
        <v>1</v>
      </c>
      <c r="W161" s="150"/>
      <c r="X161" s="151"/>
      <c r="Y161" s="151"/>
      <c r="Z161" s="151"/>
      <c r="AA161" s="151"/>
      <c r="AB161" s="151"/>
      <c r="AC161" s="151"/>
      <c r="AD161" s="151"/>
      <c r="AE161" s="151"/>
      <c r="AF161" s="151"/>
      <c r="AG161" s="151"/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  <c r="AV161" s="151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  <c r="BG161" s="151"/>
      <c r="BH161" s="151"/>
      <c r="BI161" s="151"/>
      <c r="BJ161" s="151"/>
      <c r="BK161" s="151"/>
      <c r="BL161" s="151"/>
      <c r="BM161" s="151"/>
      <c r="BN161" s="151"/>
      <c r="BO161" s="151"/>
    </row>
    <row r="162" spans="1:67" ht="18.75" customHeight="1">
      <c r="A162" s="1168"/>
      <c r="B162" s="1145"/>
      <c r="C162" s="1141" t="s">
        <v>146</v>
      </c>
      <c r="D162" s="177">
        <f t="shared" si="70"/>
        <v>129</v>
      </c>
      <c r="E162" s="1150">
        <v>2</v>
      </c>
      <c r="F162" s="1150">
        <v>10</v>
      </c>
      <c r="G162" s="1150">
        <v>12</v>
      </c>
      <c r="H162" s="1150">
        <v>11</v>
      </c>
      <c r="I162" s="1150">
        <v>12</v>
      </c>
      <c r="J162" s="1150">
        <v>12</v>
      </c>
      <c r="K162" s="1150">
        <v>10</v>
      </c>
      <c r="L162" s="1150">
        <v>10</v>
      </c>
      <c r="M162" s="1150">
        <v>10</v>
      </c>
      <c r="N162" s="1150">
        <v>8</v>
      </c>
      <c r="O162" s="1150">
        <v>9</v>
      </c>
      <c r="P162" s="1150">
        <v>8</v>
      </c>
      <c r="Q162" s="1150">
        <v>5</v>
      </c>
      <c r="R162" s="1150">
        <v>3</v>
      </c>
      <c r="S162" s="1150">
        <v>3</v>
      </c>
      <c r="T162" s="1151">
        <v>2</v>
      </c>
      <c r="U162" s="188">
        <v>1</v>
      </c>
      <c r="V162" s="1159">
        <v>1</v>
      </c>
      <c r="W162" s="150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5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  <c r="AV162" s="151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  <c r="BG162" s="151"/>
      <c r="BH162" s="151"/>
      <c r="BI162" s="151"/>
      <c r="BJ162" s="151"/>
      <c r="BK162" s="151"/>
      <c r="BL162" s="151"/>
      <c r="BM162" s="151"/>
      <c r="BN162" s="151"/>
      <c r="BO162" s="151"/>
    </row>
    <row r="163" spans="1:67" ht="18.75" customHeight="1">
      <c r="A163" s="1168"/>
      <c r="B163" s="1145"/>
      <c r="C163" s="1141" t="s">
        <v>140</v>
      </c>
      <c r="D163" s="177">
        <f t="shared" si="70"/>
        <v>128</v>
      </c>
      <c r="E163" s="1150">
        <v>3</v>
      </c>
      <c r="F163" s="1150">
        <v>12</v>
      </c>
      <c r="G163" s="1150">
        <v>16</v>
      </c>
      <c r="H163" s="1150">
        <v>15</v>
      </c>
      <c r="I163" s="1150">
        <v>15</v>
      </c>
      <c r="J163" s="1150">
        <v>13</v>
      </c>
      <c r="K163" s="1150">
        <v>9</v>
      </c>
      <c r="L163" s="1150">
        <v>10</v>
      </c>
      <c r="M163" s="1150">
        <v>8</v>
      </c>
      <c r="N163" s="1150">
        <v>7</v>
      </c>
      <c r="O163" s="1150">
        <v>7</v>
      </c>
      <c r="P163" s="1150">
        <v>3</v>
      </c>
      <c r="Q163" s="1150">
        <v>4</v>
      </c>
      <c r="R163" s="1150">
        <v>1</v>
      </c>
      <c r="S163" s="1150">
        <v>2</v>
      </c>
      <c r="T163" s="1151">
        <v>2</v>
      </c>
      <c r="U163" s="188">
        <v>1</v>
      </c>
      <c r="V163" s="1159">
        <v>0</v>
      </c>
      <c r="W163" s="150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  <c r="AV163" s="151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  <c r="BG163" s="151"/>
      <c r="BH163" s="151"/>
      <c r="BI163" s="151"/>
      <c r="BJ163" s="151"/>
      <c r="BK163" s="151"/>
      <c r="BL163" s="151"/>
      <c r="BM163" s="151"/>
      <c r="BN163" s="151"/>
      <c r="BO163" s="151"/>
    </row>
    <row r="164" spans="1:67" ht="18.75" customHeight="1">
      <c r="A164" s="1168" t="s">
        <v>29</v>
      </c>
      <c r="B164" s="1145" t="s">
        <v>839</v>
      </c>
      <c r="C164" s="1146"/>
      <c r="D164" s="174">
        <f t="shared" si="70"/>
        <v>1201</v>
      </c>
      <c r="E164" s="1156">
        <f t="shared" ref="E164:V164" si="73">SUM(E165:E166)</f>
        <v>22</v>
      </c>
      <c r="F164" s="1156">
        <f t="shared" si="73"/>
        <v>84</v>
      </c>
      <c r="G164" s="1156">
        <f t="shared" si="73"/>
        <v>109</v>
      </c>
      <c r="H164" s="1156">
        <f t="shared" si="73"/>
        <v>117</v>
      </c>
      <c r="I164" s="1156">
        <f t="shared" si="73"/>
        <v>122</v>
      </c>
      <c r="J164" s="1156">
        <f t="shared" si="73"/>
        <v>120</v>
      </c>
      <c r="K164" s="1156">
        <f t="shared" si="73"/>
        <v>92</v>
      </c>
      <c r="L164" s="1156">
        <f t="shared" si="73"/>
        <v>99</v>
      </c>
      <c r="M164" s="1156">
        <f t="shared" si="73"/>
        <v>89</v>
      </c>
      <c r="N164" s="1156">
        <f t="shared" si="73"/>
        <v>70</v>
      </c>
      <c r="O164" s="1156">
        <f t="shared" si="73"/>
        <v>82</v>
      </c>
      <c r="P164" s="1156">
        <f t="shared" si="73"/>
        <v>58</v>
      </c>
      <c r="Q164" s="1156">
        <f t="shared" si="73"/>
        <v>51</v>
      </c>
      <c r="R164" s="1156">
        <f t="shared" si="73"/>
        <v>27</v>
      </c>
      <c r="S164" s="1156">
        <f t="shared" si="73"/>
        <v>28</v>
      </c>
      <c r="T164" s="1157">
        <f t="shared" si="73"/>
        <v>15</v>
      </c>
      <c r="U164" s="1158">
        <f t="shared" si="73"/>
        <v>12</v>
      </c>
      <c r="V164" s="1158">
        <f t="shared" si="73"/>
        <v>4</v>
      </c>
      <c r="W164" s="150"/>
      <c r="X164" s="151"/>
      <c r="Y164" s="151"/>
      <c r="Z164" s="151"/>
      <c r="AA164" s="151"/>
      <c r="AB164" s="151"/>
      <c r="AC164" s="151"/>
      <c r="AD164" s="151"/>
      <c r="AE164" s="151"/>
      <c r="AF164" s="151"/>
      <c r="AG164" s="151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  <c r="AV164" s="151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  <c r="BG164" s="151"/>
      <c r="BH164" s="151"/>
      <c r="BI164" s="151"/>
      <c r="BJ164" s="151"/>
      <c r="BK164" s="151"/>
      <c r="BL164" s="151"/>
      <c r="BM164" s="151"/>
      <c r="BN164" s="151"/>
      <c r="BO164" s="151"/>
    </row>
    <row r="165" spans="1:67" ht="18.75" customHeight="1">
      <c r="A165" s="1168"/>
      <c r="B165" s="1145"/>
      <c r="C165" s="1141" t="s">
        <v>146</v>
      </c>
      <c r="D165" s="177">
        <f t="shared" si="70"/>
        <v>802</v>
      </c>
      <c r="E165" s="1150">
        <v>13</v>
      </c>
      <c r="F165" s="1150">
        <v>47</v>
      </c>
      <c r="G165" s="1150">
        <v>60</v>
      </c>
      <c r="H165" s="1150">
        <v>69</v>
      </c>
      <c r="I165" s="1150">
        <v>76</v>
      </c>
      <c r="J165" s="1150">
        <v>79</v>
      </c>
      <c r="K165" s="1150">
        <v>64</v>
      </c>
      <c r="L165" s="1150">
        <v>70</v>
      </c>
      <c r="M165" s="1150">
        <v>62</v>
      </c>
      <c r="N165" s="1150">
        <v>49</v>
      </c>
      <c r="O165" s="1150">
        <v>61</v>
      </c>
      <c r="P165" s="1150">
        <v>47</v>
      </c>
      <c r="Q165" s="1150">
        <v>40</v>
      </c>
      <c r="R165" s="1150">
        <v>21</v>
      </c>
      <c r="S165" s="1150">
        <v>20</v>
      </c>
      <c r="T165" s="1151">
        <v>11</v>
      </c>
      <c r="U165" s="188">
        <v>10</v>
      </c>
      <c r="V165" s="1159">
        <v>3</v>
      </c>
      <c r="W165" s="150"/>
      <c r="X165" s="151"/>
      <c r="Y165" s="151"/>
      <c r="Z165" s="151"/>
      <c r="AA165" s="151"/>
      <c r="AB165" s="151"/>
      <c r="AC165" s="151"/>
      <c r="AD165" s="151"/>
      <c r="AE165" s="151"/>
      <c r="AF165" s="151"/>
      <c r="AG165" s="151"/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  <c r="AV165" s="151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  <c r="BG165" s="151"/>
      <c r="BH165" s="151"/>
      <c r="BI165" s="151"/>
      <c r="BJ165" s="151"/>
      <c r="BK165" s="151"/>
      <c r="BL165" s="151"/>
      <c r="BM165" s="151"/>
      <c r="BN165" s="151"/>
      <c r="BO165" s="151"/>
    </row>
    <row r="166" spans="1:67" ht="18.75" customHeight="1" thickBot="1">
      <c r="A166" s="1160"/>
      <c r="B166" s="1161"/>
      <c r="C166" s="1162" t="s">
        <v>140</v>
      </c>
      <c r="D166" s="1163">
        <f t="shared" si="70"/>
        <v>399</v>
      </c>
      <c r="E166" s="1164">
        <v>9</v>
      </c>
      <c r="F166" s="1164">
        <v>37</v>
      </c>
      <c r="G166" s="1164">
        <v>49</v>
      </c>
      <c r="H166" s="1164">
        <v>48</v>
      </c>
      <c r="I166" s="1164">
        <v>46</v>
      </c>
      <c r="J166" s="1164">
        <v>41</v>
      </c>
      <c r="K166" s="1164">
        <v>28</v>
      </c>
      <c r="L166" s="1164">
        <v>29</v>
      </c>
      <c r="M166" s="1164">
        <v>27</v>
      </c>
      <c r="N166" s="1164">
        <v>21</v>
      </c>
      <c r="O166" s="1164">
        <v>21</v>
      </c>
      <c r="P166" s="1164">
        <v>11</v>
      </c>
      <c r="Q166" s="1164">
        <v>11</v>
      </c>
      <c r="R166" s="1164">
        <v>6</v>
      </c>
      <c r="S166" s="1164">
        <v>8</v>
      </c>
      <c r="T166" s="1165">
        <v>4</v>
      </c>
      <c r="U166" s="1166">
        <v>2</v>
      </c>
      <c r="V166" s="1167">
        <v>1</v>
      </c>
      <c r="W166" s="150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1"/>
      <c r="AI166" s="151"/>
      <c r="AJ166" s="151"/>
      <c r="AK166" s="151"/>
      <c r="AL166" s="151"/>
      <c r="AM166" s="151"/>
      <c r="AN166" s="151"/>
      <c r="AO166" s="151"/>
      <c r="AP166" s="151"/>
      <c r="AQ166" s="151"/>
      <c r="AR166" s="151"/>
      <c r="AS166" s="151"/>
      <c r="AT166" s="151"/>
      <c r="AU166" s="151"/>
      <c r="AV166" s="151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  <c r="BG166" s="151"/>
      <c r="BH166" s="151"/>
      <c r="BI166" s="151"/>
      <c r="BJ166" s="151"/>
      <c r="BK166" s="151"/>
      <c r="BL166" s="151"/>
      <c r="BM166" s="151"/>
      <c r="BN166" s="151"/>
      <c r="BO166" s="151"/>
    </row>
    <row r="167" spans="1:67" ht="15.75" customHeight="1">
      <c r="A167" s="1664" t="s">
        <v>873</v>
      </c>
      <c r="B167" s="1664"/>
      <c r="C167" s="1664"/>
      <c r="D167" s="1664"/>
      <c r="E167" s="1607"/>
      <c r="F167" s="1024"/>
      <c r="G167" s="1606"/>
      <c r="H167" s="1606"/>
      <c r="I167" s="1606"/>
      <c r="J167" s="1606"/>
      <c r="K167" s="1606"/>
      <c r="L167" s="1606"/>
      <c r="M167" s="222"/>
      <c r="N167" s="222"/>
      <c r="O167" s="222"/>
      <c r="P167" s="222"/>
      <c r="Q167" s="222"/>
      <c r="R167" s="222"/>
      <c r="S167" s="222"/>
      <c r="T167" s="222"/>
      <c r="U167" s="223"/>
      <c r="V167" s="222"/>
      <c r="W167" s="150"/>
      <c r="X167" s="151"/>
      <c r="Y167" s="151"/>
      <c r="Z167" s="151"/>
      <c r="AA167" s="151"/>
      <c r="AB167" s="151"/>
      <c r="AC167" s="151"/>
      <c r="AD167" s="151"/>
      <c r="AE167" s="151"/>
      <c r="AF167" s="151"/>
      <c r="AG167" s="151"/>
      <c r="AH167" s="151"/>
      <c r="AI167" s="151"/>
      <c r="AJ167" s="151"/>
      <c r="AK167" s="151"/>
      <c r="AL167" s="151"/>
      <c r="AM167" s="151"/>
      <c r="AN167" s="151"/>
      <c r="AO167" s="151"/>
      <c r="AP167" s="151"/>
      <c r="AQ167" s="151"/>
      <c r="AR167" s="151"/>
      <c r="AS167" s="151"/>
      <c r="AT167" s="151"/>
      <c r="AU167" s="151"/>
      <c r="AV167" s="151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  <c r="BG167" s="151"/>
      <c r="BH167" s="151"/>
      <c r="BI167" s="151"/>
      <c r="BJ167" s="151"/>
      <c r="BK167" s="151"/>
      <c r="BL167" s="151"/>
      <c r="BM167" s="151"/>
      <c r="BN167" s="151"/>
      <c r="BO167" s="151"/>
    </row>
    <row r="168" spans="1:67">
      <c r="A168" s="1663" t="s">
        <v>872</v>
      </c>
      <c r="B168" s="1663"/>
      <c r="C168" s="1663"/>
      <c r="D168" s="1663"/>
      <c r="E168" s="1663"/>
      <c r="F168" s="1609" t="s">
        <v>875</v>
      </c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972" t="s">
        <v>842</v>
      </c>
      <c r="V168" s="222"/>
      <c r="W168" s="150"/>
      <c r="X168" s="151"/>
      <c r="Y168" s="151"/>
      <c r="Z168" s="151"/>
      <c r="AA168" s="151"/>
      <c r="AB168" s="151"/>
      <c r="AC168" s="151"/>
      <c r="AD168" s="151"/>
      <c r="AE168" s="151"/>
      <c r="AF168" s="151"/>
      <c r="AG168" s="151"/>
      <c r="AH168" s="151"/>
      <c r="AI168" s="151"/>
      <c r="AJ168" s="151"/>
      <c r="AK168" s="151"/>
      <c r="AL168" s="151"/>
      <c r="AM168" s="151"/>
      <c r="AN168" s="151"/>
      <c r="AO168" s="151"/>
      <c r="AP168" s="151"/>
      <c r="AQ168" s="151"/>
      <c r="AR168" s="151"/>
      <c r="AS168" s="151"/>
      <c r="AT168" s="151"/>
      <c r="AU168" s="151"/>
      <c r="AV168" s="151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  <c r="BG168" s="151"/>
      <c r="BH168" s="151"/>
      <c r="BI168" s="151"/>
      <c r="BJ168" s="151"/>
      <c r="BK168" s="151"/>
      <c r="BL168" s="151"/>
      <c r="BM168" s="151"/>
      <c r="BN168" s="151"/>
      <c r="BO168" s="151"/>
    </row>
    <row r="169" spans="1:67">
      <c r="D169" s="151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3"/>
      <c r="V169" s="222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  <c r="BI169" s="151"/>
      <c r="BJ169" s="151"/>
      <c r="BK169" s="151"/>
      <c r="BL169" s="151"/>
      <c r="BM169" s="151"/>
      <c r="BN169" s="151"/>
      <c r="BO169" s="151"/>
    </row>
    <row r="170" spans="1:67">
      <c r="D170" s="151"/>
      <c r="E170" s="222"/>
      <c r="F170" s="222"/>
      <c r="G170" s="222"/>
      <c r="H170" s="222"/>
      <c r="I170" s="222"/>
      <c r="J170" s="222"/>
      <c r="K170" s="222"/>
      <c r="L170" s="222"/>
      <c r="M170" s="222"/>
      <c r="N170" s="222"/>
      <c r="O170" s="222"/>
      <c r="P170" s="222"/>
      <c r="Q170" s="222"/>
      <c r="R170" s="222"/>
      <c r="S170" s="222"/>
      <c r="T170" s="222"/>
      <c r="U170" s="223"/>
      <c r="V170" s="222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1"/>
      <c r="BN170" s="151"/>
      <c r="BO170" s="151"/>
    </row>
    <row r="171" spans="1:67">
      <c r="D171" s="151"/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3"/>
      <c r="V171" s="222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1"/>
      <c r="BN171" s="151"/>
      <c r="BO171" s="151"/>
    </row>
    <row r="172" spans="1:67">
      <c r="D172" s="151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3"/>
      <c r="V172" s="222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1"/>
      <c r="BN172" s="151"/>
      <c r="BO172" s="151"/>
    </row>
    <row r="173" spans="1:67">
      <c r="D173" s="151"/>
      <c r="E173" s="222"/>
      <c r="F173" s="222"/>
      <c r="G173" s="222"/>
      <c r="H173" s="222"/>
      <c r="I173" s="222"/>
      <c r="J173" s="222"/>
      <c r="K173" s="222"/>
      <c r="L173" s="222"/>
      <c r="M173" s="222"/>
      <c r="N173" s="222"/>
      <c r="O173" s="222"/>
      <c r="P173" s="222"/>
      <c r="Q173" s="222"/>
      <c r="R173" s="222"/>
      <c r="S173" s="222"/>
      <c r="T173" s="222"/>
      <c r="U173" s="223"/>
      <c r="V173" s="222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1"/>
      <c r="BN173" s="151"/>
      <c r="BO173" s="151"/>
    </row>
    <row r="174" spans="1:67">
      <c r="D174" s="151"/>
      <c r="E174" s="222"/>
      <c r="F174" s="222"/>
      <c r="G174" s="222"/>
      <c r="H174" s="222"/>
      <c r="I174" s="222"/>
      <c r="J174" s="222"/>
      <c r="K174" s="222"/>
      <c r="L174" s="222"/>
      <c r="M174" s="222"/>
      <c r="N174" s="222"/>
      <c r="O174" s="222"/>
      <c r="P174" s="222"/>
      <c r="Q174" s="222"/>
      <c r="R174" s="222"/>
      <c r="S174" s="222"/>
      <c r="T174" s="222"/>
      <c r="U174" s="223"/>
      <c r="V174" s="222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1"/>
      <c r="BN174" s="151"/>
      <c r="BO174" s="151"/>
    </row>
    <row r="175" spans="1:67">
      <c r="D175" s="151"/>
      <c r="E175" s="222"/>
      <c r="F175" s="222"/>
      <c r="G175" s="222"/>
      <c r="H175" s="222"/>
      <c r="I175" s="222"/>
      <c r="J175" s="222"/>
      <c r="K175" s="222"/>
      <c r="L175" s="222"/>
      <c r="M175" s="222"/>
      <c r="N175" s="222"/>
      <c r="O175" s="222"/>
      <c r="P175" s="222"/>
      <c r="Q175" s="222"/>
      <c r="R175" s="222"/>
      <c r="S175" s="222"/>
      <c r="T175" s="222"/>
      <c r="U175" s="223"/>
      <c r="V175" s="222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1"/>
      <c r="BN175" s="151"/>
      <c r="BO175" s="151"/>
    </row>
    <row r="176" spans="1:67">
      <c r="D176" s="151"/>
      <c r="E176" s="222"/>
      <c r="F176" s="222"/>
      <c r="G176" s="222"/>
      <c r="H176" s="222"/>
      <c r="I176" s="222"/>
      <c r="J176" s="222"/>
      <c r="K176" s="222"/>
      <c r="L176" s="222"/>
      <c r="M176" s="222"/>
      <c r="N176" s="222"/>
      <c r="O176" s="222"/>
      <c r="P176" s="222"/>
      <c r="Q176" s="222"/>
      <c r="R176" s="222"/>
      <c r="S176" s="222"/>
      <c r="T176" s="222"/>
      <c r="U176" s="223"/>
      <c r="V176" s="222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51"/>
      <c r="BJ176" s="151"/>
      <c r="BK176" s="151"/>
      <c r="BL176" s="151"/>
      <c r="BM176" s="151"/>
      <c r="BN176" s="151"/>
      <c r="BO176" s="151"/>
    </row>
    <row r="177" spans="4:67">
      <c r="D177" s="151"/>
      <c r="E177" s="222"/>
      <c r="F177" s="222"/>
      <c r="G177" s="222"/>
      <c r="H177" s="222"/>
      <c r="I177" s="222"/>
      <c r="J177" s="222"/>
      <c r="K177" s="222"/>
      <c r="L177" s="222"/>
      <c r="M177" s="222"/>
      <c r="N177" s="222"/>
      <c r="O177" s="222"/>
      <c r="P177" s="222"/>
      <c r="Q177" s="222"/>
      <c r="R177" s="222"/>
      <c r="S177" s="222"/>
      <c r="T177" s="222"/>
      <c r="U177" s="223"/>
      <c r="V177" s="222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151"/>
      <c r="BN177" s="151"/>
      <c r="BO177" s="151"/>
    </row>
    <row r="178" spans="4:67">
      <c r="D178" s="151"/>
      <c r="E178" s="222"/>
      <c r="F178" s="222"/>
      <c r="G178" s="222"/>
      <c r="H178" s="222"/>
      <c r="I178" s="222"/>
      <c r="J178" s="222"/>
      <c r="K178" s="222"/>
      <c r="L178" s="222"/>
      <c r="M178" s="222"/>
      <c r="N178" s="222"/>
      <c r="O178" s="222"/>
      <c r="P178" s="222"/>
      <c r="Q178" s="222"/>
      <c r="R178" s="222"/>
      <c r="S178" s="222"/>
      <c r="T178" s="222"/>
      <c r="U178" s="223"/>
      <c r="V178" s="222"/>
      <c r="W178" s="151"/>
      <c r="X178" s="151"/>
      <c r="Y178" s="151"/>
      <c r="Z178" s="151"/>
      <c r="AA178" s="151"/>
      <c r="AB178" s="151"/>
      <c r="AC178" s="151"/>
      <c r="AD178" s="151"/>
      <c r="AE178" s="151"/>
      <c r="AF178" s="151"/>
      <c r="AG178" s="151"/>
      <c r="AH178" s="151"/>
      <c r="AI178" s="151"/>
      <c r="AJ178" s="151"/>
      <c r="AK178" s="151"/>
      <c r="AL178" s="151"/>
      <c r="AM178" s="151"/>
      <c r="AN178" s="151"/>
      <c r="AO178" s="151"/>
      <c r="AP178" s="151"/>
      <c r="AQ178" s="151"/>
      <c r="AR178" s="151"/>
      <c r="AS178" s="151"/>
      <c r="AT178" s="151"/>
      <c r="AU178" s="151"/>
      <c r="AV178" s="151"/>
      <c r="AW178" s="151"/>
      <c r="AX178" s="151"/>
      <c r="AY178" s="151"/>
      <c r="AZ178" s="151"/>
      <c r="BA178" s="151"/>
      <c r="BB178" s="151"/>
      <c r="BC178" s="151"/>
      <c r="BD178" s="151"/>
      <c r="BE178" s="151"/>
      <c r="BF178" s="151"/>
      <c r="BG178" s="151"/>
      <c r="BH178" s="151"/>
      <c r="BI178" s="151"/>
      <c r="BJ178" s="151"/>
      <c r="BK178" s="151"/>
      <c r="BL178" s="151"/>
      <c r="BM178" s="151"/>
      <c r="BN178" s="151"/>
      <c r="BO178" s="151"/>
    </row>
    <row r="179" spans="4:67">
      <c r="D179" s="151"/>
      <c r="E179" s="222"/>
      <c r="F179" s="222"/>
      <c r="G179" s="222"/>
      <c r="H179" s="222"/>
      <c r="I179" s="222"/>
      <c r="J179" s="222"/>
      <c r="K179" s="222"/>
      <c r="L179" s="222"/>
      <c r="M179" s="222"/>
      <c r="N179" s="222"/>
      <c r="O179" s="222"/>
      <c r="P179" s="222"/>
      <c r="Q179" s="222"/>
      <c r="R179" s="222"/>
      <c r="S179" s="222"/>
      <c r="T179" s="222"/>
      <c r="U179" s="223"/>
      <c r="V179" s="222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1"/>
      <c r="BJ179" s="151"/>
      <c r="BK179" s="151"/>
      <c r="BL179" s="151"/>
      <c r="BM179" s="151"/>
      <c r="BN179" s="151"/>
      <c r="BO179" s="151"/>
    </row>
    <row r="180" spans="4:67">
      <c r="D180" s="151"/>
      <c r="E180" s="222"/>
      <c r="F180" s="222"/>
      <c r="G180" s="222"/>
      <c r="H180" s="222"/>
      <c r="I180" s="222"/>
      <c r="J180" s="222"/>
      <c r="K180" s="222"/>
      <c r="L180" s="222"/>
      <c r="M180" s="222"/>
      <c r="N180" s="222"/>
      <c r="O180" s="222"/>
      <c r="P180" s="222"/>
      <c r="Q180" s="222"/>
      <c r="R180" s="222"/>
      <c r="S180" s="222"/>
      <c r="T180" s="222"/>
      <c r="U180" s="223"/>
      <c r="V180" s="222"/>
      <c r="W180" s="151"/>
      <c r="X180" s="151"/>
      <c r="Y180" s="151"/>
      <c r="Z180" s="151"/>
      <c r="AA180" s="151"/>
      <c r="AB180" s="151"/>
      <c r="AC180" s="151"/>
      <c r="AD180" s="151"/>
      <c r="AE180" s="151"/>
      <c r="AF180" s="151"/>
      <c r="AG180" s="151"/>
      <c r="AH180" s="151"/>
      <c r="AI180" s="151"/>
      <c r="AJ180" s="151"/>
      <c r="AK180" s="151"/>
      <c r="AL180" s="151"/>
      <c r="AM180" s="151"/>
      <c r="AN180" s="151"/>
      <c r="AO180" s="151"/>
      <c r="AP180" s="151"/>
      <c r="AQ180" s="151"/>
      <c r="AR180" s="151"/>
      <c r="AS180" s="151"/>
      <c r="AT180" s="151"/>
      <c r="AU180" s="151"/>
      <c r="AV180" s="151"/>
      <c r="AW180" s="151"/>
      <c r="AX180" s="151"/>
      <c r="AY180" s="151"/>
      <c r="AZ180" s="151"/>
      <c r="BA180" s="151"/>
      <c r="BB180" s="151"/>
      <c r="BC180" s="151"/>
      <c r="BD180" s="151"/>
      <c r="BE180" s="151"/>
      <c r="BF180" s="151"/>
      <c r="BG180" s="151"/>
      <c r="BH180" s="151"/>
      <c r="BI180" s="151"/>
      <c r="BJ180" s="151"/>
      <c r="BK180" s="151"/>
      <c r="BL180" s="151"/>
      <c r="BM180" s="151"/>
      <c r="BN180" s="151"/>
      <c r="BO180" s="151"/>
    </row>
    <row r="181" spans="4:67">
      <c r="D181" s="151"/>
      <c r="E181" s="222"/>
      <c r="F181" s="222"/>
      <c r="G181" s="222"/>
      <c r="H181" s="222"/>
      <c r="I181" s="222"/>
      <c r="J181" s="222"/>
      <c r="K181" s="222"/>
      <c r="L181" s="222"/>
      <c r="M181" s="222"/>
      <c r="N181" s="222"/>
      <c r="O181" s="222"/>
      <c r="P181" s="222"/>
      <c r="Q181" s="222"/>
      <c r="R181" s="222"/>
      <c r="S181" s="222"/>
      <c r="T181" s="222"/>
      <c r="U181" s="223"/>
      <c r="V181" s="222"/>
      <c r="W181" s="151"/>
      <c r="X181" s="151"/>
      <c r="Y181" s="151"/>
      <c r="Z181" s="151"/>
      <c r="AA181" s="151"/>
      <c r="AB181" s="151"/>
      <c r="AC181" s="151"/>
      <c r="AD181" s="151"/>
      <c r="AE181" s="151"/>
      <c r="AF181" s="151"/>
      <c r="AG181" s="151"/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W181" s="151"/>
      <c r="AX181" s="151"/>
      <c r="AY181" s="151"/>
      <c r="AZ181" s="151"/>
      <c r="BA181" s="151"/>
      <c r="BB181" s="151"/>
      <c r="BC181" s="151"/>
      <c r="BD181" s="151"/>
      <c r="BE181" s="151"/>
      <c r="BF181" s="151"/>
      <c r="BG181" s="151"/>
      <c r="BH181" s="151"/>
      <c r="BI181" s="151"/>
      <c r="BJ181" s="151"/>
      <c r="BK181" s="151"/>
      <c r="BL181" s="151"/>
      <c r="BM181" s="151"/>
      <c r="BN181" s="151"/>
      <c r="BO181" s="151"/>
    </row>
    <row r="182" spans="4:67">
      <c r="D182" s="151"/>
      <c r="E182" s="222"/>
      <c r="F182" s="222"/>
      <c r="G182" s="222"/>
      <c r="H182" s="222"/>
      <c r="I182" s="222"/>
      <c r="J182" s="222"/>
      <c r="K182" s="222"/>
      <c r="L182" s="222"/>
      <c r="M182" s="222"/>
      <c r="N182" s="222"/>
      <c r="O182" s="222"/>
      <c r="P182" s="222"/>
      <c r="Q182" s="222"/>
      <c r="R182" s="222"/>
      <c r="S182" s="222"/>
      <c r="T182" s="222"/>
      <c r="U182" s="223"/>
      <c r="V182" s="222"/>
      <c r="W182" s="151"/>
      <c r="X182" s="151"/>
      <c r="Y182" s="151"/>
      <c r="Z182" s="151"/>
      <c r="AA182" s="151"/>
      <c r="AB182" s="151"/>
      <c r="AC182" s="151"/>
      <c r="AD182" s="151"/>
      <c r="AE182" s="151"/>
      <c r="AF182" s="151"/>
      <c r="AG182" s="151"/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W182" s="151"/>
      <c r="AX182" s="151"/>
      <c r="AY182" s="151"/>
      <c r="AZ182" s="151"/>
      <c r="BA182" s="151"/>
      <c r="BB182" s="151"/>
      <c r="BC182" s="151"/>
      <c r="BD182" s="151"/>
      <c r="BE182" s="151"/>
      <c r="BF182" s="151"/>
      <c r="BG182" s="151"/>
      <c r="BH182" s="151"/>
      <c r="BI182" s="151"/>
      <c r="BJ182" s="151"/>
      <c r="BK182" s="151"/>
      <c r="BL182" s="151"/>
      <c r="BM182" s="151"/>
      <c r="BN182" s="151"/>
      <c r="BO182" s="151"/>
    </row>
    <row r="183" spans="4:67">
      <c r="D183" s="151"/>
      <c r="E183" s="222"/>
      <c r="F183" s="222"/>
      <c r="G183" s="222"/>
      <c r="H183" s="222"/>
      <c r="I183" s="222"/>
      <c r="J183" s="222"/>
      <c r="K183" s="222"/>
      <c r="L183" s="222"/>
      <c r="M183" s="222"/>
      <c r="N183" s="222"/>
      <c r="O183" s="222"/>
      <c r="P183" s="222"/>
      <c r="Q183" s="222"/>
      <c r="R183" s="222"/>
      <c r="S183" s="222"/>
      <c r="T183" s="222"/>
      <c r="U183" s="223"/>
      <c r="V183" s="222"/>
      <c r="W183" s="151"/>
      <c r="X183" s="151"/>
      <c r="Y183" s="151"/>
      <c r="Z183" s="151"/>
      <c r="AA183" s="151"/>
      <c r="AB183" s="151"/>
      <c r="AC183" s="151"/>
      <c r="AD183" s="151"/>
      <c r="AE183" s="151"/>
      <c r="AF183" s="151"/>
      <c r="AG183" s="151"/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W183" s="151"/>
      <c r="AX183" s="151"/>
      <c r="AY183" s="151"/>
      <c r="AZ183" s="151"/>
      <c r="BA183" s="151"/>
      <c r="BB183" s="151"/>
      <c r="BC183" s="151"/>
      <c r="BD183" s="151"/>
      <c r="BE183" s="151"/>
      <c r="BF183" s="151"/>
      <c r="BG183" s="151"/>
      <c r="BH183" s="151"/>
      <c r="BI183" s="151"/>
      <c r="BJ183" s="151"/>
      <c r="BK183" s="151"/>
      <c r="BL183" s="151"/>
      <c r="BM183" s="151"/>
      <c r="BN183" s="151"/>
      <c r="BO183" s="151"/>
    </row>
    <row r="184" spans="4:67">
      <c r="D184" s="151"/>
      <c r="E184" s="222"/>
      <c r="F184" s="222"/>
      <c r="G184" s="222"/>
      <c r="H184" s="222"/>
      <c r="I184" s="222"/>
      <c r="J184" s="222"/>
      <c r="K184" s="222"/>
      <c r="L184" s="222"/>
      <c r="M184" s="222"/>
      <c r="N184" s="222"/>
      <c r="O184" s="222"/>
      <c r="P184" s="222"/>
      <c r="Q184" s="222"/>
      <c r="R184" s="222"/>
      <c r="S184" s="222"/>
      <c r="T184" s="222"/>
      <c r="U184" s="223"/>
      <c r="V184" s="222"/>
      <c r="W184" s="151"/>
      <c r="X184" s="151"/>
      <c r="Y184" s="151"/>
      <c r="Z184" s="151"/>
      <c r="AA184" s="151"/>
      <c r="AB184" s="151"/>
      <c r="AC184" s="151"/>
      <c r="AD184" s="151"/>
      <c r="AE184" s="151"/>
      <c r="AF184" s="151"/>
      <c r="AG184" s="151"/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W184" s="151"/>
      <c r="AX184" s="151"/>
      <c r="AY184" s="151"/>
      <c r="AZ184" s="151"/>
      <c r="BA184" s="151"/>
      <c r="BB184" s="151"/>
      <c r="BC184" s="151"/>
      <c r="BD184" s="151"/>
      <c r="BE184" s="151"/>
      <c r="BF184" s="151"/>
      <c r="BG184" s="151"/>
      <c r="BH184" s="151"/>
      <c r="BI184" s="151"/>
      <c r="BJ184" s="151"/>
      <c r="BK184" s="151"/>
      <c r="BL184" s="151"/>
      <c r="BM184" s="151"/>
      <c r="BN184" s="151"/>
      <c r="BO184" s="151"/>
    </row>
    <row r="185" spans="4:67">
      <c r="D185" s="151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3"/>
      <c r="V185" s="222"/>
      <c r="W185" s="151"/>
      <c r="X185" s="151"/>
      <c r="Y185" s="151"/>
      <c r="Z185" s="151"/>
      <c r="AA185" s="151"/>
      <c r="AB185" s="151"/>
      <c r="AC185" s="151"/>
      <c r="AD185" s="151"/>
      <c r="AE185" s="151"/>
      <c r="AF185" s="151"/>
      <c r="AG185" s="151"/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W185" s="151"/>
      <c r="AX185" s="151"/>
      <c r="AY185" s="151"/>
      <c r="AZ185" s="151"/>
      <c r="BA185" s="151"/>
      <c r="BB185" s="151"/>
      <c r="BC185" s="151"/>
      <c r="BD185" s="151"/>
      <c r="BE185" s="151"/>
      <c r="BF185" s="151"/>
      <c r="BG185" s="151"/>
      <c r="BH185" s="151"/>
      <c r="BI185" s="151"/>
      <c r="BJ185" s="151"/>
      <c r="BK185" s="151"/>
      <c r="BL185" s="151"/>
      <c r="BM185" s="151"/>
      <c r="BN185" s="151"/>
      <c r="BO185" s="151"/>
    </row>
    <row r="186" spans="4:67">
      <c r="D186" s="151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3"/>
      <c r="V186" s="222"/>
      <c r="W186" s="151"/>
      <c r="X186" s="151"/>
      <c r="Y186" s="151"/>
      <c r="Z186" s="151"/>
      <c r="AA186" s="151"/>
      <c r="AB186" s="151"/>
      <c r="AC186" s="151"/>
      <c r="AD186" s="151"/>
      <c r="AE186" s="151"/>
      <c r="AF186" s="151"/>
      <c r="AG186" s="151"/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W186" s="151"/>
      <c r="AX186" s="151"/>
      <c r="AY186" s="151"/>
      <c r="AZ186" s="151"/>
      <c r="BA186" s="151"/>
      <c r="BB186" s="151"/>
      <c r="BC186" s="151"/>
      <c r="BD186" s="151"/>
      <c r="BE186" s="151"/>
      <c r="BF186" s="151"/>
      <c r="BG186" s="151"/>
      <c r="BH186" s="151"/>
      <c r="BI186" s="151"/>
      <c r="BJ186" s="151"/>
      <c r="BK186" s="151"/>
      <c r="BL186" s="151"/>
      <c r="BM186" s="151"/>
      <c r="BN186" s="151"/>
      <c r="BO186" s="151"/>
    </row>
    <row r="187" spans="4:67">
      <c r="D187" s="151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3"/>
      <c r="V187" s="222"/>
      <c r="W187" s="151"/>
      <c r="X187" s="151"/>
      <c r="Y187" s="151"/>
      <c r="Z187" s="151"/>
      <c r="AA187" s="151"/>
      <c r="AB187" s="151"/>
      <c r="AC187" s="151"/>
      <c r="AD187" s="151"/>
      <c r="AE187" s="151"/>
      <c r="AF187" s="151"/>
      <c r="AG187" s="151"/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W187" s="151"/>
      <c r="AX187" s="151"/>
      <c r="AY187" s="151"/>
      <c r="AZ187" s="151"/>
      <c r="BA187" s="151"/>
      <c r="BB187" s="151"/>
      <c r="BC187" s="151"/>
      <c r="BD187" s="151"/>
      <c r="BE187" s="151"/>
      <c r="BF187" s="151"/>
      <c r="BG187" s="151"/>
      <c r="BH187" s="151"/>
      <c r="BI187" s="151"/>
      <c r="BJ187" s="151"/>
      <c r="BK187" s="151"/>
      <c r="BL187" s="151"/>
      <c r="BM187" s="151"/>
      <c r="BN187" s="151"/>
      <c r="BO187" s="151"/>
    </row>
    <row r="188" spans="4:67">
      <c r="D188" s="151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3"/>
      <c r="V188" s="222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1"/>
      <c r="BK188" s="151"/>
      <c r="BL188" s="151"/>
      <c r="BM188" s="151"/>
      <c r="BN188" s="151"/>
      <c r="BO188" s="151"/>
    </row>
    <row r="189" spans="4:67">
      <c r="D189" s="151"/>
      <c r="E189" s="222"/>
      <c r="F189" s="222"/>
      <c r="G189" s="222"/>
      <c r="H189" s="222"/>
      <c r="I189" s="222"/>
      <c r="J189" s="222"/>
      <c r="K189" s="222"/>
      <c r="L189" s="222"/>
      <c r="M189" s="222"/>
      <c r="N189" s="222"/>
      <c r="O189" s="222"/>
      <c r="P189" s="222"/>
      <c r="Q189" s="222"/>
      <c r="R189" s="222"/>
      <c r="S189" s="222"/>
      <c r="T189" s="222"/>
      <c r="U189" s="223"/>
      <c r="V189" s="222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1"/>
      <c r="BN189" s="151"/>
      <c r="BO189" s="151"/>
    </row>
    <row r="190" spans="4:67">
      <c r="D190" s="151"/>
      <c r="E190" s="222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3"/>
      <c r="V190" s="222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  <c r="BI190" s="151"/>
      <c r="BJ190" s="151"/>
      <c r="BK190" s="151"/>
      <c r="BL190" s="151"/>
      <c r="BM190" s="151"/>
      <c r="BN190" s="151"/>
      <c r="BO190" s="151"/>
    </row>
    <row r="191" spans="4:67">
      <c r="D191" s="151"/>
      <c r="E191" s="222"/>
      <c r="F191" s="222"/>
      <c r="G191" s="222"/>
      <c r="H191" s="222"/>
      <c r="I191" s="222"/>
      <c r="J191" s="222"/>
      <c r="K191" s="222"/>
      <c r="L191" s="222"/>
      <c r="M191" s="222"/>
      <c r="N191" s="222"/>
      <c r="O191" s="222"/>
      <c r="P191" s="222"/>
      <c r="Q191" s="222"/>
      <c r="R191" s="222"/>
      <c r="S191" s="222"/>
      <c r="T191" s="222"/>
      <c r="U191" s="223"/>
      <c r="V191" s="222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1"/>
      <c r="BN191" s="151"/>
      <c r="BO191" s="151"/>
    </row>
    <row r="192" spans="4:67">
      <c r="D192" s="151"/>
      <c r="E192" s="222"/>
      <c r="F192" s="222"/>
      <c r="G192" s="222"/>
      <c r="H192" s="222"/>
      <c r="I192" s="222"/>
      <c r="J192" s="222"/>
      <c r="K192" s="222"/>
      <c r="L192" s="222"/>
      <c r="M192" s="222"/>
      <c r="N192" s="222"/>
      <c r="O192" s="222"/>
      <c r="P192" s="222"/>
      <c r="Q192" s="222"/>
      <c r="R192" s="222"/>
      <c r="S192" s="222"/>
      <c r="T192" s="222"/>
      <c r="U192" s="223"/>
      <c r="V192" s="222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1"/>
      <c r="BN192" s="151"/>
      <c r="BO192" s="151"/>
    </row>
    <row r="193" spans="4:67">
      <c r="D193" s="151"/>
      <c r="E193" s="222"/>
      <c r="F193" s="222"/>
      <c r="G193" s="222"/>
      <c r="H193" s="222"/>
      <c r="I193" s="222"/>
      <c r="J193" s="222"/>
      <c r="K193" s="222"/>
      <c r="L193" s="222"/>
      <c r="M193" s="222"/>
      <c r="N193" s="222"/>
      <c r="O193" s="222"/>
      <c r="P193" s="222"/>
      <c r="Q193" s="222"/>
      <c r="R193" s="222"/>
      <c r="S193" s="222"/>
      <c r="T193" s="222"/>
      <c r="U193" s="223"/>
      <c r="V193" s="222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1"/>
      <c r="BN193" s="151"/>
      <c r="BO193" s="151"/>
    </row>
    <row r="194" spans="4:67">
      <c r="D194" s="151"/>
      <c r="E194" s="222"/>
      <c r="F194" s="222"/>
      <c r="G194" s="222"/>
      <c r="H194" s="222"/>
      <c r="I194" s="222"/>
      <c r="J194" s="222"/>
      <c r="K194" s="222"/>
      <c r="L194" s="222"/>
      <c r="M194" s="222"/>
      <c r="N194" s="222"/>
      <c r="O194" s="222"/>
      <c r="P194" s="222"/>
      <c r="Q194" s="222"/>
      <c r="R194" s="222"/>
      <c r="S194" s="222"/>
      <c r="T194" s="222"/>
      <c r="U194" s="223"/>
      <c r="V194" s="222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1"/>
      <c r="BN194" s="151"/>
      <c r="BO194" s="151"/>
    </row>
    <row r="195" spans="4:67">
      <c r="D195" s="151"/>
      <c r="E195" s="222"/>
      <c r="F195" s="222"/>
      <c r="G195" s="222"/>
      <c r="H195" s="222"/>
      <c r="I195" s="222"/>
      <c r="J195" s="222"/>
      <c r="K195" s="222"/>
      <c r="L195" s="222"/>
      <c r="M195" s="222"/>
      <c r="N195" s="222"/>
      <c r="O195" s="222"/>
      <c r="P195" s="222"/>
      <c r="Q195" s="222"/>
      <c r="R195" s="222"/>
      <c r="S195" s="222"/>
      <c r="T195" s="222"/>
      <c r="U195" s="223"/>
      <c r="V195" s="222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1"/>
      <c r="BN195" s="151"/>
      <c r="BO195" s="151"/>
    </row>
    <row r="196" spans="4:67">
      <c r="D196" s="151"/>
      <c r="E196" s="222"/>
      <c r="F196" s="222"/>
      <c r="G196" s="222"/>
      <c r="H196" s="222"/>
      <c r="I196" s="222"/>
      <c r="J196" s="222"/>
      <c r="K196" s="222"/>
      <c r="L196" s="222"/>
      <c r="M196" s="222"/>
      <c r="N196" s="222"/>
      <c r="O196" s="222"/>
      <c r="P196" s="222"/>
      <c r="Q196" s="222"/>
      <c r="R196" s="222"/>
      <c r="S196" s="222"/>
      <c r="T196" s="222"/>
      <c r="U196" s="223"/>
      <c r="V196" s="222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1"/>
      <c r="BN196" s="151"/>
      <c r="BO196" s="151"/>
    </row>
    <row r="197" spans="4:67">
      <c r="D197" s="151"/>
      <c r="E197" s="222"/>
      <c r="F197" s="222"/>
      <c r="G197" s="222"/>
      <c r="H197" s="222"/>
      <c r="I197" s="222"/>
      <c r="J197" s="222"/>
      <c r="K197" s="222"/>
      <c r="L197" s="222"/>
      <c r="M197" s="222"/>
      <c r="N197" s="222"/>
      <c r="O197" s="222"/>
      <c r="P197" s="222"/>
      <c r="Q197" s="222"/>
      <c r="R197" s="222"/>
      <c r="S197" s="222"/>
      <c r="T197" s="222"/>
      <c r="U197" s="223"/>
      <c r="V197" s="222"/>
      <c r="W197" s="151"/>
      <c r="X197" s="151"/>
      <c r="Y197" s="151"/>
      <c r="Z197" s="151"/>
      <c r="AA197" s="151"/>
      <c r="AB197" s="151"/>
      <c r="AC197" s="151"/>
      <c r="AD197" s="151"/>
      <c r="AE197" s="151"/>
      <c r="AF197" s="151"/>
      <c r="AG197" s="151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W197" s="151"/>
      <c r="AX197" s="151"/>
      <c r="AY197" s="151"/>
      <c r="AZ197" s="151"/>
      <c r="BA197" s="151"/>
      <c r="BB197" s="151"/>
      <c r="BC197" s="151"/>
      <c r="BD197" s="151"/>
      <c r="BE197" s="151"/>
      <c r="BF197" s="151"/>
      <c r="BG197" s="151"/>
      <c r="BH197" s="151"/>
      <c r="BI197" s="151"/>
      <c r="BJ197" s="151"/>
      <c r="BK197" s="151"/>
      <c r="BL197" s="151"/>
      <c r="BM197" s="151"/>
      <c r="BN197" s="151"/>
      <c r="BO197" s="151"/>
    </row>
    <row r="198" spans="4:67">
      <c r="D198" s="151"/>
      <c r="E198" s="222"/>
      <c r="F198" s="222"/>
      <c r="G198" s="222"/>
      <c r="H198" s="222"/>
      <c r="I198" s="222"/>
      <c r="J198" s="222"/>
      <c r="K198" s="222"/>
      <c r="L198" s="222"/>
      <c r="M198" s="222"/>
      <c r="N198" s="222"/>
      <c r="O198" s="222"/>
      <c r="P198" s="222"/>
      <c r="Q198" s="222"/>
      <c r="R198" s="222"/>
      <c r="S198" s="222"/>
      <c r="T198" s="222"/>
      <c r="U198" s="223"/>
      <c r="V198" s="222"/>
      <c r="W198" s="151"/>
      <c r="X198" s="151"/>
      <c r="Y198" s="151"/>
      <c r="Z198" s="151"/>
      <c r="AA198" s="151"/>
      <c r="AB198" s="151"/>
      <c r="AC198" s="151"/>
      <c r="AD198" s="151"/>
      <c r="AE198" s="151"/>
      <c r="AF198" s="151"/>
      <c r="AG198" s="151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W198" s="151"/>
      <c r="AX198" s="151"/>
      <c r="AY198" s="151"/>
      <c r="AZ198" s="151"/>
      <c r="BA198" s="151"/>
      <c r="BB198" s="151"/>
      <c r="BC198" s="151"/>
      <c r="BD198" s="151"/>
      <c r="BE198" s="151"/>
      <c r="BF198" s="151"/>
      <c r="BG198" s="151"/>
      <c r="BH198" s="151"/>
      <c r="BI198" s="151"/>
      <c r="BJ198" s="151"/>
      <c r="BK198" s="151"/>
      <c r="BL198" s="151"/>
      <c r="BM198" s="151"/>
      <c r="BN198" s="151"/>
      <c r="BO198" s="151"/>
    </row>
    <row r="199" spans="4:67">
      <c r="D199" s="151"/>
      <c r="E199" s="222"/>
      <c r="F199" s="222"/>
      <c r="G199" s="222"/>
      <c r="H199" s="222"/>
      <c r="I199" s="222"/>
      <c r="J199" s="222"/>
      <c r="K199" s="222"/>
      <c r="L199" s="222"/>
      <c r="M199" s="222"/>
      <c r="N199" s="222"/>
      <c r="O199" s="222"/>
      <c r="P199" s="222"/>
      <c r="Q199" s="222"/>
      <c r="R199" s="222"/>
      <c r="S199" s="222"/>
      <c r="T199" s="222"/>
      <c r="U199" s="223"/>
      <c r="V199" s="222"/>
      <c r="W199" s="151"/>
      <c r="X199" s="151"/>
      <c r="Y199" s="151"/>
      <c r="Z199" s="151"/>
      <c r="AA199" s="151"/>
      <c r="AB199" s="151"/>
      <c r="AC199" s="151"/>
      <c r="AD199" s="151"/>
      <c r="AE199" s="151"/>
      <c r="AF199" s="151"/>
      <c r="AG199" s="151"/>
      <c r="AH199" s="151"/>
      <c r="AI199" s="151"/>
      <c r="AJ199" s="151"/>
      <c r="AK199" s="151"/>
      <c r="AL199" s="151"/>
      <c r="AM199" s="151"/>
      <c r="AN199" s="151"/>
      <c r="AO199" s="151"/>
      <c r="AP199" s="151"/>
      <c r="AQ199" s="151"/>
      <c r="AR199" s="151"/>
      <c r="AS199" s="151"/>
      <c r="AT199" s="151"/>
      <c r="AU199" s="151"/>
      <c r="AV199" s="151"/>
      <c r="AW199" s="151"/>
      <c r="AX199" s="151"/>
      <c r="AY199" s="151"/>
      <c r="AZ199" s="151"/>
      <c r="BA199" s="151"/>
      <c r="BB199" s="151"/>
      <c r="BC199" s="151"/>
      <c r="BD199" s="151"/>
      <c r="BE199" s="151"/>
      <c r="BF199" s="151"/>
      <c r="BG199" s="151"/>
      <c r="BH199" s="151"/>
      <c r="BI199" s="151"/>
      <c r="BJ199" s="151"/>
      <c r="BK199" s="151"/>
      <c r="BL199" s="151"/>
      <c r="BM199" s="151"/>
      <c r="BN199" s="151"/>
      <c r="BO199" s="151"/>
    </row>
    <row r="200" spans="4:67">
      <c r="D200" s="151"/>
      <c r="E200" s="222"/>
      <c r="F200" s="222"/>
      <c r="G200" s="222"/>
      <c r="H200" s="222"/>
      <c r="I200" s="222"/>
      <c r="J200" s="222"/>
      <c r="K200" s="222"/>
      <c r="L200" s="222"/>
      <c r="M200" s="222"/>
      <c r="N200" s="222"/>
      <c r="O200" s="222"/>
      <c r="P200" s="222"/>
      <c r="Q200" s="222"/>
      <c r="R200" s="222"/>
      <c r="S200" s="222"/>
      <c r="T200" s="222"/>
      <c r="U200" s="223"/>
      <c r="V200" s="222"/>
      <c r="W200" s="151"/>
      <c r="X200" s="151"/>
      <c r="Y200" s="151"/>
      <c r="Z200" s="151"/>
      <c r="AA200" s="151"/>
      <c r="AB200" s="151"/>
      <c r="AC200" s="151"/>
      <c r="AD200" s="151"/>
      <c r="AE200" s="151"/>
      <c r="AF200" s="151"/>
      <c r="AG200" s="151"/>
      <c r="AH200" s="151"/>
      <c r="AI200" s="151"/>
      <c r="AJ200" s="151"/>
      <c r="AK200" s="151"/>
      <c r="AL200" s="151"/>
      <c r="AM200" s="151"/>
      <c r="AN200" s="151"/>
      <c r="AO200" s="151"/>
      <c r="AP200" s="151"/>
      <c r="AQ200" s="151"/>
      <c r="AR200" s="151"/>
      <c r="AS200" s="151"/>
      <c r="AT200" s="151"/>
      <c r="AU200" s="151"/>
      <c r="AV200" s="151"/>
      <c r="AW200" s="151"/>
      <c r="AX200" s="151"/>
      <c r="AY200" s="151"/>
      <c r="AZ200" s="151"/>
      <c r="BA200" s="151"/>
      <c r="BB200" s="151"/>
      <c r="BC200" s="151"/>
      <c r="BD200" s="151"/>
      <c r="BE200" s="151"/>
      <c r="BF200" s="151"/>
      <c r="BG200" s="151"/>
      <c r="BH200" s="151"/>
      <c r="BI200" s="151"/>
      <c r="BJ200" s="151"/>
      <c r="BK200" s="151"/>
      <c r="BL200" s="151"/>
      <c r="BM200" s="151"/>
      <c r="BN200" s="151"/>
      <c r="BO200" s="151"/>
    </row>
    <row r="201" spans="4:67">
      <c r="D201" s="151"/>
      <c r="E201" s="222"/>
      <c r="F201" s="222"/>
      <c r="G201" s="222"/>
      <c r="H201" s="222"/>
      <c r="I201" s="222"/>
      <c r="J201" s="222"/>
      <c r="K201" s="222"/>
      <c r="L201" s="222"/>
      <c r="M201" s="222"/>
      <c r="N201" s="222"/>
      <c r="O201" s="222"/>
      <c r="P201" s="222"/>
      <c r="Q201" s="222"/>
      <c r="R201" s="222"/>
      <c r="S201" s="222"/>
      <c r="T201" s="222"/>
      <c r="U201" s="223"/>
      <c r="V201" s="222"/>
      <c r="W201" s="151"/>
      <c r="X201" s="151"/>
      <c r="Y201" s="151"/>
      <c r="Z201" s="151"/>
      <c r="AA201" s="151"/>
      <c r="AB201" s="151"/>
      <c r="AC201" s="151"/>
      <c r="AD201" s="151"/>
      <c r="AE201" s="151"/>
      <c r="AF201" s="151"/>
      <c r="AG201" s="151"/>
      <c r="AH201" s="151"/>
      <c r="AI201" s="151"/>
      <c r="AJ201" s="151"/>
      <c r="AK201" s="151"/>
      <c r="AL201" s="151"/>
      <c r="AM201" s="151"/>
      <c r="AN201" s="151"/>
      <c r="AO201" s="151"/>
      <c r="AP201" s="151"/>
      <c r="AQ201" s="151"/>
      <c r="AR201" s="151"/>
      <c r="AS201" s="151"/>
      <c r="AT201" s="151"/>
      <c r="AU201" s="151"/>
      <c r="AV201" s="151"/>
      <c r="AW201" s="151"/>
      <c r="AX201" s="151"/>
      <c r="AY201" s="151"/>
      <c r="AZ201" s="151"/>
      <c r="BA201" s="151"/>
      <c r="BB201" s="151"/>
      <c r="BC201" s="151"/>
      <c r="BD201" s="151"/>
      <c r="BE201" s="151"/>
      <c r="BF201" s="151"/>
      <c r="BG201" s="151"/>
      <c r="BH201" s="151"/>
      <c r="BI201" s="151"/>
      <c r="BJ201" s="151"/>
      <c r="BK201" s="151"/>
      <c r="BL201" s="151"/>
      <c r="BM201" s="151"/>
      <c r="BN201" s="151"/>
      <c r="BO201" s="151"/>
    </row>
    <row r="202" spans="4:67">
      <c r="D202" s="151"/>
      <c r="E202" s="222"/>
      <c r="F202" s="222"/>
      <c r="G202" s="222"/>
      <c r="H202" s="222"/>
      <c r="I202" s="222"/>
      <c r="J202" s="222"/>
      <c r="K202" s="222"/>
      <c r="L202" s="222"/>
      <c r="M202" s="222"/>
      <c r="N202" s="222"/>
      <c r="O202" s="222"/>
      <c r="P202" s="222"/>
      <c r="Q202" s="222"/>
      <c r="R202" s="222"/>
      <c r="S202" s="222"/>
      <c r="T202" s="222"/>
      <c r="U202" s="223"/>
      <c r="V202" s="222"/>
      <c r="W202" s="151"/>
      <c r="X202" s="151"/>
      <c r="Y202" s="151"/>
      <c r="Z202" s="151"/>
      <c r="AA202" s="151"/>
      <c r="AB202" s="151"/>
      <c r="AC202" s="151"/>
      <c r="AD202" s="151"/>
      <c r="AE202" s="151"/>
      <c r="AF202" s="151"/>
      <c r="AG202" s="151"/>
      <c r="AH202" s="151"/>
      <c r="AI202" s="151"/>
      <c r="AJ202" s="151"/>
      <c r="AK202" s="151"/>
      <c r="AL202" s="151"/>
      <c r="AM202" s="151"/>
      <c r="AN202" s="151"/>
      <c r="AO202" s="151"/>
      <c r="AP202" s="151"/>
      <c r="AQ202" s="151"/>
      <c r="AR202" s="151"/>
      <c r="AS202" s="151"/>
      <c r="AT202" s="151"/>
      <c r="AU202" s="151"/>
      <c r="AV202" s="151"/>
      <c r="AW202" s="151"/>
      <c r="AX202" s="151"/>
      <c r="AY202" s="151"/>
      <c r="AZ202" s="151"/>
      <c r="BA202" s="151"/>
      <c r="BB202" s="151"/>
      <c r="BC202" s="151"/>
      <c r="BD202" s="151"/>
      <c r="BE202" s="151"/>
      <c r="BF202" s="151"/>
      <c r="BG202" s="151"/>
      <c r="BH202" s="151"/>
      <c r="BI202" s="151"/>
      <c r="BJ202" s="151"/>
      <c r="BK202" s="151"/>
      <c r="BL202" s="151"/>
      <c r="BM202" s="151"/>
      <c r="BN202" s="151"/>
      <c r="BO202" s="151"/>
    </row>
    <row r="203" spans="4:67">
      <c r="D203" s="151"/>
      <c r="E203" s="222"/>
      <c r="F203" s="222"/>
      <c r="G203" s="222"/>
      <c r="H203" s="222"/>
      <c r="I203" s="222"/>
      <c r="J203" s="222"/>
      <c r="K203" s="222"/>
      <c r="L203" s="222"/>
      <c r="M203" s="222"/>
      <c r="N203" s="222"/>
      <c r="O203" s="222"/>
      <c r="P203" s="222"/>
      <c r="Q203" s="222"/>
      <c r="R203" s="222"/>
      <c r="S203" s="222"/>
      <c r="T203" s="222"/>
      <c r="U203" s="223"/>
      <c r="V203" s="222"/>
      <c r="W203" s="151"/>
      <c r="X203" s="151"/>
      <c r="Y203" s="151"/>
      <c r="Z203" s="151"/>
      <c r="AA203" s="151"/>
      <c r="AB203" s="151"/>
      <c r="AC203" s="151"/>
      <c r="AD203" s="151"/>
      <c r="AE203" s="151"/>
      <c r="AF203" s="151"/>
      <c r="AG203" s="151"/>
      <c r="AH203" s="151"/>
      <c r="AI203" s="151"/>
      <c r="AJ203" s="151"/>
      <c r="AK203" s="151"/>
      <c r="AL203" s="151"/>
      <c r="AM203" s="151"/>
      <c r="AN203" s="151"/>
      <c r="AO203" s="151"/>
      <c r="AP203" s="151"/>
      <c r="AQ203" s="151"/>
      <c r="AR203" s="151"/>
      <c r="AS203" s="151"/>
      <c r="AT203" s="151"/>
      <c r="AU203" s="151"/>
      <c r="AV203" s="151"/>
      <c r="AW203" s="151"/>
      <c r="AX203" s="151"/>
      <c r="AY203" s="151"/>
      <c r="AZ203" s="151"/>
      <c r="BA203" s="151"/>
      <c r="BB203" s="151"/>
      <c r="BC203" s="151"/>
      <c r="BD203" s="151"/>
      <c r="BE203" s="151"/>
      <c r="BF203" s="151"/>
      <c r="BG203" s="151"/>
      <c r="BH203" s="151"/>
      <c r="BI203" s="151"/>
      <c r="BJ203" s="151"/>
      <c r="BK203" s="151"/>
      <c r="BL203" s="151"/>
      <c r="BM203" s="151"/>
      <c r="BN203" s="151"/>
      <c r="BO203" s="151"/>
    </row>
    <row r="204" spans="4:67">
      <c r="D204" s="151"/>
      <c r="E204" s="222"/>
      <c r="F204" s="222"/>
      <c r="G204" s="222"/>
      <c r="H204" s="222"/>
      <c r="I204" s="222"/>
      <c r="J204" s="222"/>
      <c r="K204" s="222"/>
      <c r="L204" s="222"/>
      <c r="M204" s="222"/>
      <c r="N204" s="222"/>
      <c r="O204" s="222"/>
      <c r="P204" s="222"/>
      <c r="Q204" s="222"/>
      <c r="R204" s="222"/>
      <c r="S204" s="222"/>
      <c r="T204" s="222"/>
      <c r="U204" s="223"/>
      <c r="V204" s="222"/>
      <c r="W204" s="151"/>
      <c r="X204" s="151"/>
      <c r="Y204" s="151"/>
      <c r="Z204" s="151"/>
      <c r="AA204" s="151"/>
      <c r="AB204" s="151"/>
      <c r="AC204" s="151"/>
      <c r="AD204" s="151"/>
      <c r="AE204" s="151"/>
      <c r="AF204" s="151"/>
      <c r="AG204" s="151"/>
      <c r="AH204" s="151"/>
      <c r="AI204" s="151"/>
      <c r="AJ204" s="151"/>
      <c r="AK204" s="151"/>
      <c r="AL204" s="151"/>
      <c r="AM204" s="151"/>
      <c r="AN204" s="151"/>
      <c r="AO204" s="151"/>
      <c r="AP204" s="151"/>
      <c r="AQ204" s="151"/>
      <c r="AR204" s="151"/>
      <c r="AS204" s="151"/>
      <c r="AT204" s="151"/>
      <c r="AU204" s="151"/>
      <c r="AV204" s="151"/>
      <c r="AW204" s="151"/>
      <c r="AX204" s="151"/>
      <c r="AY204" s="151"/>
      <c r="AZ204" s="151"/>
      <c r="BA204" s="151"/>
      <c r="BB204" s="151"/>
      <c r="BC204" s="151"/>
      <c r="BD204" s="151"/>
      <c r="BE204" s="151"/>
      <c r="BF204" s="151"/>
      <c r="BG204" s="151"/>
      <c r="BH204" s="151"/>
      <c r="BI204" s="151"/>
      <c r="BJ204" s="151"/>
      <c r="BK204" s="151"/>
      <c r="BL204" s="151"/>
      <c r="BM204" s="151"/>
      <c r="BN204" s="151"/>
      <c r="BO204" s="151"/>
    </row>
    <row r="205" spans="4:67">
      <c r="D205" s="151"/>
      <c r="E205" s="222"/>
      <c r="F205" s="222"/>
      <c r="G205" s="222"/>
      <c r="H205" s="222"/>
      <c r="I205" s="222"/>
      <c r="J205" s="222"/>
      <c r="K205" s="222"/>
      <c r="L205" s="222"/>
      <c r="M205" s="222"/>
      <c r="N205" s="222"/>
      <c r="O205" s="222"/>
      <c r="P205" s="222"/>
      <c r="Q205" s="222"/>
      <c r="R205" s="222"/>
      <c r="S205" s="222"/>
      <c r="T205" s="222"/>
      <c r="U205" s="223"/>
      <c r="V205" s="222"/>
      <c r="W205" s="151"/>
      <c r="X205" s="151"/>
      <c r="Y205" s="151"/>
      <c r="Z205" s="151"/>
      <c r="AA205" s="151"/>
      <c r="AB205" s="151"/>
      <c r="AC205" s="151"/>
      <c r="AD205" s="151"/>
      <c r="AE205" s="151"/>
      <c r="AF205" s="151"/>
      <c r="AG205" s="151"/>
      <c r="AH205" s="151"/>
      <c r="AI205" s="151"/>
      <c r="AJ205" s="151"/>
      <c r="AK205" s="151"/>
      <c r="AL205" s="151"/>
      <c r="AM205" s="151"/>
      <c r="AN205" s="151"/>
      <c r="AO205" s="151"/>
      <c r="AP205" s="151"/>
      <c r="AQ205" s="151"/>
      <c r="AR205" s="151"/>
      <c r="AS205" s="151"/>
      <c r="AT205" s="151"/>
      <c r="AU205" s="151"/>
      <c r="AV205" s="151"/>
      <c r="AW205" s="151"/>
      <c r="AX205" s="151"/>
      <c r="AY205" s="151"/>
      <c r="AZ205" s="151"/>
      <c r="BA205" s="151"/>
      <c r="BB205" s="151"/>
      <c r="BC205" s="151"/>
      <c r="BD205" s="151"/>
      <c r="BE205" s="151"/>
      <c r="BF205" s="151"/>
      <c r="BG205" s="151"/>
      <c r="BH205" s="151"/>
      <c r="BI205" s="151"/>
      <c r="BJ205" s="151"/>
      <c r="BK205" s="151"/>
      <c r="BL205" s="151"/>
      <c r="BM205" s="151"/>
      <c r="BN205" s="151"/>
      <c r="BO205" s="151"/>
    </row>
    <row r="206" spans="4:67">
      <c r="D206" s="151"/>
      <c r="E206" s="222"/>
      <c r="F206" s="222"/>
      <c r="G206" s="222"/>
      <c r="H206" s="222"/>
      <c r="I206" s="222"/>
      <c r="J206" s="222"/>
      <c r="K206" s="222"/>
      <c r="L206" s="222"/>
      <c r="M206" s="222"/>
      <c r="N206" s="222"/>
      <c r="O206" s="222"/>
      <c r="P206" s="222"/>
      <c r="Q206" s="222"/>
      <c r="R206" s="222"/>
      <c r="S206" s="222"/>
      <c r="T206" s="222"/>
      <c r="U206" s="223"/>
      <c r="V206" s="222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1"/>
      <c r="BN206" s="151"/>
      <c r="BO206" s="151"/>
    </row>
    <row r="207" spans="4:67">
      <c r="D207" s="151"/>
      <c r="E207" s="222"/>
      <c r="F207" s="222"/>
      <c r="G207" s="222"/>
      <c r="H207" s="222"/>
      <c r="I207" s="222"/>
      <c r="J207" s="222"/>
      <c r="K207" s="222"/>
      <c r="L207" s="222"/>
      <c r="M207" s="222"/>
      <c r="N207" s="222"/>
      <c r="O207" s="222"/>
      <c r="P207" s="222"/>
      <c r="Q207" s="222"/>
      <c r="R207" s="222"/>
      <c r="S207" s="222"/>
      <c r="T207" s="222"/>
      <c r="U207" s="223"/>
      <c r="V207" s="222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1"/>
      <c r="BN207" s="151"/>
      <c r="BO207" s="151"/>
    </row>
    <row r="208" spans="4:67">
      <c r="D208" s="151"/>
      <c r="E208" s="222"/>
      <c r="F208" s="222"/>
      <c r="G208" s="222"/>
      <c r="H208" s="222"/>
      <c r="I208" s="222"/>
      <c r="J208" s="222"/>
      <c r="K208" s="222"/>
      <c r="L208" s="222"/>
      <c r="M208" s="222"/>
      <c r="N208" s="222"/>
      <c r="O208" s="222"/>
      <c r="P208" s="222"/>
      <c r="Q208" s="222"/>
      <c r="R208" s="222"/>
      <c r="S208" s="222"/>
      <c r="T208" s="222"/>
      <c r="U208" s="223"/>
      <c r="V208" s="222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1"/>
      <c r="BN208" s="151"/>
      <c r="BO208" s="151"/>
    </row>
    <row r="209" spans="4:67">
      <c r="D209" s="151"/>
      <c r="E209" s="222"/>
      <c r="F209" s="222"/>
      <c r="G209" s="222"/>
      <c r="H209" s="222"/>
      <c r="I209" s="222"/>
      <c r="J209" s="222"/>
      <c r="K209" s="222"/>
      <c r="L209" s="222"/>
      <c r="M209" s="222"/>
      <c r="N209" s="222"/>
      <c r="O209" s="222"/>
      <c r="P209" s="222"/>
      <c r="Q209" s="222"/>
      <c r="R209" s="222"/>
      <c r="S209" s="222"/>
      <c r="T209" s="222"/>
      <c r="U209" s="223"/>
      <c r="V209" s="222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151"/>
      <c r="BN209" s="151"/>
      <c r="BO209" s="151"/>
    </row>
    <row r="210" spans="4:67">
      <c r="D210" s="151"/>
      <c r="E210" s="222"/>
      <c r="F210" s="222"/>
      <c r="G210" s="222"/>
      <c r="H210" s="222"/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3"/>
      <c r="V210" s="222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151"/>
      <c r="BN210" s="151"/>
      <c r="BO210" s="151"/>
    </row>
    <row r="211" spans="4:67">
      <c r="D211" s="151"/>
      <c r="E211" s="222"/>
      <c r="F211" s="222"/>
      <c r="G211" s="222"/>
      <c r="H211" s="222"/>
      <c r="I211" s="222"/>
      <c r="J211" s="222"/>
      <c r="K211" s="222"/>
      <c r="L211" s="222"/>
      <c r="M211" s="222"/>
      <c r="N211" s="222"/>
      <c r="O211" s="222"/>
      <c r="P211" s="222"/>
      <c r="Q211" s="222"/>
      <c r="R211" s="222"/>
      <c r="S211" s="222"/>
      <c r="T211" s="222"/>
      <c r="U211" s="223"/>
      <c r="V211" s="222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151"/>
      <c r="BN211" s="151"/>
      <c r="BO211" s="151"/>
    </row>
    <row r="212" spans="4:67">
      <c r="D212" s="151"/>
      <c r="E212" s="222"/>
      <c r="F212" s="222"/>
      <c r="G212" s="222"/>
      <c r="H212" s="222"/>
      <c r="I212" s="222"/>
      <c r="J212" s="222"/>
      <c r="K212" s="222"/>
      <c r="L212" s="222"/>
      <c r="M212" s="222"/>
      <c r="N212" s="222"/>
      <c r="O212" s="222"/>
      <c r="P212" s="222"/>
      <c r="Q212" s="222"/>
      <c r="R212" s="222"/>
      <c r="S212" s="222"/>
      <c r="T212" s="222"/>
      <c r="U212" s="223"/>
      <c r="V212" s="222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151"/>
      <c r="BN212" s="151"/>
      <c r="BO212" s="151"/>
    </row>
    <row r="213" spans="4:67">
      <c r="D213" s="151"/>
      <c r="E213" s="222"/>
      <c r="F213" s="222"/>
      <c r="G213" s="222"/>
      <c r="H213" s="222"/>
      <c r="I213" s="222"/>
      <c r="J213" s="222"/>
      <c r="K213" s="222"/>
      <c r="L213" s="222"/>
      <c r="M213" s="222"/>
      <c r="N213" s="222"/>
      <c r="O213" s="222"/>
      <c r="P213" s="222"/>
      <c r="Q213" s="222"/>
      <c r="R213" s="222"/>
      <c r="S213" s="222"/>
      <c r="T213" s="222"/>
      <c r="U213" s="223"/>
      <c r="V213" s="222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  <c r="BI213" s="151"/>
      <c r="BJ213" s="151"/>
      <c r="BK213" s="151"/>
      <c r="BL213" s="151"/>
      <c r="BM213" s="151"/>
      <c r="BN213" s="151"/>
      <c r="BO213" s="151"/>
    </row>
    <row r="214" spans="4:67">
      <c r="D214" s="151"/>
      <c r="E214" s="222"/>
      <c r="F214" s="222"/>
      <c r="G214" s="222"/>
      <c r="H214" s="222"/>
      <c r="I214" s="222"/>
      <c r="J214" s="222"/>
      <c r="K214" s="222"/>
      <c r="L214" s="222"/>
      <c r="M214" s="222"/>
      <c r="N214" s="222"/>
      <c r="O214" s="222"/>
      <c r="P214" s="222"/>
      <c r="Q214" s="222"/>
      <c r="R214" s="222"/>
      <c r="S214" s="222"/>
      <c r="T214" s="222"/>
      <c r="U214" s="223"/>
      <c r="V214" s="222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  <c r="BI214" s="151"/>
      <c r="BJ214" s="151"/>
      <c r="BK214" s="151"/>
      <c r="BL214" s="151"/>
      <c r="BM214" s="151"/>
      <c r="BN214" s="151"/>
      <c r="BO214" s="151"/>
    </row>
    <row r="215" spans="4:67">
      <c r="D215" s="151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3"/>
      <c r="V215" s="222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  <c r="BI215" s="151"/>
      <c r="BJ215" s="151"/>
      <c r="BK215" s="151"/>
      <c r="BL215" s="151"/>
      <c r="BM215" s="151"/>
      <c r="BN215" s="151"/>
      <c r="BO215" s="151"/>
    </row>
    <row r="216" spans="4:67">
      <c r="D216" s="151"/>
      <c r="E216" s="222"/>
      <c r="F216" s="222"/>
      <c r="G216" s="222"/>
      <c r="H216" s="222"/>
      <c r="I216" s="222"/>
      <c r="J216" s="222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3"/>
      <c r="V216" s="222"/>
      <c r="W216" s="151"/>
      <c r="X216" s="151"/>
      <c r="Y216" s="151"/>
      <c r="Z216" s="151"/>
      <c r="AA216" s="151"/>
      <c r="AB216" s="151"/>
      <c r="AC216" s="151"/>
      <c r="AD216" s="151"/>
      <c r="AE216" s="151"/>
      <c r="AF216" s="151"/>
      <c r="AG216" s="151"/>
      <c r="AH216" s="151"/>
      <c r="AI216" s="151"/>
      <c r="AJ216" s="151"/>
      <c r="AK216" s="151"/>
      <c r="AL216" s="151"/>
      <c r="AM216" s="151"/>
      <c r="AN216" s="151"/>
      <c r="AO216" s="151"/>
      <c r="AP216" s="151"/>
      <c r="AQ216" s="151"/>
      <c r="AR216" s="151"/>
      <c r="AS216" s="151"/>
      <c r="AT216" s="151"/>
      <c r="AU216" s="151"/>
      <c r="AV216" s="151"/>
      <c r="AW216" s="151"/>
      <c r="AX216" s="151"/>
      <c r="AY216" s="151"/>
      <c r="AZ216" s="151"/>
      <c r="BA216" s="151"/>
      <c r="BB216" s="151"/>
      <c r="BC216" s="151"/>
      <c r="BD216" s="151"/>
      <c r="BE216" s="151"/>
      <c r="BF216" s="151"/>
      <c r="BG216" s="151"/>
      <c r="BH216" s="151"/>
      <c r="BI216" s="151"/>
      <c r="BJ216" s="151"/>
      <c r="BK216" s="151"/>
      <c r="BL216" s="151"/>
      <c r="BM216" s="151"/>
      <c r="BN216" s="151"/>
      <c r="BO216" s="151"/>
    </row>
    <row r="217" spans="4:67">
      <c r="D217" s="151"/>
      <c r="E217" s="222"/>
      <c r="F217" s="222"/>
      <c r="G217" s="222"/>
      <c r="H217" s="222"/>
      <c r="I217" s="222"/>
      <c r="J217" s="222"/>
      <c r="K217" s="222"/>
      <c r="L217" s="222"/>
      <c r="M217" s="222"/>
      <c r="N217" s="222"/>
      <c r="O217" s="222"/>
      <c r="P217" s="222"/>
      <c r="Q217" s="222"/>
      <c r="R217" s="222"/>
      <c r="S217" s="222"/>
      <c r="T217" s="222"/>
      <c r="U217" s="223"/>
      <c r="V217" s="222"/>
      <c r="W217" s="151"/>
      <c r="X217" s="151"/>
      <c r="Y217" s="151"/>
      <c r="Z217" s="151"/>
      <c r="AA217" s="151"/>
      <c r="AB217" s="151"/>
      <c r="AC217" s="151"/>
      <c r="AD217" s="151"/>
      <c r="AE217" s="151"/>
      <c r="AF217" s="151"/>
      <c r="AG217" s="151"/>
      <c r="AH217" s="151"/>
      <c r="AI217" s="151"/>
      <c r="AJ217" s="151"/>
      <c r="AK217" s="151"/>
      <c r="AL217" s="151"/>
      <c r="AM217" s="151"/>
      <c r="AN217" s="151"/>
      <c r="AO217" s="151"/>
      <c r="AP217" s="151"/>
      <c r="AQ217" s="151"/>
      <c r="AR217" s="151"/>
      <c r="AS217" s="151"/>
      <c r="AT217" s="151"/>
      <c r="AU217" s="151"/>
      <c r="AV217" s="151"/>
      <c r="AW217" s="151"/>
      <c r="AX217" s="151"/>
      <c r="AY217" s="151"/>
      <c r="AZ217" s="151"/>
      <c r="BA217" s="151"/>
      <c r="BB217" s="151"/>
      <c r="BC217" s="151"/>
      <c r="BD217" s="151"/>
      <c r="BE217" s="151"/>
      <c r="BF217" s="151"/>
      <c r="BG217" s="151"/>
      <c r="BH217" s="151"/>
      <c r="BI217" s="151"/>
      <c r="BJ217" s="151"/>
      <c r="BK217" s="151"/>
      <c r="BL217" s="151"/>
      <c r="BM217" s="151"/>
      <c r="BN217" s="151"/>
      <c r="BO217" s="151"/>
    </row>
    <row r="218" spans="4:67">
      <c r="D218" s="151"/>
      <c r="E218" s="222"/>
      <c r="F218" s="222"/>
      <c r="G218" s="222"/>
      <c r="H218" s="222"/>
      <c r="I218" s="222"/>
      <c r="J218" s="222"/>
      <c r="K218" s="222"/>
      <c r="L218" s="222"/>
      <c r="M218" s="222"/>
      <c r="N218" s="222"/>
      <c r="O218" s="222"/>
      <c r="P218" s="222"/>
      <c r="Q218" s="222"/>
      <c r="R218" s="222"/>
      <c r="S218" s="222"/>
      <c r="T218" s="222"/>
      <c r="U218" s="223"/>
      <c r="V218" s="222"/>
      <c r="W218" s="151"/>
      <c r="X218" s="151"/>
      <c r="Y218" s="151"/>
      <c r="Z218" s="151"/>
      <c r="AA218" s="151"/>
      <c r="AB218" s="151"/>
      <c r="AC218" s="151"/>
      <c r="AD218" s="151"/>
      <c r="AE218" s="151"/>
      <c r="AF218" s="151"/>
      <c r="AG218" s="151"/>
      <c r="AH218" s="151"/>
      <c r="AI218" s="151"/>
      <c r="AJ218" s="151"/>
      <c r="AK218" s="151"/>
      <c r="AL218" s="151"/>
      <c r="AM218" s="151"/>
      <c r="AN218" s="151"/>
      <c r="AO218" s="151"/>
      <c r="AP218" s="151"/>
      <c r="AQ218" s="151"/>
      <c r="AR218" s="151"/>
      <c r="AS218" s="151"/>
      <c r="AT218" s="151"/>
      <c r="AU218" s="151"/>
      <c r="AV218" s="151"/>
      <c r="AW218" s="151"/>
      <c r="AX218" s="151"/>
      <c r="AY218" s="151"/>
      <c r="AZ218" s="151"/>
      <c r="BA218" s="151"/>
      <c r="BB218" s="151"/>
      <c r="BC218" s="151"/>
      <c r="BD218" s="151"/>
      <c r="BE218" s="151"/>
      <c r="BF218" s="151"/>
      <c r="BG218" s="151"/>
      <c r="BH218" s="151"/>
      <c r="BI218" s="151"/>
      <c r="BJ218" s="151"/>
      <c r="BK218" s="151"/>
      <c r="BL218" s="151"/>
      <c r="BM218" s="151"/>
      <c r="BN218" s="151"/>
      <c r="BO218" s="151"/>
    </row>
    <row r="219" spans="4:67">
      <c r="D219" s="151"/>
      <c r="E219" s="222"/>
      <c r="F219" s="222"/>
      <c r="G219" s="222"/>
      <c r="H219" s="222"/>
      <c r="I219" s="222"/>
      <c r="J219" s="222"/>
      <c r="K219" s="222"/>
      <c r="L219" s="222"/>
      <c r="M219" s="222"/>
      <c r="N219" s="222"/>
      <c r="O219" s="222"/>
      <c r="P219" s="222"/>
      <c r="Q219" s="222"/>
      <c r="R219" s="222"/>
      <c r="S219" s="222"/>
      <c r="T219" s="222"/>
      <c r="U219" s="223"/>
      <c r="V219" s="222"/>
      <c r="W219" s="151"/>
      <c r="X219" s="151"/>
      <c r="Y219" s="151"/>
      <c r="Z219" s="151"/>
      <c r="AA219" s="151"/>
      <c r="AB219" s="151"/>
      <c r="AC219" s="151"/>
      <c r="AD219" s="151"/>
      <c r="AE219" s="151"/>
      <c r="AF219" s="151"/>
      <c r="AG219" s="151"/>
      <c r="AH219" s="151"/>
      <c r="AI219" s="151"/>
      <c r="AJ219" s="151"/>
      <c r="AK219" s="151"/>
      <c r="AL219" s="151"/>
      <c r="AM219" s="151"/>
      <c r="AN219" s="151"/>
      <c r="AO219" s="151"/>
      <c r="AP219" s="151"/>
      <c r="AQ219" s="151"/>
      <c r="AR219" s="151"/>
      <c r="AS219" s="151"/>
      <c r="AT219" s="151"/>
      <c r="AU219" s="151"/>
      <c r="AV219" s="151"/>
      <c r="AW219" s="151"/>
      <c r="AX219" s="151"/>
      <c r="AY219" s="151"/>
      <c r="AZ219" s="151"/>
      <c r="BA219" s="151"/>
      <c r="BB219" s="151"/>
      <c r="BC219" s="151"/>
      <c r="BD219" s="151"/>
      <c r="BE219" s="151"/>
      <c r="BF219" s="151"/>
      <c r="BG219" s="151"/>
      <c r="BH219" s="151"/>
      <c r="BI219" s="151"/>
      <c r="BJ219" s="151"/>
      <c r="BK219" s="151"/>
      <c r="BL219" s="151"/>
      <c r="BM219" s="151"/>
      <c r="BN219" s="151"/>
      <c r="BO219" s="151"/>
    </row>
    <row r="220" spans="4:67">
      <c r="D220" s="151"/>
      <c r="E220" s="222"/>
      <c r="F220" s="222"/>
      <c r="G220" s="222"/>
      <c r="H220" s="222"/>
      <c r="I220" s="222"/>
      <c r="J220" s="222"/>
      <c r="K220" s="222"/>
      <c r="L220" s="222"/>
      <c r="M220" s="222"/>
      <c r="N220" s="222"/>
      <c r="O220" s="222"/>
      <c r="P220" s="222"/>
      <c r="Q220" s="222"/>
      <c r="R220" s="222"/>
      <c r="S220" s="222"/>
      <c r="T220" s="222"/>
      <c r="U220" s="223"/>
      <c r="V220" s="222"/>
      <c r="W220" s="151"/>
      <c r="X220" s="151"/>
      <c r="Y220" s="151"/>
      <c r="Z220" s="151"/>
      <c r="AA220" s="151"/>
      <c r="AB220" s="151"/>
      <c r="AC220" s="151"/>
      <c r="AD220" s="151"/>
      <c r="AE220" s="151"/>
      <c r="AF220" s="151"/>
      <c r="AG220" s="151"/>
      <c r="AH220" s="151"/>
      <c r="AI220" s="151"/>
      <c r="AJ220" s="151"/>
      <c r="AK220" s="151"/>
      <c r="AL220" s="151"/>
      <c r="AM220" s="151"/>
      <c r="AN220" s="151"/>
      <c r="AO220" s="151"/>
      <c r="AP220" s="151"/>
      <c r="AQ220" s="151"/>
      <c r="AR220" s="151"/>
      <c r="AS220" s="151"/>
      <c r="AT220" s="151"/>
      <c r="AU220" s="151"/>
      <c r="AV220" s="151"/>
      <c r="AW220" s="151"/>
      <c r="AX220" s="151"/>
      <c r="AY220" s="151"/>
      <c r="AZ220" s="151"/>
      <c r="BA220" s="151"/>
      <c r="BB220" s="151"/>
      <c r="BC220" s="151"/>
      <c r="BD220" s="151"/>
      <c r="BE220" s="151"/>
      <c r="BF220" s="151"/>
      <c r="BG220" s="151"/>
      <c r="BH220" s="151"/>
      <c r="BI220" s="151"/>
      <c r="BJ220" s="151"/>
      <c r="BK220" s="151"/>
      <c r="BL220" s="151"/>
      <c r="BM220" s="151"/>
      <c r="BN220" s="151"/>
      <c r="BO220" s="151"/>
    </row>
    <row r="221" spans="4:67">
      <c r="D221" s="151"/>
      <c r="E221" s="222"/>
      <c r="F221" s="222"/>
      <c r="G221" s="222"/>
      <c r="H221" s="222"/>
      <c r="I221" s="222"/>
      <c r="J221" s="222"/>
      <c r="K221" s="222"/>
      <c r="L221" s="222"/>
      <c r="M221" s="222"/>
      <c r="N221" s="222"/>
      <c r="O221" s="222"/>
      <c r="P221" s="222"/>
      <c r="Q221" s="222"/>
      <c r="R221" s="222"/>
      <c r="S221" s="222"/>
      <c r="T221" s="222"/>
      <c r="U221" s="223"/>
      <c r="V221" s="222"/>
      <c r="W221" s="151"/>
      <c r="X221" s="151"/>
      <c r="Y221" s="151"/>
      <c r="Z221" s="151"/>
      <c r="AA221" s="151"/>
      <c r="AB221" s="151"/>
      <c r="AC221" s="151"/>
      <c r="AD221" s="151"/>
      <c r="AE221" s="151"/>
      <c r="AF221" s="151"/>
      <c r="AG221" s="151"/>
      <c r="AH221" s="151"/>
      <c r="AI221" s="151"/>
      <c r="AJ221" s="151"/>
      <c r="AK221" s="151"/>
      <c r="AL221" s="151"/>
      <c r="AM221" s="151"/>
      <c r="AN221" s="151"/>
      <c r="AO221" s="151"/>
      <c r="AP221" s="151"/>
      <c r="AQ221" s="151"/>
      <c r="AR221" s="151"/>
      <c r="AS221" s="151"/>
      <c r="AT221" s="151"/>
      <c r="AU221" s="151"/>
      <c r="AV221" s="151"/>
      <c r="AW221" s="151"/>
      <c r="AX221" s="151"/>
      <c r="AY221" s="151"/>
      <c r="AZ221" s="151"/>
      <c r="BA221" s="151"/>
      <c r="BB221" s="151"/>
      <c r="BC221" s="151"/>
      <c r="BD221" s="151"/>
      <c r="BE221" s="151"/>
      <c r="BF221" s="151"/>
      <c r="BG221" s="151"/>
      <c r="BH221" s="151"/>
      <c r="BI221" s="151"/>
      <c r="BJ221" s="151"/>
      <c r="BK221" s="151"/>
      <c r="BL221" s="151"/>
      <c r="BM221" s="151"/>
      <c r="BN221" s="151"/>
      <c r="BO221" s="151"/>
    </row>
    <row r="222" spans="4:67">
      <c r="D222" s="151"/>
      <c r="E222" s="222"/>
      <c r="F222" s="222"/>
      <c r="G222" s="222"/>
      <c r="H222" s="222"/>
      <c r="I222" s="222"/>
      <c r="J222" s="222"/>
      <c r="K222" s="222"/>
      <c r="L222" s="222"/>
      <c r="M222" s="222"/>
      <c r="N222" s="222"/>
      <c r="O222" s="222"/>
      <c r="P222" s="222"/>
      <c r="Q222" s="222"/>
      <c r="R222" s="222"/>
      <c r="S222" s="222"/>
      <c r="T222" s="222"/>
      <c r="U222" s="223"/>
      <c r="V222" s="222"/>
      <c r="W222" s="151"/>
      <c r="X222" s="151"/>
      <c r="Y222" s="151"/>
      <c r="Z222" s="151"/>
      <c r="AA222" s="151"/>
      <c r="AB222" s="151"/>
      <c r="AC222" s="151"/>
      <c r="AD222" s="151"/>
      <c r="AE222" s="151"/>
      <c r="AF222" s="151"/>
      <c r="AG222" s="151"/>
      <c r="AH222" s="151"/>
      <c r="AI222" s="151"/>
      <c r="AJ222" s="151"/>
      <c r="AK222" s="151"/>
      <c r="AL222" s="151"/>
      <c r="AM222" s="151"/>
      <c r="AN222" s="151"/>
      <c r="AO222" s="151"/>
      <c r="AP222" s="151"/>
      <c r="AQ222" s="151"/>
      <c r="AR222" s="151"/>
      <c r="AS222" s="151"/>
      <c r="AT222" s="151"/>
      <c r="AU222" s="151"/>
      <c r="AV222" s="151"/>
      <c r="AW222" s="151"/>
      <c r="AX222" s="151"/>
      <c r="AY222" s="151"/>
      <c r="AZ222" s="151"/>
      <c r="BA222" s="151"/>
      <c r="BB222" s="151"/>
      <c r="BC222" s="151"/>
      <c r="BD222" s="151"/>
      <c r="BE222" s="151"/>
      <c r="BF222" s="151"/>
      <c r="BG222" s="151"/>
      <c r="BH222" s="151"/>
      <c r="BI222" s="151"/>
      <c r="BJ222" s="151"/>
      <c r="BK222" s="151"/>
      <c r="BL222" s="151"/>
      <c r="BM222" s="151"/>
      <c r="BN222" s="151"/>
      <c r="BO222" s="151"/>
    </row>
    <row r="223" spans="4:67">
      <c r="D223" s="151"/>
      <c r="E223" s="222"/>
      <c r="F223" s="222"/>
      <c r="G223" s="222"/>
      <c r="H223" s="222"/>
      <c r="I223" s="222"/>
      <c r="J223" s="222"/>
      <c r="K223" s="222"/>
      <c r="L223" s="222"/>
      <c r="M223" s="222"/>
      <c r="N223" s="222"/>
      <c r="O223" s="222"/>
      <c r="P223" s="222"/>
      <c r="Q223" s="222"/>
      <c r="R223" s="222"/>
      <c r="S223" s="222"/>
      <c r="T223" s="222"/>
      <c r="U223" s="223"/>
      <c r="V223" s="222"/>
      <c r="W223" s="151"/>
      <c r="X223" s="151"/>
      <c r="Y223" s="151"/>
      <c r="Z223" s="151"/>
      <c r="AA223" s="151"/>
      <c r="AB223" s="151"/>
      <c r="AC223" s="151"/>
      <c r="AD223" s="151"/>
      <c r="AE223" s="151"/>
      <c r="AF223" s="151"/>
      <c r="AG223" s="151"/>
      <c r="AH223" s="151"/>
      <c r="AI223" s="151"/>
      <c r="AJ223" s="151"/>
      <c r="AK223" s="151"/>
      <c r="AL223" s="151"/>
      <c r="AM223" s="151"/>
      <c r="AN223" s="151"/>
      <c r="AO223" s="151"/>
      <c r="AP223" s="151"/>
      <c r="AQ223" s="151"/>
      <c r="AR223" s="151"/>
      <c r="AS223" s="151"/>
      <c r="AT223" s="151"/>
      <c r="AU223" s="151"/>
      <c r="AV223" s="151"/>
      <c r="AW223" s="151"/>
      <c r="AX223" s="151"/>
      <c r="AY223" s="151"/>
      <c r="AZ223" s="151"/>
      <c r="BA223" s="151"/>
      <c r="BB223" s="151"/>
      <c r="BC223" s="151"/>
      <c r="BD223" s="151"/>
      <c r="BE223" s="151"/>
      <c r="BF223" s="151"/>
      <c r="BG223" s="151"/>
      <c r="BH223" s="151"/>
      <c r="BI223" s="151"/>
      <c r="BJ223" s="151"/>
      <c r="BK223" s="151"/>
      <c r="BL223" s="151"/>
      <c r="BM223" s="151"/>
      <c r="BN223" s="151"/>
      <c r="BO223" s="151"/>
    </row>
    <row r="224" spans="4:67">
      <c r="D224" s="151"/>
      <c r="E224" s="222"/>
      <c r="F224" s="222"/>
      <c r="G224" s="222"/>
      <c r="H224" s="222"/>
      <c r="I224" s="222"/>
      <c r="J224" s="222"/>
      <c r="K224" s="222"/>
      <c r="L224" s="222"/>
      <c r="M224" s="222"/>
      <c r="N224" s="222"/>
      <c r="O224" s="222"/>
      <c r="P224" s="222"/>
      <c r="Q224" s="222"/>
      <c r="R224" s="222"/>
      <c r="S224" s="222"/>
      <c r="T224" s="222"/>
      <c r="U224" s="223"/>
      <c r="V224" s="222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1"/>
      <c r="BK224" s="151"/>
      <c r="BL224" s="151"/>
      <c r="BM224" s="151"/>
      <c r="BN224" s="151"/>
      <c r="BO224" s="151"/>
    </row>
    <row r="225" spans="4:67">
      <c r="D225" s="151"/>
      <c r="E225" s="222"/>
      <c r="F225" s="222"/>
      <c r="G225" s="222"/>
      <c r="H225" s="222"/>
      <c r="I225" s="222"/>
      <c r="J225" s="222"/>
      <c r="K225" s="222"/>
      <c r="L225" s="222"/>
      <c r="M225" s="222"/>
      <c r="N225" s="222"/>
      <c r="O225" s="222"/>
      <c r="P225" s="222"/>
      <c r="Q225" s="222"/>
      <c r="R225" s="222"/>
      <c r="S225" s="222"/>
      <c r="T225" s="222"/>
      <c r="U225" s="223"/>
      <c r="V225" s="222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  <c r="BI225" s="151"/>
      <c r="BJ225" s="151"/>
      <c r="BK225" s="151"/>
      <c r="BL225" s="151"/>
      <c r="BM225" s="151"/>
      <c r="BN225" s="151"/>
      <c r="BO225" s="151"/>
    </row>
    <row r="226" spans="4:67">
      <c r="D226" s="151"/>
      <c r="E226" s="222"/>
      <c r="F226" s="222"/>
      <c r="G226" s="222"/>
      <c r="H226" s="222"/>
      <c r="I226" s="222"/>
      <c r="J226" s="222"/>
      <c r="K226" s="222"/>
      <c r="L226" s="222"/>
      <c r="M226" s="222"/>
      <c r="N226" s="222"/>
      <c r="O226" s="222"/>
      <c r="P226" s="222"/>
      <c r="Q226" s="222"/>
      <c r="R226" s="222"/>
      <c r="S226" s="222"/>
      <c r="T226" s="222"/>
      <c r="U226" s="223"/>
      <c r="V226" s="222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1"/>
      <c r="BK226" s="151"/>
      <c r="BL226" s="151"/>
      <c r="BM226" s="151"/>
      <c r="BN226" s="151"/>
      <c r="BO226" s="151"/>
    </row>
    <row r="227" spans="4:67">
      <c r="D227" s="151"/>
      <c r="E227" s="222"/>
      <c r="F227" s="222"/>
      <c r="G227" s="222"/>
      <c r="H227" s="222"/>
      <c r="I227" s="222"/>
      <c r="J227" s="222"/>
      <c r="K227" s="222"/>
      <c r="L227" s="222"/>
      <c r="M227" s="222"/>
      <c r="N227" s="222"/>
      <c r="O227" s="222"/>
      <c r="P227" s="222"/>
      <c r="Q227" s="222"/>
      <c r="R227" s="222"/>
      <c r="S227" s="222"/>
      <c r="T227" s="222"/>
      <c r="U227" s="223"/>
      <c r="V227" s="222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  <c r="BI227" s="151"/>
      <c r="BJ227" s="151"/>
      <c r="BK227" s="151"/>
      <c r="BL227" s="151"/>
      <c r="BM227" s="151"/>
      <c r="BN227" s="151"/>
      <c r="BO227" s="151"/>
    </row>
    <row r="228" spans="4:67">
      <c r="D228" s="151"/>
      <c r="E228" s="222"/>
      <c r="F228" s="222"/>
      <c r="G228" s="222"/>
      <c r="H228" s="222"/>
      <c r="I228" s="222"/>
      <c r="J228" s="222"/>
      <c r="K228" s="222"/>
      <c r="L228" s="222"/>
      <c r="M228" s="222"/>
      <c r="N228" s="222"/>
      <c r="O228" s="222"/>
      <c r="P228" s="222"/>
      <c r="Q228" s="222"/>
      <c r="R228" s="222"/>
      <c r="S228" s="222"/>
      <c r="T228" s="222"/>
      <c r="U228" s="223"/>
      <c r="V228" s="222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  <c r="BI228" s="151"/>
      <c r="BJ228" s="151"/>
      <c r="BK228" s="151"/>
      <c r="BL228" s="151"/>
      <c r="BM228" s="151"/>
      <c r="BN228" s="151"/>
      <c r="BO228" s="151"/>
    </row>
    <row r="229" spans="4:67">
      <c r="D229" s="151"/>
      <c r="E229" s="222"/>
      <c r="F229" s="222"/>
      <c r="G229" s="222"/>
      <c r="H229" s="222"/>
      <c r="I229" s="222"/>
      <c r="J229" s="222"/>
      <c r="K229" s="222"/>
      <c r="L229" s="222"/>
      <c r="M229" s="222"/>
      <c r="N229" s="222"/>
      <c r="O229" s="222"/>
      <c r="P229" s="222"/>
      <c r="Q229" s="222"/>
      <c r="R229" s="222"/>
      <c r="S229" s="222"/>
      <c r="T229" s="222"/>
      <c r="U229" s="223"/>
      <c r="V229" s="222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  <c r="BI229" s="151"/>
      <c r="BJ229" s="151"/>
      <c r="BK229" s="151"/>
      <c r="BL229" s="151"/>
      <c r="BM229" s="151"/>
      <c r="BN229" s="151"/>
      <c r="BO229" s="151"/>
    </row>
    <row r="230" spans="4:67">
      <c r="D230" s="151"/>
      <c r="E230" s="222"/>
      <c r="F230" s="222"/>
      <c r="G230" s="222"/>
      <c r="H230" s="222"/>
      <c r="I230" s="222"/>
      <c r="J230" s="222"/>
      <c r="K230" s="222"/>
      <c r="L230" s="222"/>
      <c r="M230" s="222"/>
      <c r="N230" s="222"/>
      <c r="O230" s="222"/>
      <c r="P230" s="222"/>
      <c r="Q230" s="222"/>
      <c r="R230" s="222"/>
      <c r="S230" s="222"/>
      <c r="T230" s="222"/>
      <c r="U230" s="223"/>
      <c r="V230" s="222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151"/>
      <c r="BN230" s="151"/>
      <c r="BO230" s="151"/>
    </row>
    <row r="231" spans="4:67">
      <c r="D231" s="151"/>
      <c r="E231" s="222"/>
      <c r="F231" s="222"/>
      <c r="G231" s="222"/>
      <c r="H231" s="222"/>
      <c r="I231" s="222"/>
      <c r="J231" s="222"/>
      <c r="K231" s="222"/>
      <c r="L231" s="222"/>
      <c r="M231" s="222"/>
      <c r="N231" s="222"/>
      <c r="O231" s="222"/>
      <c r="P231" s="222"/>
      <c r="Q231" s="222"/>
      <c r="R231" s="222"/>
      <c r="S231" s="222"/>
      <c r="T231" s="222"/>
      <c r="U231" s="223"/>
      <c r="V231" s="222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151"/>
      <c r="BN231" s="151"/>
      <c r="BO231" s="151"/>
    </row>
    <row r="232" spans="4:67">
      <c r="D232" s="151"/>
      <c r="E232" s="222"/>
      <c r="F232" s="222"/>
      <c r="G232" s="222"/>
      <c r="H232" s="222"/>
      <c r="I232" s="222"/>
      <c r="J232" s="222"/>
      <c r="K232" s="222"/>
      <c r="L232" s="222"/>
      <c r="M232" s="222"/>
      <c r="N232" s="222"/>
      <c r="O232" s="222"/>
      <c r="P232" s="222"/>
      <c r="Q232" s="222"/>
      <c r="R232" s="222"/>
      <c r="S232" s="222"/>
      <c r="T232" s="222"/>
      <c r="U232" s="223"/>
      <c r="V232" s="222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151"/>
      <c r="BN232" s="151"/>
      <c r="BO232" s="151"/>
    </row>
    <row r="233" spans="4:67">
      <c r="D233" s="151"/>
      <c r="E233" s="222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3"/>
      <c r="V233" s="222"/>
      <c r="W233" s="151"/>
      <c r="X233" s="151"/>
      <c r="Y233" s="151"/>
      <c r="Z233" s="151"/>
      <c r="AA233" s="151"/>
      <c r="AB233" s="151"/>
      <c r="AC233" s="151"/>
      <c r="AD233" s="151"/>
      <c r="AE233" s="151"/>
      <c r="AF233" s="151"/>
      <c r="AG233" s="151"/>
      <c r="AH233" s="151"/>
      <c r="AI233" s="151"/>
      <c r="AJ233" s="151"/>
      <c r="AK233" s="151"/>
      <c r="AL233" s="151"/>
      <c r="AM233" s="151"/>
      <c r="AN233" s="151"/>
      <c r="AO233" s="151"/>
      <c r="AP233" s="151"/>
      <c r="AQ233" s="151"/>
      <c r="AR233" s="151"/>
      <c r="AS233" s="151"/>
      <c r="AT233" s="151"/>
      <c r="AU233" s="151"/>
      <c r="AV233" s="151"/>
      <c r="AW233" s="151"/>
      <c r="AX233" s="151"/>
      <c r="AY233" s="151"/>
      <c r="AZ233" s="151"/>
      <c r="BA233" s="151"/>
      <c r="BB233" s="151"/>
      <c r="BC233" s="151"/>
      <c r="BD233" s="151"/>
      <c r="BE233" s="151"/>
      <c r="BF233" s="151"/>
      <c r="BG233" s="151"/>
      <c r="BH233" s="151"/>
      <c r="BI233" s="151"/>
      <c r="BJ233" s="151"/>
      <c r="BK233" s="151"/>
      <c r="BL233" s="151"/>
      <c r="BM233" s="151"/>
      <c r="BN233" s="151"/>
      <c r="BO233" s="151"/>
    </row>
    <row r="234" spans="4:67">
      <c r="D234" s="151"/>
      <c r="E234" s="222"/>
      <c r="F234" s="222"/>
      <c r="G234" s="222"/>
      <c r="H234" s="222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3"/>
      <c r="V234" s="222"/>
      <c r="W234" s="151"/>
      <c r="X234" s="151"/>
      <c r="Y234" s="151"/>
      <c r="Z234" s="151"/>
      <c r="AA234" s="151"/>
      <c r="AB234" s="151"/>
      <c r="AC234" s="151"/>
      <c r="AD234" s="151"/>
      <c r="AE234" s="151"/>
      <c r="AF234" s="151"/>
      <c r="AG234" s="151"/>
      <c r="AH234" s="151"/>
      <c r="AI234" s="151"/>
      <c r="AJ234" s="151"/>
      <c r="AK234" s="151"/>
      <c r="AL234" s="151"/>
      <c r="AM234" s="151"/>
      <c r="AN234" s="151"/>
      <c r="AO234" s="151"/>
      <c r="AP234" s="151"/>
      <c r="AQ234" s="151"/>
      <c r="AR234" s="151"/>
      <c r="AS234" s="151"/>
      <c r="AT234" s="151"/>
      <c r="AU234" s="151"/>
      <c r="AV234" s="151"/>
      <c r="AW234" s="151"/>
      <c r="AX234" s="151"/>
      <c r="AY234" s="151"/>
      <c r="AZ234" s="151"/>
      <c r="BA234" s="151"/>
      <c r="BB234" s="151"/>
      <c r="BC234" s="151"/>
      <c r="BD234" s="151"/>
      <c r="BE234" s="151"/>
      <c r="BF234" s="151"/>
      <c r="BG234" s="151"/>
      <c r="BH234" s="151"/>
      <c r="BI234" s="151"/>
      <c r="BJ234" s="151"/>
      <c r="BK234" s="151"/>
      <c r="BL234" s="151"/>
      <c r="BM234" s="151"/>
      <c r="BN234" s="151"/>
      <c r="BO234" s="151"/>
    </row>
    <row r="235" spans="4:67">
      <c r="D235" s="151"/>
      <c r="E235" s="222"/>
      <c r="F235" s="222"/>
      <c r="G235" s="222"/>
      <c r="H235" s="222"/>
      <c r="I235" s="222"/>
      <c r="J235" s="222"/>
      <c r="K235" s="222"/>
      <c r="L235" s="222"/>
      <c r="M235" s="222"/>
      <c r="N235" s="222"/>
      <c r="O235" s="222"/>
      <c r="P235" s="222"/>
      <c r="Q235" s="222"/>
      <c r="R235" s="222"/>
      <c r="S235" s="222"/>
      <c r="T235" s="222"/>
      <c r="U235" s="223"/>
      <c r="V235" s="222"/>
      <c r="W235" s="151"/>
      <c r="X235" s="151"/>
      <c r="Y235" s="151"/>
      <c r="Z235" s="151"/>
      <c r="AA235" s="151"/>
      <c r="AB235" s="151"/>
      <c r="AC235" s="151"/>
      <c r="AD235" s="151"/>
      <c r="AE235" s="151"/>
      <c r="AF235" s="151"/>
      <c r="AG235" s="151"/>
      <c r="AH235" s="151"/>
      <c r="AI235" s="151"/>
      <c r="AJ235" s="151"/>
      <c r="AK235" s="151"/>
      <c r="AL235" s="151"/>
      <c r="AM235" s="151"/>
      <c r="AN235" s="151"/>
      <c r="AO235" s="151"/>
      <c r="AP235" s="151"/>
      <c r="AQ235" s="151"/>
      <c r="AR235" s="151"/>
      <c r="AS235" s="151"/>
      <c r="AT235" s="151"/>
      <c r="AU235" s="151"/>
      <c r="AV235" s="151"/>
      <c r="AW235" s="151"/>
      <c r="AX235" s="151"/>
      <c r="AY235" s="151"/>
      <c r="AZ235" s="151"/>
      <c r="BA235" s="151"/>
      <c r="BB235" s="151"/>
      <c r="BC235" s="151"/>
      <c r="BD235" s="151"/>
      <c r="BE235" s="151"/>
      <c r="BF235" s="151"/>
      <c r="BG235" s="151"/>
      <c r="BH235" s="151"/>
      <c r="BI235" s="151"/>
      <c r="BJ235" s="151"/>
      <c r="BK235" s="151"/>
      <c r="BL235" s="151"/>
      <c r="BM235" s="151"/>
      <c r="BN235" s="151"/>
      <c r="BO235" s="151"/>
    </row>
    <row r="236" spans="4:67">
      <c r="D236" s="151"/>
      <c r="E236" s="222"/>
      <c r="F236" s="222"/>
      <c r="G236" s="222"/>
      <c r="H236" s="222"/>
      <c r="I236" s="222"/>
      <c r="J236" s="222"/>
      <c r="K236" s="222"/>
      <c r="L236" s="222"/>
      <c r="M236" s="222"/>
      <c r="N236" s="222"/>
      <c r="O236" s="222"/>
      <c r="P236" s="222"/>
      <c r="Q236" s="222"/>
      <c r="R236" s="222"/>
      <c r="S236" s="222"/>
      <c r="T236" s="222"/>
      <c r="U236" s="223"/>
      <c r="V236" s="222"/>
      <c r="W236" s="151"/>
      <c r="X236" s="151"/>
      <c r="Y236" s="151"/>
      <c r="Z236" s="151"/>
      <c r="AA236" s="151"/>
      <c r="AB236" s="151"/>
      <c r="AC236" s="151"/>
      <c r="AD236" s="151"/>
      <c r="AE236" s="151"/>
      <c r="AF236" s="151"/>
      <c r="AG236" s="151"/>
      <c r="AH236" s="151"/>
      <c r="AI236" s="151"/>
      <c r="AJ236" s="151"/>
      <c r="AK236" s="151"/>
      <c r="AL236" s="151"/>
      <c r="AM236" s="151"/>
      <c r="AN236" s="151"/>
      <c r="AO236" s="151"/>
      <c r="AP236" s="151"/>
      <c r="AQ236" s="151"/>
      <c r="AR236" s="151"/>
      <c r="AS236" s="151"/>
      <c r="AT236" s="151"/>
      <c r="AU236" s="151"/>
      <c r="AV236" s="151"/>
      <c r="AW236" s="151"/>
      <c r="AX236" s="151"/>
      <c r="AY236" s="151"/>
      <c r="AZ236" s="151"/>
      <c r="BA236" s="151"/>
      <c r="BB236" s="151"/>
      <c r="BC236" s="151"/>
      <c r="BD236" s="151"/>
      <c r="BE236" s="151"/>
      <c r="BF236" s="151"/>
      <c r="BG236" s="151"/>
      <c r="BH236" s="151"/>
      <c r="BI236" s="151"/>
      <c r="BJ236" s="151"/>
      <c r="BK236" s="151"/>
      <c r="BL236" s="151"/>
      <c r="BM236" s="151"/>
      <c r="BN236" s="151"/>
      <c r="BO236" s="151"/>
    </row>
    <row r="237" spans="4:67">
      <c r="D237" s="151"/>
      <c r="E237" s="222"/>
      <c r="F237" s="222"/>
      <c r="G237" s="222"/>
      <c r="H237" s="222"/>
      <c r="I237" s="222"/>
      <c r="J237" s="222"/>
      <c r="K237" s="222"/>
      <c r="L237" s="222"/>
      <c r="M237" s="222"/>
      <c r="N237" s="222"/>
      <c r="O237" s="222"/>
      <c r="P237" s="222"/>
      <c r="Q237" s="222"/>
      <c r="R237" s="222"/>
      <c r="S237" s="222"/>
      <c r="T237" s="222"/>
      <c r="U237" s="223"/>
      <c r="V237" s="222"/>
      <c r="W237" s="151"/>
      <c r="X237" s="151"/>
      <c r="Y237" s="151"/>
      <c r="Z237" s="151"/>
      <c r="AA237" s="151"/>
      <c r="AB237" s="151"/>
      <c r="AC237" s="151"/>
      <c r="AD237" s="151"/>
      <c r="AE237" s="151"/>
      <c r="AF237" s="151"/>
      <c r="AG237" s="151"/>
      <c r="AH237" s="151"/>
      <c r="AI237" s="151"/>
      <c r="AJ237" s="151"/>
      <c r="AK237" s="151"/>
      <c r="AL237" s="151"/>
      <c r="AM237" s="151"/>
      <c r="AN237" s="151"/>
      <c r="AO237" s="151"/>
      <c r="AP237" s="151"/>
      <c r="AQ237" s="151"/>
      <c r="AR237" s="151"/>
      <c r="AS237" s="151"/>
      <c r="AT237" s="151"/>
      <c r="AU237" s="151"/>
      <c r="AV237" s="151"/>
      <c r="AW237" s="151"/>
      <c r="AX237" s="151"/>
      <c r="AY237" s="151"/>
      <c r="AZ237" s="151"/>
      <c r="BA237" s="151"/>
      <c r="BB237" s="151"/>
      <c r="BC237" s="151"/>
      <c r="BD237" s="151"/>
      <c r="BE237" s="151"/>
      <c r="BF237" s="151"/>
      <c r="BG237" s="151"/>
      <c r="BH237" s="151"/>
      <c r="BI237" s="151"/>
      <c r="BJ237" s="151"/>
      <c r="BK237" s="151"/>
      <c r="BL237" s="151"/>
      <c r="BM237" s="151"/>
      <c r="BN237" s="151"/>
      <c r="BO237" s="151"/>
    </row>
    <row r="238" spans="4:67">
      <c r="D238" s="151"/>
      <c r="E238" s="222"/>
      <c r="F238" s="222"/>
      <c r="G238" s="222"/>
      <c r="H238" s="222"/>
      <c r="I238" s="222"/>
      <c r="J238" s="222"/>
      <c r="K238" s="222"/>
      <c r="L238" s="222"/>
      <c r="M238" s="222"/>
      <c r="N238" s="222"/>
      <c r="O238" s="222"/>
      <c r="P238" s="222"/>
      <c r="Q238" s="222"/>
      <c r="R238" s="222"/>
      <c r="S238" s="222"/>
      <c r="T238" s="222"/>
      <c r="U238" s="223"/>
      <c r="V238" s="222"/>
      <c r="W238" s="151"/>
      <c r="X238" s="151"/>
      <c r="Y238" s="151"/>
      <c r="Z238" s="151"/>
      <c r="AA238" s="151"/>
      <c r="AB238" s="151"/>
      <c r="AC238" s="151"/>
      <c r="AD238" s="151"/>
      <c r="AE238" s="151"/>
      <c r="AF238" s="151"/>
      <c r="AG238" s="151"/>
      <c r="AH238" s="151"/>
      <c r="AI238" s="151"/>
      <c r="AJ238" s="151"/>
      <c r="AK238" s="151"/>
      <c r="AL238" s="151"/>
      <c r="AM238" s="151"/>
      <c r="AN238" s="151"/>
      <c r="AO238" s="151"/>
      <c r="AP238" s="151"/>
      <c r="AQ238" s="151"/>
      <c r="AR238" s="151"/>
      <c r="AS238" s="151"/>
      <c r="AT238" s="151"/>
      <c r="AU238" s="151"/>
      <c r="AV238" s="151"/>
      <c r="AW238" s="151"/>
      <c r="AX238" s="151"/>
      <c r="AY238" s="151"/>
      <c r="AZ238" s="151"/>
      <c r="BA238" s="151"/>
      <c r="BB238" s="151"/>
      <c r="BC238" s="151"/>
      <c r="BD238" s="151"/>
      <c r="BE238" s="151"/>
      <c r="BF238" s="151"/>
      <c r="BG238" s="151"/>
      <c r="BH238" s="151"/>
      <c r="BI238" s="151"/>
      <c r="BJ238" s="151"/>
      <c r="BK238" s="151"/>
      <c r="BL238" s="151"/>
      <c r="BM238" s="151"/>
      <c r="BN238" s="151"/>
      <c r="BO238" s="151"/>
    </row>
    <row r="239" spans="4:67">
      <c r="D239" s="151"/>
      <c r="E239" s="222"/>
      <c r="F239" s="222"/>
      <c r="G239" s="222"/>
      <c r="H239" s="222"/>
      <c r="I239" s="222"/>
      <c r="J239" s="222"/>
      <c r="K239" s="222"/>
      <c r="L239" s="222"/>
      <c r="M239" s="222"/>
      <c r="N239" s="222"/>
      <c r="O239" s="222"/>
      <c r="P239" s="222"/>
      <c r="Q239" s="222"/>
      <c r="R239" s="222"/>
      <c r="S239" s="222"/>
      <c r="T239" s="222"/>
      <c r="U239" s="223"/>
      <c r="V239" s="222"/>
      <c r="W239" s="151"/>
      <c r="X239" s="151"/>
      <c r="Y239" s="151"/>
      <c r="Z239" s="151"/>
      <c r="AA239" s="151"/>
      <c r="AB239" s="151"/>
      <c r="AC239" s="151"/>
      <c r="AD239" s="151"/>
      <c r="AE239" s="151"/>
      <c r="AF239" s="151"/>
      <c r="AG239" s="151"/>
      <c r="AH239" s="151"/>
      <c r="AI239" s="151"/>
      <c r="AJ239" s="151"/>
      <c r="AK239" s="151"/>
      <c r="AL239" s="151"/>
      <c r="AM239" s="151"/>
      <c r="AN239" s="151"/>
      <c r="AO239" s="151"/>
      <c r="AP239" s="151"/>
      <c r="AQ239" s="151"/>
      <c r="AR239" s="151"/>
      <c r="AS239" s="151"/>
      <c r="AT239" s="151"/>
      <c r="AU239" s="151"/>
      <c r="AV239" s="151"/>
      <c r="AW239" s="151"/>
      <c r="AX239" s="151"/>
      <c r="AY239" s="151"/>
      <c r="AZ239" s="151"/>
      <c r="BA239" s="151"/>
      <c r="BB239" s="151"/>
      <c r="BC239" s="151"/>
      <c r="BD239" s="151"/>
      <c r="BE239" s="151"/>
      <c r="BF239" s="151"/>
      <c r="BG239" s="151"/>
      <c r="BH239" s="151"/>
      <c r="BI239" s="151"/>
      <c r="BJ239" s="151"/>
      <c r="BK239" s="151"/>
      <c r="BL239" s="151"/>
      <c r="BM239" s="151"/>
      <c r="BN239" s="151"/>
      <c r="BO239" s="151"/>
    </row>
    <row r="240" spans="4:67">
      <c r="D240" s="151"/>
      <c r="E240" s="222"/>
      <c r="F240" s="222"/>
      <c r="G240" s="222"/>
      <c r="H240" s="222"/>
      <c r="I240" s="222"/>
      <c r="J240" s="222"/>
      <c r="K240" s="222"/>
      <c r="L240" s="222"/>
      <c r="M240" s="222"/>
      <c r="N240" s="222"/>
      <c r="O240" s="222"/>
      <c r="P240" s="222"/>
      <c r="Q240" s="222"/>
      <c r="R240" s="222"/>
      <c r="S240" s="222"/>
      <c r="T240" s="222"/>
      <c r="U240" s="223"/>
      <c r="V240" s="222"/>
      <c r="W240" s="151"/>
      <c r="X240" s="151"/>
      <c r="Y240" s="151"/>
      <c r="Z240" s="151"/>
      <c r="AA240" s="151"/>
      <c r="AB240" s="151"/>
      <c r="AC240" s="151"/>
      <c r="AD240" s="151"/>
      <c r="AE240" s="151"/>
      <c r="AF240" s="151"/>
      <c r="AG240" s="151"/>
      <c r="AH240" s="151"/>
      <c r="AI240" s="151"/>
      <c r="AJ240" s="151"/>
      <c r="AK240" s="151"/>
      <c r="AL240" s="151"/>
      <c r="AM240" s="151"/>
      <c r="AN240" s="151"/>
      <c r="AO240" s="151"/>
      <c r="AP240" s="151"/>
      <c r="AQ240" s="151"/>
      <c r="AR240" s="151"/>
      <c r="AS240" s="151"/>
      <c r="AT240" s="151"/>
      <c r="AU240" s="151"/>
      <c r="AV240" s="151"/>
      <c r="AW240" s="151"/>
      <c r="AX240" s="151"/>
      <c r="AY240" s="151"/>
      <c r="AZ240" s="151"/>
      <c r="BA240" s="151"/>
      <c r="BB240" s="151"/>
      <c r="BC240" s="151"/>
      <c r="BD240" s="151"/>
      <c r="BE240" s="151"/>
      <c r="BF240" s="151"/>
      <c r="BG240" s="151"/>
      <c r="BH240" s="151"/>
      <c r="BI240" s="151"/>
      <c r="BJ240" s="151"/>
      <c r="BK240" s="151"/>
      <c r="BL240" s="151"/>
      <c r="BM240" s="151"/>
      <c r="BN240" s="151"/>
      <c r="BO240" s="151"/>
    </row>
    <row r="241" spans="4:67">
      <c r="D241" s="151"/>
      <c r="E241" s="222"/>
      <c r="F241" s="222"/>
      <c r="G241" s="222"/>
      <c r="H241" s="222"/>
      <c r="I241" s="222"/>
      <c r="J241" s="222"/>
      <c r="K241" s="222"/>
      <c r="L241" s="222"/>
      <c r="M241" s="222"/>
      <c r="N241" s="222"/>
      <c r="O241" s="222"/>
      <c r="P241" s="222"/>
      <c r="Q241" s="222"/>
      <c r="R241" s="222"/>
      <c r="S241" s="222"/>
      <c r="T241" s="222"/>
      <c r="U241" s="223"/>
      <c r="V241" s="222"/>
      <c r="W241" s="151"/>
      <c r="X241" s="151"/>
      <c r="Y241" s="151"/>
      <c r="Z241" s="151"/>
      <c r="AA241" s="151"/>
      <c r="AB241" s="151"/>
      <c r="AC241" s="151"/>
      <c r="AD241" s="151"/>
      <c r="AE241" s="151"/>
      <c r="AF241" s="151"/>
      <c r="AG241" s="151"/>
      <c r="AH241" s="151"/>
      <c r="AI241" s="151"/>
      <c r="AJ241" s="151"/>
      <c r="AK241" s="151"/>
      <c r="AL241" s="151"/>
      <c r="AM241" s="151"/>
      <c r="AN241" s="151"/>
      <c r="AO241" s="151"/>
      <c r="AP241" s="151"/>
      <c r="AQ241" s="151"/>
      <c r="AR241" s="151"/>
      <c r="AS241" s="151"/>
      <c r="AT241" s="151"/>
      <c r="AU241" s="151"/>
      <c r="AV241" s="151"/>
      <c r="AW241" s="151"/>
      <c r="AX241" s="151"/>
      <c r="AY241" s="151"/>
      <c r="AZ241" s="151"/>
      <c r="BA241" s="151"/>
      <c r="BB241" s="151"/>
      <c r="BC241" s="151"/>
      <c r="BD241" s="151"/>
      <c r="BE241" s="151"/>
      <c r="BF241" s="151"/>
      <c r="BG241" s="151"/>
      <c r="BH241" s="151"/>
      <c r="BI241" s="151"/>
      <c r="BJ241" s="151"/>
      <c r="BK241" s="151"/>
      <c r="BL241" s="151"/>
      <c r="BM241" s="151"/>
      <c r="BN241" s="151"/>
      <c r="BO241" s="151"/>
    </row>
    <row r="242" spans="4:67">
      <c r="D242" s="151"/>
      <c r="E242" s="222"/>
      <c r="F242" s="222"/>
      <c r="G242" s="222"/>
      <c r="H242" s="222"/>
      <c r="I242" s="222"/>
      <c r="J242" s="222"/>
      <c r="K242" s="222"/>
      <c r="L242" s="222"/>
      <c r="M242" s="222"/>
      <c r="N242" s="222"/>
      <c r="O242" s="222"/>
      <c r="P242" s="222"/>
      <c r="Q242" s="222"/>
      <c r="R242" s="222"/>
      <c r="S242" s="222"/>
      <c r="T242" s="222"/>
      <c r="U242" s="223"/>
      <c r="V242" s="222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1"/>
      <c r="BN242" s="151"/>
      <c r="BO242" s="151"/>
    </row>
    <row r="243" spans="4:67">
      <c r="D243" s="151"/>
      <c r="E243" s="222"/>
      <c r="F243" s="222"/>
      <c r="G243" s="222"/>
      <c r="H243" s="222"/>
      <c r="I243" s="222"/>
      <c r="J243" s="222"/>
      <c r="K243" s="222"/>
      <c r="L243" s="222"/>
      <c r="M243" s="222"/>
      <c r="N243" s="222"/>
      <c r="O243" s="222"/>
      <c r="P243" s="222"/>
      <c r="Q243" s="222"/>
      <c r="R243" s="222"/>
      <c r="S243" s="222"/>
      <c r="T243" s="222"/>
      <c r="U243" s="223"/>
      <c r="V243" s="222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1"/>
      <c r="BN243" s="151"/>
      <c r="BO243" s="151"/>
    </row>
    <row r="244" spans="4:67">
      <c r="D244" s="151"/>
      <c r="E244" s="222"/>
      <c r="F244" s="222"/>
      <c r="G244" s="222"/>
      <c r="H244" s="222"/>
      <c r="I244" s="222"/>
      <c r="J244" s="222"/>
      <c r="K244" s="222"/>
      <c r="L244" s="222"/>
      <c r="M244" s="222"/>
      <c r="N244" s="222"/>
      <c r="O244" s="222"/>
      <c r="P244" s="222"/>
      <c r="Q244" s="222"/>
      <c r="R244" s="222"/>
      <c r="S244" s="222"/>
      <c r="T244" s="222"/>
      <c r="U244" s="223"/>
      <c r="V244" s="222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1"/>
      <c r="BN244" s="151"/>
      <c r="BO244" s="151"/>
    </row>
    <row r="245" spans="4:67">
      <c r="D245" s="151"/>
      <c r="E245" s="222"/>
      <c r="F245" s="222"/>
      <c r="G245" s="222"/>
      <c r="H245" s="222"/>
      <c r="I245" s="222"/>
      <c r="J245" s="222"/>
      <c r="K245" s="222"/>
      <c r="L245" s="222"/>
      <c r="M245" s="222"/>
      <c r="N245" s="222"/>
      <c r="O245" s="222"/>
      <c r="P245" s="222"/>
      <c r="Q245" s="222"/>
      <c r="R245" s="222"/>
      <c r="S245" s="222"/>
      <c r="T245" s="222"/>
      <c r="U245" s="223"/>
      <c r="V245" s="222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1"/>
      <c r="BN245" s="151"/>
      <c r="BO245" s="151"/>
    </row>
    <row r="246" spans="4:67">
      <c r="D246" s="151"/>
      <c r="E246" s="222"/>
      <c r="F246" s="222"/>
      <c r="G246" s="222"/>
      <c r="H246" s="222"/>
      <c r="I246" s="222"/>
      <c r="J246" s="222"/>
      <c r="K246" s="222"/>
      <c r="L246" s="222"/>
      <c r="M246" s="222"/>
      <c r="N246" s="222"/>
      <c r="O246" s="222"/>
      <c r="P246" s="222"/>
      <c r="Q246" s="222"/>
      <c r="R246" s="222"/>
      <c r="S246" s="222"/>
      <c r="T246" s="222"/>
      <c r="U246" s="223"/>
      <c r="V246" s="222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1"/>
      <c r="BN246" s="151"/>
      <c r="BO246" s="151"/>
    </row>
    <row r="247" spans="4:67">
      <c r="D247" s="151"/>
      <c r="E247" s="222"/>
      <c r="F247" s="222"/>
      <c r="G247" s="222"/>
      <c r="H247" s="222"/>
      <c r="I247" s="222"/>
      <c r="J247" s="222"/>
      <c r="K247" s="222"/>
      <c r="L247" s="222"/>
      <c r="M247" s="222"/>
      <c r="N247" s="222"/>
      <c r="O247" s="222"/>
      <c r="P247" s="222"/>
      <c r="Q247" s="222"/>
      <c r="R247" s="222"/>
      <c r="S247" s="222"/>
      <c r="T247" s="222"/>
      <c r="U247" s="223"/>
      <c r="V247" s="222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151"/>
      <c r="BN247" s="151"/>
      <c r="BO247" s="151"/>
    </row>
    <row r="248" spans="4:67">
      <c r="D248" s="151"/>
      <c r="E248" s="222"/>
      <c r="F248" s="222"/>
      <c r="G248" s="222"/>
      <c r="H248" s="222"/>
      <c r="I248" s="222"/>
      <c r="J248" s="222"/>
      <c r="K248" s="222"/>
      <c r="L248" s="222"/>
      <c r="M248" s="222"/>
      <c r="N248" s="222"/>
      <c r="O248" s="222"/>
      <c r="P248" s="222"/>
      <c r="Q248" s="222"/>
      <c r="R248" s="222"/>
      <c r="S248" s="222"/>
      <c r="T248" s="222"/>
      <c r="U248" s="223"/>
      <c r="V248" s="222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151"/>
      <c r="BN248" s="151"/>
      <c r="BO248" s="151"/>
    </row>
    <row r="249" spans="4:67">
      <c r="D249" s="151"/>
      <c r="E249" s="222"/>
      <c r="F249" s="222"/>
      <c r="G249" s="222"/>
      <c r="H249" s="222"/>
      <c r="I249" s="222"/>
      <c r="J249" s="222"/>
      <c r="K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3"/>
      <c r="V249" s="222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151"/>
      <c r="BN249" s="151"/>
      <c r="BO249" s="151"/>
    </row>
    <row r="250" spans="4:67">
      <c r="D250" s="151"/>
      <c r="E250" s="222"/>
      <c r="F250" s="222"/>
      <c r="G250" s="222"/>
      <c r="H250" s="222"/>
      <c r="I250" s="222"/>
      <c r="J250" s="222"/>
      <c r="K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3"/>
      <c r="V250" s="222"/>
      <c r="W250" s="151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  <c r="BI250" s="151"/>
      <c r="BJ250" s="151"/>
      <c r="BK250" s="151"/>
      <c r="BL250" s="151"/>
      <c r="BM250" s="151"/>
      <c r="BN250" s="151"/>
      <c r="BO250" s="151"/>
    </row>
    <row r="251" spans="4:67">
      <c r="D251" s="151"/>
      <c r="E251" s="222"/>
      <c r="F251" s="222"/>
      <c r="G251" s="222"/>
      <c r="H251" s="222"/>
      <c r="I251" s="222"/>
      <c r="J251" s="222"/>
      <c r="K251" s="222"/>
      <c r="L251" s="222"/>
      <c r="M251" s="222"/>
      <c r="N251" s="222"/>
      <c r="O251" s="222"/>
      <c r="P251" s="222"/>
      <c r="Q251" s="222"/>
      <c r="R251" s="222"/>
      <c r="S251" s="222"/>
      <c r="T251" s="222"/>
      <c r="U251" s="223"/>
      <c r="V251" s="222"/>
      <c r="W251" s="151"/>
      <c r="X251" s="151"/>
      <c r="Y251" s="151"/>
      <c r="Z251" s="151"/>
      <c r="AA251" s="151"/>
      <c r="AB251" s="151"/>
      <c r="AC251" s="151"/>
      <c r="AD251" s="151"/>
      <c r="AE251" s="151"/>
      <c r="AF251" s="151"/>
      <c r="AG251" s="151"/>
      <c r="AH251" s="151"/>
      <c r="AI251" s="151"/>
      <c r="AJ251" s="151"/>
      <c r="AK251" s="151"/>
      <c r="AL251" s="151"/>
      <c r="AM251" s="151"/>
      <c r="AN251" s="151"/>
      <c r="AO251" s="151"/>
      <c r="AP251" s="151"/>
      <c r="AQ251" s="151"/>
      <c r="AR251" s="151"/>
      <c r="AS251" s="151"/>
      <c r="AT251" s="151"/>
      <c r="AU251" s="151"/>
      <c r="AV251" s="151"/>
      <c r="AW251" s="151"/>
      <c r="AX251" s="151"/>
      <c r="AY251" s="151"/>
      <c r="AZ251" s="151"/>
      <c r="BA251" s="151"/>
      <c r="BB251" s="151"/>
      <c r="BC251" s="151"/>
      <c r="BD251" s="151"/>
      <c r="BE251" s="151"/>
      <c r="BF251" s="151"/>
      <c r="BG251" s="151"/>
      <c r="BH251" s="151"/>
      <c r="BI251" s="151"/>
      <c r="BJ251" s="151"/>
      <c r="BK251" s="151"/>
      <c r="BL251" s="151"/>
      <c r="BM251" s="151"/>
      <c r="BN251" s="151"/>
      <c r="BO251" s="151"/>
    </row>
    <row r="252" spans="4:67">
      <c r="D252" s="151"/>
      <c r="E252" s="222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3"/>
      <c r="V252" s="222"/>
      <c r="W252" s="151"/>
      <c r="X252" s="151"/>
      <c r="Y252" s="151"/>
      <c r="Z252" s="151"/>
      <c r="AA252" s="151"/>
      <c r="AB252" s="151"/>
      <c r="AC252" s="151"/>
      <c r="AD252" s="151"/>
      <c r="AE252" s="151"/>
      <c r="AF252" s="151"/>
      <c r="AG252" s="151"/>
      <c r="AH252" s="151"/>
      <c r="AI252" s="151"/>
      <c r="AJ252" s="151"/>
      <c r="AK252" s="151"/>
      <c r="AL252" s="151"/>
      <c r="AM252" s="151"/>
      <c r="AN252" s="151"/>
      <c r="AO252" s="151"/>
      <c r="AP252" s="151"/>
      <c r="AQ252" s="151"/>
      <c r="AR252" s="151"/>
      <c r="AS252" s="151"/>
      <c r="AT252" s="151"/>
      <c r="AU252" s="151"/>
      <c r="AV252" s="151"/>
      <c r="AW252" s="151"/>
      <c r="AX252" s="151"/>
      <c r="AY252" s="151"/>
      <c r="AZ252" s="151"/>
      <c r="BA252" s="151"/>
      <c r="BB252" s="151"/>
      <c r="BC252" s="151"/>
      <c r="BD252" s="151"/>
      <c r="BE252" s="151"/>
      <c r="BF252" s="151"/>
      <c r="BG252" s="151"/>
      <c r="BH252" s="151"/>
      <c r="BI252" s="151"/>
      <c r="BJ252" s="151"/>
      <c r="BK252" s="151"/>
      <c r="BL252" s="151"/>
      <c r="BM252" s="151"/>
      <c r="BN252" s="151"/>
      <c r="BO252" s="151"/>
    </row>
    <row r="253" spans="4:67">
      <c r="D253" s="151"/>
      <c r="E253" s="222"/>
      <c r="F253" s="222"/>
      <c r="G253" s="222"/>
      <c r="H253" s="222"/>
      <c r="I253" s="222"/>
      <c r="J253" s="222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3"/>
      <c r="V253" s="222"/>
      <c r="W253" s="151"/>
      <c r="X253" s="151"/>
      <c r="Y253" s="151"/>
      <c r="Z253" s="151"/>
      <c r="AA253" s="151"/>
      <c r="AB253" s="151"/>
      <c r="AC253" s="151"/>
      <c r="AD253" s="151"/>
      <c r="AE253" s="151"/>
      <c r="AF253" s="151"/>
      <c r="AG253" s="151"/>
      <c r="AH253" s="151"/>
      <c r="AI253" s="151"/>
      <c r="AJ253" s="151"/>
      <c r="AK253" s="151"/>
      <c r="AL253" s="151"/>
      <c r="AM253" s="151"/>
      <c r="AN253" s="151"/>
      <c r="AO253" s="151"/>
      <c r="AP253" s="151"/>
      <c r="AQ253" s="151"/>
      <c r="AR253" s="151"/>
      <c r="AS253" s="151"/>
      <c r="AT253" s="151"/>
      <c r="AU253" s="151"/>
      <c r="AV253" s="151"/>
      <c r="AW253" s="151"/>
      <c r="AX253" s="151"/>
      <c r="AY253" s="151"/>
      <c r="AZ253" s="151"/>
      <c r="BA253" s="151"/>
      <c r="BB253" s="151"/>
      <c r="BC253" s="151"/>
      <c r="BD253" s="151"/>
      <c r="BE253" s="151"/>
      <c r="BF253" s="151"/>
      <c r="BG253" s="151"/>
      <c r="BH253" s="151"/>
      <c r="BI253" s="151"/>
      <c r="BJ253" s="151"/>
      <c r="BK253" s="151"/>
      <c r="BL253" s="151"/>
      <c r="BM253" s="151"/>
      <c r="BN253" s="151"/>
      <c r="BO253" s="151"/>
    </row>
    <row r="254" spans="4:67">
      <c r="D254" s="151"/>
      <c r="E254" s="222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3"/>
      <c r="V254" s="222"/>
      <c r="W254" s="151"/>
      <c r="X254" s="151"/>
      <c r="Y254" s="151"/>
      <c r="Z254" s="151"/>
      <c r="AA254" s="151"/>
      <c r="AB254" s="151"/>
      <c r="AC254" s="151"/>
      <c r="AD254" s="151"/>
      <c r="AE254" s="151"/>
      <c r="AF254" s="151"/>
      <c r="AG254" s="151"/>
      <c r="AH254" s="151"/>
      <c r="AI254" s="151"/>
      <c r="AJ254" s="151"/>
      <c r="AK254" s="151"/>
      <c r="AL254" s="151"/>
      <c r="AM254" s="151"/>
      <c r="AN254" s="151"/>
      <c r="AO254" s="151"/>
      <c r="AP254" s="151"/>
      <c r="AQ254" s="151"/>
      <c r="AR254" s="151"/>
      <c r="AS254" s="151"/>
      <c r="AT254" s="151"/>
      <c r="AU254" s="151"/>
      <c r="AV254" s="151"/>
      <c r="AW254" s="151"/>
      <c r="AX254" s="151"/>
      <c r="AY254" s="151"/>
      <c r="AZ254" s="151"/>
      <c r="BA254" s="151"/>
      <c r="BB254" s="151"/>
      <c r="BC254" s="151"/>
      <c r="BD254" s="151"/>
      <c r="BE254" s="151"/>
      <c r="BF254" s="151"/>
      <c r="BG254" s="151"/>
      <c r="BH254" s="151"/>
      <c r="BI254" s="151"/>
      <c r="BJ254" s="151"/>
      <c r="BK254" s="151"/>
      <c r="BL254" s="151"/>
      <c r="BM254" s="151"/>
      <c r="BN254" s="151"/>
      <c r="BO254" s="151"/>
    </row>
    <row r="255" spans="4:67">
      <c r="D255" s="151"/>
      <c r="E255" s="222"/>
      <c r="F255" s="222"/>
      <c r="G255" s="222"/>
      <c r="H255" s="222"/>
      <c r="I255" s="222"/>
      <c r="J255" s="222"/>
      <c r="K255" s="222"/>
      <c r="L255" s="222"/>
      <c r="M255" s="222"/>
      <c r="N255" s="222"/>
      <c r="O255" s="222"/>
      <c r="P255" s="222"/>
      <c r="Q255" s="222"/>
      <c r="R255" s="222"/>
      <c r="S255" s="222"/>
      <c r="T255" s="222"/>
      <c r="U255" s="223"/>
      <c r="V255" s="222"/>
      <c r="W255" s="151"/>
      <c r="X255" s="151"/>
      <c r="Y255" s="151"/>
      <c r="Z255" s="151"/>
      <c r="AA255" s="151"/>
      <c r="AB255" s="151"/>
      <c r="AC255" s="151"/>
      <c r="AD255" s="151"/>
      <c r="AE255" s="151"/>
      <c r="AF255" s="151"/>
      <c r="AG255" s="151"/>
      <c r="AH255" s="151"/>
      <c r="AI255" s="151"/>
      <c r="AJ255" s="151"/>
      <c r="AK255" s="151"/>
      <c r="AL255" s="151"/>
      <c r="AM255" s="151"/>
      <c r="AN255" s="151"/>
      <c r="AO255" s="151"/>
      <c r="AP255" s="151"/>
      <c r="AQ255" s="151"/>
      <c r="AR255" s="151"/>
      <c r="AS255" s="151"/>
      <c r="AT255" s="151"/>
      <c r="AU255" s="151"/>
      <c r="AV255" s="151"/>
      <c r="AW255" s="151"/>
      <c r="AX255" s="151"/>
      <c r="AY255" s="151"/>
      <c r="AZ255" s="151"/>
      <c r="BA255" s="151"/>
      <c r="BB255" s="151"/>
      <c r="BC255" s="151"/>
      <c r="BD255" s="151"/>
      <c r="BE255" s="151"/>
      <c r="BF255" s="151"/>
      <c r="BG255" s="151"/>
      <c r="BH255" s="151"/>
      <c r="BI255" s="151"/>
      <c r="BJ255" s="151"/>
      <c r="BK255" s="151"/>
      <c r="BL255" s="151"/>
      <c r="BM255" s="151"/>
      <c r="BN255" s="151"/>
      <c r="BO255" s="151"/>
    </row>
    <row r="256" spans="4:67">
      <c r="D256" s="151"/>
      <c r="E256" s="222"/>
      <c r="F256" s="222"/>
      <c r="G256" s="222"/>
      <c r="H256" s="222"/>
      <c r="I256" s="222"/>
      <c r="J256" s="222"/>
      <c r="K256" s="222"/>
      <c r="L256" s="222"/>
      <c r="M256" s="222"/>
      <c r="N256" s="222"/>
      <c r="O256" s="222"/>
      <c r="P256" s="222"/>
      <c r="Q256" s="222"/>
      <c r="R256" s="222"/>
      <c r="S256" s="222"/>
      <c r="T256" s="222"/>
      <c r="U256" s="223"/>
      <c r="V256" s="222"/>
      <c r="W256" s="151"/>
      <c r="X256" s="151"/>
      <c r="Y256" s="151"/>
      <c r="Z256" s="151"/>
      <c r="AA256" s="151"/>
      <c r="AB256" s="151"/>
      <c r="AC256" s="151"/>
      <c r="AD256" s="151"/>
      <c r="AE256" s="151"/>
      <c r="AF256" s="151"/>
      <c r="AG256" s="151"/>
      <c r="AH256" s="151"/>
      <c r="AI256" s="151"/>
      <c r="AJ256" s="151"/>
      <c r="AK256" s="151"/>
      <c r="AL256" s="151"/>
      <c r="AM256" s="151"/>
      <c r="AN256" s="151"/>
      <c r="AO256" s="151"/>
      <c r="AP256" s="151"/>
      <c r="AQ256" s="151"/>
      <c r="AR256" s="151"/>
      <c r="AS256" s="151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51"/>
      <c r="BD256" s="151"/>
      <c r="BE256" s="151"/>
      <c r="BF256" s="151"/>
      <c r="BG256" s="151"/>
      <c r="BH256" s="151"/>
      <c r="BI256" s="151"/>
      <c r="BJ256" s="151"/>
      <c r="BK256" s="151"/>
      <c r="BL256" s="151"/>
      <c r="BM256" s="151"/>
      <c r="BN256" s="151"/>
      <c r="BO256" s="151"/>
    </row>
    <row r="257" spans="4:67">
      <c r="D257" s="151"/>
      <c r="E257" s="222"/>
      <c r="F257" s="222"/>
      <c r="G257" s="222"/>
      <c r="H257" s="222"/>
      <c r="I257" s="222"/>
      <c r="J257" s="222"/>
      <c r="K257" s="222"/>
      <c r="L257" s="222"/>
      <c r="M257" s="222"/>
      <c r="N257" s="222"/>
      <c r="O257" s="222"/>
      <c r="P257" s="222"/>
      <c r="Q257" s="222"/>
      <c r="R257" s="222"/>
      <c r="S257" s="222"/>
      <c r="T257" s="222"/>
      <c r="U257" s="223"/>
      <c r="V257" s="222"/>
      <c r="W257" s="151"/>
      <c r="X257" s="151"/>
      <c r="Y257" s="151"/>
      <c r="Z257" s="151"/>
      <c r="AA257" s="151"/>
      <c r="AB257" s="151"/>
      <c r="AC257" s="151"/>
      <c r="AD257" s="151"/>
      <c r="AE257" s="151"/>
      <c r="AF257" s="151"/>
      <c r="AG257" s="151"/>
      <c r="AH257" s="151"/>
      <c r="AI257" s="151"/>
      <c r="AJ257" s="151"/>
      <c r="AK257" s="151"/>
      <c r="AL257" s="151"/>
      <c r="AM257" s="151"/>
      <c r="AN257" s="151"/>
      <c r="AO257" s="151"/>
      <c r="AP257" s="151"/>
      <c r="AQ257" s="151"/>
      <c r="AR257" s="151"/>
      <c r="AS257" s="151"/>
      <c r="AT257" s="151"/>
      <c r="AU257" s="151"/>
      <c r="AV257" s="151"/>
      <c r="AW257" s="151"/>
      <c r="AX257" s="151"/>
      <c r="AY257" s="151"/>
      <c r="AZ257" s="151"/>
      <c r="BA257" s="151"/>
      <c r="BB257" s="151"/>
      <c r="BC257" s="151"/>
      <c r="BD257" s="151"/>
      <c r="BE257" s="151"/>
      <c r="BF257" s="151"/>
      <c r="BG257" s="151"/>
      <c r="BH257" s="151"/>
      <c r="BI257" s="151"/>
      <c r="BJ257" s="151"/>
      <c r="BK257" s="151"/>
      <c r="BL257" s="151"/>
      <c r="BM257" s="151"/>
      <c r="BN257" s="151"/>
      <c r="BO257" s="151"/>
    </row>
    <row r="258" spans="4:67">
      <c r="D258" s="151"/>
      <c r="E258" s="222"/>
      <c r="F258" s="222"/>
      <c r="G258" s="222"/>
      <c r="H258" s="222"/>
      <c r="I258" s="222"/>
      <c r="J258" s="222"/>
      <c r="K258" s="222"/>
      <c r="L258" s="222"/>
      <c r="M258" s="222"/>
      <c r="N258" s="222"/>
      <c r="O258" s="222"/>
      <c r="P258" s="222"/>
      <c r="Q258" s="222"/>
      <c r="R258" s="222"/>
      <c r="S258" s="222"/>
      <c r="T258" s="222"/>
      <c r="U258" s="223"/>
      <c r="V258" s="222"/>
      <c r="W258" s="151"/>
      <c r="X258" s="151"/>
      <c r="Y258" s="151"/>
      <c r="Z258" s="151"/>
      <c r="AA258" s="151"/>
      <c r="AB258" s="151"/>
      <c r="AC258" s="151"/>
      <c r="AD258" s="151"/>
      <c r="AE258" s="151"/>
      <c r="AF258" s="151"/>
      <c r="AG258" s="151"/>
      <c r="AH258" s="151"/>
      <c r="AI258" s="151"/>
      <c r="AJ258" s="151"/>
      <c r="AK258" s="151"/>
      <c r="AL258" s="151"/>
      <c r="AM258" s="151"/>
      <c r="AN258" s="151"/>
      <c r="AO258" s="151"/>
      <c r="AP258" s="151"/>
      <c r="AQ258" s="151"/>
      <c r="AR258" s="151"/>
      <c r="AS258" s="151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51"/>
      <c r="BD258" s="151"/>
      <c r="BE258" s="151"/>
      <c r="BF258" s="151"/>
      <c r="BG258" s="151"/>
      <c r="BH258" s="151"/>
      <c r="BI258" s="151"/>
      <c r="BJ258" s="151"/>
      <c r="BK258" s="151"/>
      <c r="BL258" s="151"/>
      <c r="BM258" s="151"/>
      <c r="BN258" s="151"/>
      <c r="BO258" s="151"/>
    </row>
    <row r="259" spans="4:67">
      <c r="D259" s="151"/>
      <c r="E259" s="222"/>
      <c r="F259" s="222"/>
      <c r="G259" s="222"/>
      <c r="H259" s="222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3"/>
      <c r="V259" s="222"/>
      <c r="W259" s="151"/>
      <c r="X259" s="151"/>
      <c r="Y259" s="151"/>
      <c r="Z259" s="151"/>
      <c r="AA259" s="151"/>
      <c r="AB259" s="151"/>
      <c r="AC259" s="151"/>
      <c r="AD259" s="151"/>
      <c r="AE259" s="151"/>
      <c r="AF259" s="151"/>
      <c r="AG259" s="151"/>
      <c r="AH259" s="151"/>
      <c r="AI259" s="151"/>
      <c r="AJ259" s="151"/>
      <c r="AK259" s="151"/>
      <c r="AL259" s="151"/>
      <c r="AM259" s="151"/>
      <c r="AN259" s="151"/>
      <c r="AO259" s="151"/>
      <c r="AP259" s="151"/>
      <c r="AQ259" s="151"/>
      <c r="AR259" s="151"/>
      <c r="AS259" s="151"/>
      <c r="AT259" s="151"/>
      <c r="AU259" s="151"/>
      <c r="AV259" s="151"/>
      <c r="AW259" s="151"/>
      <c r="AX259" s="151"/>
      <c r="AY259" s="151"/>
      <c r="AZ259" s="151"/>
      <c r="BA259" s="151"/>
      <c r="BB259" s="151"/>
      <c r="BC259" s="151"/>
      <c r="BD259" s="151"/>
      <c r="BE259" s="151"/>
      <c r="BF259" s="151"/>
      <c r="BG259" s="151"/>
      <c r="BH259" s="151"/>
      <c r="BI259" s="151"/>
      <c r="BJ259" s="151"/>
      <c r="BK259" s="151"/>
      <c r="BL259" s="151"/>
      <c r="BM259" s="151"/>
      <c r="BN259" s="151"/>
      <c r="BO259" s="151"/>
    </row>
    <row r="260" spans="4:67">
      <c r="D260" s="151"/>
      <c r="E260" s="222"/>
      <c r="F260" s="222"/>
      <c r="G260" s="222"/>
      <c r="H260" s="222"/>
      <c r="I260" s="222"/>
      <c r="J260" s="222"/>
      <c r="K260" s="222"/>
      <c r="L260" s="222"/>
      <c r="M260" s="222"/>
      <c r="N260" s="222"/>
      <c r="O260" s="222"/>
      <c r="P260" s="222"/>
      <c r="Q260" s="222"/>
      <c r="R260" s="222"/>
      <c r="S260" s="222"/>
      <c r="T260" s="222"/>
      <c r="U260" s="223"/>
      <c r="V260" s="222"/>
      <c r="W260" s="151"/>
      <c r="X260" s="151"/>
      <c r="Y260" s="151"/>
      <c r="Z260" s="151"/>
      <c r="AA260" s="151"/>
      <c r="AB260" s="151"/>
      <c r="AC260" s="151"/>
      <c r="AD260" s="151"/>
      <c r="AE260" s="151"/>
      <c r="AF260" s="151"/>
      <c r="AG260" s="151"/>
      <c r="AH260" s="151"/>
      <c r="AI260" s="151"/>
      <c r="AJ260" s="151"/>
      <c r="AK260" s="151"/>
      <c r="AL260" s="151"/>
      <c r="AM260" s="151"/>
      <c r="AN260" s="151"/>
      <c r="AO260" s="151"/>
      <c r="AP260" s="151"/>
      <c r="AQ260" s="151"/>
      <c r="AR260" s="151"/>
      <c r="AS260" s="151"/>
      <c r="AT260" s="151"/>
      <c r="AU260" s="151"/>
      <c r="AV260" s="151"/>
      <c r="AW260" s="151"/>
      <c r="AX260" s="151"/>
      <c r="AY260" s="151"/>
      <c r="AZ260" s="151"/>
      <c r="BA260" s="151"/>
      <c r="BB260" s="151"/>
      <c r="BC260" s="151"/>
      <c r="BD260" s="151"/>
      <c r="BE260" s="151"/>
      <c r="BF260" s="151"/>
      <c r="BG260" s="151"/>
      <c r="BH260" s="151"/>
      <c r="BI260" s="151"/>
      <c r="BJ260" s="151"/>
      <c r="BK260" s="151"/>
      <c r="BL260" s="151"/>
      <c r="BM260" s="151"/>
      <c r="BN260" s="151"/>
      <c r="BO260" s="151"/>
    </row>
    <row r="261" spans="4:67">
      <c r="D261" s="151"/>
      <c r="E261" s="222"/>
      <c r="F261" s="222"/>
      <c r="G261" s="222"/>
      <c r="H261" s="222"/>
      <c r="I261" s="222"/>
      <c r="J261" s="222"/>
      <c r="K261" s="222"/>
      <c r="L261" s="222"/>
      <c r="M261" s="222"/>
      <c r="N261" s="222"/>
      <c r="O261" s="222"/>
      <c r="P261" s="222"/>
      <c r="Q261" s="222"/>
      <c r="R261" s="222"/>
      <c r="S261" s="222"/>
      <c r="T261" s="222"/>
      <c r="U261" s="223"/>
      <c r="V261" s="222"/>
      <c r="W261" s="151"/>
      <c r="X261" s="151"/>
      <c r="Y261" s="151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1"/>
      <c r="AK261" s="151"/>
      <c r="AL261" s="151"/>
      <c r="AM261" s="151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1"/>
      <c r="AY261" s="151"/>
      <c r="AZ261" s="151"/>
      <c r="BA261" s="151"/>
      <c r="BB261" s="151"/>
      <c r="BC261" s="151"/>
      <c r="BD261" s="151"/>
      <c r="BE261" s="151"/>
      <c r="BF261" s="151"/>
      <c r="BG261" s="151"/>
      <c r="BH261" s="151"/>
      <c r="BI261" s="151"/>
      <c r="BJ261" s="151"/>
      <c r="BK261" s="151"/>
      <c r="BL261" s="151"/>
      <c r="BM261" s="151"/>
      <c r="BN261" s="151"/>
      <c r="BO261" s="151"/>
    </row>
    <row r="262" spans="4:67">
      <c r="D262" s="151"/>
      <c r="E262" s="222"/>
      <c r="F262" s="222"/>
      <c r="G262" s="222"/>
      <c r="H262" s="222"/>
      <c r="I262" s="222"/>
      <c r="J262" s="222"/>
      <c r="K262" s="222"/>
      <c r="L262" s="222"/>
      <c r="M262" s="222"/>
      <c r="N262" s="222"/>
      <c r="O262" s="222"/>
      <c r="P262" s="222"/>
      <c r="Q262" s="222"/>
      <c r="R262" s="222"/>
      <c r="S262" s="222"/>
      <c r="T262" s="222"/>
      <c r="U262" s="223"/>
      <c r="V262" s="222"/>
      <c r="W262" s="151"/>
      <c r="X262" s="151"/>
      <c r="Y262" s="151"/>
      <c r="Z262" s="151"/>
      <c r="AA262" s="151"/>
      <c r="AB262" s="151"/>
      <c r="AC262" s="151"/>
      <c r="AD262" s="151"/>
      <c r="AE262" s="151"/>
      <c r="AF262" s="151"/>
      <c r="AG262" s="151"/>
      <c r="AH262" s="151"/>
      <c r="AI262" s="151"/>
      <c r="AJ262" s="151"/>
      <c r="AK262" s="151"/>
      <c r="AL262" s="151"/>
      <c r="AM262" s="151"/>
      <c r="AN262" s="151"/>
      <c r="AO262" s="151"/>
      <c r="AP262" s="151"/>
      <c r="AQ262" s="151"/>
      <c r="AR262" s="151"/>
      <c r="AS262" s="151"/>
      <c r="AT262" s="151"/>
      <c r="AU262" s="151"/>
      <c r="AV262" s="151"/>
      <c r="AW262" s="151"/>
      <c r="AX262" s="151"/>
      <c r="AY262" s="151"/>
      <c r="AZ262" s="151"/>
      <c r="BA262" s="151"/>
      <c r="BB262" s="151"/>
      <c r="BC262" s="151"/>
      <c r="BD262" s="151"/>
      <c r="BE262" s="151"/>
      <c r="BF262" s="151"/>
      <c r="BG262" s="151"/>
      <c r="BH262" s="151"/>
      <c r="BI262" s="151"/>
      <c r="BJ262" s="151"/>
      <c r="BK262" s="151"/>
      <c r="BL262" s="151"/>
      <c r="BM262" s="151"/>
      <c r="BN262" s="151"/>
      <c r="BO262" s="151"/>
    </row>
    <row r="263" spans="4:67">
      <c r="D263" s="151"/>
      <c r="E263" s="222"/>
      <c r="F263" s="222"/>
      <c r="G263" s="222"/>
      <c r="H263" s="222"/>
      <c r="I263" s="222"/>
      <c r="J263" s="222"/>
      <c r="K263" s="222"/>
      <c r="L263" s="222"/>
      <c r="M263" s="222"/>
      <c r="N263" s="222"/>
      <c r="O263" s="222"/>
      <c r="P263" s="222"/>
      <c r="Q263" s="222"/>
      <c r="R263" s="222"/>
      <c r="S263" s="222"/>
      <c r="T263" s="222"/>
      <c r="U263" s="223"/>
      <c r="V263" s="222"/>
      <c r="W263" s="151"/>
      <c r="X263" s="151"/>
      <c r="Y263" s="151"/>
      <c r="Z263" s="151"/>
      <c r="AA263" s="151"/>
      <c r="AB263" s="151"/>
      <c r="AC263" s="151"/>
      <c r="AD263" s="151"/>
      <c r="AE263" s="151"/>
      <c r="AF263" s="151"/>
      <c r="AG263" s="151"/>
      <c r="AH263" s="151"/>
      <c r="AI263" s="151"/>
      <c r="AJ263" s="151"/>
      <c r="AK263" s="151"/>
      <c r="AL263" s="151"/>
      <c r="AM263" s="151"/>
      <c r="AN263" s="151"/>
      <c r="AO263" s="151"/>
      <c r="AP263" s="151"/>
      <c r="AQ263" s="151"/>
      <c r="AR263" s="151"/>
      <c r="AS263" s="151"/>
      <c r="AT263" s="151"/>
      <c r="AU263" s="151"/>
      <c r="AV263" s="151"/>
      <c r="AW263" s="151"/>
      <c r="AX263" s="151"/>
      <c r="AY263" s="151"/>
      <c r="AZ263" s="151"/>
      <c r="BA263" s="151"/>
      <c r="BB263" s="151"/>
      <c r="BC263" s="151"/>
      <c r="BD263" s="151"/>
      <c r="BE263" s="151"/>
      <c r="BF263" s="151"/>
      <c r="BG263" s="151"/>
      <c r="BH263" s="151"/>
      <c r="BI263" s="151"/>
      <c r="BJ263" s="151"/>
      <c r="BK263" s="151"/>
      <c r="BL263" s="151"/>
      <c r="BM263" s="151"/>
      <c r="BN263" s="151"/>
      <c r="BO263" s="151"/>
    </row>
    <row r="264" spans="4:67">
      <c r="D264" s="151"/>
      <c r="E264" s="222"/>
      <c r="F264" s="222"/>
      <c r="G264" s="222"/>
      <c r="H264" s="222"/>
      <c r="I264" s="222"/>
      <c r="J264" s="222"/>
      <c r="K264" s="222"/>
      <c r="L264" s="222"/>
      <c r="M264" s="222"/>
      <c r="N264" s="222"/>
      <c r="O264" s="222"/>
      <c r="P264" s="222"/>
      <c r="Q264" s="222"/>
      <c r="R264" s="222"/>
      <c r="S264" s="222"/>
      <c r="T264" s="222"/>
      <c r="U264" s="223"/>
      <c r="V264" s="222"/>
      <c r="W264" s="151"/>
      <c r="X264" s="151"/>
      <c r="Y264" s="151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1"/>
      <c r="AK264" s="151"/>
      <c r="AL264" s="151"/>
      <c r="AM264" s="151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1"/>
      <c r="AY264" s="151"/>
      <c r="AZ264" s="151"/>
      <c r="BA264" s="151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1"/>
      <c r="BM264" s="151"/>
      <c r="BN264" s="151"/>
      <c r="BO264" s="151"/>
    </row>
    <row r="265" spans="4:67">
      <c r="D265" s="151"/>
      <c r="E265" s="222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  <c r="T265" s="222"/>
      <c r="U265" s="223"/>
      <c r="V265" s="222"/>
      <c r="W265" s="151"/>
      <c r="X265" s="151"/>
      <c r="Y265" s="151"/>
      <c r="Z265" s="151"/>
      <c r="AA265" s="151"/>
      <c r="AB265" s="151"/>
      <c r="AC265" s="151"/>
      <c r="AD265" s="151"/>
      <c r="AE265" s="151"/>
      <c r="AF265" s="151"/>
      <c r="AG265" s="151"/>
      <c r="AH265" s="151"/>
      <c r="AI265" s="151"/>
      <c r="AJ265" s="151"/>
      <c r="AK265" s="151"/>
      <c r="AL265" s="151"/>
      <c r="AM265" s="151"/>
      <c r="AN265" s="151"/>
      <c r="AO265" s="151"/>
      <c r="AP265" s="151"/>
      <c r="AQ265" s="151"/>
      <c r="AR265" s="151"/>
      <c r="AS265" s="151"/>
      <c r="AT265" s="151"/>
      <c r="AU265" s="151"/>
      <c r="AV265" s="151"/>
      <c r="AW265" s="151"/>
      <c r="AX265" s="151"/>
      <c r="AY265" s="151"/>
      <c r="AZ265" s="151"/>
      <c r="BA265" s="151"/>
      <c r="BB265" s="151"/>
      <c r="BC265" s="151"/>
      <c r="BD265" s="151"/>
      <c r="BE265" s="151"/>
      <c r="BF265" s="151"/>
      <c r="BG265" s="151"/>
      <c r="BH265" s="151"/>
      <c r="BI265" s="151"/>
      <c r="BJ265" s="151"/>
      <c r="BK265" s="151"/>
      <c r="BL265" s="151"/>
      <c r="BM265" s="151"/>
      <c r="BN265" s="151"/>
      <c r="BO265" s="151"/>
    </row>
    <row r="266" spans="4:67">
      <c r="D266" s="151"/>
      <c r="E266" s="222"/>
      <c r="F266" s="222"/>
      <c r="G266" s="222"/>
      <c r="H266" s="222"/>
      <c r="I266" s="222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  <c r="T266" s="222"/>
      <c r="U266" s="223"/>
      <c r="V266" s="222"/>
      <c r="W266" s="151"/>
      <c r="X266" s="151"/>
      <c r="Y266" s="151"/>
      <c r="Z266" s="151"/>
      <c r="AA266" s="151"/>
      <c r="AB266" s="151"/>
      <c r="AC266" s="151"/>
      <c r="AD266" s="151"/>
      <c r="AE266" s="151"/>
      <c r="AF266" s="151"/>
      <c r="AG266" s="151"/>
      <c r="AH266" s="151"/>
      <c r="AI266" s="151"/>
      <c r="AJ266" s="151"/>
      <c r="AK266" s="151"/>
      <c r="AL266" s="151"/>
      <c r="AM266" s="151"/>
      <c r="AN266" s="151"/>
      <c r="AO266" s="151"/>
      <c r="AP266" s="151"/>
      <c r="AQ266" s="151"/>
      <c r="AR266" s="151"/>
      <c r="AS266" s="151"/>
      <c r="AT266" s="151"/>
      <c r="AU266" s="151"/>
      <c r="AV266" s="151"/>
      <c r="AW266" s="151"/>
      <c r="AX266" s="151"/>
      <c r="AY266" s="151"/>
      <c r="AZ266" s="151"/>
      <c r="BA266" s="151"/>
      <c r="BB266" s="151"/>
      <c r="BC266" s="151"/>
      <c r="BD266" s="151"/>
      <c r="BE266" s="151"/>
      <c r="BF266" s="151"/>
      <c r="BG266" s="151"/>
      <c r="BH266" s="151"/>
      <c r="BI266" s="151"/>
      <c r="BJ266" s="151"/>
      <c r="BK266" s="151"/>
      <c r="BL266" s="151"/>
      <c r="BM266" s="151"/>
      <c r="BN266" s="151"/>
      <c r="BO266" s="151"/>
    </row>
    <row r="267" spans="4:67">
      <c r="D267" s="151"/>
      <c r="E267" s="222"/>
      <c r="F267" s="222"/>
      <c r="G267" s="222"/>
      <c r="H267" s="222"/>
      <c r="I267" s="222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  <c r="T267" s="222"/>
      <c r="U267" s="223"/>
      <c r="V267" s="222"/>
      <c r="W267" s="151"/>
      <c r="X267" s="151"/>
      <c r="Y267" s="151"/>
      <c r="Z267" s="151"/>
      <c r="AA267" s="151"/>
      <c r="AB267" s="151"/>
      <c r="AC267" s="151"/>
      <c r="AD267" s="151"/>
      <c r="AE267" s="151"/>
      <c r="AF267" s="151"/>
      <c r="AG267" s="151"/>
      <c r="AH267" s="151"/>
      <c r="AI267" s="151"/>
      <c r="AJ267" s="151"/>
      <c r="AK267" s="151"/>
      <c r="AL267" s="151"/>
      <c r="AM267" s="151"/>
      <c r="AN267" s="151"/>
      <c r="AO267" s="151"/>
      <c r="AP267" s="151"/>
      <c r="AQ267" s="151"/>
      <c r="AR267" s="151"/>
      <c r="AS267" s="151"/>
      <c r="AT267" s="151"/>
      <c r="AU267" s="151"/>
      <c r="AV267" s="151"/>
      <c r="AW267" s="151"/>
      <c r="AX267" s="151"/>
      <c r="AY267" s="151"/>
      <c r="AZ267" s="151"/>
      <c r="BA267" s="151"/>
      <c r="BB267" s="151"/>
      <c r="BC267" s="151"/>
      <c r="BD267" s="151"/>
      <c r="BE267" s="151"/>
      <c r="BF267" s="151"/>
      <c r="BG267" s="151"/>
      <c r="BH267" s="151"/>
      <c r="BI267" s="151"/>
      <c r="BJ267" s="151"/>
      <c r="BK267" s="151"/>
      <c r="BL267" s="151"/>
      <c r="BM267" s="151"/>
      <c r="BN267" s="151"/>
      <c r="BO267" s="151"/>
    </row>
    <row r="268" spans="4:67">
      <c r="D268" s="151"/>
      <c r="E268" s="222"/>
      <c r="F268" s="222"/>
      <c r="G268" s="222"/>
      <c r="H268" s="222"/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  <c r="T268" s="222"/>
      <c r="U268" s="223"/>
      <c r="V268" s="222"/>
      <c r="W268" s="151"/>
      <c r="X268" s="151"/>
      <c r="Y268" s="151"/>
      <c r="Z268" s="151"/>
      <c r="AA268" s="151"/>
      <c r="AB268" s="151"/>
      <c r="AC268" s="151"/>
      <c r="AD268" s="151"/>
      <c r="AE268" s="151"/>
      <c r="AF268" s="151"/>
      <c r="AG268" s="151"/>
      <c r="AH268" s="151"/>
      <c r="AI268" s="151"/>
      <c r="AJ268" s="151"/>
      <c r="AK268" s="151"/>
      <c r="AL268" s="151"/>
      <c r="AM268" s="151"/>
      <c r="AN268" s="151"/>
      <c r="AO268" s="151"/>
      <c r="AP268" s="151"/>
      <c r="AQ268" s="151"/>
      <c r="AR268" s="151"/>
      <c r="AS268" s="151"/>
      <c r="AT268" s="151"/>
      <c r="AU268" s="151"/>
      <c r="AV268" s="151"/>
      <c r="AW268" s="151"/>
      <c r="AX268" s="151"/>
      <c r="AY268" s="151"/>
      <c r="AZ268" s="151"/>
      <c r="BA268" s="151"/>
      <c r="BB268" s="151"/>
      <c r="BC268" s="151"/>
      <c r="BD268" s="151"/>
      <c r="BE268" s="151"/>
      <c r="BF268" s="151"/>
      <c r="BG268" s="151"/>
      <c r="BH268" s="151"/>
      <c r="BI268" s="151"/>
      <c r="BJ268" s="151"/>
      <c r="BK268" s="151"/>
      <c r="BL268" s="151"/>
      <c r="BM268" s="151"/>
      <c r="BN268" s="151"/>
      <c r="BO268" s="151"/>
    </row>
    <row r="269" spans="4:67">
      <c r="D269" s="151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3"/>
      <c r="V269" s="222"/>
      <c r="W269" s="151"/>
      <c r="X269" s="151"/>
      <c r="Y269" s="151"/>
      <c r="Z269" s="151"/>
      <c r="AA269" s="151"/>
      <c r="AB269" s="151"/>
      <c r="AC269" s="151"/>
      <c r="AD269" s="151"/>
      <c r="AE269" s="151"/>
      <c r="AF269" s="151"/>
      <c r="AG269" s="151"/>
      <c r="AH269" s="151"/>
      <c r="AI269" s="151"/>
      <c r="AJ269" s="151"/>
      <c r="AK269" s="151"/>
      <c r="AL269" s="151"/>
      <c r="AM269" s="151"/>
      <c r="AN269" s="151"/>
      <c r="AO269" s="151"/>
      <c r="AP269" s="151"/>
      <c r="AQ269" s="151"/>
      <c r="AR269" s="151"/>
      <c r="AS269" s="151"/>
      <c r="AT269" s="151"/>
      <c r="AU269" s="151"/>
      <c r="AV269" s="151"/>
      <c r="AW269" s="151"/>
      <c r="AX269" s="151"/>
      <c r="AY269" s="151"/>
      <c r="AZ269" s="151"/>
      <c r="BA269" s="151"/>
      <c r="BB269" s="151"/>
      <c r="BC269" s="151"/>
      <c r="BD269" s="151"/>
      <c r="BE269" s="151"/>
      <c r="BF269" s="151"/>
      <c r="BG269" s="151"/>
      <c r="BH269" s="151"/>
      <c r="BI269" s="151"/>
      <c r="BJ269" s="151"/>
      <c r="BK269" s="151"/>
      <c r="BL269" s="151"/>
      <c r="BM269" s="151"/>
      <c r="BN269" s="151"/>
      <c r="BO269" s="151"/>
    </row>
    <row r="270" spans="4:67">
      <c r="D270" s="151"/>
      <c r="E270" s="222"/>
      <c r="F270" s="222"/>
      <c r="G270" s="222"/>
      <c r="H270" s="222"/>
      <c r="I270" s="222"/>
      <c r="J270" s="222"/>
      <c r="K270" s="222"/>
      <c r="L270" s="222"/>
      <c r="M270" s="222"/>
      <c r="N270" s="222"/>
      <c r="O270" s="222"/>
      <c r="P270" s="222"/>
      <c r="Q270" s="222"/>
      <c r="R270" s="222"/>
      <c r="S270" s="222"/>
      <c r="T270" s="222"/>
      <c r="U270" s="223"/>
      <c r="V270" s="222"/>
      <c r="W270" s="151"/>
      <c r="X270" s="151"/>
      <c r="Y270" s="151"/>
      <c r="Z270" s="151"/>
      <c r="AA270" s="151"/>
      <c r="AB270" s="151"/>
      <c r="AC270" s="151"/>
      <c r="AD270" s="151"/>
      <c r="AE270" s="151"/>
      <c r="AF270" s="151"/>
      <c r="AG270" s="151"/>
      <c r="AH270" s="151"/>
      <c r="AI270" s="151"/>
      <c r="AJ270" s="151"/>
      <c r="AK270" s="151"/>
      <c r="AL270" s="151"/>
      <c r="AM270" s="151"/>
      <c r="AN270" s="151"/>
      <c r="AO270" s="151"/>
      <c r="AP270" s="151"/>
      <c r="AQ270" s="151"/>
      <c r="AR270" s="151"/>
      <c r="AS270" s="151"/>
      <c r="AT270" s="151"/>
      <c r="AU270" s="151"/>
      <c r="AV270" s="151"/>
      <c r="AW270" s="151"/>
      <c r="AX270" s="151"/>
      <c r="AY270" s="151"/>
      <c r="AZ270" s="151"/>
      <c r="BA270" s="151"/>
      <c r="BB270" s="151"/>
      <c r="BC270" s="151"/>
      <c r="BD270" s="151"/>
      <c r="BE270" s="151"/>
      <c r="BF270" s="151"/>
      <c r="BG270" s="151"/>
      <c r="BH270" s="151"/>
      <c r="BI270" s="151"/>
      <c r="BJ270" s="151"/>
      <c r="BK270" s="151"/>
      <c r="BL270" s="151"/>
      <c r="BM270" s="151"/>
      <c r="BN270" s="151"/>
      <c r="BO270" s="151"/>
    </row>
    <row r="271" spans="4:67">
      <c r="D271" s="151"/>
      <c r="E271" s="222"/>
      <c r="F271" s="222"/>
      <c r="G271" s="222"/>
      <c r="H271" s="222"/>
      <c r="I271" s="222"/>
      <c r="J271" s="222"/>
      <c r="K271" s="222"/>
      <c r="L271" s="222"/>
      <c r="M271" s="222"/>
      <c r="N271" s="222"/>
      <c r="O271" s="222"/>
      <c r="P271" s="222"/>
      <c r="Q271" s="222"/>
      <c r="R271" s="222"/>
      <c r="S271" s="222"/>
      <c r="T271" s="222"/>
      <c r="U271" s="223"/>
      <c r="V271" s="222"/>
      <c r="W271" s="151"/>
      <c r="X271" s="151"/>
      <c r="Y271" s="151"/>
      <c r="Z271" s="151"/>
      <c r="AA271" s="151"/>
      <c r="AB271" s="151"/>
      <c r="AC271" s="151"/>
      <c r="AD271" s="151"/>
      <c r="AE271" s="151"/>
      <c r="AF271" s="151"/>
      <c r="AG271" s="151"/>
      <c r="AH271" s="151"/>
      <c r="AI271" s="151"/>
      <c r="AJ271" s="151"/>
      <c r="AK271" s="151"/>
      <c r="AL271" s="151"/>
      <c r="AM271" s="151"/>
      <c r="AN271" s="151"/>
      <c r="AO271" s="151"/>
      <c r="AP271" s="151"/>
      <c r="AQ271" s="151"/>
      <c r="AR271" s="151"/>
      <c r="AS271" s="151"/>
      <c r="AT271" s="151"/>
      <c r="AU271" s="151"/>
      <c r="AV271" s="151"/>
      <c r="AW271" s="151"/>
      <c r="AX271" s="151"/>
      <c r="AY271" s="151"/>
      <c r="AZ271" s="151"/>
      <c r="BA271" s="151"/>
      <c r="BB271" s="151"/>
      <c r="BC271" s="151"/>
      <c r="BD271" s="151"/>
      <c r="BE271" s="151"/>
      <c r="BF271" s="151"/>
      <c r="BG271" s="151"/>
      <c r="BH271" s="151"/>
      <c r="BI271" s="151"/>
      <c r="BJ271" s="151"/>
      <c r="BK271" s="151"/>
      <c r="BL271" s="151"/>
      <c r="BM271" s="151"/>
      <c r="BN271" s="151"/>
      <c r="BO271" s="151"/>
    </row>
    <row r="272" spans="4:67">
      <c r="D272" s="151"/>
      <c r="E272" s="222"/>
      <c r="F272" s="222"/>
      <c r="G272" s="222"/>
      <c r="H272" s="222"/>
      <c r="I272" s="222"/>
      <c r="J272" s="222"/>
      <c r="K272" s="222"/>
      <c r="L272" s="222"/>
      <c r="M272" s="222"/>
      <c r="N272" s="222"/>
      <c r="O272" s="222"/>
      <c r="P272" s="222"/>
      <c r="Q272" s="222"/>
      <c r="R272" s="222"/>
      <c r="S272" s="222"/>
      <c r="T272" s="222"/>
      <c r="U272" s="223"/>
      <c r="V272" s="222"/>
      <c r="W272" s="151"/>
      <c r="X272" s="151"/>
      <c r="Y272" s="151"/>
      <c r="Z272" s="151"/>
      <c r="AA272" s="151"/>
      <c r="AB272" s="151"/>
      <c r="AC272" s="151"/>
      <c r="AD272" s="151"/>
      <c r="AE272" s="151"/>
      <c r="AF272" s="151"/>
      <c r="AG272" s="151"/>
      <c r="AH272" s="151"/>
      <c r="AI272" s="151"/>
      <c r="AJ272" s="151"/>
      <c r="AK272" s="151"/>
      <c r="AL272" s="151"/>
      <c r="AM272" s="151"/>
      <c r="AN272" s="151"/>
      <c r="AO272" s="151"/>
      <c r="AP272" s="151"/>
      <c r="AQ272" s="151"/>
      <c r="AR272" s="151"/>
      <c r="AS272" s="151"/>
      <c r="AT272" s="151"/>
      <c r="AU272" s="151"/>
      <c r="AV272" s="151"/>
      <c r="AW272" s="151"/>
      <c r="AX272" s="151"/>
      <c r="AY272" s="151"/>
      <c r="AZ272" s="151"/>
      <c r="BA272" s="151"/>
      <c r="BB272" s="151"/>
      <c r="BC272" s="151"/>
      <c r="BD272" s="151"/>
      <c r="BE272" s="151"/>
      <c r="BF272" s="151"/>
      <c r="BG272" s="151"/>
      <c r="BH272" s="151"/>
      <c r="BI272" s="151"/>
      <c r="BJ272" s="151"/>
      <c r="BK272" s="151"/>
      <c r="BL272" s="151"/>
      <c r="BM272" s="151"/>
      <c r="BN272" s="151"/>
      <c r="BO272" s="151"/>
    </row>
  </sheetData>
  <mergeCells count="8">
    <mergeCell ref="A168:E168"/>
    <mergeCell ref="A1:V1"/>
    <mergeCell ref="A2:V2"/>
    <mergeCell ref="A4:A5"/>
    <mergeCell ref="B4:C4"/>
    <mergeCell ref="D4:U4"/>
    <mergeCell ref="B5:C5"/>
    <mergeCell ref="A167:D167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60" orientation="landscape" r:id="rId1"/>
  <headerFooter alignWithMargins="0"/>
  <rowBreaks count="4" manualBreakCount="4">
    <brk id="39" max="22" man="1"/>
    <brk id="72" max="22" man="1"/>
    <brk id="100" max="16383" man="1"/>
    <brk id="127" max="22" man="1"/>
  </rowBreaks>
  <ignoredErrors>
    <ignoredError sqref="D7:G7 D67:E67 E61:F61 D60 D58:F58 L58 D112 D110:E110 F110:K110 D131:V131 D129 D130 E129:E130 D62:D63 G61:R61 S61:V61 D134:V134 D132 D94:V95 D93 D98:V98 D97 D21:V21 D19:D20 D24:V24 D22:D23 D31:V31 D29:D30 D34:V34 D32:D33 D37:V37 D35:D36 D40:V40 D38:D39 D43:V43 D41:D42 D46:V46 D44:D45 D49:V49 D47:D48 D52:V52 D50:D51 D55:V55 D53:D54 D56:D57 D59 E73:V73 E76:V76 D79:V79 D77:D78 D82:V82 D80:D81 D85:V85 D83:D84 D88:V88 D86:D87 D91 D89:D90 D96 D101:V101 D99:D100 D104:V104 D102:D103 D107:V107 D105:D106 D108:D109 D116:V116 D114:D115 D119:V119 D117:D118 D122:V122 D120:D121 D125:V125 D123:D124 D128:V128 D126:D127 D133 D137:V137 D135:D136 D140:V140 D138:D139 D143:V143 D141:D142 D146:V146 D144:D145 D149:V149 D147:D148 D152:V152 D150:D151 D153:D154 E70:V70 D18:V18 D17:F17 G17:V17 D14:V16 D12:E12 D13:E13 D69 D68 F68:V68 D28:V28 D25:E25 D26:E26 D27 E27 F27:AC27 D113:V113 D158:D166 F26:G26 H26:AC26 D10:V11 D8 D9 E8:V9 D92 E91:V93 F12:V13 V25 F25:U25 F69:V69 D111 L110:V110 V111 V112 L111:U111 E112:U112 E111:K111 F129:W130 H7:V7" unlockedFormula="1"/>
    <ignoredError sqref="U168" twoDigitTextYear="1"/>
    <ignoredError sqref="D61 D74:D75 D76 D71:D72 D73 D70" formula="1" unlockedFormula="1"/>
    <ignoredError sqref="G58:K58 M58:V58" formulaRange="1" unlockedFormula="1"/>
    <ignoredError sqref="A70:B82 A28:B51 A18:A21 A85:A88 A95:B109 A131:A146 A11 A7 A67 A91 A110 A113:A127 A128 A149:A152 A155 A158:B165" numberStoredAsText="1"/>
    <ignoredError sqref="D6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T391"/>
  <sheetViews>
    <sheetView view="pageBreakPreview" zoomScale="85" zoomScaleNormal="90" zoomScaleSheetLayoutView="85" workbookViewId="0">
      <pane xSplit="4" ySplit="5" topLeftCell="E366" activePane="bottomRight" state="frozen"/>
      <selection pane="topRight" activeCell="E1" sqref="E1"/>
      <selection pane="bottomLeft" activeCell="A6" sqref="A6"/>
      <selection pane="bottomRight" sqref="A1:W1"/>
    </sheetView>
  </sheetViews>
  <sheetFormatPr baseColWidth="10" defaultRowHeight="12.75"/>
  <cols>
    <col min="1" max="1" width="5.625" style="226" customWidth="1"/>
    <col min="2" max="2" width="5.5" style="226" customWidth="1"/>
    <col min="3" max="3" width="25.625" style="299" customWidth="1"/>
    <col min="4" max="4" width="7.75" style="226" customWidth="1"/>
    <col min="5" max="5" width="8.875" style="226" customWidth="1"/>
    <col min="6" max="22" width="7.875" style="226" customWidth="1"/>
    <col min="23" max="23" width="2.875" style="225" customWidth="1"/>
    <col min="24" max="27" width="11" style="225"/>
    <col min="28" max="28" width="19" style="225" customWidth="1"/>
    <col min="29" max="16384" width="11" style="225"/>
  </cols>
  <sheetData>
    <row r="1" spans="1:98" ht="20.25" customHeight="1">
      <c r="A1" s="1675" t="s">
        <v>898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  <c r="P1" s="1676"/>
      <c r="Q1" s="1676"/>
      <c r="R1" s="1676"/>
      <c r="S1" s="1676"/>
      <c r="T1" s="1676"/>
      <c r="U1" s="1676"/>
      <c r="V1" s="1676"/>
      <c r="W1" s="1676"/>
    </row>
    <row r="2" spans="1:98" ht="18" customHeight="1">
      <c r="A2" s="1677" t="s">
        <v>888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8"/>
      <c r="U2" s="1678"/>
      <c r="V2" s="1678"/>
      <c r="W2" s="1678"/>
    </row>
    <row r="3" spans="1:98" ht="19.5" customHeight="1">
      <c r="A3" s="977"/>
      <c r="B3" s="977"/>
      <c r="C3" s="978"/>
      <c r="D3" s="979"/>
      <c r="E3" s="978"/>
      <c r="F3" s="978"/>
      <c r="G3" s="980"/>
      <c r="H3" s="978"/>
      <c r="I3" s="978"/>
      <c r="J3" s="978"/>
      <c r="K3" s="978"/>
      <c r="L3" s="978"/>
      <c r="M3" s="978"/>
      <c r="N3" s="978"/>
      <c r="O3" s="978"/>
      <c r="P3" s="978"/>
      <c r="Q3" s="978"/>
      <c r="R3" s="978"/>
      <c r="S3" s="978"/>
      <c r="T3" s="978"/>
      <c r="U3" s="978"/>
      <c r="V3" s="981"/>
      <c r="W3" s="226"/>
    </row>
    <row r="4" spans="1:98" ht="24" customHeight="1">
      <c r="A4" s="1679" t="s">
        <v>53</v>
      </c>
      <c r="B4" s="1681" t="s">
        <v>85</v>
      </c>
      <c r="C4" s="1682"/>
      <c r="D4" s="1683" t="s">
        <v>183</v>
      </c>
      <c r="E4" s="1684"/>
      <c r="F4" s="1684"/>
      <c r="G4" s="1684"/>
      <c r="H4" s="1684"/>
      <c r="I4" s="1684"/>
      <c r="J4" s="1684"/>
      <c r="K4" s="1684"/>
      <c r="L4" s="1684"/>
      <c r="M4" s="1684"/>
      <c r="N4" s="1684"/>
      <c r="O4" s="1684"/>
      <c r="P4" s="1684"/>
      <c r="Q4" s="1684"/>
      <c r="R4" s="1684"/>
      <c r="S4" s="1684"/>
      <c r="T4" s="1684"/>
      <c r="U4" s="1684"/>
      <c r="V4" s="986"/>
      <c r="W4" s="226"/>
    </row>
    <row r="5" spans="1:98" ht="22.5" customHeight="1">
      <c r="A5" s="1680"/>
      <c r="B5" s="1681" t="s">
        <v>86</v>
      </c>
      <c r="C5" s="1682"/>
      <c r="D5" s="227" t="s">
        <v>3</v>
      </c>
      <c r="E5" s="227" t="s">
        <v>4</v>
      </c>
      <c r="F5" s="228" t="s">
        <v>5</v>
      </c>
      <c r="G5" s="229" t="s">
        <v>6</v>
      </c>
      <c r="H5" s="228" t="s">
        <v>7</v>
      </c>
      <c r="I5" s="228" t="s">
        <v>8</v>
      </c>
      <c r="J5" s="228" t="s">
        <v>9</v>
      </c>
      <c r="K5" s="228" t="s">
        <v>10</v>
      </c>
      <c r="L5" s="228" t="s">
        <v>11</v>
      </c>
      <c r="M5" s="228" t="s">
        <v>12</v>
      </c>
      <c r="N5" s="228" t="s">
        <v>13</v>
      </c>
      <c r="O5" s="228" t="s">
        <v>14</v>
      </c>
      <c r="P5" s="228" t="s">
        <v>15</v>
      </c>
      <c r="Q5" s="228" t="s">
        <v>16</v>
      </c>
      <c r="R5" s="228" t="s">
        <v>17</v>
      </c>
      <c r="S5" s="228" t="s">
        <v>18</v>
      </c>
      <c r="T5" s="228" t="s">
        <v>19</v>
      </c>
      <c r="U5" s="228" t="s">
        <v>133</v>
      </c>
      <c r="V5" s="230" t="s">
        <v>134</v>
      </c>
      <c r="W5" s="226"/>
    </row>
    <row r="6" spans="1:98" ht="13.5" customHeight="1">
      <c r="A6" s="982"/>
      <c r="B6" s="974"/>
      <c r="C6" s="983"/>
      <c r="D6" s="974"/>
      <c r="E6" s="984"/>
      <c r="F6" s="975"/>
      <c r="G6" s="985"/>
      <c r="H6" s="974"/>
      <c r="I6" s="974"/>
      <c r="J6" s="974"/>
      <c r="K6" s="974"/>
      <c r="L6" s="974"/>
      <c r="M6" s="974"/>
      <c r="N6" s="974"/>
      <c r="O6" s="974"/>
      <c r="P6" s="974"/>
      <c r="Q6" s="974"/>
      <c r="R6" s="974"/>
      <c r="S6" s="974"/>
      <c r="T6" s="974"/>
      <c r="U6" s="974"/>
      <c r="V6" s="142"/>
      <c r="W6" s="226"/>
    </row>
    <row r="7" spans="1:98" s="226" customFormat="1" ht="17.25" customHeight="1">
      <c r="A7" s="231"/>
      <c r="B7" s="232"/>
      <c r="C7" s="233"/>
      <c r="D7" s="234"/>
      <c r="E7" s="235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7"/>
    </row>
    <row r="8" spans="1:98" ht="19.5" customHeight="1">
      <c r="A8" s="1269" t="s">
        <v>31</v>
      </c>
      <c r="B8" s="1270" t="s">
        <v>32</v>
      </c>
      <c r="C8" s="1271"/>
      <c r="D8" s="1185">
        <f>SUM(E8:V8)</f>
        <v>470864</v>
      </c>
      <c r="E8" s="1272">
        <f t="shared" ref="E8:V8" si="0">SUM(E12+E43+E67+E94+E115+E158+E197+E224+E243+E262+E289+E308+E327+E357)</f>
        <v>8578</v>
      </c>
      <c r="F8" s="1272">
        <f t="shared" si="0"/>
        <v>34499</v>
      </c>
      <c r="G8" s="1272">
        <f t="shared" si="0"/>
        <v>43020</v>
      </c>
      <c r="H8" s="1272">
        <f t="shared" si="0"/>
        <v>42154</v>
      </c>
      <c r="I8" s="1272">
        <f t="shared" si="0"/>
        <v>40413</v>
      </c>
      <c r="J8" s="1272">
        <f t="shared" si="0"/>
        <v>38219</v>
      </c>
      <c r="K8" s="1272">
        <f t="shared" si="0"/>
        <v>34010</v>
      </c>
      <c r="L8" s="1272">
        <f t="shared" si="0"/>
        <v>29839</v>
      </c>
      <c r="M8" s="1272">
        <f t="shared" si="0"/>
        <v>26273</v>
      </c>
      <c r="N8" s="1272">
        <f t="shared" si="0"/>
        <v>24443</v>
      </c>
      <c r="O8" s="1272">
        <f t="shared" si="0"/>
        <v>23555</v>
      </c>
      <c r="P8" s="1272">
        <f t="shared" si="0"/>
        <v>24595</v>
      </c>
      <c r="Q8" s="1272">
        <f t="shared" si="0"/>
        <v>24394</v>
      </c>
      <c r="R8" s="1272">
        <f t="shared" si="0"/>
        <v>21856</v>
      </c>
      <c r="S8" s="1272">
        <f t="shared" si="0"/>
        <v>17317</v>
      </c>
      <c r="T8" s="1272">
        <f t="shared" si="0"/>
        <v>13369</v>
      </c>
      <c r="U8" s="1272">
        <f t="shared" si="0"/>
        <v>9679</v>
      </c>
      <c r="V8" s="1273">
        <f t="shared" si="0"/>
        <v>14651</v>
      </c>
      <c r="W8" s="240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</row>
    <row r="9" spans="1:98" ht="19.5" customHeight="1">
      <c r="A9" s="1186"/>
      <c r="B9" s="242"/>
      <c r="C9" s="204" t="s">
        <v>88</v>
      </c>
      <c r="D9" s="243">
        <f>SUM(E9:V9)</f>
        <v>236030</v>
      </c>
      <c r="E9" s="246">
        <f t="shared" ref="E9:V9" si="1">SUM(E13+E44+E68+E95+E116+E159+E198+E225+E244+E263+E290+E309+E328+E358)</f>
        <v>4386</v>
      </c>
      <c r="F9" s="246">
        <f t="shared" si="1"/>
        <v>17634</v>
      </c>
      <c r="G9" s="246">
        <f t="shared" si="1"/>
        <v>21988</v>
      </c>
      <c r="H9" s="246">
        <f t="shared" si="1"/>
        <v>21545</v>
      </c>
      <c r="I9" s="246">
        <f t="shared" si="1"/>
        <v>20647</v>
      </c>
      <c r="J9" s="246">
        <f t="shared" si="1"/>
        <v>19546</v>
      </c>
      <c r="K9" s="246">
        <f t="shared" si="1"/>
        <v>17403</v>
      </c>
      <c r="L9" s="246">
        <f t="shared" si="1"/>
        <v>15167</v>
      </c>
      <c r="M9" s="246">
        <f t="shared" si="1"/>
        <v>13340</v>
      </c>
      <c r="N9" s="246">
        <f t="shared" si="1"/>
        <v>12260</v>
      </c>
      <c r="O9" s="246">
        <f t="shared" si="1"/>
        <v>11469</v>
      </c>
      <c r="P9" s="246">
        <f t="shared" si="1"/>
        <v>11944</v>
      </c>
      <c r="Q9" s="246">
        <f t="shared" si="1"/>
        <v>12017</v>
      </c>
      <c r="R9" s="246">
        <f t="shared" si="1"/>
        <v>10944</v>
      </c>
      <c r="S9" s="246">
        <f t="shared" si="1"/>
        <v>8573</v>
      </c>
      <c r="T9" s="246">
        <f t="shared" si="1"/>
        <v>6528</v>
      </c>
      <c r="U9" s="246">
        <f t="shared" si="1"/>
        <v>4570</v>
      </c>
      <c r="V9" s="288">
        <f t="shared" si="1"/>
        <v>6069</v>
      </c>
      <c r="W9" s="240"/>
      <c r="X9" s="241"/>
      <c r="Y9" s="241"/>
      <c r="Z9" s="241"/>
      <c r="AA9" s="241"/>
      <c r="AB9" s="241"/>
      <c r="AC9" s="241"/>
      <c r="AD9" s="241"/>
      <c r="AE9" s="241"/>
      <c r="AF9" s="241"/>
      <c r="AG9" s="241"/>
      <c r="AH9" s="241"/>
      <c r="AI9" s="241"/>
      <c r="AJ9" s="241"/>
      <c r="AK9" s="241"/>
      <c r="AL9" s="241"/>
      <c r="AM9" s="241"/>
      <c r="AN9" s="241"/>
      <c r="AO9" s="241"/>
      <c r="AP9" s="241"/>
      <c r="AQ9" s="241"/>
      <c r="AR9" s="241"/>
      <c r="AS9" s="241"/>
      <c r="AT9" s="241"/>
      <c r="AU9" s="241"/>
      <c r="AV9" s="241"/>
      <c r="AW9" s="241"/>
      <c r="AX9" s="241"/>
      <c r="AY9" s="241"/>
      <c r="AZ9" s="241"/>
      <c r="BA9" s="241"/>
      <c r="BB9" s="241"/>
      <c r="BC9" s="241"/>
      <c r="BD9" s="241"/>
      <c r="BE9" s="241"/>
      <c r="BF9" s="241"/>
      <c r="BG9" s="241"/>
      <c r="BH9" s="241"/>
      <c r="BI9" s="241"/>
      <c r="BJ9" s="241"/>
      <c r="BK9" s="241"/>
      <c r="BL9" s="241"/>
      <c r="BM9" s="241"/>
      <c r="BN9" s="241"/>
      <c r="BO9" s="241"/>
      <c r="BP9" s="241"/>
      <c r="BQ9" s="241"/>
      <c r="BR9" s="241"/>
      <c r="BS9" s="241"/>
      <c r="BT9" s="241"/>
      <c r="BU9" s="241"/>
      <c r="BV9" s="241"/>
      <c r="BW9" s="241"/>
      <c r="BX9" s="241"/>
      <c r="BY9" s="241"/>
      <c r="BZ9" s="241"/>
      <c r="CA9" s="241"/>
      <c r="CB9" s="241"/>
      <c r="CC9" s="241"/>
      <c r="CD9" s="241"/>
      <c r="CE9" s="241"/>
      <c r="CF9" s="241"/>
      <c r="CG9" s="241"/>
      <c r="CH9" s="241"/>
      <c r="CI9" s="241"/>
      <c r="CJ9" s="241"/>
      <c r="CK9" s="241"/>
      <c r="CL9" s="241"/>
      <c r="CM9" s="241"/>
      <c r="CN9" s="241"/>
      <c r="CO9" s="241"/>
      <c r="CP9" s="241"/>
      <c r="CQ9" s="241"/>
      <c r="CR9" s="241"/>
      <c r="CS9" s="241"/>
      <c r="CT9" s="241"/>
    </row>
    <row r="10" spans="1:98" ht="19.5" customHeight="1">
      <c r="A10" s="1187"/>
      <c r="B10" s="1274"/>
      <c r="C10" s="1275" t="s">
        <v>89</v>
      </c>
      <c r="D10" s="1276">
        <f>SUM(E10:V10)</f>
        <v>234834</v>
      </c>
      <c r="E10" s="1277">
        <f t="shared" ref="E10:V10" si="2">SUM(E14+E45+E69+E96+E117+E160+E199+E226+E245+E264+E291+E310+E329+E359)</f>
        <v>4192</v>
      </c>
      <c r="F10" s="1277">
        <f t="shared" si="2"/>
        <v>16865</v>
      </c>
      <c r="G10" s="1277">
        <f t="shared" si="2"/>
        <v>21032</v>
      </c>
      <c r="H10" s="1277">
        <f t="shared" si="2"/>
        <v>20609</v>
      </c>
      <c r="I10" s="1277">
        <f t="shared" si="2"/>
        <v>19766</v>
      </c>
      <c r="J10" s="1277">
        <f t="shared" si="2"/>
        <v>18673</v>
      </c>
      <c r="K10" s="1277">
        <f t="shared" si="2"/>
        <v>16607</v>
      </c>
      <c r="L10" s="1277">
        <f t="shared" si="2"/>
        <v>14672</v>
      </c>
      <c r="M10" s="1277">
        <f t="shared" si="2"/>
        <v>12933</v>
      </c>
      <c r="N10" s="1277">
        <f t="shared" si="2"/>
        <v>12183</v>
      </c>
      <c r="O10" s="1277">
        <f t="shared" si="2"/>
        <v>12086</v>
      </c>
      <c r="P10" s="1277">
        <f t="shared" si="2"/>
        <v>12651</v>
      </c>
      <c r="Q10" s="1277">
        <f t="shared" si="2"/>
        <v>12377</v>
      </c>
      <c r="R10" s="1277">
        <f t="shared" si="2"/>
        <v>10912</v>
      </c>
      <c r="S10" s="1277">
        <f t="shared" si="2"/>
        <v>8744</v>
      </c>
      <c r="T10" s="1277">
        <f t="shared" si="2"/>
        <v>6841</v>
      </c>
      <c r="U10" s="1277">
        <f t="shared" si="2"/>
        <v>5109</v>
      </c>
      <c r="V10" s="1278">
        <f t="shared" si="2"/>
        <v>8582</v>
      </c>
      <c r="W10" s="240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  <c r="AO10" s="241"/>
      <c r="AP10" s="241"/>
      <c r="AQ10" s="241"/>
      <c r="AR10" s="241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1"/>
      <c r="BF10" s="241"/>
      <c r="BG10" s="241"/>
      <c r="BH10" s="241"/>
      <c r="BI10" s="241"/>
      <c r="BJ10" s="241"/>
      <c r="BK10" s="241"/>
      <c r="BL10" s="241"/>
      <c r="BM10" s="241"/>
      <c r="BN10" s="241"/>
      <c r="BO10" s="241"/>
      <c r="BP10" s="241"/>
      <c r="BQ10" s="241"/>
      <c r="BR10" s="241"/>
      <c r="BS10" s="241"/>
      <c r="BT10" s="241"/>
      <c r="BU10" s="241"/>
      <c r="BV10" s="241"/>
      <c r="BW10" s="241"/>
      <c r="BX10" s="241"/>
      <c r="BY10" s="241"/>
      <c r="BZ10" s="241"/>
      <c r="CA10" s="241"/>
      <c r="CB10" s="241"/>
      <c r="CC10" s="241"/>
      <c r="CD10" s="241"/>
      <c r="CE10" s="241"/>
      <c r="CF10" s="241"/>
      <c r="CG10" s="241"/>
      <c r="CH10" s="241"/>
      <c r="CI10" s="241"/>
      <c r="CJ10" s="241"/>
      <c r="CK10" s="241"/>
      <c r="CL10" s="241"/>
      <c r="CM10" s="241"/>
      <c r="CN10" s="241"/>
      <c r="CO10" s="241"/>
      <c r="CP10" s="241"/>
      <c r="CQ10" s="241"/>
      <c r="CR10" s="241"/>
      <c r="CS10" s="241"/>
      <c r="CT10" s="241"/>
    </row>
    <row r="11" spans="1:98" ht="19.5" customHeight="1">
      <c r="A11" s="238"/>
      <c r="B11" s="242"/>
      <c r="C11" s="204"/>
      <c r="D11" s="247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0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1"/>
    </row>
    <row r="12" spans="1:98" s="255" customFormat="1" ht="20.25" customHeight="1">
      <c r="A12" s="1182" t="s">
        <v>25</v>
      </c>
      <c r="B12" s="1673" t="s">
        <v>184</v>
      </c>
      <c r="C12" s="1674"/>
      <c r="D12" s="1185">
        <f>SUM(E12:V12)</f>
        <v>17847</v>
      </c>
      <c r="E12" s="1279">
        <f t="shared" ref="E12:V14" si="3">SUM(E16+E19+E22+E25+E28+E31+E34+E37+E40)</f>
        <v>326</v>
      </c>
      <c r="F12" s="1280">
        <f t="shared" si="3"/>
        <v>1310</v>
      </c>
      <c r="G12" s="1109">
        <f t="shared" si="3"/>
        <v>1648</v>
      </c>
      <c r="H12" s="1109">
        <f t="shared" si="3"/>
        <v>1667</v>
      </c>
      <c r="I12" s="1109">
        <f t="shared" si="3"/>
        <v>1657</v>
      </c>
      <c r="J12" s="1109">
        <f t="shared" si="3"/>
        <v>1444</v>
      </c>
      <c r="K12" s="1109">
        <f t="shared" si="3"/>
        <v>1318</v>
      </c>
      <c r="L12" s="1109">
        <f t="shared" si="3"/>
        <v>1118</v>
      </c>
      <c r="M12" s="1109">
        <f t="shared" si="3"/>
        <v>1008</v>
      </c>
      <c r="N12" s="1109">
        <f t="shared" si="3"/>
        <v>958</v>
      </c>
      <c r="O12" s="1109">
        <f t="shared" si="3"/>
        <v>867</v>
      </c>
      <c r="P12" s="1109">
        <f t="shared" si="3"/>
        <v>899</v>
      </c>
      <c r="Q12" s="1109">
        <f t="shared" si="3"/>
        <v>817</v>
      </c>
      <c r="R12" s="1109">
        <f t="shared" si="3"/>
        <v>838</v>
      </c>
      <c r="S12" s="1109">
        <f t="shared" si="3"/>
        <v>648</v>
      </c>
      <c r="T12" s="1109">
        <f t="shared" si="3"/>
        <v>516</v>
      </c>
      <c r="U12" s="1109">
        <f t="shared" si="3"/>
        <v>366</v>
      </c>
      <c r="V12" s="1110">
        <f t="shared" si="3"/>
        <v>442</v>
      </c>
      <c r="W12" s="252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</row>
    <row r="13" spans="1:98" s="255" customFormat="1" ht="19.5" customHeight="1">
      <c r="A13" s="1186"/>
      <c r="B13" s="256"/>
      <c r="C13" s="257" t="s">
        <v>88</v>
      </c>
      <c r="D13" s="247">
        <f>SUM(E13:V13)</f>
        <v>9195</v>
      </c>
      <c r="E13" s="246">
        <f>SUM(E17+E20+E23+E26+E29+E32+E35+E38+E41)</f>
        <v>176</v>
      </c>
      <c r="F13" s="246">
        <f>SUM(F17+F20+F23+F26+F29+F32+F35+F38+F41)</f>
        <v>676</v>
      </c>
      <c r="G13" s="245">
        <f>SUM(G17+G20+G23+G26+G29+G32+G35+G38+G41)</f>
        <v>837</v>
      </c>
      <c r="H13" s="245">
        <f t="shared" si="3"/>
        <v>870</v>
      </c>
      <c r="I13" s="245">
        <f t="shared" si="3"/>
        <v>848</v>
      </c>
      <c r="J13" s="245">
        <f t="shared" si="3"/>
        <v>765</v>
      </c>
      <c r="K13" s="245">
        <f t="shared" si="3"/>
        <v>662</v>
      </c>
      <c r="L13" s="245">
        <f t="shared" si="3"/>
        <v>576</v>
      </c>
      <c r="M13" s="245">
        <f t="shared" si="3"/>
        <v>512</v>
      </c>
      <c r="N13" s="245">
        <f t="shared" si="3"/>
        <v>482</v>
      </c>
      <c r="O13" s="245">
        <f t="shared" si="3"/>
        <v>448</v>
      </c>
      <c r="P13" s="245">
        <f t="shared" si="3"/>
        <v>448</v>
      </c>
      <c r="Q13" s="245">
        <f t="shared" si="3"/>
        <v>435</v>
      </c>
      <c r="R13" s="245">
        <f t="shared" si="3"/>
        <v>433</v>
      </c>
      <c r="S13" s="245">
        <f t="shared" si="3"/>
        <v>339</v>
      </c>
      <c r="T13" s="245">
        <f t="shared" si="3"/>
        <v>286</v>
      </c>
      <c r="U13" s="245">
        <f t="shared" si="3"/>
        <v>183</v>
      </c>
      <c r="V13" s="286">
        <f t="shared" si="3"/>
        <v>219</v>
      </c>
      <c r="W13" s="252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</row>
    <row r="14" spans="1:98" s="255" customFormat="1" ht="19.5" customHeight="1">
      <c r="A14" s="1187"/>
      <c r="B14" s="1281"/>
      <c r="C14" s="1189" t="s">
        <v>89</v>
      </c>
      <c r="D14" s="1276">
        <f>SUM(E14:V14)</f>
        <v>8652</v>
      </c>
      <c r="E14" s="1277">
        <f>SUM(E18+E21+E24+E27+E30+E33+E36+E39+E42)</f>
        <v>150</v>
      </c>
      <c r="F14" s="1277">
        <f>SUM(F18+F21+F24+F27+F30+F33+F36+F39+F42)</f>
        <v>634</v>
      </c>
      <c r="G14" s="1282">
        <f t="shared" si="3"/>
        <v>811</v>
      </c>
      <c r="H14" s="1282">
        <f t="shared" si="3"/>
        <v>797</v>
      </c>
      <c r="I14" s="1282">
        <f t="shared" si="3"/>
        <v>809</v>
      </c>
      <c r="J14" s="1282">
        <f t="shared" si="3"/>
        <v>679</v>
      </c>
      <c r="K14" s="1282">
        <f t="shared" si="3"/>
        <v>656</v>
      </c>
      <c r="L14" s="1282">
        <f t="shared" si="3"/>
        <v>542</v>
      </c>
      <c r="M14" s="1282">
        <f t="shared" si="3"/>
        <v>496</v>
      </c>
      <c r="N14" s="1282">
        <f t="shared" si="3"/>
        <v>476</v>
      </c>
      <c r="O14" s="1282">
        <f t="shared" si="3"/>
        <v>419</v>
      </c>
      <c r="P14" s="1282">
        <f t="shared" si="3"/>
        <v>451</v>
      </c>
      <c r="Q14" s="1282">
        <f t="shared" si="3"/>
        <v>382</v>
      </c>
      <c r="R14" s="1282">
        <f t="shared" si="3"/>
        <v>405</v>
      </c>
      <c r="S14" s="1282">
        <f t="shared" si="3"/>
        <v>309</v>
      </c>
      <c r="T14" s="1282">
        <f t="shared" si="3"/>
        <v>230</v>
      </c>
      <c r="U14" s="1282">
        <f t="shared" si="3"/>
        <v>183</v>
      </c>
      <c r="V14" s="1283">
        <f t="shared" si="3"/>
        <v>223</v>
      </c>
      <c r="W14" s="252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</row>
    <row r="15" spans="1:98" ht="5.25" customHeight="1">
      <c r="A15" s="258"/>
      <c r="B15" s="259"/>
      <c r="C15" s="260"/>
      <c r="D15" s="247"/>
      <c r="E15" s="239"/>
      <c r="F15" s="239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51"/>
      <c r="U15" s="251"/>
      <c r="V15" s="171"/>
      <c r="W15" s="240"/>
      <c r="X15" s="241"/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241"/>
      <c r="AR15" s="241"/>
      <c r="AS15" s="241"/>
      <c r="AT15" s="241"/>
      <c r="AU15" s="241"/>
      <c r="AV15" s="241"/>
      <c r="AW15" s="241"/>
      <c r="AX15" s="241"/>
      <c r="AY15" s="241"/>
      <c r="AZ15" s="241"/>
      <c r="BA15" s="241"/>
      <c r="BB15" s="241"/>
      <c r="BC15" s="241"/>
      <c r="BD15" s="241"/>
      <c r="BE15" s="241"/>
      <c r="BF15" s="241"/>
      <c r="BG15" s="241"/>
      <c r="BH15" s="241"/>
      <c r="BI15" s="241"/>
      <c r="BJ15" s="241"/>
      <c r="BK15" s="241"/>
      <c r="BL15" s="241"/>
      <c r="BM15" s="241"/>
      <c r="BN15" s="241"/>
      <c r="BO15" s="241"/>
      <c r="BP15" s="241"/>
      <c r="BQ15" s="241"/>
      <c r="BR15" s="241"/>
      <c r="BS15" s="241"/>
      <c r="BT15" s="241"/>
      <c r="BU15" s="241"/>
      <c r="BV15" s="241"/>
      <c r="BW15" s="241"/>
      <c r="BX15" s="241"/>
      <c r="BY15" s="241"/>
      <c r="BZ15" s="241"/>
      <c r="CA15" s="241"/>
      <c r="CB15" s="241"/>
      <c r="CC15" s="241"/>
      <c r="CD15" s="241"/>
      <c r="CE15" s="241"/>
      <c r="CF15" s="241"/>
      <c r="CG15" s="241"/>
      <c r="CH15" s="241"/>
      <c r="CI15" s="241"/>
      <c r="CJ15" s="241"/>
      <c r="CK15" s="241"/>
      <c r="CL15" s="241"/>
      <c r="CM15" s="241"/>
      <c r="CN15" s="241"/>
      <c r="CO15" s="241"/>
      <c r="CP15" s="241"/>
      <c r="CQ15" s="241"/>
      <c r="CR15" s="241"/>
      <c r="CS15" s="241"/>
      <c r="CT15" s="241"/>
    </row>
    <row r="16" spans="1:98" s="254" customFormat="1" ht="19.5" customHeight="1">
      <c r="A16" s="248" t="s">
        <v>25</v>
      </c>
      <c r="B16" s="249" t="s">
        <v>185</v>
      </c>
      <c r="C16" s="250"/>
      <c r="D16" s="239">
        <f t="shared" ref="D16:D60" si="4">SUM(E16:V16)</f>
        <v>2977</v>
      </c>
      <c r="E16" s="239">
        <f>SUM(E17:E18)</f>
        <v>56</v>
      </c>
      <c r="F16" s="239">
        <f t="shared" ref="F16:V16" si="5">SUM(F17:F18)</f>
        <v>207</v>
      </c>
      <c r="G16" s="239">
        <f t="shared" si="5"/>
        <v>257</v>
      </c>
      <c r="H16" s="239">
        <f t="shared" si="5"/>
        <v>274</v>
      </c>
      <c r="I16" s="239">
        <f t="shared" si="5"/>
        <v>262</v>
      </c>
      <c r="J16" s="239">
        <f t="shared" si="5"/>
        <v>256</v>
      </c>
      <c r="K16" s="239">
        <f t="shared" si="5"/>
        <v>241</v>
      </c>
      <c r="L16" s="239">
        <f t="shared" si="5"/>
        <v>194</v>
      </c>
      <c r="M16" s="239">
        <f t="shared" si="5"/>
        <v>190</v>
      </c>
      <c r="N16" s="239">
        <f t="shared" si="5"/>
        <v>164</v>
      </c>
      <c r="O16" s="239">
        <f t="shared" si="5"/>
        <v>154</v>
      </c>
      <c r="P16" s="239">
        <f t="shared" si="5"/>
        <v>156</v>
      </c>
      <c r="Q16" s="239">
        <f t="shared" si="5"/>
        <v>128</v>
      </c>
      <c r="R16" s="239">
        <f t="shared" si="5"/>
        <v>127</v>
      </c>
      <c r="S16" s="239">
        <f t="shared" si="5"/>
        <v>106</v>
      </c>
      <c r="T16" s="251">
        <f t="shared" si="5"/>
        <v>79</v>
      </c>
      <c r="U16" s="239">
        <f t="shared" si="5"/>
        <v>58</v>
      </c>
      <c r="V16" s="251">
        <f t="shared" si="5"/>
        <v>68</v>
      </c>
      <c r="W16" s="252"/>
      <c r="X16" s="252"/>
      <c r="Y16" s="252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</row>
    <row r="17" spans="1:98" s="265" customFormat="1" ht="19.5" customHeight="1">
      <c r="A17" s="261"/>
      <c r="B17" s="262"/>
      <c r="C17" s="263" t="s">
        <v>88</v>
      </c>
      <c r="D17" s="247">
        <f t="shared" si="4"/>
        <v>1514</v>
      </c>
      <c r="E17" s="247">
        <v>31</v>
      </c>
      <c r="F17" s="247">
        <v>106</v>
      </c>
      <c r="G17" s="247">
        <v>128</v>
      </c>
      <c r="H17" s="247">
        <v>140</v>
      </c>
      <c r="I17" s="247">
        <v>128</v>
      </c>
      <c r="J17" s="247">
        <v>143</v>
      </c>
      <c r="K17" s="247">
        <v>114</v>
      </c>
      <c r="L17" s="247">
        <v>100</v>
      </c>
      <c r="M17" s="247">
        <v>99</v>
      </c>
      <c r="N17" s="247">
        <v>92</v>
      </c>
      <c r="O17" s="247">
        <v>76</v>
      </c>
      <c r="P17" s="247">
        <v>84</v>
      </c>
      <c r="Q17" s="247">
        <v>62</v>
      </c>
      <c r="R17" s="247">
        <v>65</v>
      </c>
      <c r="S17" s="247">
        <v>46</v>
      </c>
      <c r="T17" s="247">
        <v>39</v>
      </c>
      <c r="U17" s="247">
        <v>30</v>
      </c>
      <c r="V17" s="264">
        <v>31</v>
      </c>
      <c r="W17" s="240"/>
      <c r="X17" s="240"/>
      <c r="Y17" s="240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1"/>
      <c r="AK17" s="241"/>
      <c r="AL17" s="241"/>
      <c r="AM17" s="241"/>
      <c r="AN17" s="241"/>
      <c r="AO17" s="241"/>
      <c r="AP17" s="241"/>
      <c r="AQ17" s="241"/>
      <c r="AR17" s="241"/>
      <c r="AS17" s="241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241"/>
      <c r="BH17" s="241"/>
      <c r="BI17" s="241"/>
      <c r="BJ17" s="241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</row>
    <row r="18" spans="1:98" ht="19.5" customHeight="1">
      <c r="A18" s="261"/>
      <c r="B18" s="266"/>
      <c r="C18" s="263" t="s">
        <v>89</v>
      </c>
      <c r="D18" s="247">
        <f t="shared" si="4"/>
        <v>1463</v>
      </c>
      <c r="E18" s="247">
        <v>25</v>
      </c>
      <c r="F18" s="247">
        <v>101</v>
      </c>
      <c r="G18" s="247">
        <v>129</v>
      </c>
      <c r="H18" s="247">
        <v>134</v>
      </c>
      <c r="I18" s="247">
        <v>134</v>
      </c>
      <c r="J18" s="247">
        <v>113</v>
      </c>
      <c r="K18" s="247">
        <v>127</v>
      </c>
      <c r="L18" s="247">
        <v>94</v>
      </c>
      <c r="M18" s="247">
        <v>91</v>
      </c>
      <c r="N18" s="247">
        <v>72</v>
      </c>
      <c r="O18" s="247">
        <v>78</v>
      </c>
      <c r="P18" s="247">
        <v>72</v>
      </c>
      <c r="Q18" s="247">
        <v>66</v>
      </c>
      <c r="R18" s="247">
        <v>62</v>
      </c>
      <c r="S18" s="247">
        <v>60</v>
      </c>
      <c r="T18" s="247">
        <v>40</v>
      </c>
      <c r="U18" s="247">
        <v>28</v>
      </c>
      <c r="V18" s="264">
        <v>37</v>
      </c>
      <c r="W18" s="240"/>
      <c r="X18" s="240"/>
      <c r="Y18" s="240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241"/>
      <c r="BH18" s="241"/>
      <c r="BI18" s="241"/>
      <c r="BJ18" s="241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</row>
    <row r="19" spans="1:98" s="254" customFormat="1" ht="19.5" customHeight="1">
      <c r="A19" s="248" t="s">
        <v>27</v>
      </c>
      <c r="B19" s="249" t="s">
        <v>186</v>
      </c>
      <c r="C19" s="166"/>
      <c r="D19" s="239">
        <f t="shared" si="4"/>
        <v>2843</v>
      </c>
      <c r="E19" s="239">
        <f t="shared" ref="E19:V19" si="6">SUM(E20:E21)</f>
        <v>53</v>
      </c>
      <c r="F19" s="239">
        <f t="shared" si="6"/>
        <v>214</v>
      </c>
      <c r="G19" s="239">
        <f t="shared" si="6"/>
        <v>287</v>
      </c>
      <c r="H19" s="239">
        <f t="shared" si="6"/>
        <v>301</v>
      </c>
      <c r="I19" s="239">
        <f t="shared" si="6"/>
        <v>275</v>
      </c>
      <c r="J19" s="239">
        <f t="shared" si="6"/>
        <v>246</v>
      </c>
      <c r="K19" s="239">
        <f t="shared" si="6"/>
        <v>204</v>
      </c>
      <c r="L19" s="239">
        <f t="shared" si="6"/>
        <v>161</v>
      </c>
      <c r="M19" s="239">
        <f t="shared" si="6"/>
        <v>140</v>
      </c>
      <c r="N19" s="239">
        <f t="shared" si="6"/>
        <v>139</v>
      </c>
      <c r="O19" s="239">
        <f t="shared" si="6"/>
        <v>136</v>
      </c>
      <c r="P19" s="239">
        <f t="shared" si="6"/>
        <v>143</v>
      </c>
      <c r="Q19" s="239">
        <f t="shared" si="6"/>
        <v>124</v>
      </c>
      <c r="R19" s="239">
        <f t="shared" si="6"/>
        <v>135</v>
      </c>
      <c r="S19" s="239">
        <f t="shared" si="6"/>
        <v>94</v>
      </c>
      <c r="T19" s="239">
        <f t="shared" si="6"/>
        <v>77</v>
      </c>
      <c r="U19" s="239">
        <f t="shared" si="6"/>
        <v>51</v>
      </c>
      <c r="V19" s="251">
        <f t="shared" si="6"/>
        <v>63</v>
      </c>
      <c r="W19" s="252"/>
      <c r="X19" s="252"/>
      <c r="Y19" s="252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</row>
    <row r="20" spans="1:98" s="265" customFormat="1" ht="19.5" customHeight="1">
      <c r="A20" s="261"/>
      <c r="B20" s="262"/>
      <c r="C20" s="263" t="s">
        <v>88</v>
      </c>
      <c r="D20" s="247">
        <f t="shared" si="4"/>
        <v>1448</v>
      </c>
      <c r="E20" s="247">
        <v>33</v>
      </c>
      <c r="F20" s="247">
        <v>112</v>
      </c>
      <c r="G20" s="247">
        <v>141</v>
      </c>
      <c r="H20" s="247">
        <v>164</v>
      </c>
      <c r="I20" s="247">
        <v>139</v>
      </c>
      <c r="J20" s="247">
        <v>133</v>
      </c>
      <c r="K20" s="247">
        <v>94</v>
      </c>
      <c r="L20" s="247">
        <v>72</v>
      </c>
      <c r="M20" s="247">
        <v>63</v>
      </c>
      <c r="N20" s="247">
        <v>63</v>
      </c>
      <c r="O20" s="247">
        <v>70</v>
      </c>
      <c r="P20" s="247">
        <v>71</v>
      </c>
      <c r="Q20" s="247">
        <v>71</v>
      </c>
      <c r="R20" s="247">
        <v>73</v>
      </c>
      <c r="S20" s="247">
        <v>51</v>
      </c>
      <c r="T20" s="247">
        <v>42</v>
      </c>
      <c r="U20" s="247">
        <v>25</v>
      </c>
      <c r="V20" s="264">
        <v>31</v>
      </c>
      <c r="W20" s="240"/>
      <c r="X20" s="240"/>
      <c r="Y20" s="240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</row>
    <row r="21" spans="1:98" ht="19.5" customHeight="1">
      <c r="A21" s="261"/>
      <c r="B21" s="266"/>
      <c r="C21" s="263" t="s">
        <v>89</v>
      </c>
      <c r="D21" s="247">
        <f t="shared" si="4"/>
        <v>1395</v>
      </c>
      <c r="E21" s="247">
        <v>20</v>
      </c>
      <c r="F21" s="247">
        <v>102</v>
      </c>
      <c r="G21" s="247">
        <v>146</v>
      </c>
      <c r="H21" s="247">
        <v>137</v>
      </c>
      <c r="I21" s="247">
        <v>136</v>
      </c>
      <c r="J21" s="247">
        <v>113</v>
      </c>
      <c r="K21" s="247">
        <v>110</v>
      </c>
      <c r="L21" s="247">
        <v>89</v>
      </c>
      <c r="M21" s="247">
        <v>77</v>
      </c>
      <c r="N21" s="247">
        <v>76</v>
      </c>
      <c r="O21" s="247">
        <v>66</v>
      </c>
      <c r="P21" s="247">
        <v>72</v>
      </c>
      <c r="Q21" s="247">
        <v>53</v>
      </c>
      <c r="R21" s="247">
        <v>62</v>
      </c>
      <c r="S21" s="247">
        <v>43</v>
      </c>
      <c r="T21" s="247">
        <v>35</v>
      </c>
      <c r="U21" s="247">
        <v>26</v>
      </c>
      <c r="V21" s="264">
        <v>32</v>
      </c>
      <c r="W21" s="240"/>
      <c r="X21" s="240"/>
      <c r="Y21" s="240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</row>
    <row r="22" spans="1:98" s="254" customFormat="1" ht="19.5" customHeight="1">
      <c r="A22" s="248" t="s">
        <v>29</v>
      </c>
      <c r="B22" s="249" t="s">
        <v>187</v>
      </c>
      <c r="C22" s="250"/>
      <c r="D22" s="239">
        <f t="shared" si="4"/>
        <v>2174</v>
      </c>
      <c r="E22" s="239">
        <f t="shared" ref="E22:V22" si="7">SUM(E23:E24)</f>
        <v>41</v>
      </c>
      <c r="F22" s="239">
        <f t="shared" si="7"/>
        <v>164</v>
      </c>
      <c r="G22" s="239">
        <f t="shared" si="7"/>
        <v>204</v>
      </c>
      <c r="H22" s="239">
        <f t="shared" si="7"/>
        <v>204</v>
      </c>
      <c r="I22" s="239">
        <f t="shared" si="7"/>
        <v>197</v>
      </c>
      <c r="J22" s="239">
        <f t="shared" si="7"/>
        <v>180</v>
      </c>
      <c r="K22" s="239">
        <f t="shared" si="7"/>
        <v>186</v>
      </c>
      <c r="L22" s="239">
        <f t="shared" si="7"/>
        <v>157</v>
      </c>
      <c r="M22" s="239">
        <f t="shared" si="7"/>
        <v>151</v>
      </c>
      <c r="N22" s="239">
        <f t="shared" si="7"/>
        <v>123</v>
      </c>
      <c r="O22" s="239">
        <f t="shared" si="7"/>
        <v>107</v>
      </c>
      <c r="P22" s="239">
        <f t="shared" si="7"/>
        <v>90</v>
      </c>
      <c r="Q22" s="239">
        <f t="shared" si="7"/>
        <v>93</v>
      </c>
      <c r="R22" s="239">
        <f t="shared" si="7"/>
        <v>79</v>
      </c>
      <c r="S22" s="239">
        <f t="shared" si="7"/>
        <v>62</v>
      </c>
      <c r="T22" s="239">
        <f t="shared" si="7"/>
        <v>61</v>
      </c>
      <c r="U22" s="239">
        <f t="shared" si="7"/>
        <v>37</v>
      </c>
      <c r="V22" s="251">
        <f t="shared" si="7"/>
        <v>38</v>
      </c>
      <c r="W22" s="252"/>
      <c r="X22" s="252"/>
      <c r="Y22" s="252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</row>
    <row r="23" spans="1:98" s="265" customFormat="1" ht="19.5" customHeight="1">
      <c r="A23" s="261"/>
      <c r="B23" s="262"/>
      <c r="C23" s="263" t="s">
        <v>88</v>
      </c>
      <c r="D23" s="247">
        <f t="shared" si="4"/>
        <v>1122</v>
      </c>
      <c r="E23" s="247">
        <v>18</v>
      </c>
      <c r="F23" s="247">
        <v>83</v>
      </c>
      <c r="G23" s="247">
        <v>108</v>
      </c>
      <c r="H23" s="247">
        <v>101</v>
      </c>
      <c r="I23" s="247">
        <v>98</v>
      </c>
      <c r="J23" s="247">
        <v>95</v>
      </c>
      <c r="K23" s="247">
        <v>95</v>
      </c>
      <c r="L23" s="247">
        <v>91</v>
      </c>
      <c r="M23" s="247">
        <v>87</v>
      </c>
      <c r="N23" s="247">
        <v>58</v>
      </c>
      <c r="O23" s="247">
        <v>62</v>
      </c>
      <c r="P23" s="247">
        <v>39</v>
      </c>
      <c r="Q23" s="247">
        <v>43</v>
      </c>
      <c r="R23" s="247">
        <v>40</v>
      </c>
      <c r="S23" s="247">
        <v>23</v>
      </c>
      <c r="T23" s="247">
        <v>40</v>
      </c>
      <c r="U23" s="247">
        <v>17</v>
      </c>
      <c r="V23" s="264">
        <v>24</v>
      </c>
      <c r="W23" s="240"/>
      <c r="X23" s="240"/>
      <c r="Y23" s="240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1"/>
      <c r="BI23" s="241"/>
      <c r="BJ23" s="241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</row>
    <row r="24" spans="1:98" ht="19.5" customHeight="1">
      <c r="A24" s="261"/>
      <c r="B24" s="266"/>
      <c r="C24" s="263" t="s">
        <v>89</v>
      </c>
      <c r="D24" s="247">
        <f t="shared" si="4"/>
        <v>1052</v>
      </c>
      <c r="E24" s="247">
        <v>23</v>
      </c>
      <c r="F24" s="247">
        <v>81</v>
      </c>
      <c r="G24" s="247">
        <v>96</v>
      </c>
      <c r="H24" s="247">
        <v>103</v>
      </c>
      <c r="I24" s="247">
        <v>99</v>
      </c>
      <c r="J24" s="247">
        <v>85</v>
      </c>
      <c r="K24" s="247">
        <v>91</v>
      </c>
      <c r="L24" s="247">
        <v>66</v>
      </c>
      <c r="M24" s="247">
        <v>64</v>
      </c>
      <c r="N24" s="247">
        <v>65</v>
      </c>
      <c r="O24" s="247">
        <v>45</v>
      </c>
      <c r="P24" s="247">
        <v>51</v>
      </c>
      <c r="Q24" s="247">
        <v>50</v>
      </c>
      <c r="R24" s="247">
        <v>39</v>
      </c>
      <c r="S24" s="247">
        <v>39</v>
      </c>
      <c r="T24" s="247">
        <v>21</v>
      </c>
      <c r="U24" s="247">
        <v>20</v>
      </c>
      <c r="V24" s="264">
        <v>14</v>
      </c>
      <c r="W24" s="240"/>
      <c r="X24" s="240"/>
      <c r="Y24" s="240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1"/>
      <c r="CA24" s="241"/>
      <c r="CB24" s="241"/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</row>
    <row r="25" spans="1:98" s="254" customFormat="1" ht="19.5" customHeight="1">
      <c r="A25" s="248" t="s">
        <v>31</v>
      </c>
      <c r="B25" s="249" t="s">
        <v>188</v>
      </c>
      <c r="C25" s="250"/>
      <c r="D25" s="239">
        <f t="shared" si="4"/>
        <v>2575</v>
      </c>
      <c r="E25" s="239">
        <f t="shared" ref="E25:V25" si="8">SUM(E26:E27)</f>
        <v>25</v>
      </c>
      <c r="F25" s="239">
        <f t="shared" si="8"/>
        <v>169</v>
      </c>
      <c r="G25" s="239">
        <f t="shared" si="8"/>
        <v>238</v>
      </c>
      <c r="H25" s="239">
        <f t="shared" si="8"/>
        <v>194</v>
      </c>
      <c r="I25" s="239">
        <f t="shared" si="8"/>
        <v>221</v>
      </c>
      <c r="J25" s="239">
        <f t="shared" si="8"/>
        <v>188</v>
      </c>
      <c r="K25" s="239">
        <f t="shared" si="8"/>
        <v>172</v>
      </c>
      <c r="L25" s="239">
        <f t="shared" si="8"/>
        <v>160</v>
      </c>
      <c r="M25" s="239">
        <f t="shared" si="8"/>
        <v>151</v>
      </c>
      <c r="N25" s="239">
        <f t="shared" si="8"/>
        <v>172</v>
      </c>
      <c r="O25" s="239">
        <f t="shared" si="8"/>
        <v>124</v>
      </c>
      <c r="P25" s="239">
        <f t="shared" si="8"/>
        <v>144</v>
      </c>
      <c r="Q25" s="239">
        <f t="shared" si="8"/>
        <v>136</v>
      </c>
      <c r="R25" s="239">
        <f t="shared" si="8"/>
        <v>130</v>
      </c>
      <c r="S25" s="239">
        <f t="shared" si="8"/>
        <v>115</v>
      </c>
      <c r="T25" s="239">
        <f t="shared" si="8"/>
        <v>90</v>
      </c>
      <c r="U25" s="239">
        <f t="shared" si="8"/>
        <v>67</v>
      </c>
      <c r="V25" s="251">
        <f t="shared" si="8"/>
        <v>79</v>
      </c>
      <c r="W25" s="252"/>
      <c r="X25" s="252"/>
      <c r="Y25" s="252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</row>
    <row r="26" spans="1:98" s="265" customFormat="1" ht="19.5" customHeight="1">
      <c r="A26" s="261"/>
      <c r="B26" s="262"/>
      <c r="C26" s="263" t="s">
        <v>88</v>
      </c>
      <c r="D26" s="247">
        <f t="shared" si="4"/>
        <v>1310</v>
      </c>
      <c r="E26" s="247">
        <v>14</v>
      </c>
      <c r="F26" s="247">
        <v>90</v>
      </c>
      <c r="G26" s="247">
        <v>122</v>
      </c>
      <c r="H26" s="247">
        <v>97</v>
      </c>
      <c r="I26" s="247">
        <v>113</v>
      </c>
      <c r="J26" s="247">
        <v>95</v>
      </c>
      <c r="K26" s="247">
        <v>92</v>
      </c>
      <c r="L26" s="247">
        <v>77</v>
      </c>
      <c r="M26" s="247">
        <v>73</v>
      </c>
      <c r="N26" s="247">
        <v>85</v>
      </c>
      <c r="O26" s="247">
        <v>67</v>
      </c>
      <c r="P26" s="247">
        <v>68</v>
      </c>
      <c r="Q26" s="247">
        <v>71</v>
      </c>
      <c r="R26" s="247">
        <v>62</v>
      </c>
      <c r="S26" s="247">
        <v>64</v>
      </c>
      <c r="T26" s="247">
        <v>46</v>
      </c>
      <c r="U26" s="247">
        <v>35</v>
      </c>
      <c r="V26" s="264">
        <v>39</v>
      </c>
      <c r="W26" s="240"/>
      <c r="X26" s="240"/>
      <c r="Y26" s="240"/>
      <c r="Z26" s="241"/>
      <c r="AA26" s="241"/>
      <c r="AB26" s="241"/>
      <c r="AC26" s="241"/>
      <c r="AD26" s="241"/>
      <c r="AE26" s="241"/>
      <c r="AF26" s="241"/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241"/>
      <c r="BI26" s="241"/>
      <c r="BJ26" s="241"/>
      <c r="BK26" s="241"/>
      <c r="BL26" s="241"/>
      <c r="BM26" s="241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</row>
    <row r="27" spans="1:98" ht="19.5" customHeight="1">
      <c r="A27" s="261"/>
      <c r="B27" s="266"/>
      <c r="C27" s="263" t="s">
        <v>89</v>
      </c>
      <c r="D27" s="247">
        <f t="shared" si="4"/>
        <v>1265</v>
      </c>
      <c r="E27" s="247">
        <v>11</v>
      </c>
      <c r="F27" s="247">
        <v>79</v>
      </c>
      <c r="G27" s="247">
        <v>116</v>
      </c>
      <c r="H27" s="247">
        <v>97</v>
      </c>
      <c r="I27" s="247">
        <v>108</v>
      </c>
      <c r="J27" s="247">
        <v>93</v>
      </c>
      <c r="K27" s="247">
        <v>80</v>
      </c>
      <c r="L27" s="247">
        <v>83</v>
      </c>
      <c r="M27" s="247">
        <v>78</v>
      </c>
      <c r="N27" s="247">
        <v>87</v>
      </c>
      <c r="O27" s="247">
        <v>57</v>
      </c>
      <c r="P27" s="247">
        <v>76</v>
      </c>
      <c r="Q27" s="247">
        <v>65</v>
      </c>
      <c r="R27" s="247">
        <v>68</v>
      </c>
      <c r="S27" s="247">
        <v>51</v>
      </c>
      <c r="T27" s="247">
        <v>44</v>
      </c>
      <c r="U27" s="247">
        <v>32</v>
      </c>
      <c r="V27" s="264">
        <v>40</v>
      </c>
      <c r="W27" s="240"/>
      <c r="X27" s="240"/>
      <c r="Y27" s="240"/>
      <c r="Z27" s="241"/>
      <c r="AA27" s="241"/>
      <c r="AB27" s="241"/>
      <c r="AC27" s="241"/>
      <c r="AD27" s="241"/>
      <c r="AE27" s="241"/>
      <c r="AF27" s="241"/>
      <c r="AG27" s="241"/>
      <c r="AH27" s="241"/>
      <c r="AI27" s="241"/>
      <c r="AJ27" s="241"/>
      <c r="AK27" s="241"/>
      <c r="AL27" s="241"/>
      <c r="AM27" s="241"/>
      <c r="AN27" s="241"/>
      <c r="AO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241"/>
      <c r="BI27" s="241"/>
      <c r="BJ27" s="241"/>
      <c r="BK27" s="241"/>
      <c r="BL27" s="241"/>
      <c r="BM27" s="241"/>
      <c r="BN27" s="241"/>
      <c r="BO27" s="241"/>
      <c r="BP27" s="241"/>
      <c r="BQ27" s="241"/>
      <c r="BR27" s="241"/>
      <c r="BS27" s="241"/>
      <c r="BT27" s="241"/>
      <c r="BU27" s="241"/>
      <c r="BV27" s="241"/>
      <c r="BW27" s="241"/>
      <c r="BX27" s="241"/>
      <c r="BY27" s="241"/>
      <c r="BZ27" s="241"/>
      <c r="CA27" s="241"/>
      <c r="CB27" s="241"/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</row>
    <row r="28" spans="1:98" s="254" customFormat="1" ht="19.5" customHeight="1">
      <c r="A28" s="248" t="s">
        <v>33</v>
      </c>
      <c r="B28" s="249" t="s">
        <v>189</v>
      </c>
      <c r="C28" s="250"/>
      <c r="D28" s="239">
        <f t="shared" si="4"/>
        <v>619</v>
      </c>
      <c r="E28" s="239">
        <f t="shared" ref="E28:V28" si="9">SUM(E29:E30)</f>
        <v>10</v>
      </c>
      <c r="F28" s="239">
        <f t="shared" si="9"/>
        <v>39</v>
      </c>
      <c r="G28" s="239">
        <f t="shared" si="9"/>
        <v>46</v>
      </c>
      <c r="H28" s="239">
        <f t="shared" si="9"/>
        <v>48</v>
      </c>
      <c r="I28" s="239">
        <f t="shared" si="9"/>
        <v>55</v>
      </c>
      <c r="J28" s="239">
        <f t="shared" si="9"/>
        <v>53</v>
      </c>
      <c r="K28" s="239">
        <f t="shared" si="9"/>
        <v>43</v>
      </c>
      <c r="L28" s="239">
        <f t="shared" si="9"/>
        <v>41</v>
      </c>
      <c r="M28" s="239">
        <f t="shared" si="9"/>
        <v>30</v>
      </c>
      <c r="N28" s="239">
        <f t="shared" si="9"/>
        <v>35</v>
      </c>
      <c r="O28" s="239">
        <f t="shared" si="9"/>
        <v>30</v>
      </c>
      <c r="P28" s="239">
        <f t="shared" si="9"/>
        <v>31</v>
      </c>
      <c r="Q28" s="239">
        <f t="shared" si="9"/>
        <v>34</v>
      </c>
      <c r="R28" s="239">
        <f t="shared" si="9"/>
        <v>40</v>
      </c>
      <c r="S28" s="239">
        <f t="shared" si="9"/>
        <v>34</v>
      </c>
      <c r="T28" s="239">
        <f t="shared" si="9"/>
        <v>20</v>
      </c>
      <c r="U28" s="239">
        <f t="shared" si="9"/>
        <v>18</v>
      </c>
      <c r="V28" s="251">
        <f t="shared" si="9"/>
        <v>12</v>
      </c>
      <c r="W28" s="252"/>
      <c r="X28" s="252"/>
      <c r="Y28" s="252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</row>
    <row r="29" spans="1:98" s="265" customFormat="1" ht="19.5" customHeight="1">
      <c r="A29" s="261"/>
      <c r="B29" s="262"/>
      <c r="C29" s="263" t="s">
        <v>88</v>
      </c>
      <c r="D29" s="247">
        <f t="shared" si="4"/>
        <v>317</v>
      </c>
      <c r="E29" s="247">
        <v>6</v>
      </c>
      <c r="F29" s="247">
        <v>19</v>
      </c>
      <c r="G29" s="247">
        <v>23</v>
      </c>
      <c r="H29" s="247">
        <v>30</v>
      </c>
      <c r="I29" s="247">
        <v>24</v>
      </c>
      <c r="J29" s="247">
        <v>31</v>
      </c>
      <c r="K29" s="247">
        <v>20</v>
      </c>
      <c r="L29" s="247">
        <v>17</v>
      </c>
      <c r="M29" s="247">
        <v>17</v>
      </c>
      <c r="N29" s="247">
        <v>17</v>
      </c>
      <c r="O29" s="247">
        <v>18</v>
      </c>
      <c r="P29" s="247">
        <v>17</v>
      </c>
      <c r="Q29" s="247">
        <v>15</v>
      </c>
      <c r="R29" s="247">
        <v>23</v>
      </c>
      <c r="S29" s="247">
        <v>18</v>
      </c>
      <c r="T29" s="247">
        <v>10</v>
      </c>
      <c r="U29" s="247">
        <v>7</v>
      </c>
      <c r="V29" s="264">
        <v>5</v>
      </c>
      <c r="W29" s="267"/>
      <c r="X29" s="240"/>
      <c r="Y29" s="240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1"/>
      <c r="BF29" s="241"/>
      <c r="BG29" s="241"/>
      <c r="BH29" s="241"/>
      <c r="BI29" s="241"/>
      <c r="BJ29" s="241"/>
      <c r="BK29" s="241"/>
      <c r="BL29" s="241"/>
      <c r="BM29" s="241"/>
      <c r="BN29" s="241"/>
      <c r="BO29" s="241"/>
      <c r="BP29" s="241"/>
      <c r="BQ29" s="241"/>
      <c r="BR29" s="241"/>
      <c r="BS29" s="241"/>
      <c r="BT29" s="241"/>
      <c r="BU29" s="241"/>
      <c r="BV29" s="241"/>
      <c r="BW29" s="241"/>
      <c r="BX29" s="241"/>
      <c r="BY29" s="241"/>
      <c r="BZ29" s="241"/>
      <c r="CA29" s="241"/>
      <c r="CB29" s="241"/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</row>
    <row r="30" spans="1:98" ht="19.5" customHeight="1">
      <c r="A30" s="261"/>
      <c r="B30" s="266"/>
      <c r="C30" s="263" t="s">
        <v>89</v>
      </c>
      <c r="D30" s="247">
        <f t="shared" si="4"/>
        <v>302</v>
      </c>
      <c r="E30" s="247">
        <v>4</v>
      </c>
      <c r="F30" s="247">
        <v>20</v>
      </c>
      <c r="G30" s="247">
        <v>23</v>
      </c>
      <c r="H30" s="247">
        <v>18</v>
      </c>
      <c r="I30" s="247">
        <v>31</v>
      </c>
      <c r="J30" s="247">
        <v>22</v>
      </c>
      <c r="K30" s="247">
        <v>23</v>
      </c>
      <c r="L30" s="247">
        <v>24</v>
      </c>
      <c r="M30" s="247">
        <v>13</v>
      </c>
      <c r="N30" s="247">
        <v>18</v>
      </c>
      <c r="O30" s="247">
        <v>12</v>
      </c>
      <c r="P30" s="247">
        <v>14</v>
      </c>
      <c r="Q30" s="247">
        <v>19</v>
      </c>
      <c r="R30" s="247">
        <v>17</v>
      </c>
      <c r="S30" s="247">
        <v>16</v>
      </c>
      <c r="T30" s="247">
        <v>10</v>
      </c>
      <c r="U30" s="247">
        <v>11</v>
      </c>
      <c r="V30" s="264">
        <v>7</v>
      </c>
      <c r="W30" s="267"/>
      <c r="X30" s="240"/>
      <c r="Y30" s="240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1"/>
      <c r="BF30" s="241"/>
      <c r="BG30" s="241"/>
      <c r="BH30" s="241"/>
      <c r="BI30" s="241"/>
      <c r="BJ30" s="241"/>
      <c r="BK30" s="241"/>
      <c r="BL30" s="241"/>
      <c r="BM30" s="241"/>
      <c r="BN30" s="241"/>
      <c r="BO30" s="241"/>
      <c r="BP30" s="241"/>
      <c r="BQ30" s="241"/>
      <c r="BR30" s="241"/>
      <c r="BS30" s="241"/>
      <c r="BT30" s="241"/>
      <c r="BU30" s="241"/>
      <c r="BV30" s="241"/>
      <c r="BW30" s="241"/>
      <c r="BX30" s="241"/>
      <c r="BY30" s="241"/>
      <c r="BZ30" s="241"/>
      <c r="CA30" s="241"/>
      <c r="CB30" s="241"/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</row>
    <row r="31" spans="1:98" s="254" customFormat="1" ht="19.5" customHeight="1">
      <c r="A31" s="248" t="s">
        <v>35</v>
      </c>
      <c r="B31" s="249" t="s">
        <v>190</v>
      </c>
      <c r="C31" s="250"/>
      <c r="D31" s="239">
        <f t="shared" si="4"/>
        <v>1876</v>
      </c>
      <c r="E31" s="239">
        <f t="shared" ref="E31:V31" si="10">SUM(E32:E33)</f>
        <v>31</v>
      </c>
      <c r="F31" s="239">
        <f t="shared" si="10"/>
        <v>128</v>
      </c>
      <c r="G31" s="239">
        <f t="shared" si="10"/>
        <v>152</v>
      </c>
      <c r="H31" s="239">
        <f t="shared" si="10"/>
        <v>149</v>
      </c>
      <c r="I31" s="239">
        <f t="shared" si="10"/>
        <v>187</v>
      </c>
      <c r="J31" s="239">
        <f t="shared" si="10"/>
        <v>130</v>
      </c>
      <c r="K31" s="239">
        <f t="shared" si="10"/>
        <v>127</v>
      </c>
      <c r="L31" s="239">
        <f t="shared" si="10"/>
        <v>120</v>
      </c>
      <c r="M31" s="239">
        <f t="shared" si="10"/>
        <v>97</v>
      </c>
      <c r="N31" s="239">
        <f t="shared" si="10"/>
        <v>105</v>
      </c>
      <c r="O31" s="239">
        <f t="shared" si="10"/>
        <v>100</v>
      </c>
      <c r="P31" s="239">
        <f t="shared" si="10"/>
        <v>103</v>
      </c>
      <c r="Q31" s="239">
        <f t="shared" si="10"/>
        <v>97</v>
      </c>
      <c r="R31" s="239">
        <f t="shared" si="10"/>
        <v>103</v>
      </c>
      <c r="S31" s="239">
        <f t="shared" si="10"/>
        <v>77</v>
      </c>
      <c r="T31" s="239">
        <f t="shared" si="10"/>
        <v>56</v>
      </c>
      <c r="U31" s="239">
        <f t="shared" si="10"/>
        <v>45</v>
      </c>
      <c r="V31" s="251">
        <f t="shared" si="10"/>
        <v>69</v>
      </c>
      <c r="W31" s="252"/>
      <c r="X31" s="252"/>
      <c r="Y31" s="252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</row>
    <row r="32" spans="1:98" s="265" customFormat="1" ht="19.5" customHeight="1">
      <c r="A32" s="261"/>
      <c r="B32" s="262"/>
      <c r="C32" s="263" t="s">
        <v>88</v>
      </c>
      <c r="D32" s="247">
        <f t="shared" si="4"/>
        <v>942</v>
      </c>
      <c r="E32" s="247">
        <v>15</v>
      </c>
      <c r="F32" s="247">
        <v>66</v>
      </c>
      <c r="G32" s="247">
        <v>79</v>
      </c>
      <c r="H32" s="247">
        <v>77</v>
      </c>
      <c r="I32" s="247">
        <v>107</v>
      </c>
      <c r="J32" s="247">
        <v>67</v>
      </c>
      <c r="K32" s="247">
        <v>67</v>
      </c>
      <c r="L32" s="247">
        <v>70</v>
      </c>
      <c r="M32" s="247">
        <v>45</v>
      </c>
      <c r="N32" s="247">
        <v>51</v>
      </c>
      <c r="O32" s="247">
        <v>47</v>
      </c>
      <c r="P32" s="247">
        <v>46</v>
      </c>
      <c r="Q32" s="247">
        <v>50</v>
      </c>
      <c r="R32" s="247">
        <v>41</v>
      </c>
      <c r="S32" s="247">
        <v>40</v>
      </c>
      <c r="T32" s="247">
        <v>27</v>
      </c>
      <c r="U32" s="247">
        <v>23</v>
      </c>
      <c r="V32" s="264">
        <v>24</v>
      </c>
      <c r="W32" s="240"/>
      <c r="X32" s="240"/>
      <c r="Y32" s="240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  <c r="AW32" s="241"/>
      <c r="AX32" s="241"/>
      <c r="AY32" s="241"/>
      <c r="AZ32" s="241"/>
      <c r="BA32" s="241"/>
      <c r="BB32" s="241"/>
      <c r="BC32" s="241"/>
      <c r="BD32" s="241"/>
      <c r="BE32" s="241"/>
      <c r="BF32" s="241"/>
      <c r="BG32" s="241"/>
      <c r="BH32" s="241"/>
      <c r="BI32" s="241"/>
      <c r="BJ32" s="241"/>
      <c r="BK32" s="241"/>
      <c r="BL32" s="241"/>
      <c r="BM32" s="241"/>
      <c r="BN32" s="241"/>
      <c r="BO32" s="241"/>
      <c r="BP32" s="241"/>
      <c r="BQ32" s="241"/>
      <c r="BR32" s="241"/>
      <c r="BS32" s="241"/>
      <c r="BT32" s="241"/>
      <c r="BU32" s="241"/>
      <c r="BV32" s="241"/>
      <c r="BW32" s="241"/>
      <c r="BX32" s="241"/>
      <c r="BY32" s="241"/>
      <c r="BZ32" s="241"/>
      <c r="CA32" s="241"/>
      <c r="CB32" s="241"/>
      <c r="CC32" s="241"/>
      <c r="CD32" s="241"/>
      <c r="CE32" s="241"/>
      <c r="CF32" s="241"/>
      <c r="CG32" s="241"/>
      <c r="CH32" s="241"/>
      <c r="CI32" s="241"/>
      <c r="CJ32" s="241"/>
      <c r="CK32" s="241"/>
      <c r="CL32" s="241"/>
      <c r="CM32" s="241"/>
      <c r="CN32" s="241"/>
      <c r="CO32" s="241"/>
      <c r="CP32" s="241"/>
      <c r="CQ32" s="241"/>
      <c r="CR32" s="241"/>
      <c r="CS32" s="241"/>
      <c r="CT32" s="241"/>
    </row>
    <row r="33" spans="1:98" ht="19.5" customHeight="1">
      <c r="A33" s="261"/>
      <c r="B33" s="266"/>
      <c r="C33" s="263" t="s">
        <v>89</v>
      </c>
      <c r="D33" s="247">
        <f t="shared" si="4"/>
        <v>934</v>
      </c>
      <c r="E33" s="247">
        <v>16</v>
      </c>
      <c r="F33" s="247">
        <v>62</v>
      </c>
      <c r="G33" s="247">
        <v>73</v>
      </c>
      <c r="H33" s="247">
        <v>72</v>
      </c>
      <c r="I33" s="247">
        <v>80</v>
      </c>
      <c r="J33" s="247">
        <v>63</v>
      </c>
      <c r="K33" s="247">
        <v>60</v>
      </c>
      <c r="L33" s="247">
        <v>50</v>
      </c>
      <c r="M33" s="247">
        <v>52</v>
      </c>
      <c r="N33" s="247">
        <v>54</v>
      </c>
      <c r="O33" s="247">
        <v>53</v>
      </c>
      <c r="P33" s="247">
        <v>57</v>
      </c>
      <c r="Q33" s="247">
        <v>47</v>
      </c>
      <c r="R33" s="247">
        <v>62</v>
      </c>
      <c r="S33" s="247">
        <v>37</v>
      </c>
      <c r="T33" s="247">
        <v>29</v>
      </c>
      <c r="U33" s="247">
        <v>22</v>
      </c>
      <c r="V33" s="264">
        <v>45</v>
      </c>
      <c r="W33" s="240"/>
      <c r="X33" s="240"/>
      <c r="Y33" s="240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  <c r="BC33" s="241"/>
      <c r="BD33" s="241"/>
      <c r="BE33" s="241"/>
      <c r="BF33" s="241"/>
      <c r="BG33" s="241"/>
      <c r="BH33" s="241"/>
      <c r="BI33" s="241"/>
      <c r="BJ33" s="241"/>
      <c r="BK33" s="241"/>
      <c r="BL33" s="241"/>
      <c r="BM33" s="241"/>
      <c r="BN33" s="241"/>
      <c r="BO33" s="241"/>
      <c r="BP33" s="241"/>
      <c r="BQ33" s="241"/>
      <c r="BR33" s="241"/>
      <c r="BS33" s="241"/>
      <c r="BT33" s="241"/>
      <c r="BU33" s="241"/>
      <c r="BV33" s="241"/>
      <c r="BW33" s="241"/>
      <c r="BX33" s="241"/>
      <c r="BY33" s="241"/>
      <c r="BZ33" s="241"/>
      <c r="CA33" s="241"/>
      <c r="CB33" s="241"/>
      <c r="CC33" s="241"/>
      <c r="CD33" s="241"/>
      <c r="CE33" s="241"/>
      <c r="CF33" s="241"/>
      <c r="CG33" s="241"/>
      <c r="CH33" s="241"/>
      <c r="CI33" s="241"/>
      <c r="CJ33" s="241"/>
      <c r="CK33" s="241"/>
      <c r="CL33" s="241"/>
      <c r="CM33" s="241"/>
      <c r="CN33" s="241"/>
      <c r="CO33" s="241"/>
      <c r="CP33" s="241"/>
      <c r="CQ33" s="241"/>
      <c r="CR33" s="241"/>
      <c r="CS33" s="241"/>
      <c r="CT33" s="241"/>
    </row>
    <row r="34" spans="1:98" s="254" customFormat="1" ht="19.5" customHeight="1">
      <c r="A34" s="248" t="s">
        <v>37</v>
      </c>
      <c r="B34" s="249" t="s">
        <v>191</v>
      </c>
      <c r="C34" s="250"/>
      <c r="D34" s="239">
        <f t="shared" si="4"/>
        <v>1467</v>
      </c>
      <c r="E34" s="239">
        <f t="shared" ref="E34:V34" si="11">SUM(E35:E36)</f>
        <v>21</v>
      </c>
      <c r="F34" s="239">
        <f t="shared" si="11"/>
        <v>110</v>
      </c>
      <c r="G34" s="239">
        <f t="shared" si="11"/>
        <v>145</v>
      </c>
      <c r="H34" s="239">
        <f t="shared" si="11"/>
        <v>125</v>
      </c>
      <c r="I34" s="239">
        <f t="shared" si="11"/>
        <v>144</v>
      </c>
      <c r="J34" s="239">
        <f t="shared" si="11"/>
        <v>113</v>
      </c>
      <c r="K34" s="239">
        <f t="shared" si="11"/>
        <v>110</v>
      </c>
      <c r="L34" s="239">
        <f t="shared" si="11"/>
        <v>102</v>
      </c>
      <c r="M34" s="239">
        <f t="shared" si="11"/>
        <v>72</v>
      </c>
      <c r="N34" s="239">
        <f t="shared" si="11"/>
        <v>74</v>
      </c>
      <c r="O34" s="239">
        <f t="shared" si="11"/>
        <v>72</v>
      </c>
      <c r="P34" s="239">
        <f t="shared" si="11"/>
        <v>79</v>
      </c>
      <c r="Q34" s="239">
        <f t="shared" si="11"/>
        <v>60</v>
      </c>
      <c r="R34" s="239">
        <f t="shared" si="11"/>
        <v>67</v>
      </c>
      <c r="S34" s="239">
        <f t="shared" si="11"/>
        <v>57</v>
      </c>
      <c r="T34" s="239">
        <f t="shared" si="11"/>
        <v>39</v>
      </c>
      <c r="U34" s="239">
        <f t="shared" si="11"/>
        <v>34</v>
      </c>
      <c r="V34" s="251">
        <f t="shared" si="11"/>
        <v>43</v>
      </c>
      <c r="W34" s="252"/>
      <c r="X34" s="252"/>
      <c r="Y34" s="252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</row>
    <row r="35" spans="1:98" s="265" customFormat="1" ht="19.5" customHeight="1">
      <c r="A35" s="261"/>
      <c r="B35" s="262"/>
      <c r="C35" s="263" t="s">
        <v>88</v>
      </c>
      <c r="D35" s="247">
        <f t="shared" si="4"/>
        <v>764</v>
      </c>
      <c r="E35" s="247">
        <v>10</v>
      </c>
      <c r="F35" s="247">
        <v>57</v>
      </c>
      <c r="G35" s="247">
        <v>75</v>
      </c>
      <c r="H35" s="247">
        <v>60</v>
      </c>
      <c r="I35" s="247">
        <v>80</v>
      </c>
      <c r="J35" s="247">
        <v>52</v>
      </c>
      <c r="K35" s="247">
        <v>59</v>
      </c>
      <c r="L35" s="247">
        <v>52</v>
      </c>
      <c r="M35" s="247">
        <v>39</v>
      </c>
      <c r="N35" s="247">
        <v>41</v>
      </c>
      <c r="O35" s="247">
        <v>36</v>
      </c>
      <c r="P35" s="247">
        <v>40</v>
      </c>
      <c r="Q35" s="247">
        <v>32</v>
      </c>
      <c r="R35" s="247">
        <v>37</v>
      </c>
      <c r="S35" s="247">
        <v>35</v>
      </c>
      <c r="T35" s="247">
        <v>21</v>
      </c>
      <c r="U35" s="247">
        <v>18</v>
      </c>
      <c r="V35" s="264">
        <v>20</v>
      </c>
      <c r="W35" s="240"/>
      <c r="X35" s="240"/>
      <c r="Y35" s="240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  <c r="BC35" s="241"/>
      <c r="BD35" s="241"/>
      <c r="BE35" s="241"/>
      <c r="BF35" s="241"/>
      <c r="BG35" s="241"/>
      <c r="BH35" s="241"/>
      <c r="BI35" s="241"/>
      <c r="BJ35" s="241"/>
      <c r="BK35" s="241"/>
      <c r="BL35" s="241"/>
      <c r="BM35" s="241"/>
      <c r="BN35" s="241"/>
      <c r="BO35" s="241"/>
      <c r="BP35" s="241"/>
      <c r="BQ35" s="241"/>
      <c r="BR35" s="241"/>
      <c r="BS35" s="241"/>
      <c r="BT35" s="241"/>
      <c r="BU35" s="241"/>
      <c r="BV35" s="241"/>
      <c r="BW35" s="241"/>
      <c r="BX35" s="241"/>
      <c r="BY35" s="241"/>
      <c r="BZ35" s="241"/>
      <c r="CA35" s="241"/>
      <c r="CB35" s="241"/>
      <c r="CC35" s="241"/>
      <c r="CD35" s="241"/>
      <c r="CE35" s="241"/>
      <c r="CF35" s="241"/>
      <c r="CG35" s="241"/>
      <c r="CH35" s="241"/>
      <c r="CI35" s="241"/>
      <c r="CJ35" s="241"/>
      <c r="CK35" s="241"/>
      <c r="CL35" s="241"/>
      <c r="CM35" s="241"/>
      <c r="CN35" s="241"/>
      <c r="CO35" s="241"/>
      <c r="CP35" s="241"/>
      <c r="CQ35" s="241"/>
      <c r="CR35" s="241"/>
      <c r="CS35" s="241"/>
      <c r="CT35" s="241"/>
    </row>
    <row r="36" spans="1:98" ht="19.5" customHeight="1">
      <c r="A36" s="261"/>
      <c r="B36" s="266"/>
      <c r="C36" s="263" t="s">
        <v>89</v>
      </c>
      <c r="D36" s="247">
        <f t="shared" si="4"/>
        <v>703</v>
      </c>
      <c r="E36" s="247">
        <v>11</v>
      </c>
      <c r="F36" s="247">
        <v>53</v>
      </c>
      <c r="G36" s="247">
        <v>70</v>
      </c>
      <c r="H36" s="247">
        <v>65</v>
      </c>
      <c r="I36" s="247">
        <v>64</v>
      </c>
      <c r="J36" s="247">
        <v>61</v>
      </c>
      <c r="K36" s="247">
        <v>51</v>
      </c>
      <c r="L36" s="247">
        <v>50</v>
      </c>
      <c r="M36" s="247">
        <v>33</v>
      </c>
      <c r="N36" s="247">
        <v>33</v>
      </c>
      <c r="O36" s="247">
        <v>36</v>
      </c>
      <c r="P36" s="247">
        <v>39</v>
      </c>
      <c r="Q36" s="247">
        <v>28</v>
      </c>
      <c r="R36" s="247">
        <v>30</v>
      </c>
      <c r="S36" s="247">
        <v>22</v>
      </c>
      <c r="T36" s="247">
        <v>18</v>
      </c>
      <c r="U36" s="247">
        <v>16</v>
      </c>
      <c r="V36" s="264">
        <v>23</v>
      </c>
      <c r="W36" s="240"/>
      <c r="X36" s="240"/>
      <c r="Y36" s="240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241"/>
      <c r="AS36" s="241"/>
      <c r="AT36" s="241"/>
      <c r="AU36" s="241"/>
      <c r="AV36" s="241"/>
      <c r="AW36" s="241"/>
      <c r="AX36" s="241"/>
      <c r="AY36" s="241"/>
      <c r="AZ36" s="241"/>
      <c r="BA36" s="241"/>
      <c r="BB36" s="241"/>
      <c r="BC36" s="241"/>
      <c r="BD36" s="241"/>
      <c r="BE36" s="241"/>
      <c r="BF36" s="241"/>
      <c r="BG36" s="241"/>
      <c r="BH36" s="241"/>
      <c r="BI36" s="241"/>
      <c r="BJ36" s="241"/>
      <c r="BK36" s="241"/>
      <c r="BL36" s="241"/>
      <c r="BM36" s="241"/>
      <c r="BN36" s="241"/>
      <c r="BO36" s="241"/>
      <c r="BP36" s="241"/>
      <c r="BQ36" s="241"/>
      <c r="BR36" s="241"/>
      <c r="BS36" s="241"/>
      <c r="BT36" s="241"/>
      <c r="BU36" s="241"/>
      <c r="BV36" s="241"/>
      <c r="BW36" s="241"/>
      <c r="BX36" s="241"/>
      <c r="BY36" s="241"/>
      <c r="BZ36" s="241"/>
      <c r="CA36" s="241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</row>
    <row r="37" spans="1:98" ht="19.5" customHeight="1">
      <c r="A37" s="248" t="s">
        <v>39</v>
      </c>
      <c r="B37" s="259" t="s">
        <v>192</v>
      </c>
      <c r="C37" s="250"/>
      <c r="D37" s="239">
        <f t="shared" si="4"/>
        <v>726</v>
      </c>
      <c r="E37" s="239">
        <f t="shared" ref="E37:V37" si="12">SUM(E38:E39)</f>
        <v>16</v>
      </c>
      <c r="F37" s="239">
        <f t="shared" si="12"/>
        <v>49</v>
      </c>
      <c r="G37" s="239">
        <f t="shared" si="12"/>
        <v>58</v>
      </c>
      <c r="H37" s="239">
        <f t="shared" si="12"/>
        <v>73</v>
      </c>
      <c r="I37" s="239">
        <f t="shared" si="12"/>
        <v>65</v>
      </c>
      <c r="J37" s="239">
        <f t="shared" si="12"/>
        <v>56</v>
      </c>
      <c r="K37" s="239">
        <f t="shared" si="12"/>
        <v>58</v>
      </c>
      <c r="L37" s="239">
        <f t="shared" si="12"/>
        <v>41</v>
      </c>
      <c r="M37" s="239">
        <f t="shared" si="12"/>
        <v>48</v>
      </c>
      <c r="N37" s="239">
        <f t="shared" si="12"/>
        <v>28</v>
      </c>
      <c r="O37" s="239">
        <f t="shared" si="12"/>
        <v>36</v>
      </c>
      <c r="P37" s="239">
        <f t="shared" si="12"/>
        <v>37</v>
      </c>
      <c r="Q37" s="239">
        <f t="shared" si="12"/>
        <v>34</v>
      </c>
      <c r="R37" s="239">
        <f t="shared" si="12"/>
        <v>42</v>
      </c>
      <c r="S37" s="239">
        <f t="shared" si="12"/>
        <v>24</v>
      </c>
      <c r="T37" s="239">
        <f t="shared" si="12"/>
        <v>21</v>
      </c>
      <c r="U37" s="239">
        <f t="shared" si="12"/>
        <v>16</v>
      </c>
      <c r="V37" s="251">
        <f t="shared" si="12"/>
        <v>24</v>
      </c>
      <c r="W37" s="240"/>
      <c r="X37" s="240"/>
      <c r="Y37" s="240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  <c r="AV37" s="241"/>
      <c r="AW37" s="241"/>
      <c r="AX37" s="241"/>
      <c r="AY37" s="241"/>
      <c r="AZ37" s="241"/>
      <c r="BA37" s="241"/>
      <c r="BB37" s="241"/>
      <c r="BC37" s="241"/>
      <c r="BD37" s="241"/>
      <c r="BE37" s="241"/>
      <c r="BF37" s="241"/>
      <c r="BG37" s="241"/>
      <c r="BH37" s="241"/>
      <c r="BI37" s="241"/>
      <c r="BJ37" s="241"/>
      <c r="BK37" s="241"/>
      <c r="BL37" s="241"/>
      <c r="BM37" s="241"/>
      <c r="BN37" s="241"/>
      <c r="BO37" s="241"/>
      <c r="BP37" s="241"/>
      <c r="BQ37" s="241"/>
      <c r="BR37" s="241"/>
      <c r="BS37" s="241"/>
      <c r="BT37" s="241"/>
      <c r="BU37" s="241"/>
      <c r="BV37" s="241"/>
      <c r="BW37" s="241"/>
      <c r="BX37" s="241"/>
      <c r="BY37" s="241"/>
      <c r="BZ37" s="241"/>
      <c r="CA37" s="241"/>
      <c r="CB37" s="241"/>
      <c r="CC37" s="241"/>
      <c r="CD37" s="241"/>
      <c r="CE37" s="241"/>
      <c r="CF37" s="241"/>
      <c r="CG37" s="241"/>
      <c r="CH37" s="241"/>
      <c r="CI37" s="241"/>
      <c r="CJ37" s="241"/>
      <c r="CK37" s="241"/>
      <c r="CL37" s="241"/>
      <c r="CM37" s="241"/>
      <c r="CN37" s="241"/>
      <c r="CO37" s="241"/>
      <c r="CP37" s="241"/>
      <c r="CQ37" s="241"/>
      <c r="CR37" s="241"/>
      <c r="CS37" s="241"/>
      <c r="CT37" s="241"/>
    </row>
    <row r="38" spans="1:98" ht="19.5" customHeight="1">
      <c r="A38" s="261"/>
      <c r="B38" s="266"/>
      <c r="C38" s="263" t="s">
        <v>88</v>
      </c>
      <c r="D38" s="247">
        <f t="shared" si="4"/>
        <v>379</v>
      </c>
      <c r="E38" s="243">
        <v>8</v>
      </c>
      <c r="F38" s="243">
        <v>23</v>
      </c>
      <c r="G38" s="243">
        <v>26</v>
      </c>
      <c r="H38" s="243">
        <v>37</v>
      </c>
      <c r="I38" s="243">
        <v>31</v>
      </c>
      <c r="J38" s="243">
        <v>33</v>
      </c>
      <c r="K38" s="243">
        <v>31</v>
      </c>
      <c r="L38" s="243">
        <v>21</v>
      </c>
      <c r="M38" s="243">
        <v>26</v>
      </c>
      <c r="N38" s="243">
        <v>15</v>
      </c>
      <c r="O38" s="243">
        <v>21</v>
      </c>
      <c r="P38" s="243">
        <v>15</v>
      </c>
      <c r="Q38" s="243">
        <v>17</v>
      </c>
      <c r="R38" s="243">
        <v>23</v>
      </c>
      <c r="S38" s="243">
        <v>11</v>
      </c>
      <c r="T38" s="243">
        <v>16</v>
      </c>
      <c r="U38" s="243">
        <v>7</v>
      </c>
      <c r="V38" s="278">
        <v>18</v>
      </c>
      <c r="W38" s="267"/>
      <c r="X38" s="240"/>
      <c r="Y38" s="240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1"/>
      <c r="BT38" s="241"/>
      <c r="BU38" s="241"/>
      <c r="BV38" s="241"/>
      <c r="BW38" s="241"/>
      <c r="BX38" s="241"/>
      <c r="BY38" s="241"/>
      <c r="BZ38" s="241"/>
      <c r="CA38" s="241"/>
      <c r="CB38" s="241"/>
      <c r="CC38" s="241"/>
      <c r="CD38" s="241"/>
      <c r="CE38" s="241"/>
      <c r="CF38" s="241"/>
      <c r="CG38" s="241"/>
      <c r="CH38" s="241"/>
      <c r="CI38" s="241"/>
      <c r="CJ38" s="241"/>
      <c r="CK38" s="241"/>
      <c r="CL38" s="241"/>
      <c r="CM38" s="241"/>
      <c r="CN38" s="241"/>
      <c r="CO38" s="241"/>
      <c r="CP38" s="241"/>
      <c r="CQ38" s="241"/>
      <c r="CR38" s="241"/>
      <c r="CS38" s="241"/>
      <c r="CT38" s="241"/>
    </row>
    <row r="39" spans="1:98" ht="19.5" customHeight="1">
      <c r="A39" s="261"/>
      <c r="B39" s="266"/>
      <c r="C39" s="263" t="s">
        <v>89</v>
      </c>
      <c r="D39" s="247">
        <f t="shared" si="4"/>
        <v>347</v>
      </c>
      <c r="E39" s="247">
        <v>8</v>
      </c>
      <c r="F39" s="247">
        <v>26</v>
      </c>
      <c r="G39" s="247">
        <v>32</v>
      </c>
      <c r="H39" s="247">
        <v>36</v>
      </c>
      <c r="I39" s="247">
        <v>34</v>
      </c>
      <c r="J39" s="247">
        <v>23</v>
      </c>
      <c r="K39" s="247">
        <v>27</v>
      </c>
      <c r="L39" s="247">
        <v>20</v>
      </c>
      <c r="M39" s="247">
        <v>22</v>
      </c>
      <c r="N39" s="247">
        <v>13</v>
      </c>
      <c r="O39" s="247">
        <v>15</v>
      </c>
      <c r="P39" s="247">
        <v>22</v>
      </c>
      <c r="Q39" s="247">
        <v>17</v>
      </c>
      <c r="R39" s="247">
        <v>19</v>
      </c>
      <c r="S39" s="247">
        <v>13</v>
      </c>
      <c r="T39" s="247">
        <v>5</v>
      </c>
      <c r="U39" s="247">
        <v>9</v>
      </c>
      <c r="V39" s="264">
        <v>6</v>
      </c>
      <c r="W39" s="267"/>
      <c r="X39" s="240"/>
      <c r="Y39" s="240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  <c r="BB39" s="241"/>
      <c r="BC39" s="241"/>
      <c r="BD39" s="241"/>
      <c r="BE39" s="241"/>
      <c r="BF39" s="241"/>
      <c r="BG39" s="241"/>
      <c r="BH39" s="241"/>
      <c r="BI39" s="241"/>
      <c r="BJ39" s="241"/>
      <c r="BK39" s="241"/>
      <c r="BL39" s="241"/>
      <c r="BM39" s="241"/>
      <c r="BN39" s="241"/>
      <c r="BO39" s="241"/>
      <c r="BP39" s="241"/>
      <c r="BQ39" s="241"/>
      <c r="BR39" s="241"/>
      <c r="BS39" s="241"/>
      <c r="BT39" s="241"/>
      <c r="BU39" s="241"/>
      <c r="BV39" s="241"/>
      <c r="BW39" s="241"/>
      <c r="BX39" s="241"/>
      <c r="BY39" s="241"/>
      <c r="BZ39" s="241"/>
      <c r="CA39" s="241"/>
      <c r="CB39" s="241"/>
      <c r="CC39" s="241"/>
      <c r="CD39" s="241"/>
      <c r="CE39" s="241"/>
      <c r="CF39" s="241"/>
      <c r="CG39" s="241"/>
      <c r="CH39" s="241"/>
      <c r="CI39" s="241"/>
      <c r="CJ39" s="241"/>
      <c r="CK39" s="241"/>
      <c r="CL39" s="241"/>
      <c r="CM39" s="241"/>
      <c r="CN39" s="241"/>
      <c r="CO39" s="241"/>
      <c r="CP39" s="241"/>
      <c r="CQ39" s="241"/>
      <c r="CR39" s="241"/>
      <c r="CS39" s="241"/>
      <c r="CT39" s="241"/>
    </row>
    <row r="40" spans="1:98" ht="19.5" customHeight="1">
      <c r="A40" s="248" t="s">
        <v>46</v>
      </c>
      <c r="B40" s="259" t="s">
        <v>193</v>
      </c>
      <c r="C40" s="250"/>
      <c r="D40" s="239">
        <f t="shared" si="4"/>
        <v>2590</v>
      </c>
      <c r="E40" s="239">
        <f t="shared" ref="E40:V40" si="13">SUM(E41:E42)</f>
        <v>73</v>
      </c>
      <c r="F40" s="239">
        <f t="shared" si="13"/>
        <v>230</v>
      </c>
      <c r="G40" s="239">
        <f t="shared" si="13"/>
        <v>261</v>
      </c>
      <c r="H40" s="251">
        <f t="shared" si="13"/>
        <v>299</v>
      </c>
      <c r="I40" s="251">
        <f t="shared" si="13"/>
        <v>251</v>
      </c>
      <c r="J40" s="239">
        <f t="shared" si="13"/>
        <v>222</v>
      </c>
      <c r="K40" s="239">
        <f t="shared" si="13"/>
        <v>177</v>
      </c>
      <c r="L40" s="251">
        <f t="shared" si="13"/>
        <v>142</v>
      </c>
      <c r="M40" s="251">
        <f t="shared" si="13"/>
        <v>129</v>
      </c>
      <c r="N40" s="251">
        <f t="shared" si="13"/>
        <v>118</v>
      </c>
      <c r="O40" s="251">
        <f t="shared" si="13"/>
        <v>108</v>
      </c>
      <c r="P40" s="251">
        <f t="shared" si="13"/>
        <v>116</v>
      </c>
      <c r="Q40" s="239">
        <f t="shared" si="13"/>
        <v>111</v>
      </c>
      <c r="R40" s="251">
        <f t="shared" si="13"/>
        <v>115</v>
      </c>
      <c r="S40" s="251">
        <f t="shared" si="13"/>
        <v>79</v>
      </c>
      <c r="T40" s="251">
        <f t="shared" si="13"/>
        <v>73</v>
      </c>
      <c r="U40" s="251">
        <f t="shared" si="13"/>
        <v>40</v>
      </c>
      <c r="V40" s="251">
        <f t="shared" si="13"/>
        <v>46</v>
      </c>
      <c r="W40" s="240"/>
      <c r="X40" s="240"/>
      <c r="Y40" s="240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/>
      <c r="AW40" s="241"/>
      <c r="AX40" s="241"/>
      <c r="AY40" s="241"/>
      <c r="AZ40" s="241"/>
      <c r="BA40" s="241"/>
      <c r="BB40" s="241"/>
      <c r="BC40" s="241"/>
      <c r="BD40" s="241"/>
      <c r="BE40" s="241"/>
      <c r="BF40" s="241"/>
      <c r="BG40" s="241"/>
      <c r="BH40" s="241"/>
      <c r="BI40" s="241"/>
      <c r="BJ40" s="241"/>
      <c r="BK40" s="241"/>
      <c r="BL40" s="241"/>
      <c r="BM40" s="241"/>
      <c r="BN40" s="241"/>
      <c r="BO40" s="241"/>
      <c r="BP40" s="241"/>
      <c r="BQ40" s="241"/>
      <c r="BR40" s="241"/>
      <c r="BS40" s="241"/>
      <c r="BT40" s="241"/>
      <c r="BU40" s="241"/>
      <c r="BV40" s="241"/>
      <c r="BW40" s="241"/>
      <c r="BX40" s="241"/>
      <c r="BY40" s="241"/>
      <c r="BZ40" s="241"/>
      <c r="CA40" s="241"/>
      <c r="CB40" s="241"/>
      <c r="CC40" s="241"/>
      <c r="CD40" s="241"/>
      <c r="CE40" s="241"/>
      <c r="CF40" s="241"/>
      <c r="CG40" s="241"/>
      <c r="CH40" s="241"/>
      <c r="CI40" s="241"/>
      <c r="CJ40" s="241"/>
      <c r="CK40" s="241"/>
      <c r="CL40" s="241"/>
      <c r="CM40" s="241"/>
      <c r="CN40" s="241"/>
      <c r="CO40" s="241"/>
      <c r="CP40" s="241"/>
      <c r="CQ40" s="241"/>
      <c r="CR40" s="241"/>
      <c r="CS40" s="241"/>
      <c r="CT40" s="241"/>
    </row>
    <row r="41" spans="1:98" ht="19.5" customHeight="1">
      <c r="A41" s="261"/>
      <c r="B41" s="266"/>
      <c r="C41" s="263" t="s">
        <v>88</v>
      </c>
      <c r="D41" s="247">
        <f t="shared" si="4"/>
        <v>1399</v>
      </c>
      <c r="E41" s="247">
        <v>41</v>
      </c>
      <c r="F41" s="264">
        <v>120</v>
      </c>
      <c r="G41" s="264">
        <v>135</v>
      </c>
      <c r="H41" s="264">
        <v>164</v>
      </c>
      <c r="I41" s="264">
        <v>128</v>
      </c>
      <c r="J41" s="247">
        <v>116</v>
      </c>
      <c r="K41" s="264">
        <v>90</v>
      </c>
      <c r="L41" s="264">
        <v>76</v>
      </c>
      <c r="M41" s="264">
        <v>63</v>
      </c>
      <c r="N41" s="264">
        <v>60</v>
      </c>
      <c r="O41" s="264">
        <v>51</v>
      </c>
      <c r="P41" s="264">
        <v>68</v>
      </c>
      <c r="Q41" s="264">
        <v>74</v>
      </c>
      <c r="R41" s="264">
        <v>69</v>
      </c>
      <c r="S41" s="264">
        <v>51</v>
      </c>
      <c r="T41" s="264">
        <v>45</v>
      </c>
      <c r="U41" s="264">
        <v>21</v>
      </c>
      <c r="V41" s="264">
        <v>27</v>
      </c>
      <c r="W41" s="240"/>
      <c r="X41" s="240"/>
      <c r="Y41" s="240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1"/>
      <c r="AP41" s="241"/>
      <c r="AQ41" s="241"/>
      <c r="AR41" s="241"/>
      <c r="AS41" s="241"/>
      <c r="AT41" s="241"/>
      <c r="AU41" s="241"/>
      <c r="AV41" s="241"/>
      <c r="AW41" s="241"/>
      <c r="AX41" s="241"/>
      <c r="AY41" s="241"/>
      <c r="AZ41" s="241"/>
      <c r="BA41" s="241"/>
      <c r="BB41" s="241"/>
      <c r="BC41" s="241"/>
      <c r="BD41" s="241"/>
      <c r="BE41" s="241"/>
      <c r="BF41" s="241"/>
      <c r="BG41" s="241"/>
      <c r="BH41" s="241"/>
      <c r="BI41" s="241"/>
      <c r="BJ41" s="241"/>
      <c r="BK41" s="241"/>
      <c r="BL41" s="241"/>
      <c r="BM41" s="241"/>
      <c r="BN41" s="241"/>
      <c r="BO41" s="241"/>
      <c r="BP41" s="241"/>
      <c r="BQ41" s="241"/>
      <c r="BR41" s="241"/>
      <c r="BS41" s="241"/>
      <c r="BT41" s="241"/>
      <c r="BU41" s="241"/>
      <c r="BV41" s="241"/>
      <c r="BW41" s="241"/>
      <c r="BX41" s="241"/>
      <c r="BY41" s="241"/>
      <c r="BZ41" s="241"/>
      <c r="CA41" s="241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</row>
    <row r="42" spans="1:98" ht="19.5" customHeight="1">
      <c r="A42" s="261"/>
      <c r="B42" s="266"/>
      <c r="C42" s="263" t="s">
        <v>89</v>
      </c>
      <c r="D42" s="247">
        <f t="shared" si="4"/>
        <v>1191</v>
      </c>
      <c r="E42" s="264">
        <v>32</v>
      </c>
      <c r="F42" s="264">
        <v>110</v>
      </c>
      <c r="G42" s="264">
        <v>126</v>
      </c>
      <c r="H42" s="264">
        <v>135</v>
      </c>
      <c r="I42" s="264">
        <v>123</v>
      </c>
      <c r="J42" s="264">
        <v>106</v>
      </c>
      <c r="K42" s="264">
        <v>87</v>
      </c>
      <c r="L42" s="264">
        <v>66</v>
      </c>
      <c r="M42" s="264">
        <v>66</v>
      </c>
      <c r="N42" s="264">
        <v>58</v>
      </c>
      <c r="O42" s="264">
        <v>57</v>
      </c>
      <c r="P42" s="264">
        <v>48</v>
      </c>
      <c r="Q42" s="264">
        <v>37</v>
      </c>
      <c r="R42" s="264">
        <v>46</v>
      </c>
      <c r="S42" s="264">
        <v>28</v>
      </c>
      <c r="T42" s="264">
        <v>28</v>
      </c>
      <c r="U42" s="264">
        <v>19</v>
      </c>
      <c r="V42" s="264">
        <v>19</v>
      </c>
      <c r="W42" s="240"/>
      <c r="X42" s="240"/>
      <c r="Y42" s="240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  <c r="BB42" s="241"/>
      <c r="BC42" s="241"/>
      <c r="BD42" s="241"/>
      <c r="BE42" s="241"/>
      <c r="BF42" s="241"/>
      <c r="BG42" s="241"/>
      <c r="BH42" s="241"/>
      <c r="BI42" s="241"/>
      <c r="BJ42" s="241"/>
      <c r="BK42" s="241"/>
      <c r="BL42" s="241"/>
      <c r="BM42" s="241"/>
      <c r="BN42" s="241"/>
      <c r="BO42" s="241"/>
      <c r="BP42" s="241"/>
      <c r="BQ42" s="241"/>
      <c r="BR42" s="241"/>
      <c r="BS42" s="241"/>
      <c r="BT42" s="241"/>
      <c r="BU42" s="241"/>
      <c r="BV42" s="241"/>
      <c r="BW42" s="241"/>
      <c r="BX42" s="241"/>
      <c r="BY42" s="241"/>
      <c r="BZ42" s="241"/>
      <c r="CA42" s="241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</row>
    <row r="43" spans="1:98" ht="19.5" customHeight="1">
      <c r="A43" s="1182" t="s">
        <v>27</v>
      </c>
      <c r="B43" s="1183" t="s">
        <v>194</v>
      </c>
      <c r="C43" s="1184"/>
      <c r="D43" s="1185">
        <f>SUM(E43:V43)</f>
        <v>59776</v>
      </c>
      <c r="E43" s="1108">
        <f>E44+E45</f>
        <v>978</v>
      </c>
      <c r="F43" s="1110">
        <f>F44+F45</f>
        <v>4215</v>
      </c>
      <c r="G43" s="1110">
        <f>G44+G45</f>
        <v>5687</v>
      </c>
      <c r="H43" s="1110">
        <f t="shared" ref="H43:N43" si="14">H44+H45</f>
        <v>5782</v>
      </c>
      <c r="I43" s="1110">
        <f t="shared" si="14"/>
        <v>5545</v>
      </c>
      <c r="J43" s="1110">
        <f t="shared" si="14"/>
        <v>4770</v>
      </c>
      <c r="K43" s="1110">
        <f t="shared" si="14"/>
        <v>4116</v>
      </c>
      <c r="L43" s="1110">
        <f t="shared" si="14"/>
        <v>3319</v>
      </c>
      <c r="M43" s="1110">
        <f t="shared" si="14"/>
        <v>3085</v>
      </c>
      <c r="N43" s="1110">
        <f t="shared" si="14"/>
        <v>3076</v>
      </c>
      <c r="O43" s="1110">
        <f t="shared" ref="O43:V43" si="15">O44+O45</f>
        <v>3086</v>
      </c>
      <c r="P43" s="1110">
        <f t="shared" si="15"/>
        <v>3366</v>
      </c>
      <c r="Q43" s="1110">
        <f t="shared" si="15"/>
        <v>3182</v>
      </c>
      <c r="R43" s="1110">
        <f t="shared" si="15"/>
        <v>2722</v>
      </c>
      <c r="S43" s="1110">
        <f t="shared" si="15"/>
        <v>2034</v>
      </c>
      <c r="T43" s="1110">
        <f t="shared" si="15"/>
        <v>1696</v>
      </c>
      <c r="U43" s="1110">
        <f t="shared" si="15"/>
        <v>1426</v>
      </c>
      <c r="V43" s="1110">
        <f t="shared" si="15"/>
        <v>1691</v>
      </c>
      <c r="W43" s="240"/>
      <c r="X43" s="241"/>
      <c r="Y43" s="241"/>
      <c r="Z43" s="241"/>
      <c r="AA43" s="241"/>
      <c r="AB43" s="241"/>
      <c r="AC43" s="241"/>
      <c r="AD43" s="241"/>
      <c r="AE43" s="241"/>
      <c r="AF43" s="241"/>
      <c r="AG43" s="241"/>
      <c r="AH43" s="241"/>
      <c r="AI43" s="241"/>
      <c r="AJ43" s="241"/>
      <c r="AK43" s="241"/>
      <c r="AL43" s="241"/>
      <c r="AM43" s="241"/>
      <c r="AN43" s="241"/>
      <c r="AO43" s="241"/>
      <c r="AP43" s="241"/>
      <c r="AQ43" s="241"/>
      <c r="AR43" s="241"/>
      <c r="AS43" s="241"/>
      <c r="AT43" s="241"/>
      <c r="AU43" s="241"/>
      <c r="AV43" s="241"/>
      <c r="AW43" s="241"/>
      <c r="AX43" s="241"/>
      <c r="AY43" s="241"/>
      <c r="AZ43" s="241"/>
      <c r="BA43" s="241"/>
      <c r="BB43" s="241"/>
      <c r="BC43" s="241"/>
      <c r="BD43" s="241"/>
      <c r="BE43" s="241"/>
      <c r="BF43" s="241"/>
      <c r="BG43" s="241"/>
      <c r="BH43" s="241"/>
      <c r="BI43" s="241"/>
      <c r="BJ43" s="241"/>
      <c r="BK43" s="241"/>
      <c r="BL43" s="241"/>
      <c r="BM43" s="241"/>
      <c r="BN43" s="241"/>
      <c r="BO43" s="241"/>
      <c r="BP43" s="241"/>
      <c r="BQ43" s="241"/>
      <c r="BR43" s="241"/>
      <c r="BS43" s="241"/>
      <c r="BT43" s="241"/>
      <c r="BU43" s="241"/>
      <c r="BV43" s="241"/>
      <c r="BW43" s="241"/>
      <c r="BX43" s="241"/>
      <c r="BY43" s="241"/>
      <c r="BZ43" s="241"/>
      <c r="CA43" s="241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</row>
    <row r="44" spans="1:98" ht="20.25" customHeight="1">
      <c r="A44" s="1186"/>
      <c r="B44" s="268"/>
      <c r="C44" s="257" t="s">
        <v>88</v>
      </c>
      <c r="D44" s="247">
        <f t="shared" si="4"/>
        <v>30301</v>
      </c>
      <c r="E44" s="205">
        <f>E47+E50+E53+E56+E59+E62+E65</f>
        <v>494</v>
      </c>
      <c r="F44" s="205">
        <f t="shared" ref="F44:V44" si="16">F47+F50+F53+F56+F59+F62+F65</f>
        <v>2152</v>
      </c>
      <c r="G44" s="205">
        <f t="shared" si="16"/>
        <v>2933</v>
      </c>
      <c r="H44" s="205">
        <f t="shared" si="16"/>
        <v>2995</v>
      </c>
      <c r="I44" s="205">
        <f t="shared" si="16"/>
        <v>2892</v>
      </c>
      <c r="J44" s="205">
        <f t="shared" si="16"/>
        <v>2388</v>
      </c>
      <c r="K44" s="205">
        <f t="shared" si="16"/>
        <v>2048</v>
      </c>
      <c r="L44" s="205">
        <f t="shared" si="16"/>
        <v>1633</v>
      </c>
      <c r="M44" s="205">
        <f t="shared" si="16"/>
        <v>1490</v>
      </c>
      <c r="N44" s="205">
        <f t="shared" si="16"/>
        <v>1519</v>
      </c>
      <c r="O44" s="205">
        <f t="shared" si="16"/>
        <v>1515</v>
      </c>
      <c r="P44" s="205">
        <f t="shared" si="16"/>
        <v>1699</v>
      </c>
      <c r="Q44" s="205">
        <f t="shared" si="16"/>
        <v>1692</v>
      </c>
      <c r="R44" s="205">
        <f t="shared" si="16"/>
        <v>1447</v>
      </c>
      <c r="S44" s="205">
        <f t="shared" si="16"/>
        <v>1067</v>
      </c>
      <c r="T44" s="205">
        <f t="shared" si="16"/>
        <v>874</v>
      </c>
      <c r="U44" s="205">
        <f t="shared" si="16"/>
        <v>629</v>
      </c>
      <c r="V44" s="205">
        <f t="shared" si="16"/>
        <v>834</v>
      </c>
      <c r="W44" s="240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</row>
    <row r="45" spans="1:98" ht="16.5" customHeight="1">
      <c r="A45" s="1187"/>
      <c r="B45" s="1188"/>
      <c r="C45" s="1189" t="s">
        <v>89</v>
      </c>
      <c r="D45" s="1276">
        <f t="shared" si="4"/>
        <v>29475</v>
      </c>
      <c r="E45" s="1114">
        <f>+E48+E51+E54+E57+E60+E63+E66</f>
        <v>484</v>
      </c>
      <c r="F45" s="1114">
        <f t="shared" ref="F45:V45" si="17">+F48+F51+F54+F57+F60+F63+F66</f>
        <v>2063</v>
      </c>
      <c r="G45" s="1114">
        <f t="shared" si="17"/>
        <v>2754</v>
      </c>
      <c r="H45" s="1114">
        <f t="shared" si="17"/>
        <v>2787</v>
      </c>
      <c r="I45" s="1114">
        <f t="shared" si="17"/>
        <v>2653</v>
      </c>
      <c r="J45" s="1114">
        <f t="shared" si="17"/>
        <v>2382</v>
      </c>
      <c r="K45" s="1114">
        <f t="shared" si="17"/>
        <v>2068</v>
      </c>
      <c r="L45" s="1114">
        <f t="shared" si="17"/>
        <v>1686</v>
      </c>
      <c r="M45" s="1114">
        <f t="shared" si="17"/>
        <v>1595</v>
      </c>
      <c r="N45" s="1114">
        <f t="shared" si="17"/>
        <v>1557</v>
      </c>
      <c r="O45" s="1114">
        <f t="shared" si="17"/>
        <v>1571</v>
      </c>
      <c r="P45" s="1114">
        <f t="shared" si="17"/>
        <v>1667</v>
      </c>
      <c r="Q45" s="1114">
        <f t="shared" si="17"/>
        <v>1490</v>
      </c>
      <c r="R45" s="1114">
        <f t="shared" si="17"/>
        <v>1275</v>
      </c>
      <c r="S45" s="1114">
        <f t="shared" si="17"/>
        <v>967</v>
      </c>
      <c r="T45" s="1114">
        <f t="shared" si="17"/>
        <v>822</v>
      </c>
      <c r="U45" s="1114">
        <f t="shared" si="17"/>
        <v>797</v>
      </c>
      <c r="V45" s="1114">
        <f t="shared" si="17"/>
        <v>857</v>
      </c>
      <c r="W45" s="240"/>
      <c r="X45" s="241"/>
      <c r="Y45" s="241"/>
      <c r="Z45" s="241"/>
      <c r="AA45" s="241"/>
      <c r="AB45" s="241"/>
      <c r="AC45" s="241"/>
      <c r="AD45" s="241"/>
      <c r="AE45" s="241"/>
      <c r="AF45" s="241"/>
      <c r="AG45" s="241"/>
      <c r="AH45" s="241"/>
      <c r="AI45" s="241"/>
      <c r="AJ45" s="241"/>
      <c r="AK45" s="241"/>
      <c r="AL45" s="241"/>
      <c r="AM45" s="241"/>
      <c r="AN45" s="241"/>
      <c r="AO45" s="241"/>
      <c r="AP45" s="241"/>
      <c r="AQ45" s="241"/>
      <c r="AR45" s="241"/>
      <c r="AS45" s="241"/>
      <c r="AT45" s="241"/>
      <c r="AU45" s="241"/>
      <c r="AV45" s="241"/>
      <c r="AW45" s="241"/>
      <c r="AX45" s="241"/>
      <c r="AY45" s="241"/>
      <c r="AZ45" s="241"/>
      <c r="BA45" s="241"/>
      <c r="BB45" s="241"/>
      <c r="BC45" s="241"/>
      <c r="BD45" s="241"/>
      <c r="BE45" s="241"/>
      <c r="BF45" s="241"/>
      <c r="BG45" s="241"/>
      <c r="BH45" s="241"/>
      <c r="BI45" s="241"/>
      <c r="BJ45" s="241"/>
      <c r="BK45" s="241"/>
      <c r="BL45" s="241"/>
      <c r="BM45" s="241"/>
      <c r="BN45" s="241"/>
      <c r="BO45" s="241"/>
      <c r="BP45" s="241"/>
      <c r="BQ45" s="241"/>
      <c r="BR45" s="241"/>
      <c r="BS45" s="241"/>
      <c r="BT45" s="241"/>
      <c r="BU45" s="241"/>
      <c r="BV45" s="241"/>
      <c r="BW45" s="241"/>
      <c r="BX45" s="241"/>
      <c r="BY45" s="241"/>
      <c r="BZ45" s="241"/>
      <c r="CA45" s="241"/>
      <c r="CB45" s="241"/>
      <c r="CC45" s="241"/>
      <c r="CD45" s="241"/>
      <c r="CE45" s="241"/>
      <c r="CF45" s="241"/>
      <c r="CG45" s="241"/>
      <c r="CH45" s="241"/>
      <c r="CI45" s="241"/>
      <c r="CJ45" s="241"/>
      <c r="CK45" s="241"/>
      <c r="CL45" s="241"/>
      <c r="CM45" s="241"/>
      <c r="CN45" s="241"/>
      <c r="CO45" s="241"/>
      <c r="CP45" s="241"/>
      <c r="CQ45" s="241"/>
      <c r="CR45" s="241"/>
      <c r="CS45" s="241"/>
      <c r="CT45" s="241"/>
    </row>
    <row r="46" spans="1:98" s="254" customFormat="1" ht="19.5" customHeight="1">
      <c r="A46" s="248" t="s">
        <v>25</v>
      </c>
      <c r="B46" s="166" t="s">
        <v>195</v>
      </c>
      <c r="C46" s="269"/>
      <c r="D46" s="239">
        <f t="shared" si="4"/>
        <v>15310</v>
      </c>
      <c r="E46" s="239">
        <f>SUM(E47:E48)</f>
        <v>219</v>
      </c>
      <c r="F46" s="239">
        <f t="shared" ref="F46:V46" si="18">SUM(F47:F48)</f>
        <v>879</v>
      </c>
      <c r="G46" s="251">
        <f t="shared" si="18"/>
        <v>1170</v>
      </c>
      <c r="H46" s="251">
        <f t="shared" si="18"/>
        <v>1263</v>
      </c>
      <c r="I46" s="251">
        <f t="shared" si="18"/>
        <v>1251</v>
      </c>
      <c r="J46" s="239">
        <f t="shared" si="18"/>
        <v>1125</v>
      </c>
      <c r="K46" s="251">
        <f t="shared" si="18"/>
        <v>964</v>
      </c>
      <c r="L46" s="251">
        <f t="shared" si="18"/>
        <v>839</v>
      </c>
      <c r="M46" s="251">
        <f t="shared" si="18"/>
        <v>717</v>
      </c>
      <c r="N46" s="251">
        <f t="shared" si="18"/>
        <v>824</v>
      </c>
      <c r="O46" s="251">
        <f t="shared" si="18"/>
        <v>871</v>
      </c>
      <c r="P46" s="251">
        <f t="shared" si="18"/>
        <v>1026</v>
      </c>
      <c r="Q46" s="251">
        <f t="shared" si="18"/>
        <v>1030</v>
      </c>
      <c r="R46" s="251">
        <f t="shared" si="18"/>
        <v>885</v>
      </c>
      <c r="S46" s="251">
        <f t="shared" si="18"/>
        <v>645</v>
      </c>
      <c r="T46" s="251">
        <f t="shared" si="18"/>
        <v>539</v>
      </c>
      <c r="U46" s="251">
        <f t="shared" si="18"/>
        <v>455</v>
      </c>
      <c r="V46" s="251">
        <f t="shared" si="18"/>
        <v>608</v>
      </c>
      <c r="W46" s="252"/>
      <c r="X46" s="252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</row>
    <row r="47" spans="1:98" s="265" customFormat="1" ht="19.5" customHeight="1">
      <c r="A47" s="261"/>
      <c r="B47" s="262"/>
      <c r="C47" s="263" t="s">
        <v>88</v>
      </c>
      <c r="D47" s="247">
        <f t="shared" si="4"/>
        <v>7578</v>
      </c>
      <c r="E47" s="247">
        <v>109</v>
      </c>
      <c r="F47" s="247">
        <v>446</v>
      </c>
      <c r="G47" s="247">
        <v>598</v>
      </c>
      <c r="H47" s="264">
        <v>643</v>
      </c>
      <c r="I47" s="264">
        <v>639</v>
      </c>
      <c r="J47" s="247">
        <v>591</v>
      </c>
      <c r="K47" s="247">
        <v>497</v>
      </c>
      <c r="L47" s="247">
        <v>418</v>
      </c>
      <c r="M47" s="247">
        <v>365</v>
      </c>
      <c r="N47" s="247">
        <v>380</v>
      </c>
      <c r="O47" s="247">
        <v>419</v>
      </c>
      <c r="P47" s="247">
        <v>483</v>
      </c>
      <c r="Q47" s="247">
        <v>521</v>
      </c>
      <c r="R47" s="264">
        <v>442</v>
      </c>
      <c r="S47" s="264">
        <v>329</v>
      </c>
      <c r="T47" s="247">
        <v>255</v>
      </c>
      <c r="U47" s="247">
        <v>177</v>
      </c>
      <c r="V47" s="264">
        <v>266</v>
      </c>
      <c r="W47" s="267"/>
      <c r="X47" s="240"/>
      <c r="Y47" s="240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</row>
    <row r="48" spans="1:98" ht="19.5" customHeight="1">
      <c r="A48" s="261"/>
      <c r="B48" s="266"/>
      <c r="C48" s="263" t="s">
        <v>89</v>
      </c>
      <c r="D48" s="247">
        <f t="shared" si="4"/>
        <v>7732</v>
      </c>
      <c r="E48" s="247">
        <v>110</v>
      </c>
      <c r="F48" s="247">
        <v>433</v>
      </c>
      <c r="G48" s="247">
        <v>572</v>
      </c>
      <c r="H48" s="247">
        <v>620</v>
      </c>
      <c r="I48" s="247">
        <v>612</v>
      </c>
      <c r="J48" s="247">
        <v>534</v>
      </c>
      <c r="K48" s="247">
        <v>467</v>
      </c>
      <c r="L48" s="247">
        <v>421</v>
      </c>
      <c r="M48" s="247">
        <v>352</v>
      </c>
      <c r="N48" s="247">
        <v>444</v>
      </c>
      <c r="O48" s="247">
        <v>452</v>
      </c>
      <c r="P48" s="247">
        <v>543</v>
      </c>
      <c r="Q48" s="247">
        <v>509</v>
      </c>
      <c r="R48" s="247">
        <v>443</v>
      </c>
      <c r="S48" s="247">
        <v>316</v>
      </c>
      <c r="T48" s="247">
        <v>284</v>
      </c>
      <c r="U48" s="247">
        <v>278</v>
      </c>
      <c r="V48" s="264">
        <v>342</v>
      </c>
      <c r="W48" s="267"/>
      <c r="X48" s="240"/>
      <c r="Y48" s="240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</row>
    <row r="49" spans="1:98" s="254" customFormat="1" ht="19.5" customHeight="1">
      <c r="A49" s="248" t="s">
        <v>27</v>
      </c>
      <c r="B49" s="249" t="s">
        <v>196</v>
      </c>
      <c r="C49" s="166"/>
      <c r="D49" s="239">
        <f t="shared" si="4"/>
        <v>1177</v>
      </c>
      <c r="E49" s="239">
        <f>SUM(E50:E51)</f>
        <v>24</v>
      </c>
      <c r="F49" s="239">
        <f t="shared" ref="F49:V49" si="19">SUM(F50:F51)</f>
        <v>83</v>
      </c>
      <c r="G49" s="239">
        <f t="shared" si="19"/>
        <v>104</v>
      </c>
      <c r="H49" s="239">
        <f t="shared" si="19"/>
        <v>119</v>
      </c>
      <c r="I49" s="239">
        <f t="shared" si="19"/>
        <v>107</v>
      </c>
      <c r="J49" s="239">
        <f t="shared" si="19"/>
        <v>85</v>
      </c>
      <c r="K49" s="239">
        <f t="shared" si="19"/>
        <v>88</v>
      </c>
      <c r="L49" s="239">
        <f t="shared" si="19"/>
        <v>63</v>
      </c>
      <c r="M49" s="239">
        <f t="shared" si="19"/>
        <v>72</v>
      </c>
      <c r="N49" s="239">
        <f t="shared" si="19"/>
        <v>70</v>
      </c>
      <c r="O49" s="239">
        <f t="shared" si="19"/>
        <v>63</v>
      </c>
      <c r="P49" s="239">
        <f t="shared" si="19"/>
        <v>63</v>
      </c>
      <c r="Q49" s="239">
        <f t="shared" si="19"/>
        <v>58</v>
      </c>
      <c r="R49" s="239">
        <f t="shared" si="19"/>
        <v>49</v>
      </c>
      <c r="S49" s="239">
        <f t="shared" si="19"/>
        <v>48</v>
      </c>
      <c r="T49" s="239">
        <f t="shared" si="19"/>
        <v>41</v>
      </c>
      <c r="U49" s="239">
        <f t="shared" si="19"/>
        <v>20</v>
      </c>
      <c r="V49" s="251">
        <f t="shared" si="19"/>
        <v>20</v>
      </c>
      <c r="W49" s="252"/>
      <c r="X49" s="252"/>
      <c r="Y49" s="252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</row>
    <row r="50" spans="1:98" ht="19.5" customHeight="1">
      <c r="A50" s="261"/>
      <c r="B50" s="270"/>
      <c r="C50" s="263" t="s">
        <v>88</v>
      </c>
      <c r="D50" s="247">
        <f t="shared" si="4"/>
        <v>624</v>
      </c>
      <c r="E50" s="247">
        <v>10</v>
      </c>
      <c r="F50" s="247">
        <v>39</v>
      </c>
      <c r="G50" s="247">
        <v>52</v>
      </c>
      <c r="H50" s="247">
        <v>54</v>
      </c>
      <c r="I50" s="247">
        <v>53</v>
      </c>
      <c r="J50" s="247">
        <v>45</v>
      </c>
      <c r="K50" s="247">
        <v>46</v>
      </c>
      <c r="L50" s="247">
        <v>33</v>
      </c>
      <c r="M50" s="247">
        <v>40</v>
      </c>
      <c r="N50" s="247">
        <v>44</v>
      </c>
      <c r="O50" s="247">
        <v>36</v>
      </c>
      <c r="P50" s="247">
        <v>38</v>
      </c>
      <c r="Q50" s="247">
        <v>36</v>
      </c>
      <c r="R50" s="247">
        <v>26</v>
      </c>
      <c r="S50" s="247">
        <v>25</v>
      </c>
      <c r="T50" s="247">
        <v>29</v>
      </c>
      <c r="U50" s="247">
        <v>8</v>
      </c>
      <c r="V50" s="264">
        <v>10</v>
      </c>
      <c r="W50" s="267"/>
      <c r="X50" s="240"/>
      <c r="Y50" s="240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  <c r="BF50" s="241"/>
      <c r="BG50" s="241"/>
      <c r="BH50" s="241"/>
      <c r="BI50" s="241"/>
      <c r="BJ50" s="241"/>
      <c r="BK50" s="241"/>
      <c r="BL50" s="241"/>
      <c r="BM50" s="241"/>
      <c r="BN50" s="241"/>
      <c r="BO50" s="241"/>
      <c r="BP50" s="241"/>
      <c r="BQ50" s="241"/>
      <c r="BR50" s="241"/>
      <c r="BS50" s="241"/>
      <c r="BT50" s="241"/>
      <c r="BU50" s="241"/>
      <c r="BV50" s="241"/>
      <c r="BW50" s="241"/>
      <c r="BX50" s="241"/>
      <c r="BY50" s="241"/>
      <c r="BZ50" s="241"/>
      <c r="CA50" s="241"/>
      <c r="CB50" s="241"/>
      <c r="CC50" s="241"/>
      <c r="CD50" s="241"/>
      <c r="CE50" s="241"/>
      <c r="CF50" s="241"/>
      <c r="CG50" s="241"/>
      <c r="CH50" s="241"/>
      <c r="CI50" s="241"/>
      <c r="CJ50" s="241"/>
      <c r="CK50" s="241"/>
      <c r="CL50" s="241"/>
      <c r="CM50" s="241"/>
      <c r="CN50" s="241"/>
      <c r="CO50" s="241"/>
      <c r="CP50" s="241"/>
      <c r="CQ50" s="241"/>
      <c r="CR50" s="241"/>
      <c r="CS50" s="241"/>
      <c r="CT50" s="241"/>
    </row>
    <row r="51" spans="1:98" ht="19.5" customHeight="1">
      <c r="A51" s="261"/>
      <c r="B51" s="270"/>
      <c r="C51" s="263" t="s">
        <v>89</v>
      </c>
      <c r="D51" s="247">
        <f t="shared" si="4"/>
        <v>553</v>
      </c>
      <c r="E51" s="247">
        <v>14</v>
      </c>
      <c r="F51" s="247">
        <v>44</v>
      </c>
      <c r="G51" s="247">
        <v>52</v>
      </c>
      <c r="H51" s="247">
        <v>65</v>
      </c>
      <c r="I51" s="247">
        <v>54</v>
      </c>
      <c r="J51" s="247">
        <v>40</v>
      </c>
      <c r="K51" s="247">
        <v>42</v>
      </c>
      <c r="L51" s="247">
        <v>30</v>
      </c>
      <c r="M51" s="247">
        <v>32</v>
      </c>
      <c r="N51" s="247">
        <v>26</v>
      </c>
      <c r="O51" s="247">
        <v>27</v>
      </c>
      <c r="P51" s="247">
        <v>25</v>
      </c>
      <c r="Q51" s="247">
        <v>22</v>
      </c>
      <c r="R51" s="247">
        <v>23</v>
      </c>
      <c r="S51" s="247">
        <v>23</v>
      </c>
      <c r="T51" s="247">
        <v>12</v>
      </c>
      <c r="U51" s="247">
        <v>12</v>
      </c>
      <c r="V51" s="264">
        <v>10</v>
      </c>
      <c r="W51" s="267"/>
      <c r="X51" s="240"/>
      <c r="Y51" s="240"/>
      <c r="Z51" s="241"/>
      <c r="AA51" s="241"/>
      <c r="AB51" s="241"/>
      <c r="AC51" s="241"/>
      <c r="AD51" s="241"/>
      <c r="AE51" s="241"/>
      <c r="AF51" s="241"/>
      <c r="AG51" s="241"/>
      <c r="AH51" s="241"/>
      <c r="AI51" s="241"/>
      <c r="AJ51" s="241"/>
      <c r="AK51" s="241"/>
      <c r="AL51" s="241"/>
      <c r="AM51" s="241"/>
      <c r="AN51" s="241"/>
      <c r="AO51" s="241"/>
      <c r="AP51" s="241"/>
      <c r="AQ51" s="241"/>
      <c r="AR51" s="241"/>
      <c r="AS51" s="241"/>
      <c r="AT51" s="241"/>
      <c r="AU51" s="241"/>
      <c r="AV51" s="241"/>
      <c r="AW51" s="241"/>
      <c r="AX51" s="241"/>
      <c r="AY51" s="241"/>
      <c r="AZ51" s="241"/>
      <c r="BA51" s="241"/>
      <c r="BB51" s="241"/>
      <c r="BC51" s="241"/>
      <c r="BD51" s="241"/>
      <c r="BE51" s="241"/>
      <c r="BF51" s="241"/>
      <c r="BG51" s="241"/>
      <c r="BH51" s="241"/>
      <c r="BI51" s="241"/>
      <c r="BJ51" s="241"/>
      <c r="BK51" s="241"/>
      <c r="BL51" s="241"/>
      <c r="BM51" s="241"/>
      <c r="BN51" s="241"/>
      <c r="BO51" s="241"/>
      <c r="BP51" s="241"/>
      <c r="BQ51" s="241"/>
      <c r="BR51" s="241"/>
      <c r="BS51" s="241"/>
      <c r="BT51" s="241"/>
      <c r="BU51" s="241"/>
      <c r="BV51" s="241"/>
      <c r="BW51" s="241"/>
      <c r="BX51" s="241"/>
      <c r="BY51" s="241"/>
      <c r="BZ51" s="241"/>
      <c r="CA51" s="241"/>
      <c r="CB51" s="241"/>
      <c r="CC51" s="241"/>
      <c r="CD51" s="241"/>
      <c r="CE51" s="241"/>
      <c r="CF51" s="241"/>
      <c r="CG51" s="241"/>
      <c r="CH51" s="241"/>
      <c r="CI51" s="241"/>
      <c r="CJ51" s="241"/>
      <c r="CK51" s="241"/>
      <c r="CL51" s="241"/>
      <c r="CM51" s="241"/>
      <c r="CN51" s="241"/>
      <c r="CO51" s="241"/>
      <c r="CP51" s="241"/>
      <c r="CQ51" s="241"/>
      <c r="CR51" s="241"/>
      <c r="CS51" s="241"/>
      <c r="CT51" s="241"/>
    </row>
    <row r="52" spans="1:98" s="254" customFormat="1" ht="19.5" customHeight="1">
      <c r="A52" s="248" t="s">
        <v>29</v>
      </c>
      <c r="B52" s="249" t="s">
        <v>197</v>
      </c>
      <c r="C52" s="166"/>
      <c r="D52" s="239">
        <f t="shared" si="4"/>
        <v>12938</v>
      </c>
      <c r="E52" s="239">
        <f t="shared" ref="E52:V52" si="20">SUM(E53:E54)</f>
        <v>178</v>
      </c>
      <c r="F52" s="239">
        <f t="shared" si="20"/>
        <v>894</v>
      </c>
      <c r="G52" s="239">
        <f t="shared" si="20"/>
        <v>1249</v>
      </c>
      <c r="H52" s="239">
        <f t="shared" si="20"/>
        <v>1176</v>
      </c>
      <c r="I52" s="239">
        <f t="shared" si="20"/>
        <v>1185</v>
      </c>
      <c r="J52" s="239">
        <f t="shared" si="20"/>
        <v>1121</v>
      </c>
      <c r="K52" s="239">
        <f t="shared" si="20"/>
        <v>1020</v>
      </c>
      <c r="L52" s="239">
        <f t="shared" si="20"/>
        <v>816</v>
      </c>
      <c r="M52" s="239">
        <f t="shared" si="20"/>
        <v>783</v>
      </c>
      <c r="N52" s="239">
        <f t="shared" si="20"/>
        <v>725</v>
      </c>
      <c r="O52" s="239">
        <f t="shared" si="20"/>
        <v>671</v>
      </c>
      <c r="P52" s="239">
        <f t="shared" si="20"/>
        <v>634</v>
      </c>
      <c r="Q52" s="239">
        <f t="shared" si="20"/>
        <v>609</v>
      </c>
      <c r="R52" s="239">
        <f t="shared" si="20"/>
        <v>482</v>
      </c>
      <c r="S52" s="239">
        <f t="shared" si="20"/>
        <v>424</v>
      </c>
      <c r="T52" s="239">
        <f t="shared" si="20"/>
        <v>346</v>
      </c>
      <c r="U52" s="239">
        <f t="shared" si="20"/>
        <v>292</v>
      </c>
      <c r="V52" s="251">
        <f t="shared" si="20"/>
        <v>333</v>
      </c>
      <c r="W52" s="252"/>
      <c r="X52" s="252"/>
      <c r="Y52" s="252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</row>
    <row r="53" spans="1:98" ht="19.5" customHeight="1">
      <c r="A53" s="261"/>
      <c r="B53" s="270"/>
      <c r="C53" s="263" t="s">
        <v>88</v>
      </c>
      <c r="D53" s="247">
        <f t="shared" si="4"/>
        <v>6489</v>
      </c>
      <c r="E53" s="247">
        <v>94</v>
      </c>
      <c r="F53" s="247">
        <v>461</v>
      </c>
      <c r="G53" s="247">
        <v>644</v>
      </c>
      <c r="H53" s="247">
        <v>615</v>
      </c>
      <c r="I53" s="247">
        <v>608</v>
      </c>
      <c r="J53" s="247">
        <v>560</v>
      </c>
      <c r="K53" s="247">
        <v>501</v>
      </c>
      <c r="L53" s="247">
        <v>419</v>
      </c>
      <c r="M53" s="247">
        <v>383</v>
      </c>
      <c r="N53" s="247">
        <v>358</v>
      </c>
      <c r="O53" s="247">
        <v>320</v>
      </c>
      <c r="P53" s="247">
        <v>301</v>
      </c>
      <c r="Q53" s="247">
        <v>300</v>
      </c>
      <c r="R53" s="247">
        <v>236</v>
      </c>
      <c r="S53" s="247">
        <v>216</v>
      </c>
      <c r="T53" s="247">
        <v>169</v>
      </c>
      <c r="U53" s="247">
        <v>126</v>
      </c>
      <c r="V53" s="264">
        <v>178</v>
      </c>
      <c r="W53" s="267"/>
      <c r="X53" s="240"/>
      <c r="Y53" s="240"/>
      <c r="Z53" s="241"/>
      <c r="AA53" s="241"/>
      <c r="AB53" s="241"/>
      <c r="AC53" s="241"/>
      <c r="AD53" s="241"/>
      <c r="AE53" s="241"/>
      <c r="AF53" s="241"/>
      <c r="AG53" s="241"/>
      <c r="AH53" s="241"/>
      <c r="AI53" s="241"/>
      <c r="AJ53" s="241"/>
      <c r="AK53" s="241"/>
      <c r="AL53" s="241"/>
      <c r="AM53" s="241"/>
      <c r="AN53" s="241"/>
      <c r="AO53" s="241"/>
      <c r="AP53" s="241"/>
      <c r="AQ53" s="241"/>
      <c r="AR53" s="241"/>
      <c r="AS53" s="241"/>
      <c r="AT53" s="241"/>
      <c r="AU53" s="241"/>
      <c r="AV53" s="241"/>
      <c r="AW53" s="241"/>
      <c r="AX53" s="241"/>
      <c r="AY53" s="241"/>
      <c r="AZ53" s="241"/>
      <c r="BA53" s="241"/>
      <c r="BB53" s="241"/>
      <c r="BC53" s="241"/>
      <c r="BD53" s="241"/>
      <c r="BE53" s="241"/>
      <c r="BF53" s="241"/>
      <c r="BG53" s="241"/>
      <c r="BH53" s="241"/>
      <c r="BI53" s="241"/>
      <c r="BJ53" s="241"/>
      <c r="BK53" s="241"/>
      <c r="BL53" s="241"/>
      <c r="BM53" s="241"/>
      <c r="BN53" s="241"/>
      <c r="BO53" s="241"/>
      <c r="BP53" s="241"/>
      <c r="BQ53" s="241"/>
      <c r="BR53" s="241"/>
      <c r="BS53" s="241"/>
      <c r="BT53" s="241"/>
      <c r="BU53" s="241"/>
      <c r="BV53" s="241"/>
      <c r="BW53" s="241"/>
      <c r="BX53" s="241"/>
      <c r="BY53" s="241"/>
      <c r="BZ53" s="241"/>
      <c r="CA53" s="241"/>
      <c r="CB53" s="241"/>
      <c r="CC53" s="241"/>
      <c r="CD53" s="241"/>
      <c r="CE53" s="241"/>
      <c r="CF53" s="241"/>
      <c r="CG53" s="241"/>
      <c r="CH53" s="241"/>
      <c r="CI53" s="241"/>
      <c r="CJ53" s="241"/>
      <c r="CK53" s="241"/>
      <c r="CL53" s="241"/>
      <c r="CM53" s="241"/>
      <c r="CN53" s="241"/>
      <c r="CO53" s="241"/>
      <c r="CP53" s="241"/>
      <c r="CQ53" s="241"/>
      <c r="CR53" s="241"/>
      <c r="CS53" s="241"/>
      <c r="CT53" s="241"/>
    </row>
    <row r="54" spans="1:98" ht="19.5" customHeight="1">
      <c r="A54" s="261"/>
      <c r="B54" s="271"/>
      <c r="C54" s="263" t="s">
        <v>89</v>
      </c>
      <c r="D54" s="247">
        <f t="shared" si="4"/>
        <v>6449</v>
      </c>
      <c r="E54" s="247">
        <v>84</v>
      </c>
      <c r="F54" s="247">
        <v>433</v>
      </c>
      <c r="G54" s="247">
        <v>605</v>
      </c>
      <c r="H54" s="247">
        <v>561</v>
      </c>
      <c r="I54" s="247">
        <v>577</v>
      </c>
      <c r="J54" s="247">
        <v>561</v>
      </c>
      <c r="K54" s="247">
        <v>519</v>
      </c>
      <c r="L54" s="247">
        <v>397</v>
      </c>
      <c r="M54" s="247">
        <v>400</v>
      </c>
      <c r="N54" s="247">
        <v>367</v>
      </c>
      <c r="O54" s="247">
        <v>351</v>
      </c>
      <c r="P54" s="247">
        <v>333</v>
      </c>
      <c r="Q54" s="247">
        <v>309</v>
      </c>
      <c r="R54" s="247">
        <v>246</v>
      </c>
      <c r="S54" s="247">
        <v>208</v>
      </c>
      <c r="T54" s="247">
        <v>177</v>
      </c>
      <c r="U54" s="247">
        <v>166</v>
      </c>
      <c r="V54" s="264">
        <v>155</v>
      </c>
      <c r="W54" s="267"/>
      <c r="X54" s="240"/>
      <c r="Y54" s="240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1"/>
      <c r="BA54" s="241"/>
      <c r="BB54" s="241"/>
      <c r="BC54" s="241"/>
      <c r="BD54" s="241"/>
      <c r="BE54" s="241"/>
      <c r="BF54" s="241"/>
      <c r="BG54" s="241"/>
      <c r="BH54" s="241"/>
      <c r="BI54" s="241"/>
      <c r="BJ54" s="241"/>
      <c r="BK54" s="241"/>
      <c r="BL54" s="241"/>
      <c r="BM54" s="241"/>
      <c r="BN54" s="241"/>
      <c r="BO54" s="241"/>
      <c r="BP54" s="241"/>
      <c r="BQ54" s="241"/>
      <c r="BR54" s="241"/>
      <c r="BS54" s="241"/>
      <c r="BT54" s="241"/>
      <c r="BU54" s="241"/>
      <c r="BV54" s="241"/>
      <c r="BW54" s="241"/>
      <c r="BX54" s="241"/>
      <c r="BY54" s="241"/>
      <c r="BZ54" s="241"/>
      <c r="CA54" s="241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</row>
    <row r="55" spans="1:98" s="254" customFormat="1" ht="19.5" customHeight="1">
      <c r="A55" s="248" t="s">
        <v>31</v>
      </c>
      <c r="B55" s="166" t="s">
        <v>198</v>
      </c>
      <c r="C55" s="269"/>
      <c r="D55" s="239">
        <f t="shared" si="4"/>
        <v>8108</v>
      </c>
      <c r="E55" s="239">
        <f t="shared" ref="E55:V55" si="21">SUM(E56:E57)</f>
        <v>119</v>
      </c>
      <c r="F55" s="239">
        <f t="shared" si="21"/>
        <v>595</v>
      </c>
      <c r="G55" s="239">
        <f t="shared" si="21"/>
        <v>872</v>
      </c>
      <c r="H55" s="239">
        <f t="shared" si="21"/>
        <v>863</v>
      </c>
      <c r="I55" s="239">
        <f t="shared" si="21"/>
        <v>779</v>
      </c>
      <c r="J55" s="239">
        <f t="shared" si="21"/>
        <v>667</v>
      </c>
      <c r="K55" s="239">
        <f t="shared" si="21"/>
        <v>527</v>
      </c>
      <c r="L55" s="239">
        <f t="shared" si="21"/>
        <v>458</v>
      </c>
      <c r="M55" s="239">
        <f t="shared" si="21"/>
        <v>458</v>
      </c>
      <c r="N55" s="239">
        <f t="shared" si="21"/>
        <v>432</v>
      </c>
      <c r="O55" s="239">
        <f t="shared" si="21"/>
        <v>405</v>
      </c>
      <c r="P55" s="239">
        <f t="shared" si="21"/>
        <v>415</v>
      </c>
      <c r="Q55" s="239">
        <f t="shared" si="21"/>
        <v>379</v>
      </c>
      <c r="R55" s="239">
        <f t="shared" si="21"/>
        <v>316</v>
      </c>
      <c r="S55" s="239">
        <f t="shared" si="21"/>
        <v>252</v>
      </c>
      <c r="T55" s="239">
        <f t="shared" si="21"/>
        <v>191</v>
      </c>
      <c r="U55" s="239">
        <f t="shared" si="21"/>
        <v>195</v>
      </c>
      <c r="V55" s="251">
        <f t="shared" si="21"/>
        <v>185</v>
      </c>
      <c r="W55" s="252"/>
      <c r="X55" s="252"/>
      <c r="Y55" s="252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</row>
    <row r="56" spans="1:98" ht="19.5" customHeight="1">
      <c r="A56" s="261"/>
      <c r="B56" s="270"/>
      <c r="C56" s="263" t="s">
        <v>88</v>
      </c>
      <c r="D56" s="247">
        <f t="shared" si="4"/>
        <v>4123</v>
      </c>
      <c r="E56" s="247">
        <v>51</v>
      </c>
      <c r="F56" s="247">
        <v>301</v>
      </c>
      <c r="G56" s="247">
        <v>468</v>
      </c>
      <c r="H56" s="247">
        <v>451</v>
      </c>
      <c r="I56" s="247">
        <v>425</v>
      </c>
      <c r="J56" s="247">
        <v>297</v>
      </c>
      <c r="K56" s="247">
        <v>273</v>
      </c>
      <c r="L56" s="247">
        <v>197</v>
      </c>
      <c r="M56" s="247">
        <v>222</v>
      </c>
      <c r="N56" s="247">
        <v>219</v>
      </c>
      <c r="O56" s="247">
        <v>202</v>
      </c>
      <c r="P56" s="247">
        <v>221</v>
      </c>
      <c r="Q56" s="247">
        <v>203</v>
      </c>
      <c r="R56" s="247">
        <v>176</v>
      </c>
      <c r="S56" s="247">
        <v>127</v>
      </c>
      <c r="T56" s="247">
        <v>102</v>
      </c>
      <c r="U56" s="247">
        <v>91</v>
      </c>
      <c r="V56" s="264">
        <v>97</v>
      </c>
      <c r="W56" s="240"/>
      <c r="X56" s="240"/>
      <c r="Y56" s="240"/>
      <c r="Z56" s="241"/>
      <c r="AA56" s="241"/>
      <c r="AB56" s="241"/>
      <c r="AC56" s="241"/>
      <c r="AD56" s="241"/>
      <c r="AE56" s="241"/>
      <c r="AF56" s="241"/>
      <c r="AG56" s="241"/>
      <c r="AH56" s="241"/>
      <c r="AI56" s="241"/>
      <c r="AJ56" s="241"/>
      <c r="AK56" s="241"/>
      <c r="AL56" s="241"/>
      <c r="AM56" s="241"/>
      <c r="AN56" s="241"/>
      <c r="AO56" s="241"/>
      <c r="AP56" s="241"/>
      <c r="AQ56" s="241"/>
      <c r="AR56" s="241"/>
      <c r="AS56" s="241"/>
      <c r="AT56" s="241"/>
      <c r="AU56" s="241"/>
      <c r="AV56" s="241"/>
      <c r="AW56" s="241"/>
      <c r="AX56" s="241"/>
      <c r="AY56" s="241"/>
      <c r="AZ56" s="241"/>
      <c r="BA56" s="241"/>
      <c r="BB56" s="241"/>
      <c r="BC56" s="241"/>
      <c r="BD56" s="241"/>
      <c r="BE56" s="241"/>
      <c r="BF56" s="241"/>
      <c r="BG56" s="241"/>
      <c r="BH56" s="241"/>
      <c r="BI56" s="241"/>
      <c r="BJ56" s="241"/>
      <c r="BK56" s="241"/>
      <c r="BL56" s="241"/>
      <c r="BM56" s="241"/>
      <c r="BN56" s="241"/>
      <c r="BO56" s="241"/>
      <c r="BP56" s="241"/>
      <c r="BQ56" s="241"/>
      <c r="BR56" s="241"/>
      <c r="BS56" s="241"/>
      <c r="BT56" s="241"/>
      <c r="BU56" s="241"/>
      <c r="BV56" s="241"/>
      <c r="BW56" s="241"/>
      <c r="BX56" s="241"/>
      <c r="BY56" s="241"/>
      <c r="BZ56" s="241"/>
      <c r="CA56" s="241"/>
      <c r="CB56" s="241"/>
      <c r="CC56" s="241"/>
      <c r="CD56" s="241"/>
      <c r="CE56" s="241"/>
      <c r="CF56" s="241"/>
      <c r="CG56" s="241"/>
      <c r="CH56" s="241"/>
      <c r="CI56" s="241"/>
      <c r="CJ56" s="241"/>
      <c r="CK56" s="241"/>
      <c r="CL56" s="241"/>
      <c r="CM56" s="241"/>
      <c r="CN56" s="241"/>
      <c r="CO56" s="241"/>
      <c r="CP56" s="241"/>
      <c r="CQ56" s="241"/>
      <c r="CR56" s="241"/>
      <c r="CS56" s="241"/>
      <c r="CT56" s="241"/>
    </row>
    <row r="57" spans="1:98" ht="19.5" customHeight="1">
      <c r="A57" s="261"/>
      <c r="B57" s="270"/>
      <c r="C57" s="263" t="s">
        <v>89</v>
      </c>
      <c r="D57" s="247">
        <f t="shared" si="4"/>
        <v>3985</v>
      </c>
      <c r="E57" s="247">
        <v>68</v>
      </c>
      <c r="F57" s="247">
        <v>294</v>
      </c>
      <c r="G57" s="247">
        <v>404</v>
      </c>
      <c r="H57" s="247">
        <v>412</v>
      </c>
      <c r="I57" s="247">
        <v>354</v>
      </c>
      <c r="J57" s="247">
        <v>370</v>
      </c>
      <c r="K57" s="247">
        <v>254</v>
      </c>
      <c r="L57" s="247">
        <v>261</v>
      </c>
      <c r="M57" s="247">
        <v>236</v>
      </c>
      <c r="N57" s="247">
        <v>213</v>
      </c>
      <c r="O57" s="247">
        <v>203</v>
      </c>
      <c r="P57" s="247">
        <v>194</v>
      </c>
      <c r="Q57" s="247">
        <v>176</v>
      </c>
      <c r="R57" s="247">
        <v>140</v>
      </c>
      <c r="S57" s="247">
        <v>125</v>
      </c>
      <c r="T57" s="247">
        <v>89</v>
      </c>
      <c r="U57" s="247">
        <v>104</v>
      </c>
      <c r="V57" s="264">
        <v>88</v>
      </c>
      <c r="W57" s="240"/>
      <c r="X57" s="240"/>
      <c r="Y57" s="240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1"/>
      <c r="AX57" s="241"/>
      <c r="AY57" s="241"/>
      <c r="AZ57" s="241"/>
      <c r="BA57" s="241"/>
      <c r="BB57" s="241"/>
      <c r="BC57" s="241"/>
      <c r="BD57" s="241"/>
      <c r="BE57" s="241"/>
      <c r="BF57" s="241"/>
      <c r="BG57" s="241"/>
      <c r="BH57" s="241"/>
      <c r="BI57" s="241"/>
      <c r="BJ57" s="241"/>
      <c r="BK57" s="241"/>
      <c r="BL57" s="241"/>
      <c r="BM57" s="241"/>
      <c r="BN57" s="241"/>
      <c r="BO57" s="241"/>
      <c r="BP57" s="241"/>
      <c r="BQ57" s="241"/>
      <c r="BR57" s="241"/>
      <c r="BS57" s="241"/>
      <c r="BT57" s="241"/>
      <c r="BU57" s="241"/>
      <c r="BV57" s="241"/>
      <c r="BW57" s="241"/>
      <c r="BX57" s="241"/>
      <c r="BY57" s="241"/>
      <c r="BZ57" s="241"/>
      <c r="CA57" s="241"/>
      <c r="CB57" s="241"/>
      <c r="CC57" s="241"/>
      <c r="CD57" s="241"/>
      <c r="CE57" s="241"/>
      <c r="CF57" s="241"/>
      <c r="CG57" s="241"/>
      <c r="CH57" s="241"/>
      <c r="CI57" s="241"/>
      <c r="CJ57" s="241"/>
      <c r="CK57" s="241"/>
      <c r="CL57" s="241"/>
      <c r="CM57" s="241"/>
      <c r="CN57" s="241"/>
      <c r="CO57" s="241"/>
      <c r="CP57" s="241"/>
      <c r="CQ57" s="241"/>
      <c r="CR57" s="241"/>
      <c r="CS57" s="241"/>
      <c r="CT57" s="241"/>
    </row>
    <row r="58" spans="1:98" s="254" customFormat="1" ht="19.5" customHeight="1">
      <c r="A58" s="248" t="s">
        <v>33</v>
      </c>
      <c r="B58" s="166" t="s">
        <v>199</v>
      </c>
      <c r="C58" s="269"/>
      <c r="D58" s="239">
        <f t="shared" si="4"/>
        <v>8583</v>
      </c>
      <c r="E58" s="239">
        <f t="shared" ref="E58:V58" si="22">SUM(E59:E60)</f>
        <v>145</v>
      </c>
      <c r="F58" s="239">
        <f t="shared" si="22"/>
        <v>604</v>
      </c>
      <c r="G58" s="239">
        <f t="shared" si="22"/>
        <v>808</v>
      </c>
      <c r="H58" s="239">
        <f>SUM(H59:H60)</f>
        <v>836</v>
      </c>
      <c r="I58" s="239">
        <f t="shared" si="22"/>
        <v>807</v>
      </c>
      <c r="J58" s="239">
        <f t="shared" si="22"/>
        <v>670</v>
      </c>
      <c r="K58" s="239">
        <f t="shared" si="22"/>
        <v>581</v>
      </c>
      <c r="L58" s="239">
        <f t="shared" si="22"/>
        <v>461</v>
      </c>
      <c r="M58" s="239">
        <f t="shared" si="22"/>
        <v>423</v>
      </c>
      <c r="N58" s="239">
        <f t="shared" si="22"/>
        <v>421</v>
      </c>
      <c r="O58" s="239">
        <f t="shared" si="22"/>
        <v>438</v>
      </c>
      <c r="P58" s="239">
        <f t="shared" si="22"/>
        <v>481</v>
      </c>
      <c r="Q58" s="239">
        <f t="shared" si="22"/>
        <v>455</v>
      </c>
      <c r="R58" s="239">
        <f t="shared" si="22"/>
        <v>410</v>
      </c>
      <c r="S58" s="239">
        <f t="shared" si="22"/>
        <v>300</v>
      </c>
      <c r="T58" s="239">
        <f t="shared" si="22"/>
        <v>260</v>
      </c>
      <c r="U58" s="239">
        <f t="shared" si="22"/>
        <v>219</v>
      </c>
      <c r="V58" s="251">
        <f t="shared" si="22"/>
        <v>264</v>
      </c>
      <c r="W58" s="252"/>
      <c r="X58" s="252"/>
      <c r="Y58" s="252"/>
      <c r="Z58" s="253"/>
      <c r="AA58" s="253"/>
      <c r="AB58" s="253"/>
      <c r="AC58" s="253"/>
      <c r="AD58" s="253"/>
      <c r="AE58" s="253"/>
      <c r="AF58" s="253"/>
      <c r="AG58" s="253"/>
      <c r="AH58" s="253"/>
      <c r="AI58" s="253"/>
      <c r="AJ58" s="253"/>
      <c r="AK58" s="253"/>
      <c r="AL58" s="253"/>
      <c r="AM58" s="253"/>
      <c r="AN58" s="253"/>
      <c r="AO58" s="253"/>
      <c r="AP58" s="253"/>
      <c r="AQ58" s="253"/>
      <c r="AR58" s="253"/>
      <c r="AS58" s="253"/>
      <c r="AT58" s="253"/>
      <c r="AU58" s="253"/>
      <c r="AV58" s="253"/>
      <c r="AW58" s="253"/>
      <c r="AX58" s="253"/>
      <c r="AY58" s="253"/>
      <c r="AZ58" s="253"/>
      <c r="BA58" s="253"/>
      <c r="BB58" s="253"/>
      <c r="BC58" s="253"/>
      <c r="BD58" s="253"/>
      <c r="BE58" s="253"/>
      <c r="BF58" s="253"/>
      <c r="BG58" s="253"/>
      <c r="BH58" s="253"/>
      <c r="BI58" s="253"/>
      <c r="BJ58" s="253"/>
      <c r="BK58" s="253"/>
      <c r="BL58" s="253"/>
      <c r="BM58" s="253"/>
      <c r="BN58" s="253"/>
      <c r="BO58" s="253"/>
      <c r="BP58" s="253"/>
      <c r="BQ58" s="253"/>
      <c r="BR58" s="253"/>
      <c r="BS58" s="253"/>
      <c r="BT58" s="253"/>
      <c r="BU58" s="253"/>
      <c r="BV58" s="253"/>
      <c r="BW58" s="253"/>
      <c r="BX58" s="253"/>
      <c r="BY58" s="253"/>
      <c r="BZ58" s="253"/>
      <c r="CA58" s="253"/>
      <c r="CB58" s="253"/>
      <c r="CC58" s="253"/>
      <c r="CD58" s="253"/>
      <c r="CE58" s="253"/>
      <c r="CF58" s="253"/>
      <c r="CG58" s="253"/>
      <c r="CH58" s="253"/>
      <c r="CI58" s="253"/>
      <c r="CJ58" s="253"/>
      <c r="CK58" s="253"/>
      <c r="CL58" s="253"/>
      <c r="CM58" s="253"/>
      <c r="CN58" s="253"/>
      <c r="CO58" s="253"/>
      <c r="CP58" s="253"/>
      <c r="CQ58" s="253"/>
      <c r="CR58" s="253"/>
      <c r="CS58" s="253"/>
      <c r="CT58" s="253"/>
    </row>
    <row r="59" spans="1:98" s="265" customFormat="1" ht="19.5" customHeight="1">
      <c r="A59" s="261"/>
      <c r="B59" s="262"/>
      <c r="C59" s="263" t="s">
        <v>88</v>
      </c>
      <c r="D59" s="247">
        <f t="shared" si="4"/>
        <v>4514</v>
      </c>
      <c r="E59" s="247">
        <v>77</v>
      </c>
      <c r="F59" s="264">
        <v>317</v>
      </c>
      <c r="G59" s="247">
        <v>427</v>
      </c>
      <c r="H59" s="264">
        <v>452</v>
      </c>
      <c r="I59" s="247">
        <v>440</v>
      </c>
      <c r="J59" s="247">
        <v>350</v>
      </c>
      <c r="K59" s="264">
        <v>299</v>
      </c>
      <c r="L59" s="247">
        <v>236</v>
      </c>
      <c r="M59" s="247">
        <v>207</v>
      </c>
      <c r="N59" s="247">
        <v>218</v>
      </c>
      <c r="O59" s="247">
        <v>220</v>
      </c>
      <c r="P59" s="247">
        <v>254</v>
      </c>
      <c r="Q59" s="247">
        <v>250</v>
      </c>
      <c r="R59" s="247">
        <v>227</v>
      </c>
      <c r="S59" s="247">
        <v>162</v>
      </c>
      <c r="T59" s="247">
        <v>140</v>
      </c>
      <c r="U59" s="247">
        <v>101</v>
      </c>
      <c r="V59" s="264">
        <v>137</v>
      </c>
      <c r="W59" s="240"/>
      <c r="X59" s="240"/>
      <c r="Y59" s="240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  <c r="BF59" s="241"/>
      <c r="BG59" s="241"/>
      <c r="BH59" s="241"/>
      <c r="BI59" s="241"/>
      <c r="BJ59" s="241"/>
      <c r="BK59" s="241"/>
      <c r="BL59" s="241"/>
      <c r="BM59" s="241"/>
      <c r="BN59" s="241"/>
      <c r="BO59" s="241"/>
      <c r="BP59" s="241"/>
      <c r="BQ59" s="241"/>
      <c r="BR59" s="241"/>
      <c r="BS59" s="241"/>
      <c r="BT59" s="241"/>
      <c r="BU59" s="241"/>
      <c r="BV59" s="241"/>
      <c r="BW59" s="241"/>
      <c r="BX59" s="241"/>
      <c r="BY59" s="241"/>
      <c r="BZ59" s="241"/>
      <c r="CA59" s="241"/>
      <c r="CB59" s="241"/>
      <c r="CC59" s="241"/>
      <c r="CD59" s="241"/>
      <c r="CE59" s="241"/>
      <c r="CF59" s="241"/>
      <c r="CG59" s="241"/>
      <c r="CH59" s="241"/>
      <c r="CI59" s="241"/>
      <c r="CJ59" s="241"/>
      <c r="CK59" s="241"/>
      <c r="CL59" s="241"/>
      <c r="CM59" s="241"/>
      <c r="CN59" s="241"/>
      <c r="CO59" s="241"/>
      <c r="CP59" s="241"/>
      <c r="CQ59" s="241"/>
      <c r="CR59" s="241"/>
      <c r="CS59" s="241"/>
      <c r="CT59" s="241"/>
    </row>
    <row r="60" spans="1:98" ht="19.5" customHeight="1">
      <c r="A60" s="261"/>
      <c r="B60" s="270"/>
      <c r="C60" s="263" t="s">
        <v>89</v>
      </c>
      <c r="D60" s="247">
        <f t="shared" si="4"/>
        <v>4069</v>
      </c>
      <c r="E60" s="264">
        <v>68</v>
      </c>
      <c r="F60" s="264">
        <v>287</v>
      </c>
      <c r="G60" s="264">
        <v>381</v>
      </c>
      <c r="H60" s="264">
        <v>384</v>
      </c>
      <c r="I60" s="264">
        <v>367</v>
      </c>
      <c r="J60" s="264">
        <v>320</v>
      </c>
      <c r="K60" s="264">
        <v>282</v>
      </c>
      <c r="L60" s="264">
        <v>225</v>
      </c>
      <c r="M60" s="264">
        <v>216</v>
      </c>
      <c r="N60" s="264">
        <v>203</v>
      </c>
      <c r="O60" s="264">
        <v>218</v>
      </c>
      <c r="P60" s="264">
        <v>227</v>
      </c>
      <c r="Q60" s="264">
        <v>205</v>
      </c>
      <c r="R60" s="264">
        <v>183</v>
      </c>
      <c r="S60" s="264">
        <v>138</v>
      </c>
      <c r="T60" s="264">
        <v>120</v>
      </c>
      <c r="U60" s="264">
        <v>118</v>
      </c>
      <c r="V60" s="264">
        <v>127</v>
      </c>
      <c r="W60" s="240"/>
      <c r="X60" s="240"/>
      <c r="Y60" s="240"/>
      <c r="Z60" s="241"/>
      <c r="AA60" s="241"/>
      <c r="AB60" s="241"/>
      <c r="AC60" s="241"/>
      <c r="AD60" s="241"/>
      <c r="AE60" s="241"/>
      <c r="AF60" s="241"/>
      <c r="AG60" s="241"/>
      <c r="AH60" s="241"/>
      <c r="AI60" s="241"/>
      <c r="AJ60" s="241"/>
      <c r="AK60" s="241"/>
      <c r="AL60" s="241"/>
      <c r="AM60" s="241"/>
      <c r="AN60" s="241"/>
      <c r="AO60" s="241"/>
      <c r="AP60" s="241"/>
      <c r="AQ60" s="241"/>
      <c r="AR60" s="241"/>
      <c r="AS60" s="241"/>
      <c r="AT60" s="241"/>
      <c r="AU60" s="241"/>
      <c r="AV60" s="241"/>
      <c r="AW60" s="241"/>
      <c r="AX60" s="241"/>
      <c r="AY60" s="241"/>
      <c r="AZ60" s="241"/>
      <c r="BA60" s="241"/>
      <c r="BB60" s="241"/>
      <c r="BC60" s="241"/>
      <c r="BD60" s="241"/>
      <c r="BE60" s="241"/>
      <c r="BF60" s="241"/>
      <c r="BG60" s="241"/>
      <c r="BH60" s="241"/>
      <c r="BI60" s="241"/>
      <c r="BJ60" s="241"/>
      <c r="BK60" s="241"/>
      <c r="BL60" s="241"/>
      <c r="BM60" s="241"/>
      <c r="BN60" s="241"/>
      <c r="BO60" s="241"/>
      <c r="BP60" s="241"/>
      <c r="BQ60" s="241"/>
      <c r="BR60" s="241"/>
      <c r="BS60" s="241"/>
      <c r="BT60" s="241"/>
      <c r="BU60" s="241"/>
      <c r="BV60" s="241"/>
      <c r="BW60" s="241"/>
      <c r="BX60" s="241"/>
      <c r="BY60" s="241"/>
      <c r="BZ60" s="241"/>
      <c r="CA60" s="241"/>
      <c r="CB60" s="241"/>
      <c r="CC60" s="241"/>
      <c r="CD60" s="241"/>
      <c r="CE60" s="241"/>
      <c r="CF60" s="241"/>
      <c r="CG60" s="241"/>
      <c r="CH60" s="241"/>
      <c r="CI60" s="241"/>
      <c r="CJ60" s="241"/>
      <c r="CK60" s="241"/>
      <c r="CL60" s="241"/>
      <c r="CM60" s="241"/>
      <c r="CN60" s="241"/>
      <c r="CO60" s="241"/>
      <c r="CP60" s="241"/>
      <c r="CQ60" s="241"/>
      <c r="CR60" s="241"/>
      <c r="CS60" s="241"/>
      <c r="CT60" s="241"/>
    </row>
    <row r="61" spans="1:98" ht="19.5" customHeight="1">
      <c r="A61" s="1169" t="s">
        <v>35</v>
      </c>
      <c r="B61" s="1170" t="s">
        <v>119</v>
      </c>
      <c r="C61" s="1171"/>
      <c r="D61" s="1172">
        <f t="shared" ref="D61:D66" si="23">SUM(E61:V61)</f>
        <v>6412</v>
      </c>
      <c r="E61" s="1172">
        <f t="shared" ref="E61:U61" si="24">SUM(E62:E63)</f>
        <v>105</v>
      </c>
      <c r="F61" s="1172">
        <f t="shared" si="24"/>
        <v>449</v>
      </c>
      <c r="G61" s="1172">
        <f t="shared" si="24"/>
        <v>604</v>
      </c>
      <c r="H61" s="1172">
        <f t="shared" si="24"/>
        <v>618</v>
      </c>
      <c r="I61" s="1172">
        <f t="shared" si="24"/>
        <v>594</v>
      </c>
      <c r="J61" s="1172">
        <f t="shared" si="24"/>
        <v>515</v>
      </c>
      <c r="K61" s="1172">
        <f t="shared" si="24"/>
        <v>444</v>
      </c>
      <c r="L61" s="1172">
        <f t="shared" si="24"/>
        <v>358</v>
      </c>
      <c r="M61" s="1172">
        <f t="shared" si="24"/>
        <v>326</v>
      </c>
      <c r="N61" s="1172">
        <f t="shared" si="24"/>
        <v>327</v>
      </c>
      <c r="O61" s="1172">
        <f t="shared" si="24"/>
        <v>329</v>
      </c>
      <c r="P61" s="1172">
        <f t="shared" si="24"/>
        <v>366</v>
      </c>
      <c r="Q61" s="1172">
        <f t="shared" si="24"/>
        <v>351</v>
      </c>
      <c r="R61" s="1172">
        <f t="shared" si="24"/>
        <v>300</v>
      </c>
      <c r="S61" s="1172">
        <f t="shared" si="24"/>
        <v>218</v>
      </c>
      <c r="T61" s="1172">
        <f t="shared" si="24"/>
        <v>182</v>
      </c>
      <c r="U61" s="1173">
        <f t="shared" si="24"/>
        <v>147</v>
      </c>
      <c r="V61" s="1173">
        <f>SUM(V62:V63)</f>
        <v>179</v>
      </c>
      <c r="W61" s="240"/>
      <c r="X61" s="240"/>
      <c r="Y61" s="240"/>
      <c r="Z61" s="241"/>
      <c r="AA61" s="241"/>
      <c r="AB61" s="241"/>
      <c r="AC61" s="241"/>
      <c r="AD61" s="241"/>
      <c r="AE61" s="241"/>
      <c r="AF61" s="241"/>
      <c r="AG61" s="241"/>
      <c r="AH61" s="241"/>
      <c r="AI61" s="241"/>
      <c r="AJ61" s="241"/>
      <c r="AK61" s="241"/>
      <c r="AL61" s="241"/>
      <c r="AM61" s="241"/>
      <c r="AN61" s="241"/>
      <c r="AO61" s="241"/>
      <c r="AP61" s="241"/>
      <c r="AQ61" s="241"/>
      <c r="AR61" s="241"/>
      <c r="AS61" s="241"/>
      <c r="AT61" s="241"/>
      <c r="AU61" s="241"/>
      <c r="AV61" s="241"/>
      <c r="AW61" s="241"/>
      <c r="AX61" s="241"/>
      <c r="AY61" s="241"/>
      <c r="AZ61" s="241"/>
      <c r="BA61" s="241"/>
      <c r="BB61" s="241"/>
      <c r="BC61" s="241"/>
      <c r="BD61" s="241"/>
      <c r="BE61" s="241"/>
      <c r="BF61" s="241"/>
      <c r="BG61" s="241"/>
      <c r="BH61" s="241"/>
      <c r="BI61" s="241"/>
      <c r="BJ61" s="241"/>
      <c r="BK61" s="241"/>
      <c r="BL61" s="241"/>
      <c r="BM61" s="241"/>
      <c r="BN61" s="241"/>
      <c r="BO61" s="241"/>
      <c r="BP61" s="241"/>
      <c r="BQ61" s="241"/>
      <c r="BR61" s="241"/>
      <c r="BS61" s="241"/>
      <c r="BT61" s="241"/>
      <c r="BU61" s="241"/>
      <c r="BV61" s="241"/>
      <c r="BW61" s="241"/>
      <c r="BX61" s="241"/>
      <c r="BY61" s="241"/>
      <c r="BZ61" s="241"/>
      <c r="CA61" s="241"/>
      <c r="CB61" s="241"/>
      <c r="CC61" s="241"/>
      <c r="CD61" s="241"/>
      <c r="CE61" s="241"/>
      <c r="CF61" s="241"/>
      <c r="CG61" s="241"/>
      <c r="CH61" s="241"/>
      <c r="CI61" s="241"/>
      <c r="CJ61" s="241"/>
      <c r="CK61" s="241"/>
      <c r="CL61" s="241"/>
      <c r="CM61" s="241"/>
      <c r="CN61" s="241"/>
      <c r="CO61" s="241"/>
      <c r="CP61" s="241"/>
      <c r="CQ61" s="241"/>
      <c r="CR61" s="241"/>
      <c r="CS61" s="241"/>
      <c r="CT61" s="241"/>
    </row>
    <row r="62" spans="1:98" ht="19.5" customHeight="1">
      <c r="A62" s="1174"/>
      <c r="B62" s="1175"/>
      <c r="C62" s="1176" t="s">
        <v>88</v>
      </c>
      <c r="D62" s="1177">
        <f t="shared" si="23"/>
        <v>3291</v>
      </c>
      <c r="E62" s="1177">
        <v>53</v>
      </c>
      <c r="F62" s="1177">
        <v>231</v>
      </c>
      <c r="G62" s="1177">
        <v>314</v>
      </c>
      <c r="H62" s="1177">
        <v>322</v>
      </c>
      <c r="I62" s="1177">
        <v>313</v>
      </c>
      <c r="J62" s="1177">
        <v>264</v>
      </c>
      <c r="K62" s="1177">
        <v>225</v>
      </c>
      <c r="L62" s="1177">
        <v>181</v>
      </c>
      <c r="M62" s="1177">
        <v>162</v>
      </c>
      <c r="N62" s="1177">
        <v>162</v>
      </c>
      <c r="O62" s="1177">
        <v>164</v>
      </c>
      <c r="P62" s="1177">
        <v>186</v>
      </c>
      <c r="Q62" s="1177">
        <v>188</v>
      </c>
      <c r="R62" s="1177">
        <v>161</v>
      </c>
      <c r="S62" s="1177">
        <v>117</v>
      </c>
      <c r="T62" s="1177">
        <v>94</v>
      </c>
      <c r="U62" s="1178">
        <v>66</v>
      </c>
      <c r="V62" s="1178">
        <v>88</v>
      </c>
      <c r="W62" s="240"/>
      <c r="X62" s="240"/>
      <c r="Y62" s="240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  <c r="AW62" s="241"/>
      <c r="AX62" s="241"/>
      <c r="AY62" s="241"/>
      <c r="AZ62" s="241"/>
      <c r="BA62" s="241"/>
      <c r="BB62" s="241"/>
      <c r="BC62" s="241"/>
      <c r="BD62" s="241"/>
      <c r="BE62" s="241"/>
      <c r="BF62" s="241"/>
      <c r="BG62" s="241"/>
      <c r="BH62" s="241"/>
      <c r="BI62" s="241"/>
      <c r="BJ62" s="241"/>
      <c r="BK62" s="241"/>
      <c r="BL62" s="241"/>
      <c r="BM62" s="241"/>
      <c r="BN62" s="241"/>
      <c r="BO62" s="241"/>
      <c r="BP62" s="241"/>
      <c r="BQ62" s="241"/>
      <c r="BR62" s="241"/>
      <c r="BS62" s="241"/>
      <c r="BT62" s="241"/>
      <c r="BU62" s="241"/>
      <c r="BV62" s="241"/>
      <c r="BW62" s="241"/>
      <c r="BX62" s="241"/>
      <c r="BY62" s="241"/>
      <c r="BZ62" s="241"/>
      <c r="CA62" s="241"/>
      <c r="CB62" s="241"/>
      <c r="CC62" s="241"/>
      <c r="CD62" s="241"/>
      <c r="CE62" s="241"/>
      <c r="CF62" s="241"/>
      <c r="CG62" s="241"/>
      <c r="CH62" s="241"/>
      <c r="CI62" s="241"/>
      <c r="CJ62" s="241"/>
      <c r="CK62" s="241"/>
      <c r="CL62" s="241"/>
      <c r="CM62" s="241"/>
      <c r="CN62" s="241"/>
      <c r="CO62" s="241"/>
      <c r="CP62" s="241"/>
      <c r="CQ62" s="241"/>
      <c r="CR62" s="241"/>
      <c r="CS62" s="241"/>
      <c r="CT62" s="241"/>
    </row>
    <row r="63" spans="1:98" ht="19.5" customHeight="1">
      <c r="A63" s="1179"/>
      <c r="B63" s="1180"/>
      <c r="C63" s="1181" t="s">
        <v>89</v>
      </c>
      <c r="D63" s="1177">
        <f t="shared" si="23"/>
        <v>3121</v>
      </c>
      <c r="E63" s="1177">
        <v>52</v>
      </c>
      <c r="F63" s="1177">
        <v>218</v>
      </c>
      <c r="G63" s="1177">
        <v>290</v>
      </c>
      <c r="H63" s="1177">
        <v>296</v>
      </c>
      <c r="I63" s="1177">
        <v>281</v>
      </c>
      <c r="J63" s="1177">
        <v>251</v>
      </c>
      <c r="K63" s="1177">
        <v>219</v>
      </c>
      <c r="L63" s="1177">
        <v>177</v>
      </c>
      <c r="M63" s="1177">
        <v>164</v>
      </c>
      <c r="N63" s="1177">
        <v>165</v>
      </c>
      <c r="O63" s="1177">
        <v>165</v>
      </c>
      <c r="P63" s="1177">
        <v>180</v>
      </c>
      <c r="Q63" s="1177">
        <v>163</v>
      </c>
      <c r="R63" s="1177">
        <v>139</v>
      </c>
      <c r="S63" s="1177">
        <v>101</v>
      </c>
      <c r="T63" s="1177">
        <v>88</v>
      </c>
      <c r="U63" s="1178">
        <v>81</v>
      </c>
      <c r="V63" s="1178">
        <v>91</v>
      </c>
      <c r="W63" s="240"/>
      <c r="X63" s="240"/>
      <c r="Y63" s="240"/>
      <c r="Z63" s="241"/>
      <c r="AA63" s="241"/>
      <c r="AB63" s="241"/>
      <c r="AC63" s="241"/>
      <c r="AD63" s="241"/>
      <c r="AE63" s="241"/>
      <c r="AF63" s="241"/>
      <c r="AG63" s="241"/>
      <c r="AH63" s="241"/>
      <c r="AI63" s="241"/>
      <c r="AJ63" s="241"/>
      <c r="AK63" s="241"/>
      <c r="AL63" s="241"/>
      <c r="AM63" s="241"/>
      <c r="AN63" s="241"/>
      <c r="AO63" s="241"/>
      <c r="AP63" s="241"/>
      <c r="AQ63" s="241"/>
      <c r="AR63" s="241"/>
      <c r="AS63" s="241"/>
      <c r="AT63" s="241"/>
      <c r="AU63" s="241"/>
      <c r="AV63" s="241"/>
      <c r="AW63" s="241"/>
      <c r="AX63" s="241"/>
      <c r="AY63" s="241"/>
      <c r="AZ63" s="241"/>
      <c r="BA63" s="241"/>
      <c r="BB63" s="241"/>
      <c r="BC63" s="241"/>
      <c r="BD63" s="241"/>
      <c r="BE63" s="241"/>
      <c r="BF63" s="241"/>
      <c r="BG63" s="241"/>
      <c r="BH63" s="241"/>
      <c r="BI63" s="241"/>
      <c r="BJ63" s="241"/>
      <c r="BK63" s="241"/>
      <c r="BL63" s="241"/>
      <c r="BM63" s="241"/>
      <c r="BN63" s="241"/>
      <c r="BO63" s="241"/>
      <c r="BP63" s="241"/>
      <c r="BQ63" s="241"/>
      <c r="BR63" s="241"/>
      <c r="BS63" s="241"/>
      <c r="BT63" s="241"/>
      <c r="BU63" s="241"/>
      <c r="BV63" s="241"/>
      <c r="BW63" s="241"/>
      <c r="BX63" s="241"/>
      <c r="BY63" s="241"/>
      <c r="BZ63" s="241"/>
      <c r="CA63" s="241"/>
      <c r="CB63" s="241"/>
      <c r="CC63" s="241"/>
      <c r="CD63" s="241"/>
      <c r="CE63" s="241"/>
      <c r="CF63" s="241"/>
      <c r="CG63" s="241"/>
      <c r="CH63" s="241"/>
      <c r="CI63" s="241"/>
      <c r="CJ63" s="241"/>
      <c r="CK63" s="241"/>
      <c r="CL63" s="241"/>
      <c r="CM63" s="241"/>
      <c r="CN63" s="241"/>
      <c r="CO63" s="241"/>
      <c r="CP63" s="241"/>
      <c r="CQ63" s="241"/>
      <c r="CR63" s="241"/>
      <c r="CS63" s="241"/>
      <c r="CT63" s="241"/>
    </row>
    <row r="64" spans="1:98" ht="19.5" customHeight="1">
      <c r="A64" s="1169" t="s">
        <v>37</v>
      </c>
      <c r="B64" s="1170" t="s">
        <v>840</v>
      </c>
      <c r="C64" s="1171"/>
      <c r="D64" s="1172">
        <f t="shared" si="23"/>
        <v>7248</v>
      </c>
      <c r="E64" s="1172">
        <f t="shared" ref="E64:U64" si="25">SUM(E65:E66)</f>
        <v>188</v>
      </c>
      <c r="F64" s="1172">
        <f t="shared" si="25"/>
        <v>711</v>
      </c>
      <c r="G64" s="1172">
        <f t="shared" si="25"/>
        <v>880</v>
      </c>
      <c r="H64" s="1172">
        <f t="shared" si="25"/>
        <v>907</v>
      </c>
      <c r="I64" s="1172">
        <f t="shared" si="25"/>
        <v>822</v>
      </c>
      <c r="J64" s="1172">
        <f t="shared" si="25"/>
        <v>587</v>
      </c>
      <c r="K64" s="1172">
        <f t="shared" si="25"/>
        <v>492</v>
      </c>
      <c r="L64" s="1172">
        <f t="shared" si="25"/>
        <v>324</v>
      </c>
      <c r="M64" s="1172">
        <f t="shared" si="25"/>
        <v>306</v>
      </c>
      <c r="N64" s="1172">
        <f t="shared" si="25"/>
        <v>277</v>
      </c>
      <c r="O64" s="1172">
        <f t="shared" si="25"/>
        <v>309</v>
      </c>
      <c r="P64" s="1172">
        <f t="shared" si="25"/>
        <v>381</v>
      </c>
      <c r="Q64" s="1172">
        <f t="shared" si="25"/>
        <v>300</v>
      </c>
      <c r="R64" s="1172">
        <f t="shared" si="25"/>
        <v>280</v>
      </c>
      <c r="S64" s="1172">
        <f t="shared" si="25"/>
        <v>147</v>
      </c>
      <c r="T64" s="1172">
        <f t="shared" si="25"/>
        <v>137</v>
      </c>
      <c r="U64" s="1173">
        <f t="shared" si="25"/>
        <v>98</v>
      </c>
      <c r="V64" s="1173">
        <f>SUM(V65:V66)</f>
        <v>102</v>
      </c>
      <c r="W64" s="240"/>
      <c r="X64" s="240"/>
      <c r="Y64" s="240"/>
      <c r="Z64" s="241"/>
      <c r="AA64" s="241"/>
      <c r="AB64" s="241"/>
      <c r="AC64" s="241"/>
      <c r="AD64" s="241"/>
      <c r="AE64" s="241"/>
      <c r="AF64" s="241"/>
      <c r="AG64" s="241"/>
      <c r="AH64" s="241"/>
      <c r="AI64" s="241"/>
      <c r="AJ64" s="241"/>
      <c r="AK64" s="241"/>
      <c r="AL64" s="241"/>
      <c r="AM64" s="241"/>
      <c r="AN64" s="241"/>
      <c r="AO64" s="241"/>
      <c r="AP64" s="241"/>
      <c r="AQ64" s="241"/>
      <c r="AR64" s="241"/>
      <c r="AS64" s="241"/>
      <c r="AT64" s="241"/>
      <c r="AU64" s="241"/>
      <c r="AV64" s="241"/>
      <c r="AW64" s="241"/>
      <c r="AX64" s="241"/>
      <c r="AY64" s="241"/>
      <c r="AZ64" s="241"/>
      <c r="BA64" s="241"/>
      <c r="BB64" s="241"/>
      <c r="BC64" s="241"/>
      <c r="BD64" s="241"/>
      <c r="BE64" s="241"/>
      <c r="BF64" s="241"/>
      <c r="BG64" s="241"/>
      <c r="BH64" s="241"/>
      <c r="BI64" s="241"/>
      <c r="BJ64" s="241"/>
      <c r="BK64" s="241"/>
      <c r="BL64" s="241"/>
      <c r="BM64" s="241"/>
      <c r="BN64" s="241"/>
      <c r="BO64" s="241"/>
      <c r="BP64" s="241"/>
      <c r="BQ64" s="241"/>
      <c r="BR64" s="241"/>
      <c r="BS64" s="241"/>
      <c r="BT64" s="241"/>
      <c r="BU64" s="241"/>
      <c r="BV64" s="241"/>
      <c r="BW64" s="241"/>
      <c r="BX64" s="241"/>
      <c r="BY64" s="241"/>
      <c r="BZ64" s="241"/>
      <c r="CA64" s="241"/>
      <c r="CB64" s="241"/>
      <c r="CC64" s="241"/>
      <c r="CD64" s="241"/>
      <c r="CE64" s="241"/>
      <c r="CF64" s="241"/>
      <c r="CG64" s="241"/>
      <c r="CH64" s="241"/>
      <c r="CI64" s="241"/>
      <c r="CJ64" s="241"/>
      <c r="CK64" s="241"/>
      <c r="CL64" s="241"/>
      <c r="CM64" s="241"/>
      <c r="CN64" s="241"/>
      <c r="CO64" s="241"/>
      <c r="CP64" s="241"/>
      <c r="CQ64" s="241"/>
      <c r="CR64" s="241"/>
      <c r="CS64" s="241"/>
      <c r="CT64" s="241"/>
    </row>
    <row r="65" spans="1:98" ht="19.5" customHeight="1">
      <c r="A65" s="1174"/>
      <c r="B65" s="1175"/>
      <c r="C65" s="1176" t="s">
        <v>88</v>
      </c>
      <c r="D65" s="1177">
        <f t="shared" si="23"/>
        <v>3682</v>
      </c>
      <c r="E65" s="1177">
        <v>100</v>
      </c>
      <c r="F65" s="1177">
        <v>357</v>
      </c>
      <c r="G65" s="1177">
        <v>430</v>
      </c>
      <c r="H65" s="1177">
        <v>458</v>
      </c>
      <c r="I65" s="1177">
        <v>414</v>
      </c>
      <c r="J65" s="1177">
        <v>281</v>
      </c>
      <c r="K65" s="1177">
        <v>207</v>
      </c>
      <c r="L65" s="1177">
        <v>149</v>
      </c>
      <c r="M65" s="1177">
        <v>111</v>
      </c>
      <c r="N65" s="1177">
        <v>138</v>
      </c>
      <c r="O65" s="1177">
        <v>154</v>
      </c>
      <c r="P65" s="1177">
        <v>216</v>
      </c>
      <c r="Q65" s="1177">
        <v>194</v>
      </c>
      <c r="R65" s="1177">
        <v>179</v>
      </c>
      <c r="S65" s="1177">
        <v>91</v>
      </c>
      <c r="T65" s="1177">
        <v>85</v>
      </c>
      <c r="U65" s="1178">
        <v>60</v>
      </c>
      <c r="V65" s="1178">
        <v>58</v>
      </c>
      <c r="W65" s="240"/>
      <c r="X65" s="240"/>
      <c r="Y65" s="240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  <c r="BF65" s="241"/>
      <c r="BG65" s="241"/>
      <c r="BH65" s="241"/>
      <c r="BI65" s="241"/>
      <c r="BJ65" s="241"/>
      <c r="BK65" s="241"/>
      <c r="BL65" s="241"/>
      <c r="BM65" s="241"/>
      <c r="BN65" s="241"/>
      <c r="BO65" s="241"/>
      <c r="BP65" s="241"/>
      <c r="BQ65" s="241"/>
      <c r="BR65" s="241"/>
      <c r="BS65" s="241"/>
      <c r="BT65" s="241"/>
      <c r="BU65" s="241"/>
      <c r="BV65" s="241"/>
      <c r="BW65" s="241"/>
      <c r="BX65" s="241"/>
      <c r="BY65" s="241"/>
      <c r="BZ65" s="241"/>
      <c r="CA65" s="241"/>
      <c r="CB65" s="241"/>
      <c r="CC65" s="241"/>
      <c r="CD65" s="241"/>
      <c r="CE65" s="241"/>
      <c r="CF65" s="241"/>
      <c r="CG65" s="241"/>
      <c r="CH65" s="241"/>
      <c r="CI65" s="241"/>
      <c r="CJ65" s="241"/>
      <c r="CK65" s="241"/>
      <c r="CL65" s="241"/>
      <c r="CM65" s="241"/>
      <c r="CN65" s="241"/>
      <c r="CO65" s="241"/>
      <c r="CP65" s="241"/>
      <c r="CQ65" s="241"/>
      <c r="CR65" s="241"/>
      <c r="CS65" s="241"/>
      <c r="CT65" s="241"/>
    </row>
    <row r="66" spans="1:98" ht="19.5" customHeight="1">
      <c r="A66" s="1179"/>
      <c r="B66" s="1180"/>
      <c r="C66" s="1181" t="s">
        <v>89</v>
      </c>
      <c r="D66" s="1177">
        <f t="shared" si="23"/>
        <v>3566</v>
      </c>
      <c r="E66" s="1177">
        <v>88</v>
      </c>
      <c r="F66" s="1177">
        <v>354</v>
      </c>
      <c r="G66" s="1177">
        <v>450</v>
      </c>
      <c r="H66" s="1177">
        <v>449</v>
      </c>
      <c r="I66" s="1177">
        <v>408</v>
      </c>
      <c r="J66" s="1177">
        <v>306</v>
      </c>
      <c r="K66" s="1177">
        <v>285</v>
      </c>
      <c r="L66" s="1177">
        <v>175</v>
      </c>
      <c r="M66" s="1177">
        <v>195</v>
      </c>
      <c r="N66" s="1177">
        <v>139</v>
      </c>
      <c r="O66" s="1177">
        <v>155</v>
      </c>
      <c r="P66" s="1177">
        <v>165</v>
      </c>
      <c r="Q66" s="1177">
        <v>106</v>
      </c>
      <c r="R66" s="1177">
        <v>101</v>
      </c>
      <c r="S66" s="1177">
        <v>56</v>
      </c>
      <c r="T66" s="1177">
        <v>52</v>
      </c>
      <c r="U66" s="1178">
        <v>38</v>
      </c>
      <c r="V66" s="1178">
        <v>44</v>
      </c>
      <c r="W66" s="240"/>
      <c r="X66" s="240"/>
      <c r="Y66" s="240"/>
      <c r="Z66" s="241"/>
      <c r="AA66" s="241"/>
      <c r="AB66" s="241"/>
      <c r="AC66" s="241"/>
      <c r="AD66" s="241"/>
      <c r="AE66" s="241"/>
      <c r="AF66" s="241"/>
      <c r="AG66" s="241"/>
      <c r="AH66" s="241"/>
      <c r="AI66" s="241"/>
      <c r="AJ66" s="241"/>
      <c r="AK66" s="241"/>
      <c r="AL66" s="241"/>
      <c r="AM66" s="241"/>
      <c r="AN66" s="241"/>
      <c r="AO66" s="241"/>
      <c r="AP66" s="241"/>
      <c r="AQ66" s="241"/>
      <c r="AR66" s="241"/>
      <c r="AS66" s="241"/>
      <c r="AT66" s="241"/>
      <c r="AU66" s="241"/>
      <c r="AV66" s="241"/>
      <c r="AW66" s="241"/>
      <c r="AX66" s="241"/>
      <c r="AY66" s="241"/>
      <c r="AZ66" s="241"/>
      <c r="BA66" s="241"/>
      <c r="BB66" s="241"/>
      <c r="BC66" s="241"/>
      <c r="BD66" s="241"/>
      <c r="BE66" s="241"/>
      <c r="BF66" s="241"/>
      <c r="BG66" s="241"/>
      <c r="BH66" s="241"/>
      <c r="BI66" s="241"/>
      <c r="BJ66" s="241"/>
      <c r="BK66" s="241"/>
      <c r="BL66" s="241"/>
      <c r="BM66" s="241"/>
      <c r="BN66" s="241"/>
      <c r="BO66" s="241"/>
      <c r="BP66" s="241"/>
      <c r="BQ66" s="241"/>
      <c r="BR66" s="241"/>
      <c r="BS66" s="241"/>
      <c r="BT66" s="241"/>
      <c r="BU66" s="241"/>
      <c r="BV66" s="241"/>
      <c r="BW66" s="241"/>
      <c r="BX66" s="241"/>
      <c r="BY66" s="241"/>
      <c r="BZ66" s="241"/>
      <c r="CA66" s="241"/>
      <c r="CB66" s="241"/>
      <c r="CC66" s="241"/>
      <c r="CD66" s="241"/>
      <c r="CE66" s="241"/>
      <c r="CF66" s="241"/>
      <c r="CG66" s="241"/>
      <c r="CH66" s="241"/>
      <c r="CI66" s="241"/>
      <c r="CJ66" s="241"/>
      <c r="CK66" s="241"/>
      <c r="CL66" s="241"/>
      <c r="CM66" s="241"/>
      <c r="CN66" s="241"/>
      <c r="CO66" s="241"/>
      <c r="CP66" s="241"/>
      <c r="CQ66" s="241"/>
      <c r="CR66" s="241"/>
      <c r="CS66" s="241"/>
      <c r="CT66" s="241"/>
    </row>
    <row r="67" spans="1:98" ht="19.5" customHeight="1">
      <c r="A67" s="1182" t="s">
        <v>29</v>
      </c>
      <c r="B67" s="1183" t="s">
        <v>200</v>
      </c>
      <c r="C67" s="1184"/>
      <c r="D67" s="1185">
        <f t="shared" ref="D67:D72" si="26">SUM(E67:V67)</f>
        <v>16625</v>
      </c>
      <c r="E67" s="1108">
        <f t="shared" ref="E67:V67" si="27">SUM(E70+E73+E76+E79+E82+E85+E88+E91)</f>
        <v>254</v>
      </c>
      <c r="F67" s="1109">
        <f t="shared" si="27"/>
        <v>1122</v>
      </c>
      <c r="G67" s="1109">
        <f t="shared" si="27"/>
        <v>1456</v>
      </c>
      <c r="H67" s="1109">
        <f t="shared" si="27"/>
        <v>1397</v>
      </c>
      <c r="I67" s="1109">
        <f t="shared" si="27"/>
        <v>1440</v>
      </c>
      <c r="J67" s="1109">
        <f t="shared" si="27"/>
        <v>1410</v>
      </c>
      <c r="K67" s="1109">
        <f t="shared" si="27"/>
        <v>1230</v>
      </c>
      <c r="L67" s="1109">
        <f t="shared" si="27"/>
        <v>1136</v>
      </c>
      <c r="M67" s="1109">
        <f t="shared" si="27"/>
        <v>960</v>
      </c>
      <c r="N67" s="1109">
        <f t="shared" si="27"/>
        <v>891</v>
      </c>
      <c r="O67" s="1109">
        <f t="shared" si="27"/>
        <v>853</v>
      </c>
      <c r="P67" s="1109">
        <f t="shared" si="27"/>
        <v>873</v>
      </c>
      <c r="Q67" s="1109">
        <f t="shared" si="27"/>
        <v>868</v>
      </c>
      <c r="R67" s="1109">
        <f t="shared" si="27"/>
        <v>761</v>
      </c>
      <c r="S67" s="1109">
        <f t="shared" si="27"/>
        <v>632</v>
      </c>
      <c r="T67" s="1109">
        <f t="shared" si="27"/>
        <v>486</v>
      </c>
      <c r="U67" s="1109">
        <f t="shared" si="27"/>
        <v>364</v>
      </c>
      <c r="V67" s="1110">
        <f t="shared" si="27"/>
        <v>492</v>
      </c>
      <c r="W67" s="240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1"/>
      <c r="AX67" s="241"/>
      <c r="AY67" s="241"/>
      <c r="AZ67" s="241"/>
      <c r="BA67" s="241"/>
      <c r="BB67" s="241"/>
      <c r="BC67" s="241"/>
      <c r="BD67" s="241"/>
      <c r="BE67" s="241"/>
      <c r="BF67" s="241"/>
      <c r="BG67" s="241"/>
      <c r="BH67" s="241"/>
      <c r="BI67" s="241"/>
      <c r="BJ67" s="241"/>
      <c r="BK67" s="241"/>
      <c r="BL67" s="241"/>
      <c r="BM67" s="241"/>
      <c r="BN67" s="241"/>
      <c r="BO67" s="241"/>
      <c r="BP67" s="241"/>
      <c r="BQ67" s="241"/>
      <c r="BR67" s="241"/>
      <c r="BS67" s="241"/>
      <c r="BT67" s="241"/>
      <c r="BU67" s="241"/>
      <c r="BV67" s="241"/>
      <c r="BW67" s="241"/>
      <c r="BX67" s="241"/>
      <c r="BY67" s="241"/>
      <c r="BZ67" s="241"/>
      <c r="CA67" s="241"/>
      <c r="CB67" s="241"/>
      <c r="CC67" s="241"/>
      <c r="CD67" s="241"/>
      <c r="CE67" s="241"/>
      <c r="CF67" s="241"/>
      <c r="CG67" s="241"/>
      <c r="CH67" s="241"/>
      <c r="CI67" s="241"/>
      <c r="CJ67" s="241"/>
      <c r="CK67" s="241"/>
      <c r="CL67" s="241"/>
      <c r="CM67" s="241"/>
      <c r="CN67" s="241"/>
      <c r="CO67" s="241"/>
      <c r="CP67" s="241"/>
      <c r="CQ67" s="241"/>
      <c r="CR67" s="241"/>
      <c r="CS67" s="241"/>
      <c r="CT67" s="241"/>
    </row>
    <row r="68" spans="1:98" ht="19.5" customHeight="1">
      <c r="A68" s="1186"/>
      <c r="B68" s="256"/>
      <c r="C68" s="257" t="s">
        <v>88</v>
      </c>
      <c r="D68" s="247">
        <f t="shared" si="26"/>
        <v>8425</v>
      </c>
      <c r="E68" s="243">
        <f>E71+E74+E77+E80+E83+E86+E89+E92</f>
        <v>124</v>
      </c>
      <c r="F68" s="243">
        <f>F71+F74+F77+F80+F83+F86+F89+F92</f>
        <v>570</v>
      </c>
      <c r="G68" s="209">
        <f>+G71+G74+G77+G80+G83+G86+G89+G92</f>
        <v>736</v>
      </c>
      <c r="H68" s="209">
        <f t="shared" ref="H68:V69" si="28">+H71+H74+H77+H80+H83+H86+H89+H92</f>
        <v>680</v>
      </c>
      <c r="I68" s="209">
        <f t="shared" si="28"/>
        <v>739</v>
      </c>
      <c r="J68" s="209">
        <f t="shared" si="28"/>
        <v>698</v>
      </c>
      <c r="K68" s="209">
        <f t="shared" si="28"/>
        <v>640</v>
      </c>
      <c r="L68" s="209">
        <f t="shared" si="28"/>
        <v>591</v>
      </c>
      <c r="M68" s="209">
        <f t="shared" si="28"/>
        <v>498</v>
      </c>
      <c r="N68" s="209">
        <f t="shared" si="28"/>
        <v>446</v>
      </c>
      <c r="O68" s="209">
        <f t="shared" si="28"/>
        <v>416</v>
      </c>
      <c r="P68" s="209">
        <f t="shared" si="28"/>
        <v>432</v>
      </c>
      <c r="Q68" s="209">
        <f t="shared" si="28"/>
        <v>452</v>
      </c>
      <c r="R68" s="209">
        <f t="shared" si="28"/>
        <v>397</v>
      </c>
      <c r="S68" s="209">
        <f t="shared" si="28"/>
        <v>330</v>
      </c>
      <c r="T68" s="209">
        <f t="shared" si="28"/>
        <v>258</v>
      </c>
      <c r="U68" s="209">
        <f t="shared" si="28"/>
        <v>183</v>
      </c>
      <c r="V68" s="205">
        <f t="shared" si="28"/>
        <v>235</v>
      </c>
      <c r="W68" s="240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  <c r="BF68" s="241"/>
      <c r="BG68" s="241"/>
      <c r="BH68" s="241"/>
      <c r="BI68" s="241"/>
      <c r="BJ68" s="241"/>
      <c r="BK68" s="241"/>
      <c r="BL68" s="241"/>
      <c r="BM68" s="241"/>
      <c r="BN68" s="241"/>
      <c r="BO68" s="241"/>
      <c r="BP68" s="241"/>
      <c r="BQ68" s="241"/>
      <c r="BR68" s="241"/>
      <c r="BS68" s="241"/>
      <c r="BT68" s="241"/>
      <c r="BU68" s="241"/>
      <c r="BV68" s="241"/>
      <c r="BW68" s="241"/>
      <c r="BX68" s="241"/>
      <c r="BY68" s="241"/>
      <c r="BZ68" s="241"/>
      <c r="CA68" s="241"/>
      <c r="CB68" s="241"/>
      <c r="CC68" s="241"/>
      <c r="CD68" s="241"/>
      <c r="CE68" s="241"/>
      <c r="CF68" s="241"/>
      <c r="CG68" s="241"/>
      <c r="CH68" s="241"/>
      <c r="CI68" s="241"/>
      <c r="CJ68" s="241"/>
      <c r="CK68" s="241"/>
      <c r="CL68" s="241"/>
      <c r="CM68" s="241"/>
      <c r="CN68" s="241"/>
      <c r="CO68" s="241"/>
      <c r="CP68" s="241"/>
      <c r="CQ68" s="241"/>
      <c r="CR68" s="241"/>
      <c r="CS68" s="241"/>
      <c r="CT68" s="241"/>
    </row>
    <row r="69" spans="1:98" ht="19.5" customHeight="1">
      <c r="A69" s="1187"/>
      <c r="B69" s="1281"/>
      <c r="C69" s="1189" t="s">
        <v>89</v>
      </c>
      <c r="D69" s="1276">
        <f t="shared" si="26"/>
        <v>8200</v>
      </c>
      <c r="E69" s="1115">
        <f>+E72+E75+E78+E81+E84+E87+E90+E93</f>
        <v>130</v>
      </c>
      <c r="F69" s="1115">
        <f>+F72+F75+F78+F81+F84+F87+F90+F93</f>
        <v>552</v>
      </c>
      <c r="G69" s="1115">
        <f>+G72+G75+G78+G81+G84+G87+G90+G93</f>
        <v>720</v>
      </c>
      <c r="H69" s="1115">
        <f t="shared" si="28"/>
        <v>717</v>
      </c>
      <c r="I69" s="1115">
        <f t="shared" si="28"/>
        <v>701</v>
      </c>
      <c r="J69" s="1115">
        <f t="shared" si="28"/>
        <v>712</v>
      </c>
      <c r="K69" s="1115">
        <f t="shared" si="28"/>
        <v>590</v>
      </c>
      <c r="L69" s="1115">
        <f t="shared" si="28"/>
        <v>545</v>
      </c>
      <c r="M69" s="1115">
        <f t="shared" si="28"/>
        <v>462</v>
      </c>
      <c r="N69" s="1115">
        <f t="shared" si="28"/>
        <v>445</v>
      </c>
      <c r="O69" s="1115">
        <f t="shared" si="28"/>
        <v>437</v>
      </c>
      <c r="P69" s="1115">
        <f t="shared" si="28"/>
        <v>441</v>
      </c>
      <c r="Q69" s="1115">
        <f t="shared" si="28"/>
        <v>416</v>
      </c>
      <c r="R69" s="1115">
        <f t="shared" si="28"/>
        <v>364</v>
      </c>
      <c r="S69" s="1115">
        <f t="shared" si="28"/>
        <v>302</v>
      </c>
      <c r="T69" s="1115">
        <f t="shared" si="28"/>
        <v>228</v>
      </c>
      <c r="U69" s="1115">
        <f t="shared" si="28"/>
        <v>181</v>
      </c>
      <c r="V69" s="1114">
        <f t="shared" si="28"/>
        <v>257</v>
      </c>
      <c r="W69" s="240"/>
      <c r="X69" s="241"/>
      <c r="Y69" s="241"/>
      <c r="Z69" s="241"/>
      <c r="AA69" s="241"/>
      <c r="AB69" s="241"/>
      <c r="AC69" s="241"/>
      <c r="AD69" s="241"/>
      <c r="AE69" s="241"/>
      <c r="AF69" s="241"/>
      <c r="AG69" s="241"/>
      <c r="AH69" s="241"/>
      <c r="AI69" s="241"/>
      <c r="AJ69" s="241"/>
      <c r="AK69" s="241"/>
      <c r="AL69" s="241"/>
      <c r="AM69" s="241"/>
      <c r="AN69" s="241"/>
      <c r="AO69" s="241"/>
      <c r="AP69" s="241"/>
      <c r="AQ69" s="241"/>
      <c r="AR69" s="241"/>
      <c r="AS69" s="241"/>
      <c r="AT69" s="241"/>
      <c r="AU69" s="241"/>
      <c r="AV69" s="241"/>
      <c r="AW69" s="241"/>
      <c r="AX69" s="241"/>
      <c r="AY69" s="241"/>
      <c r="AZ69" s="241"/>
      <c r="BA69" s="241"/>
      <c r="BB69" s="241"/>
      <c r="BC69" s="241"/>
      <c r="BD69" s="241"/>
      <c r="BE69" s="241"/>
      <c r="BF69" s="241"/>
      <c r="BG69" s="241"/>
      <c r="BH69" s="241"/>
      <c r="BI69" s="241"/>
      <c r="BJ69" s="241"/>
      <c r="BK69" s="241"/>
      <c r="BL69" s="241"/>
      <c r="BM69" s="241"/>
      <c r="BN69" s="241"/>
      <c r="BO69" s="241"/>
      <c r="BP69" s="241"/>
      <c r="BQ69" s="241"/>
      <c r="BR69" s="241"/>
      <c r="BS69" s="241"/>
      <c r="BT69" s="241"/>
      <c r="BU69" s="241"/>
      <c r="BV69" s="241"/>
      <c r="BW69" s="241"/>
      <c r="BX69" s="241"/>
      <c r="BY69" s="241"/>
      <c r="BZ69" s="241"/>
      <c r="CA69" s="241"/>
      <c r="CB69" s="241"/>
      <c r="CC69" s="241"/>
      <c r="CD69" s="241"/>
      <c r="CE69" s="241"/>
      <c r="CF69" s="241"/>
      <c r="CG69" s="241"/>
      <c r="CH69" s="241"/>
      <c r="CI69" s="241"/>
      <c r="CJ69" s="241"/>
      <c r="CK69" s="241"/>
      <c r="CL69" s="241"/>
      <c r="CM69" s="241"/>
      <c r="CN69" s="241"/>
      <c r="CO69" s="241"/>
      <c r="CP69" s="241"/>
      <c r="CQ69" s="241"/>
      <c r="CR69" s="241"/>
      <c r="CS69" s="241"/>
      <c r="CT69" s="241"/>
    </row>
    <row r="70" spans="1:98" s="254" customFormat="1" ht="19.5" customHeight="1">
      <c r="A70" s="248" t="s">
        <v>25</v>
      </c>
      <c r="B70" s="249" t="s">
        <v>201</v>
      </c>
      <c r="C70" s="166"/>
      <c r="D70" s="272">
        <f t="shared" si="26"/>
        <v>4329</v>
      </c>
      <c r="E70" s="272">
        <f>SUM(E71:E72)</f>
        <v>52</v>
      </c>
      <c r="F70" s="272">
        <f t="shared" ref="F70:V70" si="29">SUM(F71:F72)</f>
        <v>270</v>
      </c>
      <c r="G70" s="239">
        <f t="shared" si="29"/>
        <v>370</v>
      </c>
      <c r="H70" s="239">
        <f t="shared" si="29"/>
        <v>328</v>
      </c>
      <c r="I70" s="239">
        <f t="shared" si="29"/>
        <v>325</v>
      </c>
      <c r="J70" s="239">
        <f t="shared" si="29"/>
        <v>364</v>
      </c>
      <c r="K70" s="239">
        <f t="shared" si="29"/>
        <v>314</v>
      </c>
      <c r="L70" s="239">
        <f t="shared" si="29"/>
        <v>292</v>
      </c>
      <c r="M70" s="239">
        <f t="shared" si="29"/>
        <v>247</v>
      </c>
      <c r="N70" s="239">
        <f t="shared" si="29"/>
        <v>226</v>
      </c>
      <c r="O70" s="239">
        <f t="shared" si="29"/>
        <v>239</v>
      </c>
      <c r="P70" s="239">
        <f t="shared" si="29"/>
        <v>236</v>
      </c>
      <c r="Q70" s="239">
        <f t="shared" si="29"/>
        <v>248</v>
      </c>
      <c r="R70" s="239">
        <f t="shared" si="29"/>
        <v>219</v>
      </c>
      <c r="S70" s="239">
        <f t="shared" si="29"/>
        <v>179</v>
      </c>
      <c r="T70" s="239">
        <f t="shared" si="29"/>
        <v>132</v>
      </c>
      <c r="U70" s="239">
        <f t="shared" si="29"/>
        <v>100</v>
      </c>
      <c r="V70" s="251">
        <f t="shared" si="29"/>
        <v>188</v>
      </c>
      <c r="W70" s="252"/>
      <c r="X70" s="252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</row>
    <row r="71" spans="1:98" s="265" customFormat="1" ht="19.5" customHeight="1">
      <c r="A71" s="261"/>
      <c r="B71" s="273"/>
      <c r="C71" s="263" t="s">
        <v>88</v>
      </c>
      <c r="D71" s="243">
        <f t="shared" si="26"/>
        <v>2135</v>
      </c>
      <c r="E71" s="243">
        <v>28</v>
      </c>
      <c r="F71" s="243">
        <v>134</v>
      </c>
      <c r="G71" s="247">
        <v>180</v>
      </c>
      <c r="H71" s="247">
        <v>166</v>
      </c>
      <c r="I71" s="247">
        <v>165</v>
      </c>
      <c r="J71" s="247">
        <v>175</v>
      </c>
      <c r="K71" s="247">
        <v>173</v>
      </c>
      <c r="L71" s="247">
        <v>138</v>
      </c>
      <c r="M71" s="247">
        <v>132</v>
      </c>
      <c r="N71" s="247">
        <v>108</v>
      </c>
      <c r="O71" s="247">
        <v>114</v>
      </c>
      <c r="P71" s="247">
        <v>112</v>
      </c>
      <c r="Q71" s="247">
        <v>116</v>
      </c>
      <c r="R71" s="247">
        <v>113</v>
      </c>
      <c r="S71" s="247">
        <v>96</v>
      </c>
      <c r="T71" s="247">
        <v>65</v>
      </c>
      <c r="U71" s="247">
        <v>46</v>
      </c>
      <c r="V71" s="264">
        <v>74</v>
      </c>
      <c r="W71" s="267"/>
      <c r="X71" s="240"/>
      <c r="Y71" s="241"/>
      <c r="Z71" s="241"/>
      <c r="AA71" s="241"/>
      <c r="AB71" s="241"/>
      <c r="AC71" s="241"/>
      <c r="AD71" s="241"/>
      <c r="AE71" s="241"/>
      <c r="AF71" s="241"/>
      <c r="AG71" s="241"/>
      <c r="AH71" s="241"/>
      <c r="AI71" s="241"/>
      <c r="AJ71" s="241"/>
      <c r="AK71" s="241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1"/>
      <c r="BH71" s="241"/>
      <c r="BI71" s="241"/>
      <c r="BJ71" s="241"/>
      <c r="BK71" s="241"/>
      <c r="BL71" s="241"/>
      <c r="BM71" s="241"/>
      <c r="BN71" s="241"/>
      <c r="BO71" s="241"/>
      <c r="BP71" s="241"/>
      <c r="BQ71" s="241"/>
      <c r="BR71" s="241"/>
      <c r="BS71" s="241"/>
      <c r="BT71" s="241"/>
      <c r="BU71" s="241"/>
      <c r="BV71" s="241"/>
      <c r="BW71" s="241"/>
      <c r="BX71" s="241"/>
      <c r="BY71" s="241"/>
      <c r="BZ71" s="241"/>
      <c r="CA71" s="241"/>
      <c r="CB71" s="241"/>
      <c r="CC71" s="241"/>
      <c r="CD71" s="241"/>
      <c r="CE71" s="241"/>
      <c r="CF71" s="241"/>
      <c r="CG71" s="241"/>
      <c r="CH71" s="241"/>
      <c r="CI71" s="241"/>
      <c r="CJ71" s="241"/>
      <c r="CK71" s="241"/>
      <c r="CL71" s="241"/>
      <c r="CM71" s="241"/>
      <c r="CN71" s="241"/>
      <c r="CO71" s="241"/>
      <c r="CP71" s="241"/>
      <c r="CQ71" s="241"/>
      <c r="CR71" s="241"/>
      <c r="CS71" s="241"/>
      <c r="CT71" s="241"/>
    </row>
    <row r="72" spans="1:98" ht="19.5" customHeight="1">
      <c r="A72" s="261"/>
      <c r="B72" s="270"/>
      <c r="C72" s="263" t="s">
        <v>89</v>
      </c>
      <c r="D72" s="243">
        <f t="shared" si="26"/>
        <v>2194</v>
      </c>
      <c r="E72" s="243">
        <v>24</v>
      </c>
      <c r="F72" s="243">
        <v>136</v>
      </c>
      <c r="G72" s="247">
        <v>190</v>
      </c>
      <c r="H72" s="247">
        <v>162</v>
      </c>
      <c r="I72" s="247">
        <v>160</v>
      </c>
      <c r="J72" s="247">
        <v>189</v>
      </c>
      <c r="K72" s="247">
        <v>141</v>
      </c>
      <c r="L72" s="247">
        <v>154</v>
      </c>
      <c r="M72" s="247">
        <v>115</v>
      </c>
      <c r="N72" s="247">
        <v>118</v>
      </c>
      <c r="O72" s="247">
        <v>125</v>
      </c>
      <c r="P72" s="247">
        <v>124</v>
      </c>
      <c r="Q72" s="247">
        <v>132</v>
      </c>
      <c r="R72" s="247">
        <v>106</v>
      </c>
      <c r="S72" s="247">
        <v>83</v>
      </c>
      <c r="T72" s="247">
        <v>67</v>
      </c>
      <c r="U72" s="247">
        <v>54</v>
      </c>
      <c r="V72" s="264">
        <v>114</v>
      </c>
      <c r="W72" s="267"/>
      <c r="X72" s="240"/>
      <c r="Y72" s="241"/>
      <c r="Z72" s="241"/>
      <c r="AA72" s="241"/>
      <c r="AB72" s="241"/>
      <c r="AC72" s="241"/>
      <c r="AD72" s="241"/>
      <c r="AE72" s="241"/>
      <c r="AF72" s="241"/>
      <c r="AG72" s="241"/>
      <c r="AH72" s="241"/>
      <c r="AI72" s="241"/>
      <c r="AJ72" s="241"/>
      <c r="AK72" s="241"/>
      <c r="AL72" s="241"/>
      <c r="AM72" s="241"/>
      <c r="AN72" s="241"/>
      <c r="AO72" s="241"/>
      <c r="AP72" s="241"/>
      <c r="AQ72" s="241"/>
      <c r="AR72" s="241"/>
      <c r="AS72" s="241"/>
      <c r="AT72" s="241"/>
      <c r="AU72" s="241"/>
      <c r="AV72" s="241"/>
      <c r="AW72" s="241"/>
      <c r="AX72" s="241"/>
      <c r="AY72" s="241"/>
      <c r="AZ72" s="241"/>
      <c r="BA72" s="241"/>
      <c r="BB72" s="241"/>
      <c r="BC72" s="241"/>
      <c r="BD72" s="241"/>
      <c r="BE72" s="241"/>
      <c r="BF72" s="241"/>
      <c r="BG72" s="241"/>
      <c r="BH72" s="241"/>
      <c r="BI72" s="241"/>
      <c r="BJ72" s="241"/>
      <c r="BK72" s="241"/>
      <c r="BL72" s="241"/>
      <c r="BM72" s="241"/>
      <c r="BN72" s="241"/>
      <c r="BO72" s="241"/>
      <c r="BP72" s="241"/>
      <c r="BQ72" s="241"/>
      <c r="BR72" s="241"/>
      <c r="BS72" s="241"/>
      <c r="BT72" s="241"/>
      <c r="BU72" s="241"/>
      <c r="BV72" s="241"/>
      <c r="BW72" s="241"/>
      <c r="BX72" s="241"/>
      <c r="BY72" s="241"/>
      <c r="BZ72" s="241"/>
      <c r="CA72" s="241"/>
      <c r="CB72" s="241"/>
      <c r="CC72" s="241"/>
      <c r="CD72" s="241"/>
      <c r="CE72" s="241"/>
      <c r="CF72" s="241"/>
      <c r="CG72" s="241"/>
      <c r="CH72" s="241"/>
      <c r="CI72" s="241"/>
      <c r="CJ72" s="241"/>
      <c r="CK72" s="241"/>
      <c r="CL72" s="241"/>
      <c r="CM72" s="241"/>
      <c r="CN72" s="241"/>
      <c r="CO72" s="241"/>
      <c r="CP72" s="241"/>
      <c r="CQ72" s="241"/>
      <c r="CR72" s="241"/>
      <c r="CS72" s="241"/>
      <c r="CT72" s="241"/>
    </row>
    <row r="73" spans="1:98" s="254" customFormat="1" ht="19.5" customHeight="1">
      <c r="A73" s="248" t="s">
        <v>27</v>
      </c>
      <c r="B73" s="249" t="s">
        <v>202</v>
      </c>
      <c r="C73" s="274"/>
      <c r="D73" s="239">
        <f t="shared" ref="D73:D133" si="30">SUM(E73:V73)</f>
        <v>2503</v>
      </c>
      <c r="E73" s="239">
        <f t="shared" ref="E73:V73" si="31">SUM(E74:E75)</f>
        <v>37</v>
      </c>
      <c r="F73" s="239">
        <f t="shared" si="31"/>
        <v>154</v>
      </c>
      <c r="G73" s="239">
        <f t="shared" si="31"/>
        <v>203</v>
      </c>
      <c r="H73" s="239">
        <f t="shared" si="31"/>
        <v>211</v>
      </c>
      <c r="I73" s="239">
        <f t="shared" si="31"/>
        <v>208</v>
      </c>
      <c r="J73" s="239">
        <f t="shared" si="31"/>
        <v>210</v>
      </c>
      <c r="K73" s="239">
        <f t="shared" si="31"/>
        <v>171</v>
      </c>
      <c r="L73" s="239">
        <f t="shared" si="31"/>
        <v>164</v>
      </c>
      <c r="M73" s="239">
        <f t="shared" si="31"/>
        <v>151</v>
      </c>
      <c r="N73" s="239">
        <f t="shared" si="31"/>
        <v>125</v>
      </c>
      <c r="O73" s="239">
        <f t="shared" si="31"/>
        <v>137</v>
      </c>
      <c r="P73" s="239">
        <f t="shared" si="31"/>
        <v>131</v>
      </c>
      <c r="Q73" s="239">
        <f t="shared" si="31"/>
        <v>169</v>
      </c>
      <c r="R73" s="239">
        <f t="shared" si="31"/>
        <v>108</v>
      </c>
      <c r="S73" s="239">
        <f t="shared" si="31"/>
        <v>103</v>
      </c>
      <c r="T73" s="239">
        <f t="shared" si="31"/>
        <v>99</v>
      </c>
      <c r="U73" s="239">
        <f t="shared" si="31"/>
        <v>54</v>
      </c>
      <c r="V73" s="251">
        <f t="shared" si="31"/>
        <v>68</v>
      </c>
      <c r="W73" s="252"/>
      <c r="X73" s="252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</row>
    <row r="74" spans="1:98" s="254" customFormat="1" ht="19.5" customHeight="1">
      <c r="A74" s="261"/>
      <c r="B74" s="273"/>
      <c r="C74" s="263" t="s">
        <v>88</v>
      </c>
      <c r="D74" s="247">
        <f t="shared" si="30"/>
        <v>1257</v>
      </c>
      <c r="E74" s="247">
        <v>15</v>
      </c>
      <c r="F74" s="247">
        <v>78</v>
      </c>
      <c r="G74" s="247">
        <v>105</v>
      </c>
      <c r="H74" s="247">
        <v>96</v>
      </c>
      <c r="I74" s="247">
        <v>109</v>
      </c>
      <c r="J74" s="247">
        <v>108</v>
      </c>
      <c r="K74" s="247">
        <v>85</v>
      </c>
      <c r="L74" s="247">
        <v>89</v>
      </c>
      <c r="M74" s="247">
        <v>76</v>
      </c>
      <c r="N74" s="247">
        <v>61</v>
      </c>
      <c r="O74" s="247">
        <v>57</v>
      </c>
      <c r="P74" s="247">
        <v>65</v>
      </c>
      <c r="Q74" s="247">
        <v>86</v>
      </c>
      <c r="R74" s="247">
        <v>55</v>
      </c>
      <c r="S74" s="247">
        <v>55</v>
      </c>
      <c r="T74" s="247">
        <v>55</v>
      </c>
      <c r="U74" s="247">
        <v>28</v>
      </c>
      <c r="V74" s="264">
        <v>34</v>
      </c>
      <c r="W74" s="267"/>
      <c r="X74" s="252"/>
      <c r="Y74" s="253"/>
      <c r="Z74" s="253"/>
      <c r="AA74" s="253"/>
      <c r="AB74" s="253"/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53"/>
      <c r="AT74" s="253"/>
      <c r="AU74" s="253"/>
      <c r="AV74" s="253"/>
      <c r="AW74" s="253"/>
      <c r="AX74" s="253"/>
      <c r="AY74" s="253"/>
      <c r="AZ74" s="253"/>
      <c r="BA74" s="253"/>
      <c r="BB74" s="253"/>
      <c r="BC74" s="253"/>
      <c r="BD74" s="253"/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  <c r="BQ74" s="253"/>
      <c r="BR74" s="253"/>
      <c r="BS74" s="253"/>
      <c r="BT74" s="253"/>
      <c r="BU74" s="253"/>
      <c r="BV74" s="253"/>
      <c r="BW74" s="253"/>
      <c r="BX74" s="253"/>
      <c r="BY74" s="253"/>
      <c r="BZ74" s="253"/>
      <c r="CA74" s="253"/>
      <c r="CB74" s="253"/>
      <c r="CC74" s="253"/>
      <c r="CD74" s="253"/>
      <c r="CE74" s="253"/>
      <c r="CF74" s="253"/>
      <c r="CG74" s="253"/>
      <c r="CH74" s="253"/>
      <c r="CI74" s="253"/>
      <c r="CJ74" s="253"/>
      <c r="CK74" s="253"/>
      <c r="CL74" s="253"/>
      <c r="CM74" s="253"/>
      <c r="CN74" s="253"/>
      <c r="CO74" s="253"/>
      <c r="CP74" s="253"/>
      <c r="CQ74" s="253"/>
      <c r="CR74" s="253"/>
      <c r="CS74" s="253"/>
      <c r="CT74" s="253"/>
    </row>
    <row r="75" spans="1:98" ht="19.5" customHeight="1">
      <c r="A75" s="261"/>
      <c r="B75" s="270"/>
      <c r="C75" s="263" t="s">
        <v>89</v>
      </c>
      <c r="D75" s="247">
        <f t="shared" si="30"/>
        <v>1246</v>
      </c>
      <c r="E75" s="247">
        <v>22</v>
      </c>
      <c r="F75" s="247">
        <v>76</v>
      </c>
      <c r="G75" s="247">
        <v>98</v>
      </c>
      <c r="H75" s="247">
        <v>115</v>
      </c>
      <c r="I75" s="247">
        <v>99</v>
      </c>
      <c r="J75" s="247">
        <v>102</v>
      </c>
      <c r="K75" s="247">
        <v>86</v>
      </c>
      <c r="L75" s="247">
        <v>75</v>
      </c>
      <c r="M75" s="247">
        <v>75</v>
      </c>
      <c r="N75" s="247">
        <v>64</v>
      </c>
      <c r="O75" s="247">
        <v>80</v>
      </c>
      <c r="P75" s="247">
        <v>66</v>
      </c>
      <c r="Q75" s="247">
        <v>83</v>
      </c>
      <c r="R75" s="247">
        <v>53</v>
      </c>
      <c r="S75" s="247">
        <v>48</v>
      </c>
      <c r="T75" s="247">
        <v>44</v>
      </c>
      <c r="U75" s="247">
        <v>26</v>
      </c>
      <c r="V75" s="264">
        <v>34</v>
      </c>
      <c r="W75" s="267"/>
      <c r="X75" s="240"/>
      <c r="Y75" s="241"/>
      <c r="Z75" s="241"/>
      <c r="AA75" s="241"/>
      <c r="AB75" s="241"/>
      <c r="AC75" s="241"/>
      <c r="AD75" s="241"/>
      <c r="AE75" s="241"/>
      <c r="AF75" s="241"/>
      <c r="AG75" s="241"/>
      <c r="AH75" s="241"/>
      <c r="AI75" s="241"/>
      <c r="AJ75" s="241"/>
      <c r="AK75" s="241"/>
      <c r="AL75" s="241"/>
      <c r="AM75" s="241"/>
      <c r="AN75" s="241"/>
      <c r="AO75" s="241"/>
      <c r="AP75" s="241"/>
      <c r="AQ75" s="241"/>
      <c r="AR75" s="241"/>
      <c r="AS75" s="241"/>
      <c r="AT75" s="241"/>
      <c r="AU75" s="241"/>
      <c r="AV75" s="241"/>
      <c r="AW75" s="241"/>
      <c r="AX75" s="241"/>
      <c r="AY75" s="241"/>
      <c r="AZ75" s="241"/>
      <c r="BA75" s="241"/>
      <c r="BB75" s="241"/>
      <c r="BC75" s="241"/>
      <c r="BD75" s="241"/>
      <c r="BE75" s="241"/>
      <c r="BF75" s="241"/>
      <c r="BG75" s="241"/>
      <c r="BH75" s="241"/>
      <c r="BI75" s="241"/>
      <c r="BJ75" s="241"/>
      <c r="BK75" s="241"/>
      <c r="BL75" s="241"/>
      <c r="BM75" s="241"/>
      <c r="BN75" s="241"/>
      <c r="BO75" s="241"/>
      <c r="BP75" s="241"/>
      <c r="BQ75" s="241"/>
      <c r="BR75" s="241"/>
      <c r="BS75" s="241"/>
      <c r="BT75" s="241"/>
      <c r="BU75" s="241"/>
      <c r="BV75" s="241"/>
      <c r="BW75" s="241"/>
      <c r="BX75" s="241"/>
      <c r="BY75" s="241"/>
      <c r="BZ75" s="241"/>
      <c r="CA75" s="241"/>
      <c r="CB75" s="241"/>
      <c r="CC75" s="241"/>
      <c r="CD75" s="241"/>
      <c r="CE75" s="241"/>
      <c r="CF75" s="241"/>
      <c r="CG75" s="241"/>
      <c r="CH75" s="241"/>
      <c r="CI75" s="241"/>
      <c r="CJ75" s="241"/>
      <c r="CK75" s="241"/>
      <c r="CL75" s="241"/>
      <c r="CM75" s="241"/>
      <c r="CN75" s="241"/>
      <c r="CO75" s="241"/>
      <c r="CP75" s="241"/>
      <c r="CQ75" s="241"/>
      <c r="CR75" s="241"/>
      <c r="CS75" s="241"/>
      <c r="CT75" s="241"/>
    </row>
    <row r="76" spans="1:98" s="254" customFormat="1" ht="19.5" customHeight="1">
      <c r="A76" s="248" t="s">
        <v>29</v>
      </c>
      <c r="B76" s="249" t="s">
        <v>203</v>
      </c>
      <c r="C76" s="166"/>
      <c r="D76" s="239">
        <f t="shared" si="30"/>
        <v>703</v>
      </c>
      <c r="E76" s="239">
        <f t="shared" ref="E76:V76" si="32">SUM(E77:E78)</f>
        <v>14</v>
      </c>
      <c r="F76" s="239">
        <f t="shared" si="32"/>
        <v>58</v>
      </c>
      <c r="G76" s="239">
        <f t="shared" si="32"/>
        <v>60</v>
      </c>
      <c r="H76" s="239">
        <f t="shared" si="32"/>
        <v>46</v>
      </c>
      <c r="I76" s="239">
        <f t="shared" si="32"/>
        <v>72</v>
      </c>
      <c r="J76" s="239">
        <f t="shared" si="32"/>
        <v>75</v>
      </c>
      <c r="K76" s="239">
        <f t="shared" si="32"/>
        <v>56</v>
      </c>
      <c r="L76" s="239">
        <f t="shared" si="32"/>
        <v>57</v>
      </c>
      <c r="M76" s="239">
        <f t="shared" si="32"/>
        <v>43</v>
      </c>
      <c r="N76" s="239">
        <f t="shared" si="32"/>
        <v>32</v>
      </c>
      <c r="O76" s="239">
        <f t="shared" si="32"/>
        <v>28</v>
      </c>
      <c r="P76" s="239">
        <f t="shared" si="32"/>
        <v>24</v>
      </c>
      <c r="Q76" s="239">
        <f t="shared" si="32"/>
        <v>29</v>
      </c>
      <c r="R76" s="239">
        <f t="shared" si="32"/>
        <v>29</v>
      </c>
      <c r="S76" s="239">
        <f t="shared" si="32"/>
        <v>26</v>
      </c>
      <c r="T76" s="239">
        <f t="shared" si="32"/>
        <v>21</v>
      </c>
      <c r="U76" s="239">
        <f t="shared" si="32"/>
        <v>14</v>
      </c>
      <c r="V76" s="251">
        <f t="shared" si="32"/>
        <v>19</v>
      </c>
      <c r="W76" s="252"/>
      <c r="X76" s="252"/>
      <c r="Y76" s="253"/>
      <c r="Z76" s="253"/>
      <c r="AA76" s="253"/>
      <c r="AB76" s="253"/>
      <c r="AC76" s="253"/>
      <c r="AD76" s="253"/>
      <c r="AE76" s="253"/>
      <c r="AF76" s="253"/>
      <c r="AG76" s="253"/>
      <c r="AH76" s="253"/>
      <c r="AI76" s="253"/>
      <c r="AJ76" s="253"/>
      <c r="AK76" s="253"/>
      <c r="AL76" s="253"/>
      <c r="AM76" s="253"/>
      <c r="AN76" s="253"/>
      <c r="AO76" s="253"/>
      <c r="AP76" s="253"/>
      <c r="AQ76" s="253"/>
      <c r="AR76" s="253"/>
      <c r="AS76" s="253"/>
      <c r="AT76" s="253"/>
      <c r="AU76" s="253"/>
      <c r="AV76" s="253"/>
      <c r="AW76" s="253"/>
      <c r="AX76" s="253"/>
      <c r="AY76" s="253"/>
      <c r="AZ76" s="253"/>
      <c r="BA76" s="253"/>
      <c r="BB76" s="253"/>
      <c r="BC76" s="253"/>
      <c r="BD76" s="253"/>
      <c r="BE76" s="253"/>
      <c r="BF76" s="253"/>
      <c r="BG76" s="253"/>
      <c r="BH76" s="253"/>
      <c r="BI76" s="253"/>
      <c r="BJ76" s="253"/>
      <c r="BK76" s="253"/>
      <c r="BL76" s="253"/>
      <c r="BM76" s="253"/>
      <c r="BN76" s="253"/>
      <c r="BO76" s="253"/>
      <c r="BP76" s="253"/>
      <c r="BQ76" s="253"/>
      <c r="BR76" s="253"/>
      <c r="BS76" s="253"/>
      <c r="BT76" s="253"/>
      <c r="BU76" s="253"/>
      <c r="BV76" s="253"/>
      <c r="BW76" s="253"/>
      <c r="BX76" s="253"/>
      <c r="BY76" s="253"/>
      <c r="BZ76" s="253"/>
      <c r="CA76" s="253"/>
      <c r="CB76" s="253"/>
      <c r="CC76" s="253"/>
      <c r="CD76" s="253"/>
      <c r="CE76" s="253"/>
      <c r="CF76" s="253"/>
      <c r="CG76" s="253"/>
      <c r="CH76" s="253"/>
      <c r="CI76" s="253"/>
      <c r="CJ76" s="253"/>
      <c r="CK76" s="253"/>
      <c r="CL76" s="253"/>
      <c r="CM76" s="253"/>
      <c r="CN76" s="253"/>
      <c r="CO76" s="253"/>
      <c r="CP76" s="253"/>
      <c r="CQ76" s="253"/>
      <c r="CR76" s="253"/>
      <c r="CS76" s="253"/>
      <c r="CT76" s="253"/>
    </row>
    <row r="77" spans="1:98" s="265" customFormat="1" ht="19.5" customHeight="1">
      <c r="A77" s="261"/>
      <c r="B77" s="273"/>
      <c r="C77" s="263" t="s">
        <v>88</v>
      </c>
      <c r="D77" s="247">
        <f t="shared" si="30"/>
        <v>410</v>
      </c>
      <c r="E77" s="247">
        <v>7</v>
      </c>
      <c r="F77" s="247">
        <v>33</v>
      </c>
      <c r="G77" s="247">
        <v>37</v>
      </c>
      <c r="H77" s="247">
        <v>25</v>
      </c>
      <c r="I77" s="247">
        <v>42</v>
      </c>
      <c r="J77" s="247">
        <v>39</v>
      </c>
      <c r="K77" s="247">
        <v>37</v>
      </c>
      <c r="L77" s="247">
        <v>30</v>
      </c>
      <c r="M77" s="247">
        <v>32</v>
      </c>
      <c r="N77" s="247">
        <v>16</v>
      </c>
      <c r="O77" s="247">
        <v>17</v>
      </c>
      <c r="P77" s="247">
        <v>12</v>
      </c>
      <c r="Q77" s="247">
        <v>15</v>
      </c>
      <c r="R77" s="247">
        <v>18</v>
      </c>
      <c r="S77" s="247">
        <v>13</v>
      </c>
      <c r="T77" s="247">
        <v>15</v>
      </c>
      <c r="U77" s="247">
        <v>9</v>
      </c>
      <c r="V77" s="264">
        <v>13</v>
      </c>
      <c r="W77" s="267"/>
      <c r="X77" s="240"/>
      <c r="Y77" s="241"/>
      <c r="Z77" s="241"/>
      <c r="AA77" s="241"/>
      <c r="AB77" s="241"/>
      <c r="AC77" s="241"/>
      <c r="AD77" s="241"/>
      <c r="AE77" s="241"/>
      <c r="AF77" s="241"/>
      <c r="AG77" s="241"/>
      <c r="AH77" s="241"/>
      <c r="AI77" s="241"/>
      <c r="AJ77" s="241"/>
      <c r="AK77" s="241"/>
      <c r="AL77" s="241"/>
      <c r="AM77" s="241"/>
      <c r="AN77" s="241"/>
      <c r="AO77" s="241"/>
      <c r="AP77" s="241"/>
      <c r="AQ77" s="241"/>
      <c r="AR77" s="241"/>
      <c r="AS77" s="241"/>
      <c r="AT77" s="241"/>
      <c r="AU77" s="241"/>
      <c r="AV77" s="241"/>
      <c r="AW77" s="241"/>
      <c r="AX77" s="241"/>
      <c r="AY77" s="241"/>
      <c r="AZ77" s="241"/>
      <c r="BA77" s="241"/>
      <c r="BB77" s="241"/>
      <c r="BC77" s="241"/>
      <c r="BD77" s="241"/>
      <c r="BE77" s="241"/>
      <c r="BF77" s="241"/>
      <c r="BG77" s="241"/>
      <c r="BH77" s="241"/>
      <c r="BI77" s="241"/>
      <c r="BJ77" s="241"/>
      <c r="BK77" s="241"/>
      <c r="BL77" s="241"/>
      <c r="BM77" s="241"/>
      <c r="BN77" s="241"/>
      <c r="BO77" s="241"/>
      <c r="BP77" s="241"/>
      <c r="BQ77" s="241"/>
      <c r="BR77" s="241"/>
      <c r="BS77" s="241"/>
      <c r="BT77" s="241"/>
      <c r="BU77" s="241"/>
      <c r="BV77" s="241"/>
      <c r="BW77" s="241"/>
      <c r="BX77" s="241"/>
      <c r="BY77" s="241"/>
      <c r="BZ77" s="241"/>
      <c r="CA77" s="241"/>
      <c r="CB77" s="241"/>
      <c r="CC77" s="241"/>
      <c r="CD77" s="241"/>
      <c r="CE77" s="241"/>
      <c r="CF77" s="241"/>
      <c r="CG77" s="241"/>
      <c r="CH77" s="241"/>
      <c r="CI77" s="241"/>
      <c r="CJ77" s="241"/>
      <c r="CK77" s="241"/>
      <c r="CL77" s="241"/>
      <c r="CM77" s="241"/>
      <c r="CN77" s="241"/>
      <c r="CO77" s="241"/>
      <c r="CP77" s="241"/>
      <c r="CQ77" s="241"/>
      <c r="CR77" s="241"/>
      <c r="CS77" s="241"/>
      <c r="CT77" s="241"/>
    </row>
    <row r="78" spans="1:98" ht="19.5" customHeight="1">
      <c r="A78" s="261"/>
      <c r="B78" s="270"/>
      <c r="C78" s="263" t="s">
        <v>89</v>
      </c>
      <c r="D78" s="247">
        <f t="shared" si="30"/>
        <v>293</v>
      </c>
      <c r="E78" s="247">
        <v>7</v>
      </c>
      <c r="F78" s="247">
        <v>25</v>
      </c>
      <c r="G78" s="247">
        <v>23</v>
      </c>
      <c r="H78" s="247">
        <v>21</v>
      </c>
      <c r="I78" s="247">
        <v>30</v>
      </c>
      <c r="J78" s="247">
        <v>36</v>
      </c>
      <c r="K78" s="247">
        <v>19</v>
      </c>
      <c r="L78" s="247">
        <v>27</v>
      </c>
      <c r="M78" s="247">
        <v>11</v>
      </c>
      <c r="N78" s="247">
        <v>16</v>
      </c>
      <c r="O78" s="247">
        <v>11</v>
      </c>
      <c r="P78" s="247">
        <v>12</v>
      </c>
      <c r="Q78" s="247">
        <v>14</v>
      </c>
      <c r="R78" s="247">
        <v>11</v>
      </c>
      <c r="S78" s="247">
        <v>13</v>
      </c>
      <c r="T78" s="247">
        <v>6</v>
      </c>
      <c r="U78" s="247">
        <v>5</v>
      </c>
      <c r="V78" s="264">
        <v>6</v>
      </c>
      <c r="W78" s="267"/>
      <c r="X78" s="240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  <c r="BF78" s="241"/>
      <c r="BG78" s="241"/>
      <c r="BH78" s="241"/>
      <c r="BI78" s="241"/>
      <c r="BJ78" s="241"/>
      <c r="BK78" s="241"/>
      <c r="BL78" s="241"/>
      <c r="BM78" s="241"/>
      <c r="BN78" s="241"/>
      <c r="BO78" s="241"/>
      <c r="BP78" s="241"/>
      <c r="BQ78" s="241"/>
      <c r="BR78" s="241"/>
      <c r="BS78" s="241"/>
      <c r="BT78" s="241"/>
      <c r="BU78" s="241"/>
      <c r="BV78" s="241"/>
      <c r="BW78" s="241"/>
      <c r="BX78" s="241"/>
      <c r="BY78" s="241"/>
      <c r="BZ78" s="241"/>
      <c r="CA78" s="241"/>
      <c r="CB78" s="241"/>
      <c r="CC78" s="241"/>
      <c r="CD78" s="241"/>
      <c r="CE78" s="241"/>
      <c r="CF78" s="241"/>
      <c r="CG78" s="241"/>
      <c r="CH78" s="241"/>
      <c r="CI78" s="241"/>
      <c r="CJ78" s="241"/>
      <c r="CK78" s="241"/>
      <c r="CL78" s="241"/>
      <c r="CM78" s="241"/>
      <c r="CN78" s="241"/>
      <c r="CO78" s="241"/>
      <c r="CP78" s="241"/>
      <c r="CQ78" s="241"/>
      <c r="CR78" s="241"/>
      <c r="CS78" s="241"/>
      <c r="CT78" s="241"/>
    </row>
    <row r="79" spans="1:98" s="254" customFormat="1" ht="19.5" customHeight="1">
      <c r="A79" s="248" t="s">
        <v>31</v>
      </c>
      <c r="B79" s="249" t="s">
        <v>204</v>
      </c>
      <c r="C79" s="166"/>
      <c r="D79" s="239">
        <f t="shared" si="30"/>
        <v>998</v>
      </c>
      <c r="E79" s="239">
        <f t="shared" ref="E79:V79" si="33">SUM(E80:E81)</f>
        <v>12</v>
      </c>
      <c r="F79" s="239">
        <f t="shared" si="33"/>
        <v>79</v>
      </c>
      <c r="G79" s="239">
        <f t="shared" si="33"/>
        <v>111</v>
      </c>
      <c r="H79" s="239">
        <f t="shared" si="33"/>
        <v>91</v>
      </c>
      <c r="I79" s="239">
        <f t="shared" si="33"/>
        <v>105</v>
      </c>
      <c r="J79" s="239">
        <f t="shared" si="33"/>
        <v>77</v>
      </c>
      <c r="K79" s="239">
        <f t="shared" si="33"/>
        <v>73</v>
      </c>
      <c r="L79" s="239">
        <f t="shared" si="33"/>
        <v>62</v>
      </c>
      <c r="M79" s="239">
        <f t="shared" si="33"/>
        <v>66</v>
      </c>
      <c r="N79" s="239">
        <f t="shared" si="33"/>
        <v>50</v>
      </c>
      <c r="O79" s="239">
        <f t="shared" si="33"/>
        <v>44</v>
      </c>
      <c r="P79" s="239">
        <f t="shared" si="33"/>
        <v>45</v>
      </c>
      <c r="Q79" s="239">
        <f t="shared" si="33"/>
        <v>33</v>
      </c>
      <c r="R79" s="239">
        <f t="shared" si="33"/>
        <v>37</v>
      </c>
      <c r="S79" s="239">
        <f t="shared" si="33"/>
        <v>31</v>
      </c>
      <c r="T79" s="239">
        <f t="shared" si="33"/>
        <v>25</v>
      </c>
      <c r="U79" s="239">
        <f t="shared" si="33"/>
        <v>24</v>
      </c>
      <c r="V79" s="251">
        <f t="shared" si="33"/>
        <v>33</v>
      </c>
      <c r="W79" s="252"/>
      <c r="X79" s="252"/>
      <c r="Y79" s="253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53"/>
      <c r="AT79" s="253"/>
      <c r="AU79" s="253"/>
      <c r="AV79" s="253"/>
      <c r="AW79" s="253"/>
      <c r="AX79" s="253"/>
      <c r="AY79" s="253"/>
      <c r="AZ79" s="253"/>
      <c r="BA79" s="253"/>
      <c r="BB79" s="253"/>
      <c r="BC79" s="253"/>
      <c r="BD79" s="253"/>
      <c r="BE79" s="253"/>
      <c r="BF79" s="253"/>
      <c r="BG79" s="253"/>
      <c r="BH79" s="253"/>
      <c r="BI79" s="253"/>
      <c r="BJ79" s="253"/>
      <c r="BK79" s="253"/>
      <c r="BL79" s="253"/>
      <c r="BM79" s="253"/>
      <c r="BN79" s="253"/>
      <c r="BO79" s="253"/>
      <c r="BP79" s="253"/>
      <c r="BQ79" s="253"/>
      <c r="BR79" s="253"/>
      <c r="BS79" s="253"/>
      <c r="BT79" s="253"/>
      <c r="BU79" s="253"/>
      <c r="BV79" s="253"/>
      <c r="BW79" s="253"/>
      <c r="BX79" s="253"/>
      <c r="BY79" s="253"/>
      <c r="BZ79" s="253"/>
      <c r="CA79" s="253"/>
      <c r="CB79" s="253"/>
      <c r="CC79" s="253"/>
      <c r="CD79" s="253"/>
      <c r="CE79" s="253"/>
      <c r="CF79" s="253"/>
      <c r="CG79" s="253"/>
      <c r="CH79" s="253"/>
      <c r="CI79" s="253"/>
      <c r="CJ79" s="253"/>
      <c r="CK79" s="253"/>
      <c r="CL79" s="253"/>
      <c r="CM79" s="253"/>
      <c r="CN79" s="253"/>
      <c r="CO79" s="253"/>
      <c r="CP79" s="253"/>
      <c r="CQ79" s="253"/>
      <c r="CR79" s="253"/>
      <c r="CS79" s="253"/>
      <c r="CT79" s="253"/>
    </row>
    <row r="80" spans="1:98" s="265" customFormat="1" ht="19.5" customHeight="1">
      <c r="A80" s="261"/>
      <c r="B80" s="273"/>
      <c r="C80" s="263" t="s">
        <v>88</v>
      </c>
      <c r="D80" s="247">
        <f t="shared" si="30"/>
        <v>539</v>
      </c>
      <c r="E80" s="247">
        <v>5</v>
      </c>
      <c r="F80" s="247">
        <v>42</v>
      </c>
      <c r="G80" s="247">
        <v>61</v>
      </c>
      <c r="H80" s="247">
        <v>48</v>
      </c>
      <c r="I80" s="247">
        <v>58</v>
      </c>
      <c r="J80" s="247">
        <v>39</v>
      </c>
      <c r="K80" s="247">
        <v>34</v>
      </c>
      <c r="L80" s="247">
        <v>36</v>
      </c>
      <c r="M80" s="247">
        <v>36</v>
      </c>
      <c r="N80" s="247">
        <v>27</v>
      </c>
      <c r="O80" s="247">
        <v>26</v>
      </c>
      <c r="P80" s="247">
        <v>22</v>
      </c>
      <c r="Q80" s="247">
        <v>21</v>
      </c>
      <c r="R80" s="247">
        <v>23</v>
      </c>
      <c r="S80" s="247">
        <v>17</v>
      </c>
      <c r="T80" s="247">
        <v>13</v>
      </c>
      <c r="U80" s="247">
        <v>11</v>
      </c>
      <c r="V80" s="264">
        <v>20</v>
      </c>
      <c r="W80" s="267"/>
      <c r="X80" s="240"/>
      <c r="Y80" s="241"/>
      <c r="Z80" s="241"/>
      <c r="AA80" s="241"/>
      <c r="AB80" s="241"/>
      <c r="AC80" s="241"/>
      <c r="AD80" s="241"/>
      <c r="AE80" s="241"/>
      <c r="AF80" s="241"/>
      <c r="AG80" s="241"/>
      <c r="AH80" s="241"/>
      <c r="AI80" s="241"/>
      <c r="AJ80" s="241"/>
      <c r="AK80" s="241"/>
      <c r="AL80" s="241"/>
      <c r="AM80" s="241"/>
      <c r="AN80" s="241"/>
      <c r="AO80" s="241"/>
      <c r="AP80" s="241"/>
      <c r="AQ80" s="241"/>
      <c r="AR80" s="241"/>
      <c r="AS80" s="241"/>
      <c r="AT80" s="241"/>
      <c r="AU80" s="241"/>
      <c r="AV80" s="241"/>
      <c r="AW80" s="241"/>
      <c r="AX80" s="241"/>
      <c r="AY80" s="241"/>
      <c r="AZ80" s="241"/>
      <c r="BA80" s="241"/>
      <c r="BB80" s="241"/>
      <c r="BC80" s="241"/>
      <c r="BD80" s="241"/>
      <c r="BE80" s="241"/>
      <c r="BF80" s="241"/>
      <c r="BG80" s="241"/>
      <c r="BH80" s="241"/>
      <c r="BI80" s="241"/>
      <c r="BJ80" s="241"/>
      <c r="BK80" s="241"/>
      <c r="BL80" s="241"/>
      <c r="BM80" s="241"/>
      <c r="BN80" s="241"/>
      <c r="BO80" s="241"/>
      <c r="BP80" s="241"/>
      <c r="BQ80" s="241"/>
      <c r="BR80" s="241"/>
      <c r="BS80" s="241"/>
      <c r="BT80" s="241"/>
      <c r="BU80" s="241"/>
      <c r="BV80" s="241"/>
      <c r="BW80" s="241"/>
      <c r="BX80" s="241"/>
      <c r="BY80" s="241"/>
      <c r="BZ80" s="241"/>
      <c r="CA80" s="241"/>
      <c r="CB80" s="241"/>
      <c r="CC80" s="241"/>
      <c r="CD80" s="241"/>
      <c r="CE80" s="241"/>
      <c r="CF80" s="241"/>
      <c r="CG80" s="241"/>
      <c r="CH80" s="241"/>
      <c r="CI80" s="241"/>
      <c r="CJ80" s="241"/>
      <c r="CK80" s="241"/>
      <c r="CL80" s="241"/>
      <c r="CM80" s="241"/>
      <c r="CN80" s="241"/>
      <c r="CO80" s="241"/>
      <c r="CP80" s="241"/>
      <c r="CQ80" s="241"/>
      <c r="CR80" s="241"/>
      <c r="CS80" s="241"/>
      <c r="CT80" s="241"/>
    </row>
    <row r="81" spans="1:98" ht="19.5" customHeight="1">
      <c r="A81" s="261"/>
      <c r="B81" s="270"/>
      <c r="C81" s="263" t="s">
        <v>89</v>
      </c>
      <c r="D81" s="247">
        <f t="shared" si="30"/>
        <v>459</v>
      </c>
      <c r="E81" s="247">
        <v>7</v>
      </c>
      <c r="F81" s="247">
        <v>37</v>
      </c>
      <c r="G81" s="247">
        <v>50</v>
      </c>
      <c r="H81" s="247">
        <v>43</v>
      </c>
      <c r="I81" s="247">
        <v>47</v>
      </c>
      <c r="J81" s="247">
        <v>38</v>
      </c>
      <c r="K81" s="247">
        <v>39</v>
      </c>
      <c r="L81" s="247">
        <v>26</v>
      </c>
      <c r="M81" s="247">
        <v>30</v>
      </c>
      <c r="N81" s="247">
        <v>23</v>
      </c>
      <c r="O81" s="247">
        <v>18</v>
      </c>
      <c r="P81" s="247">
        <v>23</v>
      </c>
      <c r="Q81" s="247">
        <v>12</v>
      </c>
      <c r="R81" s="247">
        <v>14</v>
      </c>
      <c r="S81" s="247">
        <v>14</v>
      </c>
      <c r="T81" s="247">
        <v>12</v>
      </c>
      <c r="U81" s="247">
        <v>13</v>
      </c>
      <c r="V81" s="264">
        <v>13</v>
      </c>
      <c r="W81" s="267"/>
      <c r="X81" s="240"/>
      <c r="Y81" s="241"/>
      <c r="Z81" s="241"/>
      <c r="AA81" s="241"/>
      <c r="AB81" s="241"/>
      <c r="AC81" s="241"/>
      <c r="AD81" s="241"/>
      <c r="AE81" s="241"/>
      <c r="AF81" s="241"/>
      <c r="AG81" s="241"/>
      <c r="AH81" s="241"/>
      <c r="AI81" s="241"/>
      <c r="AJ81" s="241"/>
      <c r="AK81" s="241"/>
      <c r="AL81" s="241"/>
      <c r="AM81" s="241"/>
      <c r="AN81" s="241"/>
      <c r="AO81" s="241"/>
      <c r="AP81" s="241"/>
      <c r="AQ81" s="241"/>
      <c r="AR81" s="241"/>
      <c r="AS81" s="241"/>
      <c r="AT81" s="241"/>
      <c r="AU81" s="241"/>
      <c r="AV81" s="241"/>
      <c r="AW81" s="241"/>
      <c r="AX81" s="241"/>
      <c r="AY81" s="241"/>
      <c r="AZ81" s="241"/>
      <c r="BA81" s="241"/>
      <c r="BB81" s="241"/>
      <c r="BC81" s="241"/>
      <c r="BD81" s="241"/>
      <c r="BE81" s="241"/>
      <c r="BF81" s="241"/>
      <c r="BG81" s="241"/>
      <c r="BH81" s="241"/>
      <c r="BI81" s="241"/>
      <c r="BJ81" s="241"/>
      <c r="BK81" s="241"/>
      <c r="BL81" s="241"/>
      <c r="BM81" s="241"/>
      <c r="BN81" s="241"/>
      <c r="BO81" s="241"/>
      <c r="BP81" s="241"/>
      <c r="BQ81" s="241"/>
      <c r="BR81" s="241"/>
      <c r="BS81" s="241"/>
      <c r="BT81" s="241"/>
      <c r="BU81" s="241"/>
      <c r="BV81" s="241"/>
      <c r="BW81" s="241"/>
      <c r="BX81" s="241"/>
      <c r="BY81" s="241"/>
      <c r="BZ81" s="241"/>
      <c r="CA81" s="241"/>
      <c r="CB81" s="241"/>
      <c r="CC81" s="241"/>
      <c r="CD81" s="241"/>
      <c r="CE81" s="241"/>
      <c r="CF81" s="241"/>
      <c r="CG81" s="241"/>
      <c r="CH81" s="241"/>
      <c r="CI81" s="241"/>
      <c r="CJ81" s="241"/>
      <c r="CK81" s="241"/>
      <c r="CL81" s="241"/>
      <c r="CM81" s="241"/>
      <c r="CN81" s="241"/>
      <c r="CO81" s="241"/>
      <c r="CP81" s="241"/>
      <c r="CQ81" s="241"/>
      <c r="CR81" s="241"/>
      <c r="CS81" s="241"/>
      <c r="CT81" s="241"/>
    </row>
    <row r="82" spans="1:98" s="254" customFormat="1" ht="19.5" customHeight="1">
      <c r="A82" s="248" t="s">
        <v>33</v>
      </c>
      <c r="B82" s="249" t="s">
        <v>205</v>
      </c>
      <c r="C82" s="274"/>
      <c r="D82" s="239">
        <f t="shared" si="30"/>
        <v>2288</v>
      </c>
      <c r="E82" s="239">
        <f t="shared" ref="E82:V82" si="34">SUM(E83:E84)</f>
        <v>34</v>
      </c>
      <c r="F82" s="239">
        <f t="shared" si="34"/>
        <v>153</v>
      </c>
      <c r="G82" s="239">
        <f t="shared" si="34"/>
        <v>196</v>
      </c>
      <c r="H82" s="239">
        <f t="shared" si="34"/>
        <v>191</v>
      </c>
      <c r="I82" s="239">
        <f t="shared" si="34"/>
        <v>221</v>
      </c>
      <c r="J82" s="239">
        <f t="shared" si="34"/>
        <v>185</v>
      </c>
      <c r="K82" s="239">
        <f t="shared" si="34"/>
        <v>182</v>
      </c>
      <c r="L82" s="239">
        <f t="shared" si="34"/>
        <v>137</v>
      </c>
      <c r="M82" s="239">
        <f t="shared" si="34"/>
        <v>125</v>
      </c>
      <c r="N82" s="239">
        <f t="shared" si="34"/>
        <v>139</v>
      </c>
      <c r="O82" s="239">
        <f t="shared" si="34"/>
        <v>107</v>
      </c>
      <c r="P82" s="239">
        <f t="shared" si="34"/>
        <v>124</v>
      </c>
      <c r="Q82" s="239">
        <f t="shared" si="34"/>
        <v>96</v>
      </c>
      <c r="R82" s="239">
        <f t="shared" si="34"/>
        <v>105</v>
      </c>
      <c r="S82" s="239">
        <f t="shared" si="34"/>
        <v>100</v>
      </c>
      <c r="T82" s="239">
        <f t="shared" si="34"/>
        <v>81</v>
      </c>
      <c r="U82" s="239">
        <f t="shared" si="34"/>
        <v>57</v>
      </c>
      <c r="V82" s="251">
        <f t="shared" si="34"/>
        <v>55</v>
      </c>
      <c r="W82" s="252"/>
      <c r="X82" s="252"/>
      <c r="Y82" s="253"/>
      <c r="Z82" s="253"/>
      <c r="AA82" s="253"/>
      <c r="AB82" s="253"/>
      <c r="AC82" s="253"/>
      <c r="AD82" s="253"/>
      <c r="AE82" s="253"/>
      <c r="AF82" s="253"/>
      <c r="AG82" s="253"/>
      <c r="AH82" s="253"/>
      <c r="AI82" s="253"/>
      <c r="AJ82" s="253"/>
      <c r="AK82" s="253"/>
      <c r="AL82" s="253"/>
      <c r="AM82" s="253"/>
      <c r="AN82" s="253"/>
      <c r="AO82" s="253"/>
      <c r="AP82" s="253"/>
      <c r="AQ82" s="253"/>
      <c r="AR82" s="253"/>
      <c r="AS82" s="253"/>
      <c r="AT82" s="253"/>
      <c r="AU82" s="253"/>
      <c r="AV82" s="253"/>
      <c r="AW82" s="253"/>
      <c r="AX82" s="253"/>
      <c r="AY82" s="253"/>
      <c r="AZ82" s="253"/>
      <c r="BA82" s="253"/>
      <c r="BB82" s="253"/>
      <c r="BC82" s="253"/>
      <c r="BD82" s="253"/>
      <c r="BE82" s="253"/>
      <c r="BF82" s="253"/>
      <c r="BG82" s="253"/>
      <c r="BH82" s="253"/>
      <c r="BI82" s="253"/>
      <c r="BJ82" s="253"/>
      <c r="BK82" s="253"/>
      <c r="BL82" s="253"/>
      <c r="BM82" s="253"/>
      <c r="BN82" s="253"/>
      <c r="BO82" s="253"/>
      <c r="BP82" s="253"/>
      <c r="BQ82" s="253"/>
      <c r="BR82" s="253"/>
      <c r="BS82" s="253"/>
      <c r="BT82" s="253"/>
      <c r="BU82" s="253"/>
      <c r="BV82" s="253"/>
      <c r="BW82" s="253"/>
      <c r="BX82" s="253"/>
      <c r="BY82" s="253"/>
      <c r="BZ82" s="253"/>
      <c r="CA82" s="253"/>
      <c r="CB82" s="253"/>
      <c r="CC82" s="253"/>
      <c r="CD82" s="253"/>
      <c r="CE82" s="253"/>
      <c r="CF82" s="253"/>
      <c r="CG82" s="253"/>
      <c r="CH82" s="253"/>
      <c r="CI82" s="253"/>
      <c r="CJ82" s="253"/>
      <c r="CK82" s="253"/>
      <c r="CL82" s="253"/>
      <c r="CM82" s="253"/>
      <c r="CN82" s="253"/>
      <c r="CO82" s="253"/>
      <c r="CP82" s="253"/>
      <c r="CQ82" s="253"/>
      <c r="CR82" s="253"/>
      <c r="CS82" s="253"/>
      <c r="CT82" s="253"/>
    </row>
    <row r="83" spans="1:98" s="265" customFormat="1" ht="19.5" customHeight="1">
      <c r="A83" s="261"/>
      <c r="B83" s="273"/>
      <c r="C83" s="263" t="s">
        <v>88</v>
      </c>
      <c r="D83" s="247">
        <f t="shared" si="30"/>
        <v>1209</v>
      </c>
      <c r="E83" s="247">
        <v>20</v>
      </c>
      <c r="F83" s="247">
        <v>78</v>
      </c>
      <c r="G83" s="247">
        <v>94</v>
      </c>
      <c r="H83" s="247">
        <v>96</v>
      </c>
      <c r="I83" s="247">
        <v>110</v>
      </c>
      <c r="J83" s="247">
        <v>93</v>
      </c>
      <c r="K83" s="247">
        <v>103</v>
      </c>
      <c r="L83" s="247">
        <v>75</v>
      </c>
      <c r="M83" s="247">
        <v>64</v>
      </c>
      <c r="N83" s="247">
        <v>73</v>
      </c>
      <c r="O83" s="247">
        <v>59</v>
      </c>
      <c r="P83" s="247">
        <v>59</v>
      </c>
      <c r="Q83" s="247">
        <v>56</v>
      </c>
      <c r="R83" s="247">
        <v>57</v>
      </c>
      <c r="S83" s="247">
        <v>58</v>
      </c>
      <c r="T83" s="247">
        <v>48</v>
      </c>
      <c r="U83" s="247">
        <v>36</v>
      </c>
      <c r="V83" s="264">
        <v>30</v>
      </c>
      <c r="W83" s="267"/>
      <c r="X83" s="240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  <c r="BF83" s="241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  <c r="BQ83" s="241"/>
      <c r="BR83" s="241"/>
      <c r="BS83" s="241"/>
      <c r="BT83" s="241"/>
      <c r="BU83" s="241"/>
      <c r="BV83" s="241"/>
      <c r="BW83" s="241"/>
      <c r="BX83" s="241"/>
      <c r="BY83" s="241"/>
      <c r="BZ83" s="241"/>
      <c r="CA83" s="241"/>
      <c r="CB83" s="241"/>
      <c r="CC83" s="241"/>
      <c r="CD83" s="241"/>
      <c r="CE83" s="241"/>
      <c r="CF83" s="241"/>
      <c r="CG83" s="241"/>
      <c r="CH83" s="241"/>
      <c r="CI83" s="241"/>
      <c r="CJ83" s="241"/>
      <c r="CK83" s="241"/>
      <c r="CL83" s="241"/>
      <c r="CM83" s="241"/>
      <c r="CN83" s="241"/>
      <c r="CO83" s="241"/>
      <c r="CP83" s="241"/>
      <c r="CQ83" s="241"/>
      <c r="CR83" s="241"/>
      <c r="CS83" s="241"/>
      <c r="CT83" s="241"/>
    </row>
    <row r="84" spans="1:98" ht="19.5" customHeight="1">
      <c r="A84" s="261"/>
      <c r="B84" s="270"/>
      <c r="C84" s="263" t="s">
        <v>89</v>
      </c>
      <c r="D84" s="247">
        <f t="shared" si="30"/>
        <v>1079</v>
      </c>
      <c r="E84" s="247">
        <v>14</v>
      </c>
      <c r="F84" s="247">
        <v>75</v>
      </c>
      <c r="G84" s="247">
        <v>102</v>
      </c>
      <c r="H84" s="247">
        <v>95</v>
      </c>
      <c r="I84" s="247">
        <v>111</v>
      </c>
      <c r="J84" s="247">
        <v>92</v>
      </c>
      <c r="K84" s="247">
        <v>79</v>
      </c>
      <c r="L84" s="247">
        <v>62</v>
      </c>
      <c r="M84" s="247">
        <v>61</v>
      </c>
      <c r="N84" s="247">
        <v>66</v>
      </c>
      <c r="O84" s="247">
        <v>48</v>
      </c>
      <c r="P84" s="247">
        <v>65</v>
      </c>
      <c r="Q84" s="247">
        <v>40</v>
      </c>
      <c r="R84" s="247">
        <v>48</v>
      </c>
      <c r="S84" s="247">
        <v>42</v>
      </c>
      <c r="T84" s="247">
        <v>33</v>
      </c>
      <c r="U84" s="247">
        <v>21</v>
      </c>
      <c r="V84" s="264">
        <v>25</v>
      </c>
      <c r="W84" s="267"/>
      <c r="X84" s="240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241"/>
      <c r="AW84" s="241"/>
      <c r="AX84" s="241"/>
      <c r="AY84" s="241"/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241"/>
      <c r="BO84" s="241"/>
      <c r="BP84" s="241"/>
      <c r="BQ84" s="241"/>
      <c r="BR84" s="241"/>
      <c r="BS84" s="241"/>
      <c r="BT84" s="241"/>
      <c r="BU84" s="241"/>
      <c r="BV84" s="241"/>
      <c r="BW84" s="241"/>
      <c r="BX84" s="241"/>
      <c r="BY84" s="241"/>
      <c r="BZ84" s="241"/>
      <c r="CA84" s="241"/>
      <c r="CB84" s="241"/>
      <c r="CC84" s="241"/>
      <c r="CD84" s="241"/>
      <c r="CE84" s="241"/>
      <c r="CF84" s="241"/>
      <c r="CG84" s="241"/>
      <c r="CH84" s="241"/>
      <c r="CI84" s="241"/>
      <c r="CJ84" s="241"/>
      <c r="CK84" s="241"/>
      <c r="CL84" s="241"/>
      <c r="CM84" s="241"/>
      <c r="CN84" s="241"/>
      <c r="CO84" s="241"/>
      <c r="CP84" s="241"/>
      <c r="CQ84" s="241"/>
      <c r="CR84" s="241"/>
      <c r="CS84" s="241"/>
      <c r="CT84" s="241"/>
    </row>
    <row r="85" spans="1:98" s="254" customFormat="1" ht="19.5" customHeight="1">
      <c r="A85" s="248" t="s">
        <v>35</v>
      </c>
      <c r="B85" s="249" t="s">
        <v>206</v>
      </c>
      <c r="C85" s="166"/>
      <c r="D85" s="239">
        <f t="shared" si="30"/>
        <v>568</v>
      </c>
      <c r="E85" s="239">
        <f t="shared" ref="E85:V85" si="35">SUM(E86:E87)</f>
        <v>13</v>
      </c>
      <c r="F85" s="239">
        <f t="shared" si="35"/>
        <v>48</v>
      </c>
      <c r="G85" s="239">
        <f t="shared" si="35"/>
        <v>66</v>
      </c>
      <c r="H85" s="239">
        <f t="shared" si="35"/>
        <v>76</v>
      </c>
      <c r="I85" s="239">
        <f t="shared" si="35"/>
        <v>55</v>
      </c>
      <c r="J85" s="239">
        <f t="shared" si="35"/>
        <v>47</v>
      </c>
      <c r="K85" s="239">
        <f t="shared" si="35"/>
        <v>34</v>
      </c>
      <c r="L85" s="239">
        <f t="shared" si="35"/>
        <v>37</v>
      </c>
      <c r="M85" s="239">
        <f t="shared" si="35"/>
        <v>29</v>
      </c>
      <c r="N85" s="239">
        <f t="shared" si="35"/>
        <v>26</v>
      </c>
      <c r="O85" s="239">
        <f t="shared" si="35"/>
        <v>22</v>
      </c>
      <c r="P85" s="239">
        <f t="shared" si="35"/>
        <v>21</v>
      </c>
      <c r="Q85" s="239">
        <f t="shared" si="35"/>
        <v>25</v>
      </c>
      <c r="R85" s="239">
        <f t="shared" si="35"/>
        <v>21</v>
      </c>
      <c r="S85" s="239">
        <f t="shared" si="35"/>
        <v>17</v>
      </c>
      <c r="T85" s="239">
        <f t="shared" si="35"/>
        <v>13</v>
      </c>
      <c r="U85" s="239">
        <f t="shared" si="35"/>
        <v>11</v>
      </c>
      <c r="V85" s="251">
        <f t="shared" si="35"/>
        <v>7</v>
      </c>
      <c r="W85" s="252"/>
      <c r="X85" s="252"/>
      <c r="Y85" s="253"/>
      <c r="Z85" s="253"/>
      <c r="AA85" s="253"/>
      <c r="AB85" s="253"/>
      <c r="AC85" s="253"/>
      <c r="AD85" s="253"/>
      <c r="AE85" s="253"/>
      <c r="AF85" s="253"/>
      <c r="AG85" s="253"/>
      <c r="AH85" s="253"/>
      <c r="AI85" s="253"/>
      <c r="AJ85" s="253"/>
      <c r="AK85" s="253"/>
      <c r="AL85" s="253"/>
      <c r="AM85" s="253"/>
      <c r="AN85" s="253"/>
      <c r="AO85" s="253"/>
      <c r="AP85" s="253"/>
      <c r="AQ85" s="253"/>
      <c r="AR85" s="253"/>
      <c r="AS85" s="253"/>
      <c r="AT85" s="253"/>
      <c r="AU85" s="253"/>
      <c r="AV85" s="253"/>
      <c r="AW85" s="253"/>
      <c r="AX85" s="253"/>
      <c r="AY85" s="253"/>
      <c r="AZ85" s="253"/>
      <c r="BA85" s="253"/>
      <c r="BB85" s="253"/>
      <c r="BC85" s="253"/>
      <c r="BD85" s="253"/>
      <c r="BE85" s="253"/>
      <c r="BF85" s="253"/>
      <c r="BG85" s="253"/>
      <c r="BH85" s="253"/>
      <c r="BI85" s="253"/>
      <c r="BJ85" s="253"/>
      <c r="BK85" s="253"/>
      <c r="BL85" s="253"/>
      <c r="BM85" s="253"/>
      <c r="BN85" s="253"/>
      <c r="BO85" s="253"/>
      <c r="BP85" s="253"/>
      <c r="BQ85" s="253"/>
      <c r="BR85" s="253"/>
      <c r="BS85" s="253"/>
      <c r="BT85" s="253"/>
      <c r="BU85" s="253"/>
      <c r="BV85" s="253"/>
      <c r="BW85" s="253"/>
      <c r="BX85" s="253"/>
      <c r="BY85" s="253"/>
      <c r="BZ85" s="253"/>
      <c r="CA85" s="253"/>
      <c r="CB85" s="253"/>
      <c r="CC85" s="253"/>
      <c r="CD85" s="253"/>
      <c r="CE85" s="253"/>
      <c r="CF85" s="253"/>
      <c r="CG85" s="253"/>
      <c r="CH85" s="253"/>
      <c r="CI85" s="253"/>
      <c r="CJ85" s="253"/>
      <c r="CK85" s="253"/>
      <c r="CL85" s="253"/>
      <c r="CM85" s="253"/>
      <c r="CN85" s="253"/>
      <c r="CO85" s="253"/>
      <c r="CP85" s="253"/>
      <c r="CQ85" s="253"/>
      <c r="CR85" s="253"/>
      <c r="CS85" s="253"/>
      <c r="CT85" s="253"/>
    </row>
    <row r="86" spans="1:98" s="265" customFormat="1" ht="19.5" customHeight="1">
      <c r="A86" s="261"/>
      <c r="B86" s="273"/>
      <c r="C86" s="263" t="s">
        <v>88</v>
      </c>
      <c r="D86" s="247">
        <f t="shared" si="30"/>
        <v>307</v>
      </c>
      <c r="E86" s="247">
        <v>5</v>
      </c>
      <c r="F86" s="247">
        <v>24</v>
      </c>
      <c r="G86" s="247">
        <v>35</v>
      </c>
      <c r="H86" s="247">
        <v>35</v>
      </c>
      <c r="I86" s="247">
        <v>31</v>
      </c>
      <c r="J86" s="247">
        <v>20</v>
      </c>
      <c r="K86" s="247">
        <v>18</v>
      </c>
      <c r="L86" s="247">
        <v>19</v>
      </c>
      <c r="M86" s="247">
        <v>14</v>
      </c>
      <c r="N86" s="247">
        <v>16</v>
      </c>
      <c r="O86" s="247">
        <v>13</v>
      </c>
      <c r="P86" s="247">
        <v>14</v>
      </c>
      <c r="Q86" s="247">
        <v>17</v>
      </c>
      <c r="R86" s="247">
        <v>15</v>
      </c>
      <c r="S86" s="247">
        <v>11</v>
      </c>
      <c r="T86" s="247">
        <v>8</v>
      </c>
      <c r="U86" s="247">
        <v>8</v>
      </c>
      <c r="V86" s="264">
        <v>4</v>
      </c>
      <c r="W86" s="240"/>
      <c r="X86" s="240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241"/>
      <c r="BM86" s="241"/>
      <c r="BN86" s="241"/>
      <c r="BO86" s="241"/>
      <c r="BP86" s="241"/>
      <c r="BQ86" s="241"/>
      <c r="BR86" s="241"/>
      <c r="BS86" s="241"/>
      <c r="BT86" s="241"/>
      <c r="BU86" s="241"/>
      <c r="BV86" s="241"/>
      <c r="BW86" s="241"/>
      <c r="BX86" s="241"/>
      <c r="BY86" s="241"/>
      <c r="BZ86" s="241"/>
      <c r="CA86" s="241"/>
      <c r="CB86" s="241"/>
      <c r="CC86" s="241"/>
      <c r="CD86" s="241"/>
      <c r="CE86" s="241"/>
      <c r="CF86" s="241"/>
      <c r="CG86" s="241"/>
      <c r="CH86" s="241"/>
      <c r="CI86" s="241"/>
      <c r="CJ86" s="241"/>
      <c r="CK86" s="241"/>
      <c r="CL86" s="241"/>
      <c r="CM86" s="241"/>
      <c r="CN86" s="241"/>
      <c r="CO86" s="241"/>
      <c r="CP86" s="241"/>
      <c r="CQ86" s="241"/>
      <c r="CR86" s="241"/>
      <c r="CS86" s="241"/>
      <c r="CT86" s="241"/>
    </row>
    <row r="87" spans="1:98" ht="19.5" customHeight="1">
      <c r="A87" s="261"/>
      <c r="B87" s="270"/>
      <c r="C87" s="263" t="s">
        <v>89</v>
      </c>
      <c r="D87" s="247">
        <f t="shared" si="30"/>
        <v>261</v>
      </c>
      <c r="E87" s="247">
        <v>8</v>
      </c>
      <c r="F87" s="247">
        <v>24</v>
      </c>
      <c r="G87" s="247">
        <v>31</v>
      </c>
      <c r="H87" s="247">
        <v>41</v>
      </c>
      <c r="I87" s="247">
        <v>24</v>
      </c>
      <c r="J87" s="247">
        <v>27</v>
      </c>
      <c r="K87" s="247">
        <v>16</v>
      </c>
      <c r="L87" s="247">
        <v>18</v>
      </c>
      <c r="M87" s="247">
        <v>15</v>
      </c>
      <c r="N87" s="247">
        <v>10</v>
      </c>
      <c r="O87" s="247">
        <v>9</v>
      </c>
      <c r="P87" s="247">
        <v>7</v>
      </c>
      <c r="Q87" s="247">
        <v>8</v>
      </c>
      <c r="R87" s="247">
        <v>6</v>
      </c>
      <c r="S87" s="247">
        <v>6</v>
      </c>
      <c r="T87" s="247">
        <v>5</v>
      </c>
      <c r="U87" s="247">
        <v>3</v>
      </c>
      <c r="V87" s="264">
        <v>3</v>
      </c>
      <c r="W87" s="240"/>
      <c r="X87" s="240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  <c r="AR87" s="241"/>
      <c r="AS87" s="241"/>
      <c r="AT87" s="241"/>
      <c r="AU87" s="241"/>
      <c r="AV87" s="241"/>
      <c r="AW87" s="241"/>
      <c r="AX87" s="241"/>
      <c r="AY87" s="241"/>
      <c r="AZ87" s="241"/>
      <c r="BA87" s="241"/>
      <c r="BB87" s="241"/>
      <c r="BC87" s="241"/>
      <c r="BD87" s="241"/>
      <c r="BE87" s="241"/>
      <c r="BF87" s="241"/>
      <c r="BG87" s="241"/>
      <c r="BH87" s="241"/>
      <c r="BI87" s="241"/>
      <c r="BJ87" s="241"/>
      <c r="BK87" s="241"/>
      <c r="BL87" s="241"/>
      <c r="BM87" s="241"/>
      <c r="BN87" s="241"/>
      <c r="BO87" s="241"/>
      <c r="BP87" s="241"/>
      <c r="BQ87" s="241"/>
      <c r="BR87" s="241"/>
      <c r="BS87" s="241"/>
      <c r="BT87" s="241"/>
      <c r="BU87" s="241"/>
      <c r="BV87" s="241"/>
      <c r="BW87" s="241"/>
      <c r="BX87" s="241"/>
      <c r="BY87" s="241"/>
      <c r="BZ87" s="241"/>
      <c r="CA87" s="241"/>
      <c r="CB87" s="241"/>
      <c r="CC87" s="241"/>
      <c r="CD87" s="241"/>
      <c r="CE87" s="241"/>
      <c r="CF87" s="241"/>
      <c r="CG87" s="241"/>
      <c r="CH87" s="241"/>
      <c r="CI87" s="241"/>
      <c r="CJ87" s="241"/>
      <c r="CK87" s="241"/>
      <c r="CL87" s="241"/>
      <c r="CM87" s="241"/>
      <c r="CN87" s="241"/>
      <c r="CO87" s="241"/>
      <c r="CP87" s="241"/>
      <c r="CQ87" s="241"/>
      <c r="CR87" s="241"/>
      <c r="CS87" s="241"/>
      <c r="CT87" s="241"/>
    </row>
    <row r="88" spans="1:98" s="254" customFormat="1" ht="19.5" customHeight="1">
      <c r="A88" s="248" t="s">
        <v>37</v>
      </c>
      <c r="B88" s="249" t="s">
        <v>207</v>
      </c>
      <c r="C88" s="166"/>
      <c r="D88" s="239">
        <f t="shared" si="30"/>
        <v>2245</v>
      </c>
      <c r="E88" s="239">
        <f t="shared" ref="E88:V88" si="36">SUM(E89:E90)</f>
        <v>50</v>
      </c>
      <c r="F88" s="239">
        <f t="shared" si="36"/>
        <v>170</v>
      </c>
      <c r="G88" s="239">
        <f t="shared" si="36"/>
        <v>194</v>
      </c>
      <c r="H88" s="239">
        <f t="shared" si="36"/>
        <v>202</v>
      </c>
      <c r="I88" s="239">
        <f t="shared" si="36"/>
        <v>191</v>
      </c>
      <c r="J88" s="239">
        <f t="shared" si="36"/>
        <v>203</v>
      </c>
      <c r="K88" s="239">
        <f t="shared" si="36"/>
        <v>175</v>
      </c>
      <c r="L88" s="239">
        <f t="shared" si="36"/>
        <v>180</v>
      </c>
      <c r="M88" s="239">
        <f t="shared" si="36"/>
        <v>126</v>
      </c>
      <c r="N88" s="239">
        <f t="shared" si="36"/>
        <v>129</v>
      </c>
      <c r="O88" s="239">
        <f t="shared" si="36"/>
        <v>92</v>
      </c>
      <c r="P88" s="239">
        <f t="shared" si="36"/>
        <v>106</v>
      </c>
      <c r="Q88" s="239">
        <f t="shared" si="36"/>
        <v>102</v>
      </c>
      <c r="R88" s="239">
        <f t="shared" si="36"/>
        <v>92</v>
      </c>
      <c r="S88" s="239">
        <f t="shared" si="36"/>
        <v>78</v>
      </c>
      <c r="T88" s="239">
        <f t="shared" si="36"/>
        <v>52</v>
      </c>
      <c r="U88" s="239">
        <f t="shared" si="36"/>
        <v>50</v>
      </c>
      <c r="V88" s="251">
        <f t="shared" si="36"/>
        <v>53</v>
      </c>
      <c r="W88" s="252"/>
      <c r="X88" s="252"/>
      <c r="Y88" s="253"/>
      <c r="Z88" s="253"/>
      <c r="AA88" s="253"/>
      <c r="AB88" s="253"/>
      <c r="AC88" s="253"/>
      <c r="AD88" s="253"/>
      <c r="AE88" s="253"/>
      <c r="AF88" s="253"/>
      <c r="AG88" s="253"/>
      <c r="AH88" s="253"/>
      <c r="AI88" s="253"/>
      <c r="AJ88" s="253"/>
      <c r="AK88" s="253"/>
      <c r="AL88" s="253"/>
      <c r="AM88" s="253"/>
      <c r="AN88" s="253"/>
      <c r="AO88" s="253"/>
      <c r="AP88" s="253"/>
      <c r="AQ88" s="253"/>
      <c r="AR88" s="253"/>
      <c r="AS88" s="253"/>
      <c r="AT88" s="253"/>
      <c r="AU88" s="253"/>
      <c r="AV88" s="253"/>
      <c r="AW88" s="253"/>
      <c r="AX88" s="253"/>
      <c r="AY88" s="253"/>
      <c r="AZ88" s="253"/>
      <c r="BA88" s="253"/>
      <c r="BB88" s="253"/>
      <c r="BC88" s="253"/>
      <c r="BD88" s="253"/>
      <c r="BE88" s="253"/>
      <c r="BF88" s="253"/>
      <c r="BG88" s="253"/>
      <c r="BH88" s="253"/>
      <c r="BI88" s="253"/>
      <c r="BJ88" s="253"/>
      <c r="BK88" s="253"/>
      <c r="BL88" s="253"/>
      <c r="BM88" s="253"/>
      <c r="BN88" s="253"/>
      <c r="BO88" s="253"/>
      <c r="BP88" s="253"/>
      <c r="BQ88" s="253"/>
      <c r="BR88" s="253"/>
      <c r="BS88" s="253"/>
      <c r="BT88" s="253"/>
      <c r="BU88" s="253"/>
      <c r="BV88" s="253"/>
      <c r="BW88" s="253"/>
      <c r="BX88" s="253"/>
      <c r="BY88" s="253"/>
      <c r="BZ88" s="253"/>
      <c r="CA88" s="253"/>
      <c r="CB88" s="253"/>
      <c r="CC88" s="253"/>
      <c r="CD88" s="253"/>
      <c r="CE88" s="253"/>
      <c r="CF88" s="253"/>
      <c r="CG88" s="253"/>
      <c r="CH88" s="253"/>
      <c r="CI88" s="253"/>
      <c r="CJ88" s="253"/>
      <c r="CK88" s="253"/>
      <c r="CL88" s="253"/>
      <c r="CM88" s="253"/>
      <c r="CN88" s="253"/>
      <c r="CO88" s="253"/>
      <c r="CP88" s="253"/>
      <c r="CQ88" s="253"/>
      <c r="CR88" s="253"/>
      <c r="CS88" s="253"/>
      <c r="CT88" s="253"/>
    </row>
    <row r="89" spans="1:98" s="265" customFormat="1" ht="19.5" customHeight="1">
      <c r="A89" s="261"/>
      <c r="B89" s="273"/>
      <c r="C89" s="263" t="s">
        <v>88</v>
      </c>
      <c r="D89" s="247">
        <f t="shared" si="30"/>
        <v>1109</v>
      </c>
      <c r="E89" s="247">
        <v>23</v>
      </c>
      <c r="F89" s="247">
        <v>90</v>
      </c>
      <c r="G89" s="247">
        <v>101</v>
      </c>
      <c r="H89" s="247">
        <v>87</v>
      </c>
      <c r="I89" s="247">
        <v>98</v>
      </c>
      <c r="J89" s="247">
        <v>96</v>
      </c>
      <c r="K89" s="247">
        <v>79</v>
      </c>
      <c r="L89" s="247">
        <v>99</v>
      </c>
      <c r="M89" s="247">
        <v>66</v>
      </c>
      <c r="N89" s="247">
        <v>62</v>
      </c>
      <c r="O89" s="247">
        <v>52</v>
      </c>
      <c r="P89" s="247">
        <v>55</v>
      </c>
      <c r="Q89" s="247">
        <v>55</v>
      </c>
      <c r="R89" s="247">
        <v>45</v>
      </c>
      <c r="S89" s="247">
        <v>30</v>
      </c>
      <c r="T89" s="247">
        <v>24</v>
      </c>
      <c r="U89" s="247">
        <v>23</v>
      </c>
      <c r="V89" s="264">
        <v>24</v>
      </c>
      <c r="W89" s="240"/>
      <c r="X89" s="240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241"/>
      <c r="BC89" s="241"/>
      <c r="BD89" s="241"/>
      <c r="BE89" s="241"/>
      <c r="BF89" s="241"/>
      <c r="BG89" s="241"/>
      <c r="BH89" s="241"/>
      <c r="BI89" s="241"/>
      <c r="BJ89" s="241"/>
      <c r="BK89" s="241"/>
      <c r="BL89" s="241"/>
      <c r="BM89" s="241"/>
      <c r="BN89" s="241"/>
      <c r="BO89" s="241"/>
      <c r="BP89" s="241"/>
      <c r="BQ89" s="241"/>
      <c r="BR89" s="241"/>
      <c r="BS89" s="241"/>
      <c r="BT89" s="241"/>
      <c r="BU89" s="241"/>
      <c r="BV89" s="241"/>
      <c r="BW89" s="241"/>
      <c r="BX89" s="241"/>
      <c r="BY89" s="241"/>
      <c r="BZ89" s="241"/>
      <c r="CA89" s="241"/>
      <c r="CB89" s="241"/>
      <c r="CC89" s="241"/>
      <c r="CD89" s="241"/>
      <c r="CE89" s="241"/>
      <c r="CF89" s="241"/>
      <c r="CG89" s="241"/>
      <c r="CH89" s="241"/>
      <c r="CI89" s="241"/>
      <c r="CJ89" s="241"/>
      <c r="CK89" s="241"/>
      <c r="CL89" s="241"/>
      <c r="CM89" s="241"/>
      <c r="CN89" s="241"/>
      <c r="CO89" s="241"/>
      <c r="CP89" s="241"/>
      <c r="CQ89" s="241"/>
      <c r="CR89" s="241"/>
      <c r="CS89" s="241"/>
      <c r="CT89" s="241"/>
    </row>
    <row r="90" spans="1:98" ht="19.5" customHeight="1">
      <c r="A90" s="261"/>
      <c r="B90" s="270"/>
      <c r="C90" s="263" t="s">
        <v>89</v>
      </c>
      <c r="D90" s="247">
        <f t="shared" si="30"/>
        <v>1136</v>
      </c>
      <c r="E90" s="247">
        <v>27</v>
      </c>
      <c r="F90" s="247">
        <v>80</v>
      </c>
      <c r="G90" s="247">
        <v>93</v>
      </c>
      <c r="H90" s="247">
        <v>115</v>
      </c>
      <c r="I90" s="247">
        <v>93</v>
      </c>
      <c r="J90" s="247">
        <v>107</v>
      </c>
      <c r="K90" s="247">
        <v>96</v>
      </c>
      <c r="L90" s="247">
        <v>81</v>
      </c>
      <c r="M90" s="247">
        <v>60</v>
      </c>
      <c r="N90" s="247">
        <v>67</v>
      </c>
      <c r="O90" s="247">
        <v>40</v>
      </c>
      <c r="P90" s="247">
        <v>51</v>
      </c>
      <c r="Q90" s="247">
        <v>47</v>
      </c>
      <c r="R90" s="247">
        <v>47</v>
      </c>
      <c r="S90" s="247">
        <v>48</v>
      </c>
      <c r="T90" s="247">
        <v>28</v>
      </c>
      <c r="U90" s="247">
        <v>27</v>
      </c>
      <c r="V90" s="264">
        <v>29</v>
      </c>
      <c r="W90" s="240"/>
      <c r="X90" s="240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241"/>
      <c r="BC90" s="241"/>
      <c r="BD90" s="241"/>
      <c r="BE90" s="241"/>
      <c r="BF90" s="241"/>
      <c r="BG90" s="241"/>
      <c r="BH90" s="241"/>
      <c r="BI90" s="241"/>
      <c r="BJ90" s="241"/>
      <c r="BK90" s="241"/>
      <c r="BL90" s="241"/>
      <c r="BM90" s="241"/>
      <c r="BN90" s="241"/>
      <c r="BO90" s="241"/>
      <c r="BP90" s="241"/>
      <c r="BQ90" s="241"/>
      <c r="BR90" s="241"/>
      <c r="BS90" s="241"/>
      <c r="BT90" s="241"/>
      <c r="BU90" s="241"/>
      <c r="BV90" s="241"/>
      <c r="BW90" s="241"/>
      <c r="BX90" s="241"/>
      <c r="BY90" s="241"/>
      <c r="BZ90" s="241"/>
      <c r="CA90" s="241"/>
      <c r="CB90" s="241"/>
      <c r="CC90" s="241"/>
      <c r="CD90" s="241"/>
      <c r="CE90" s="241"/>
      <c r="CF90" s="241"/>
      <c r="CG90" s="241"/>
      <c r="CH90" s="241"/>
      <c r="CI90" s="241"/>
      <c r="CJ90" s="241"/>
      <c r="CK90" s="241"/>
      <c r="CL90" s="241"/>
      <c r="CM90" s="241"/>
      <c r="CN90" s="241"/>
      <c r="CO90" s="241"/>
      <c r="CP90" s="241"/>
      <c r="CQ90" s="241"/>
      <c r="CR90" s="241"/>
      <c r="CS90" s="241"/>
      <c r="CT90" s="241"/>
    </row>
    <row r="91" spans="1:98" s="254" customFormat="1" ht="19.5" customHeight="1">
      <c r="A91" s="248" t="s">
        <v>39</v>
      </c>
      <c r="B91" s="249" t="s">
        <v>208</v>
      </c>
      <c r="C91" s="166"/>
      <c r="D91" s="239">
        <f t="shared" si="30"/>
        <v>2991</v>
      </c>
      <c r="E91" s="239">
        <f t="shared" ref="E91:V91" si="37">SUM(E92:E93)</f>
        <v>42</v>
      </c>
      <c r="F91" s="239">
        <f t="shared" si="37"/>
        <v>190</v>
      </c>
      <c r="G91" s="239">
        <f t="shared" si="37"/>
        <v>256</v>
      </c>
      <c r="H91" s="239">
        <f t="shared" si="37"/>
        <v>252</v>
      </c>
      <c r="I91" s="239">
        <f t="shared" si="37"/>
        <v>263</v>
      </c>
      <c r="J91" s="239">
        <f t="shared" si="37"/>
        <v>249</v>
      </c>
      <c r="K91" s="239">
        <f t="shared" si="37"/>
        <v>225</v>
      </c>
      <c r="L91" s="239">
        <f t="shared" si="37"/>
        <v>207</v>
      </c>
      <c r="M91" s="239">
        <f t="shared" si="37"/>
        <v>173</v>
      </c>
      <c r="N91" s="239">
        <f t="shared" si="37"/>
        <v>164</v>
      </c>
      <c r="O91" s="239">
        <f t="shared" si="37"/>
        <v>184</v>
      </c>
      <c r="P91" s="239">
        <f t="shared" si="37"/>
        <v>186</v>
      </c>
      <c r="Q91" s="239">
        <f t="shared" si="37"/>
        <v>166</v>
      </c>
      <c r="R91" s="239">
        <f t="shared" si="37"/>
        <v>150</v>
      </c>
      <c r="S91" s="239">
        <f t="shared" si="37"/>
        <v>98</v>
      </c>
      <c r="T91" s="239">
        <f t="shared" si="37"/>
        <v>63</v>
      </c>
      <c r="U91" s="239">
        <f t="shared" si="37"/>
        <v>54</v>
      </c>
      <c r="V91" s="251">
        <f t="shared" si="37"/>
        <v>69</v>
      </c>
      <c r="W91" s="252"/>
      <c r="X91" s="252"/>
      <c r="Y91" s="253"/>
      <c r="Z91" s="253"/>
      <c r="AA91" s="253"/>
      <c r="AB91" s="253"/>
      <c r="AC91" s="253"/>
      <c r="AD91" s="253"/>
      <c r="AE91" s="253"/>
      <c r="AF91" s="253"/>
      <c r="AG91" s="253"/>
      <c r="AH91" s="253"/>
      <c r="AI91" s="253"/>
      <c r="AJ91" s="253"/>
      <c r="AK91" s="253"/>
      <c r="AL91" s="253"/>
      <c r="AM91" s="253"/>
      <c r="AN91" s="253"/>
      <c r="AO91" s="253"/>
      <c r="AP91" s="253"/>
      <c r="AQ91" s="253"/>
      <c r="AR91" s="253"/>
      <c r="AS91" s="253"/>
      <c r="AT91" s="253"/>
      <c r="AU91" s="253"/>
      <c r="AV91" s="253"/>
      <c r="AW91" s="253"/>
      <c r="AX91" s="253"/>
      <c r="AY91" s="253"/>
      <c r="AZ91" s="253"/>
      <c r="BA91" s="253"/>
      <c r="BB91" s="253"/>
      <c r="BC91" s="253"/>
      <c r="BD91" s="253"/>
      <c r="BE91" s="253"/>
      <c r="BF91" s="253"/>
      <c r="BG91" s="253"/>
      <c r="BH91" s="253"/>
      <c r="BI91" s="253"/>
      <c r="BJ91" s="253"/>
      <c r="BK91" s="253"/>
      <c r="BL91" s="253"/>
      <c r="BM91" s="253"/>
      <c r="BN91" s="253"/>
      <c r="BO91" s="253"/>
      <c r="BP91" s="253"/>
      <c r="BQ91" s="253"/>
      <c r="BR91" s="253"/>
      <c r="BS91" s="253"/>
      <c r="BT91" s="253"/>
      <c r="BU91" s="253"/>
      <c r="BV91" s="253"/>
      <c r="BW91" s="253"/>
      <c r="BX91" s="253"/>
      <c r="BY91" s="253"/>
      <c r="BZ91" s="253"/>
      <c r="CA91" s="253"/>
      <c r="CB91" s="253"/>
      <c r="CC91" s="253"/>
      <c r="CD91" s="253"/>
      <c r="CE91" s="253"/>
      <c r="CF91" s="253"/>
      <c r="CG91" s="253"/>
      <c r="CH91" s="253"/>
      <c r="CI91" s="253"/>
      <c r="CJ91" s="253"/>
      <c r="CK91" s="253"/>
      <c r="CL91" s="253"/>
      <c r="CM91" s="253"/>
      <c r="CN91" s="253"/>
      <c r="CO91" s="253"/>
      <c r="CP91" s="253"/>
      <c r="CQ91" s="253"/>
      <c r="CR91" s="253"/>
      <c r="CS91" s="253"/>
      <c r="CT91" s="253"/>
    </row>
    <row r="92" spans="1:98" s="265" customFormat="1" ht="19.5" customHeight="1">
      <c r="A92" s="261"/>
      <c r="B92" s="273"/>
      <c r="C92" s="263" t="s">
        <v>88</v>
      </c>
      <c r="D92" s="247">
        <f t="shared" si="30"/>
        <v>1459</v>
      </c>
      <c r="E92" s="247">
        <v>21</v>
      </c>
      <c r="F92" s="247">
        <v>91</v>
      </c>
      <c r="G92" s="247">
        <v>123</v>
      </c>
      <c r="H92" s="247">
        <v>127</v>
      </c>
      <c r="I92" s="247">
        <v>126</v>
      </c>
      <c r="J92" s="264">
        <v>128</v>
      </c>
      <c r="K92" s="247">
        <v>111</v>
      </c>
      <c r="L92" s="247">
        <v>105</v>
      </c>
      <c r="M92" s="247">
        <v>78</v>
      </c>
      <c r="N92" s="247">
        <v>83</v>
      </c>
      <c r="O92" s="247">
        <v>78</v>
      </c>
      <c r="P92" s="247">
        <v>93</v>
      </c>
      <c r="Q92" s="247">
        <v>86</v>
      </c>
      <c r="R92" s="247">
        <v>71</v>
      </c>
      <c r="S92" s="247">
        <v>50</v>
      </c>
      <c r="T92" s="247">
        <v>30</v>
      </c>
      <c r="U92" s="247">
        <v>22</v>
      </c>
      <c r="V92" s="264">
        <v>36</v>
      </c>
      <c r="W92" s="267"/>
      <c r="X92" s="240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  <c r="AR92" s="241"/>
      <c r="AS92" s="241"/>
      <c r="AT92" s="241"/>
      <c r="AU92" s="241"/>
      <c r="AV92" s="241"/>
      <c r="AW92" s="241"/>
      <c r="AX92" s="241"/>
      <c r="AY92" s="241"/>
      <c r="AZ92" s="241"/>
      <c r="BA92" s="241"/>
      <c r="BB92" s="241"/>
      <c r="BC92" s="241"/>
      <c r="BD92" s="241"/>
      <c r="BE92" s="241"/>
      <c r="BF92" s="241"/>
      <c r="BG92" s="241"/>
      <c r="BH92" s="241"/>
      <c r="BI92" s="241"/>
      <c r="BJ92" s="241"/>
      <c r="BK92" s="241"/>
      <c r="BL92" s="241"/>
      <c r="BM92" s="241"/>
      <c r="BN92" s="241"/>
      <c r="BO92" s="241"/>
      <c r="BP92" s="241"/>
      <c r="BQ92" s="241"/>
      <c r="BR92" s="241"/>
      <c r="BS92" s="241"/>
      <c r="BT92" s="241"/>
      <c r="BU92" s="241"/>
      <c r="BV92" s="241"/>
      <c r="BW92" s="241"/>
      <c r="BX92" s="241"/>
      <c r="BY92" s="241"/>
      <c r="BZ92" s="241"/>
      <c r="CA92" s="241"/>
      <c r="CB92" s="241"/>
      <c r="CC92" s="241"/>
      <c r="CD92" s="241"/>
      <c r="CE92" s="241"/>
      <c r="CF92" s="241"/>
      <c r="CG92" s="241"/>
      <c r="CH92" s="241"/>
      <c r="CI92" s="241"/>
      <c r="CJ92" s="241"/>
      <c r="CK92" s="241"/>
      <c r="CL92" s="241"/>
      <c r="CM92" s="241"/>
      <c r="CN92" s="241"/>
      <c r="CO92" s="241"/>
      <c r="CP92" s="241"/>
      <c r="CQ92" s="241"/>
      <c r="CR92" s="241"/>
      <c r="CS92" s="241"/>
      <c r="CT92" s="241"/>
    </row>
    <row r="93" spans="1:98" ht="19.5" customHeight="1">
      <c r="A93" s="261"/>
      <c r="B93" s="270"/>
      <c r="C93" s="263" t="s">
        <v>89</v>
      </c>
      <c r="D93" s="247">
        <f t="shared" si="30"/>
        <v>1532</v>
      </c>
      <c r="E93" s="264">
        <v>21</v>
      </c>
      <c r="F93" s="247">
        <v>99</v>
      </c>
      <c r="G93" s="247">
        <v>133</v>
      </c>
      <c r="H93" s="247">
        <v>125</v>
      </c>
      <c r="I93" s="247">
        <v>137</v>
      </c>
      <c r="J93" s="264">
        <v>121</v>
      </c>
      <c r="K93" s="247">
        <v>114</v>
      </c>
      <c r="L93" s="247">
        <v>102</v>
      </c>
      <c r="M93" s="264">
        <v>95</v>
      </c>
      <c r="N93" s="247">
        <v>81</v>
      </c>
      <c r="O93" s="247">
        <v>106</v>
      </c>
      <c r="P93" s="247">
        <v>93</v>
      </c>
      <c r="Q93" s="247">
        <v>80</v>
      </c>
      <c r="R93" s="247">
        <v>79</v>
      </c>
      <c r="S93" s="247">
        <v>48</v>
      </c>
      <c r="T93" s="247">
        <v>33</v>
      </c>
      <c r="U93" s="247">
        <v>32</v>
      </c>
      <c r="V93" s="264">
        <v>33</v>
      </c>
      <c r="W93" s="267"/>
      <c r="X93" s="240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  <c r="AR93" s="241"/>
      <c r="AS93" s="241"/>
      <c r="AT93" s="241"/>
      <c r="AU93" s="241"/>
      <c r="AV93" s="241"/>
      <c r="AW93" s="241"/>
      <c r="AX93" s="241"/>
      <c r="AY93" s="241"/>
      <c r="AZ93" s="241"/>
      <c r="BA93" s="241"/>
      <c r="BB93" s="241"/>
      <c r="BC93" s="241"/>
      <c r="BD93" s="241"/>
      <c r="BE93" s="241"/>
      <c r="BF93" s="241"/>
      <c r="BG93" s="241"/>
      <c r="BH93" s="241"/>
      <c r="BI93" s="241"/>
      <c r="BJ93" s="241"/>
      <c r="BK93" s="241"/>
      <c r="BL93" s="241"/>
      <c r="BM93" s="241"/>
      <c r="BN93" s="241"/>
      <c r="BO93" s="241"/>
      <c r="BP93" s="241"/>
      <c r="BQ93" s="241"/>
      <c r="BR93" s="241"/>
      <c r="BS93" s="241"/>
      <c r="BT93" s="241"/>
      <c r="BU93" s="241"/>
      <c r="BV93" s="241"/>
      <c r="BW93" s="241"/>
      <c r="BX93" s="241"/>
      <c r="BY93" s="241"/>
      <c r="BZ93" s="241"/>
      <c r="CA93" s="241"/>
      <c r="CB93" s="241"/>
      <c r="CC93" s="241"/>
      <c r="CD93" s="241"/>
      <c r="CE93" s="241"/>
      <c r="CF93" s="241"/>
      <c r="CG93" s="241"/>
      <c r="CH93" s="241"/>
      <c r="CI93" s="241"/>
      <c r="CJ93" s="241"/>
      <c r="CK93" s="241"/>
      <c r="CL93" s="241"/>
      <c r="CM93" s="241"/>
      <c r="CN93" s="241"/>
      <c r="CO93" s="241"/>
      <c r="CP93" s="241"/>
      <c r="CQ93" s="241"/>
      <c r="CR93" s="241"/>
      <c r="CS93" s="241"/>
      <c r="CT93" s="241"/>
    </row>
    <row r="94" spans="1:98" ht="19.5" customHeight="1">
      <c r="A94" s="1182" t="s">
        <v>31</v>
      </c>
      <c r="B94" s="1183" t="s">
        <v>209</v>
      </c>
      <c r="C94" s="1284"/>
      <c r="D94" s="1285">
        <f t="shared" si="30"/>
        <v>23752</v>
      </c>
      <c r="E94" s="1279">
        <f t="shared" ref="E94:V94" si="38">SUM(E97+E100+E103+E106+E109+E112)</f>
        <v>403</v>
      </c>
      <c r="F94" s="1286">
        <f t="shared" si="38"/>
        <v>1618</v>
      </c>
      <c r="G94" s="1286">
        <f t="shared" si="38"/>
        <v>1950</v>
      </c>
      <c r="H94" s="1110">
        <f t="shared" si="38"/>
        <v>1878</v>
      </c>
      <c r="I94" s="1110">
        <f t="shared" si="38"/>
        <v>1989</v>
      </c>
      <c r="J94" s="1110">
        <f t="shared" si="38"/>
        <v>1913</v>
      </c>
      <c r="K94" s="1110">
        <f t="shared" si="38"/>
        <v>1805</v>
      </c>
      <c r="L94" s="1110">
        <f t="shared" si="38"/>
        <v>1621</v>
      </c>
      <c r="M94" s="1110">
        <f t="shared" si="38"/>
        <v>1332</v>
      </c>
      <c r="N94" s="1110">
        <f t="shared" si="38"/>
        <v>1232</v>
      </c>
      <c r="O94" s="1110">
        <f t="shared" si="38"/>
        <v>1136</v>
      </c>
      <c r="P94" s="1110">
        <f t="shared" si="38"/>
        <v>1180</v>
      </c>
      <c r="Q94" s="1110">
        <f t="shared" si="38"/>
        <v>1189</v>
      </c>
      <c r="R94" s="1110">
        <f t="shared" si="38"/>
        <v>1225</v>
      </c>
      <c r="S94" s="1110">
        <f t="shared" si="38"/>
        <v>1038</v>
      </c>
      <c r="T94" s="1110">
        <f t="shared" si="38"/>
        <v>857</v>
      </c>
      <c r="U94" s="1109">
        <f t="shared" si="38"/>
        <v>549</v>
      </c>
      <c r="V94" s="1110">
        <f t="shared" si="38"/>
        <v>837</v>
      </c>
      <c r="W94" s="175"/>
      <c r="X94" s="241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  <c r="AR94" s="241"/>
      <c r="AS94" s="241"/>
      <c r="AT94" s="241"/>
      <c r="AU94" s="241"/>
      <c r="AV94" s="241"/>
      <c r="AW94" s="241"/>
      <c r="AX94" s="241"/>
      <c r="AY94" s="241"/>
      <c r="AZ94" s="241"/>
      <c r="BA94" s="241"/>
      <c r="BB94" s="241"/>
      <c r="BC94" s="241"/>
      <c r="BD94" s="241"/>
      <c r="BE94" s="241"/>
      <c r="BF94" s="241"/>
      <c r="BG94" s="241"/>
      <c r="BH94" s="241"/>
      <c r="BI94" s="241"/>
      <c r="BJ94" s="241"/>
      <c r="BK94" s="241"/>
      <c r="BL94" s="241"/>
      <c r="BM94" s="241"/>
      <c r="BN94" s="241"/>
      <c r="BO94" s="241"/>
      <c r="BP94" s="241"/>
      <c r="BQ94" s="241"/>
      <c r="BR94" s="241"/>
      <c r="BS94" s="241"/>
      <c r="BT94" s="241"/>
      <c r="BU94" s="241"/>
      <c r="BV94" s="241"/>
      <c r="BW94" s="241"/>
      <c r="BX94" s="241"/>
      <c r="BY94" s="241"/>
      <c r="BZ94" s="241"/>
      <c r="CA94" s="241"/>
      <c r="CB94" s="241"/>
      <c r="CC94" s="241"/>
      <c r="CD94" s="241"/>
      <c r="CE94" s="241"/>
      <c r="CF94" s="241"/>
      <c r="CG94" s="241"/>
      <c r="CH94" s="241"/>
      <c r="CI94" s="241"/>
      <c r="CJ94" s="241"/>
      <c r="CK94" s="241"/>
      <c r="CL94" s="241"/>
      <c r="CM94" s="241"/>
      <c r="CN94" s="241"/>
      <c r="CO94" s="241"/>
      <c r="CP94" s="241"/>
      <c r="CQ94" s="241"/>
      <c r="CR94" s="241"/>
      <c r="CS94" s="241"/>
      <c r="CT94" s="241"/>
    </row>
    <row r="95" spans="1:98" ht="19.5" customHeight="1">
      <c r="A95" s="1186"/>
      <c r="B95" s="256"/>
      <c r="C95" s="257" t="s">
        <v>88</v>
      </c>
      <c r="D95" s="243">
        <f t="shared" si="30"/>
        <v>12288</v>
      </c>
      <c r="E95" s="155">
        <f t="shared" ref="E95:V96" si="39">E98+E101+E104+E107+E110+E113</f>
        <v>201</v>
      </c>
      <c r="F95" s="275">
        <f t="shared" si="39"/>
        <v>828</v>
      </c>
      <c r="G95" s="275">
        <f t="shared" si="39"/>
        <v>1002</v>
      </c>
      <c r="H95" s="275">
        <f t="shared" si="39"/>
        <v>948</v>
      </c>
      <c r="I95" s="275">
        <f t="shared" si="39"/>
        <v>1033</v>
      </c>
      <c r="J95" s="275">
        <f t="shared" si="39"/>
        <v>1018</v>
      </c>
      <c r="K95" s="275">
        <f t="shared" si="39"/>
        <v>983</v>
      </c>
      <c r="L95" s="275">
        <f t="shared" si="39"/>
        <v>865</v>
      </c>
      <c r="M95" s="275">
        <f t="shared" si="39"/>
        <v>738</v>
      </c>
      <c r="N95" s="275">
        <f t="shared" si="39"/>
        <v>641</v>
      </c>
      <c r="O95" s="275">
        <f t="shared" si="39"/>
        <v>600</v>
      </c>
      <c r="P95" s="275">
        <f t="shared" si="39"/>
        <v>576</v>
      </c>
      <c r="Q95" s="275">
        <f t="shared" si="39"/>
        <v>598</v>
      </c>
      <c r="R95" s="275">
        <f t="shared" si="39"/>
        <v>634</v>
      </c>
      <c r="S95" s="275">
        <f t="shared" si="39"/>
        <v>535</v>
      </c>
      <c r="T95" s="275">
        <f t="shared" si="39"/>
        <v>429</v>
      </c>
      <c r="U95" s="156">
        <f t="shared" si="39"/>
        <v>280</v>
      </c>
      <c r="V95" s="275">
        <f t="shared" si="39"/>
        <v>379</v>
      </c>
      <c r="W95" s="240"/>
      <c r="X95" s="241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  <c r="AR95" s="241"/>
      <c r="AS95" s="241"/>
      <c r="AT95" s="241"/>
      <c r="AU95" s="241"/>
      <c r="AV95" s="241"/>
      <c r="AW95" s="241"/>
      <c r="AX95" s="241"/>
      <c r="AY95" s="241"/>
      <c r="AZ95" s="241"/>
      <c r="BA95" s="241"/>
      <c r="BB95" s="241"/>
      <c r="BC95" s="241"/>
      <c r="BD95" s="241"/>
      <c r="BE95" s="241"/>
      <c r="BF95" s="241"/>
      <c r="BG95" s="241"/>
      <c r="BH95" s="241"/>
      <c r="BI95" s="241"/>
      <c r="BJ95" s="241"/>
      <c r="BK95" s="241"/>
      <c r="BL95" s="241"/>
      <c r="BM95" s="241"/>
      <c r="BN95" s="241"/>
      <c r="BO95" s="241"/>
      <c r="BP95" s="241"/>
      <c r="BQ95" s="241"/>
      <c r="BR95" s="241"/>
      <c r="BS95" s="241"/>
      <c r="BT95" s="241"/>
      <c r="BU95" s="241"/>
      <c r="BV95" s="241"/>
      <c r="BW95" s="241"/>
      <c r="BX95" s="241"/>
      <c r="BY95" s="241"/>
      <c r="BZ95" s="241"/>
      <c r="CA95" s="241"/>
      <c r="CB95" s="241"/>
      <c r="CC95" s="241"/>
      <c r="CD95" s="241"/>
      <c r="CE95" s="241"/>
      <c r="CF95" s="241"/>
      <c r="CG95" s="241"/>
      <c r="CH95" s="241"/>
      <c r="CI95" s="241"/>
      <c r="CJ95" s="241"/>
      <c r="CK95" s="241"/>
      <c r="CL95" s="241"/>
      <c r="CM95" s="241"/>
      <c r="CN95" s="241"/>
      <c r="CO95" s="241"/>
      <c r="CP95" s="241"/>
      <c r="CQ95" s="241"/>
      <c r="CR95" s="241"/>
      <c r="CS95" s="241"/>
      <c r="CT95" s="241"/>
    </row>
    <row r="96" spans="1:98" ht="19.5" customHeight="1">
      <c r="A96" s="1187"/>
      <c r="B96" s="1281"/>
      <c r="C96" s="1189" t="s">
        <v>89</v>
      </c>
      <c r="D96" s="1287">
        <f t="shared" si="30"/>
        <v>11464</v>
      </c>
      <c r="E96" s="1197">
        <f t="shared" si="39"/>
        <v>202</v>
      </c>
      <c r="F96" s="1288">
        <f t="shared" si="39"/>
        <v>790</v>
      </c>
      <c r="G96" s="1114">
        <f t="shared" si="39"/>
        <v>948</v>
      </c>
      <c r="H96" s="1114">
        <f t="shared" si="39"/>
        <v>930</v>
      </c>
      <c r="I96" s="1114">
        <f t="shared" si="39"/>
        <v>956</v>
      </c>
      <c r="J96" s="1114">
        <f t="shared" si="39"/>
        <v>895</v>
      </c>
      <c r="K96" s="1114">
        <f t="shared" si="39"/>
        <v>822</v>
      </c>
      <c r="L96" s="1114">
        <f t="shared" si="39"/>
        <v>756</v>
      </c>
      <c r="M96" s="1114">
        <f t="shared" si="39"/>
        <v>594</v>
      </c>
      <c r="N96" s="1114">
        <f t="shared" si="39"/>
        <v>591</v>
      </c>
      <c r="O96" s="1114">
        <f t="shared" si="39"/>
        <v>536</v>
      </c>
      <c r="P96" s="1114">
        <f t="shared" si="39"/>
        <v>604</v>
      </c>
      <c r="Q96" s="1114">
        <f t="shared" si="39"/>
        <v>591</v>
      </c>
      <c r="R96" s="1114">
        <f t="shared" si="39"/>
        <v>591</v>
      </c>
      <c r="S96" s="1114">
        <f t="shared" si="39"/>
        <v>503</v>
      </c>
      <c r="T96" s="1114">
        <f t="shared" si="39"/>
        <v>428</v>
      </c>
      <c r="U96" s="1115">
        <f t="shared" si="39"/>
        <v>269</v>
      </c>
      <c r="V96" s="1114">
        <f t="shared" si="39"/>
        <v>458</v>
      </c>
      <c r="W96" s="240"/>
      <c r="X96" s="241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  <c r="AR96" s="241"/>
      <c r="AS96" s="241"/>
      <c r="AT96" s="241"/>
      <c r="AU96" s="241"/>
      <c r="AV96" s="241"/>
      <c r="AW96" s="241"/>
      <c r="AX96" s="241"/>
      <c r="AY96" s="241"/>
      <c r="AZ96" s="241"/>
      <c r="BA96" s="241"/>
      <c r="BB96" s="241"/>
      <c r="BC96" s="241"/>
      <c r="BD96" s="241"/>
      <c r="BE96" s="241"/>
      <c r="BF96" s="241"/>
      <c r="BG96" s="241"/>
      <c r="BH96" s="241"/>
      <c r="BI96" s="241"/>
      <c r="BJ96" s="241"/>
      <c r="BK96" s="241"/>
      <c r="BL96" s="241"/>
      <c r="BM96" s="241"/>
      <c r="BN96" s="241"/>
      <c r="BO96" s="241"/>
      <c r="BP96" s="241"/>
      <c r="BQ96" s="241"/>
      <c r="BR96" s="241"/>
      <c r="BS96" s="241"/>
      <c r="BT96" s="241"/>
      <c r="BU96" s="241"/>
      <c r="BV96" s="241"/>
      <c r="BW96" s="241"/>
      <c r="BX96" s="241"/>
      <c r="BY96" s="241"/>
      <c r="BZ96" s="241"/>
      <c r="CA96" s="241"/>
      <c r="CB96" s="241"/>
      <c r="CC96" s="241"/>
      <c r="CD96" s="241"/>
      <c r="CE96" s="241"/>
      <c r="CF96" s="241"/>
      <c r="CG96" s="241"/>
      <c r="CH96" s="241"/>
      <c r="CI96" s="241"/>
      <c r="CJ96" s="241"/>
      <c r="CK96" s="241"/>
      <c r="CL96" s="241"/>
      <c r="CM96" s="241"/>
      <c r="CN96" s="241"/>
      <c r="CO96" s="241"/>
      <c r="CP96" s="241"/>
      <c r="CQ96" s="241"/>
      <c r="CR96" s="241"/>
      <c r="CS96" s="241"/>
      <c r="CT96" s="241"/>
    </row>
    <row r="97" spans="1:98" s="254" customFormat="1" ht="19.5" customHeight="1">
      <c r="A97" s="248" t="s">
        <v>25</v>
      </c>
      <c r="B97" s="249" t="s">
        <v>210</v>
      </c>
      <c r="C97" s="166"/>
      <c r="D97" s="239">
        <f t="shared" si="30"/>
        <v>4841</v>
      </c>
      <c r="E97" s="251">
        <f>SUM(E98:E99)</f>
        <v>71</v>
      </c>
      <c r="F97" s="239">
        <f t="shared" ref="F97:V97" si="40">SUM(F98:F99)</f>
        <v>311</v>
      </c>
      <c r="G97" s="239">
        <f t="shared" si="40"/>
        <v>387</v>
      </c>
      <c r="H97" s="239">
        <f t="shared" si="40"/>
        <v>347</v>
      </c>
      <c r="I97" s="239">
        <f t="shared" si="40"/>
        <v>340</v>
      </c>
      <c r="J97" s="239">
        <f t="shared" si="40"/>
        <v>387</v>
      </c>
      <c r="K97" s="239">
        <f t="shared" si="40"/>
        <v>341</v>
      </c>
      <c r="L97" s="239">
        <f t="shared" si="40"/>
        <v>309</v>
      </c>
      <c r="M97" s="239">
        <f t="shared" si="40"/>
        <v>269</v>
      </c>
      <c r="N97" s="239">
        <f t="shared" si="40"/>
        <v>225</v>
      </c>
      <c r="O97" s="239">
        <f t="shared" si="40"/>
        <v>244</v>
      </c>
      <c r="P97" s="239">
        <f t="shared" si="40"/>
        <v>245</v>
      </c>
      <c r="Q97" s="239">
        <f t="shared" si="40"/>
        <v>262</v>
      </c>
      <c r="R97" s="239">
        <f t="shared" si="40"/>
        <v>309</v>
      </c>
      <c r="S97" s="239">
        <f t="shared" si="40"/>
        <v>236</v>
      </c>
      <c r="T97" s="239">
        <f t="shared" si="40"/>
        <v>212</v>
      </c>
      <c r="U97" s="251">
        <f t="shared" si="40"/>
        <v>146</v>
      </c>
      <c r="V97" s="251">
        <f t="shared" si="40"/>
        <v>200</v>
      </c>
      <c r="W97" s="276"/>
      <c r="X97" s="252"/>
      <c r="Y97" s="252"/>
      <c r="Z97" s="253"/>
      <c r="AA97" s="253"/>
      <c r="AB97" s="253"/>
      <c r="AC97" s="253"/>
      <c r="AD97" s="253"/>
      <c r="AE97" s="253"/>
      <c r="AF97" s="253"/>
      <c r="AG97" s="253"/>
      <c r="AH97" s="253"/>
      <c r="AI97" s="253"/>
      <c r="AJ97" s="253"/>
      <c r="AK97" s="253"/>
      <c r="AL97" s="253"/>
      <c r="AM97" s="253"/>
      <c r="AN97" s="253"/>
      <c r="AO97" s="253"/>
      <c r="AP97" s="253"/>
      <c r="AQ97" s="253"/>
      <c r="AR97" s="253"/>
      <c r="AS97" s="253"/>
      <c r="AT97" s="253"/>
      <c r="AU97" s="253"/>
      <c r="AV97" s="253"/>
      <c r="AW97" s="253"/>
      <c r="AX97" s="253"/>
      <c r="AY97" s="253"/>
      <c r="AZ97" s="253"/>
      <c r="BA97" s="253"/>
      <c r="BB97" s="253"/>
      <c r="BC97" s="253"/>
      <c r="BD97" s="253"/>
      <c r="BE97" s="253"/>
      <c r="BF97" s="253"/>
      <c r="BG97" s="253"/>
      <c r="BH97" s="253"/>
      <c r="BI97" s="253"/>
      <c r="BJ97" s="253"/>
      <c r="BK97" s="253"/>
      <c r="BL97" s="253"/>
      <c r="BM97" s="253"/>
      <c r="BN97" s="253"/>
      <c r="BO97" s="253"/>
      <c r="BP97" s="253"/>
      <c r="BQ97" s="253"/>
      <c r="BR97" s="253"/>
      <c r="BS97" s="253"/>
      <c r="BT97" s="253"/>
      <c r="BU97" s="253"/>
      <c r="BV97" s="253"/>
      <c r="BW97" s="253"/>
      <c r="BX97" s="253"/>
      <c r="BY97" s="253"/>
      <c r="BZ97" s="253"/>
      <c r="CA97" s="253"/>
      <c r="CB97" s="253"/>
      <c r="CC97" s="253"/>
      <c r="CD97" s="253"/>
      <c r="CE97" s="253"/>
      <c r="CF97" s="253"/>
      <c r="CG97" s="253"/>
      <c r="CH97" s="253"/>
      <c r="CI97" s="253"/>
      <c r="CJ97" s="253"/>
      <c r="CK97" s="253"/>
      <c r="CL97" s="253"/>
      <c r="CM97" s="253"/>
      <c r="CN97" s="253"/>
      <c r="CO97" s="253"/>
      <c r="CP97" s="253"/>
      <c r="CQ97" s="253"/>
      <c r="CR97" s="253"/>
      <c r="CS97" s="253"/>
      <c r="CT97" s="253"/>
    </row>
    <row r="98" spans="1:98" s="265" customFormat="1" ht="19.5" customHeight="1">
      <c r="A98" s="261"/>
      <c r="B98" s="273"/>
      <c r="C98" s="263" t="s">
        <v>88</v>
      </c>
      <c r="D98" s="247">
        <f t="shared" si="30"/>
        <v>2516</v>
      </c>
      <c r="E98" s="264">
        <v>34</v>
      </c>
      <c r="F98" s="247">
        <v>153</v>
      </c>
      <c r="G98" s="247">
        <v>196</v>
      </c>
      <c r="H98" s="264">
        <v>179</v>
      </c>
      <c r="I98" s="247">
        <v>183</v>
      </c>
      <c r="J98" s="247">
        <v>217</v>
      </c>
      <c r="K98" s="247">
        <v>181</v>
      </c>
      <c r="L98" s="247">
        <v>172</v>
      </c>
      <c r="M98" s="247">
        <v>148</v>
      </c>
      <c r="N98" s="247">
        <v>118</v>
      </c>
      <c r="O98" s="247">
        <v>117</v>
      </c>
      <c r="P98" s="247">
        <v>111</v>
      </c>
      <c r="Q98" s="247">
        <v>133</v>
      </c>
      <c r="R98" s="264">
        <v>149</v>
      </c>
      <c r="S98" s="247">
        <v>136</v>
      </c>
      <c r="T98" s="247">
        <v>111</v>
      </c>
      <c r="U98" s="247">
        <v>74</v>
      </c>
      <c r="V98" s="264">
        <v>104</v>
      </c>
      <c r="W98" s="267"/>
      <c r="X98" s="240"/>
      <c r="Y98" s="240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  <c r="AR98" s="241"/>
      <c r="AS98" s="241"/>
      <c r="AT98" s="241"/>
      <c r="AU98" s="241"/>
      <c r="AV98" s="241"/>
      <c r="AW98" s="241"/>
      <c r="AX98" s="241"/>
      <c r="AY98" s="241"/>
      <c r="AZ98" s="241"/>
      <c r="BA98" s="241"/>
      <c r="BB98" s="241"/>
      <c r="BC98" s="241"/>
      <c r="BD98" s="241"/>
      <c r="BE98" s="241"/>
      <c r="BF98" s="241"/>
      <c r="BG98" s="241"/>
      <c r="BH98" s="241"/>
      <c r="BI98" s="241"/>
      <c r="BJ98" s="241"/>
      <c r="BK98" s="241"/>
      <c r="BL98" s="241"/>
      <c r="BM98" s="241"/>
      <c r="BN98" s="241"/>
      <c r="BO98" s="241"/>
      <c r="BP98" s="241"/>
      <c r="BQ98" s="241"/>
      <c r="BR98" s="241"/>
      <c r="BS98" s="241"/>
      <c r="BT98" s="241"/>
      <c r="BU98" s="241"/>
      <c r="BV98" s="241"/>
      <c r="BW98" s="241"/>
      <c r="BX98" s="241"/>
      <c r="BY98" s="241"/>
      <c r="BZ98" s="241"/>
      <c r="CA98" s="241"/>
      <c r="CB98" s="241"/>
      <c r="CC98" s="241"/>
      <c r="CD98" s="241"/>
      <c r="CE98" s="241"/>
      <c r="CF98" s="241"/>
      <c r="CG98" s="241"/>
      <c r="CH98" s="241"/>
      <c r="CI98" s="241"/>
      <c r="CJ98" s="241"/>
      <c r="CK98" s="241"/>
      <c r="CL98" s="241"/>
      <c r="CM98" s="241"/>
      <c r="CN98" s="241"/>
      <c r="CO98" s="241"/>
      <c r="CP98" s="241"/>
      <c r="CQ98" s="241"/>
      <c r="CR98" s="241"/>
      <c r="CS98" s="241"/>
      <c r="CT98" s="241"/>
    </row>
    <row r="99" spans="1:98" ht="19.5" customHeight="1">
      <c r="A99" s="261"/>
      <c r="B99" s="270"/>
      <c r="C99" s="263" t="s">
        <v>89</v>
      </c>
      <c r="D99" s="247">
        <f t="shared" si="30"/>
        <v>2325</v>
      </c>
      <c r="E99" s="264">
        <v>37</v>
      </c>
      <c r="F99" s="247">
        <v>158</v>
      </c>
      <c r="G99" s="247">
        <v>191</v>
      </c>
      <c r="H99" s="247">
        <v>168</v>
      </c>
      <c r="I99" s="247">
        <v>157</v>
      </c>
      <c r="J99" s="247">
        <v>170</v>
      </c>
      <c r="K99" s="247">
        <v>160</v>
      </c>
      <c r="L99" s="247">
        <v>137</v>
      </c>
      <c r="M99" s="247">
        <v>121</v>
      </c>
      <c r="N99" s="247">
        <v>107</v>
      </c>
      <c r="O99" s="247">
        <v>127</v>
      </c>
      <c r="P99" s="247">
        <v>134</v>
      </c>
      <c r="Q99" s="247">
        <v>129</v>
      </c>
      <c r="R99" s="247">
        <v>160</v>
      </c>
      <c r="S99" s="247">
        <v>100</v>
      </c>
      <c r="T99" s="247">
        <v>101</v>
      </c>
      <c r="U99" s="247">
        <v>72</v>
      </c>
      <c r="V99" s="264">
        <v>96</v>
      </c>
      <c r="W99" s="267"/>
      <c r="X99" s="240"/>
      <c r="Y99" s="240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1"/>
      <c r="BA99" s="241"/>
      <c r="BB99" s="241"/>
      <c r="BC99" s="241"/>
      <c r="BD99" s="241"/>
      <c r="BE99" s="241"/>
      <c r="BF99" s="241"/>
      <c r="BG99" s="241"/>
      <c r="BH99" s="241"/>
      <c r="BI99" s="241"/>
      <c r="BJ99" s="241"/>
      <c r="BK99" s="241"/>
      <c r="BL99" s="241"/>
      <c r="BM99" s="241"/>
      <c r="BN99" s="241"/>
      <c r="BO99" s="241"/>
      <c r="BP99" s="241"/>
      <c r="BQ99" s="241"/>
      <c r="BR99" s="241"/>
      <c r="BS99" s="241"/>
      <c r="BT99" s="241"/>
      <c r="BU99" s="241"/>
      <c r="BV99" s="241"/>
      <c r="BW99" s="241"/>
      <c r="BX99" s="241"/>
      <c r="BY99" s="241"/>
      <c r="BZ99" s="241"/>
      <c r="CA99" s="241"/>
      <c r="CB99" s="241"/>
      <c r="CC99" s="241"/>
      <c r="CD99" s="241"/>
      <c r="CE99" s="241"/>
      <c r="CF99" s="241"/>
      <c r="CG99" s="241"/>
      <c r="CH99" s="241"/>
      <c r="CI99" s="241"/>
      <c r="CJ99" s="241"/>
      <c r="CK99" s="241"/>
      <c r="CL99" s="241"/>
      <c r="CM99" s="241"/>
      <c r="CN99" s="241"/>
      <c r="CO99" s="241"/>
      <c r="CP99" s="241"/>
      <c r="CQ99" s="241"/>
      <c r="CR99" s="241"/>
      <c r="CS99" s="241"/>
      <c r="CT99" s="241"/>
    </row>
    <row r="100" spans="1:98" s="254" customFormat="1" ht="19.5" customHeight="1">
      <c r="A100" s="248" t="s">
        <v>27</v>
      </c>
      <c r="B100" s="249" t="s">
        <v>211</v>
      </c>
      <c r="C100" s="166"/>
      <c r="D100" s="239">
        <f t="shared" si="30"/>
        <v>1725</v>
      </c>
      <c r="E100" s="239">
        <f t="shared" ref="E100:V100" si="41">SUM(E101:E102)</f>
        <v>31</v>
      </c>
      <c r="F100" s="239">
        <f t="shared" si="41"/>
        <v>126</v>
      </c>
      <c r="G100" s="239">
        <f t="shared" si="41"/>
        <v>153</v>
      </c>
      <c r="H100" s="239">
        <f t="shared" si="41"/>
        <v>143</v>
      </c>
      <c r="I100" s="239">
        <f t="shared" si="41"/>
        <v>125</v>
      </c>
      <c r="J100" s="239">
        <f t="shared" si="41"/>
        <v>122</v>
      </c>
      <c r="K100" s="239">
        <f t="shared" si="41"/>
        <v>131</v>
      </c>
      <c r="L100" s="239">
        <f t="shared" si="41"/>
        <v>121</v>
      </c>
      <c r="M100" s="239">
        <f t="shared" si="41"/>
        <v>101</v>
      </c>
      <c r="N100" s="239">
        <f t="shared" si="41"/>
        <v>98</v>
      </c>
      <c r="O100" s="239">
        <f t="shared" si="41"/>
        <v>78</v>
      </c>
      <c r="P100" s="239">
        <f t="shared" si="41"/>
        <v>88</v>
      </c>
      <c r="Q100" s="239">
        <f t="shared" si="41"/>
        <v>84</v>
      </c>
      <c r="R100" s="239">
        <f t="shared" si="41"/>
        <v>77</v>
      </c>
      <c r="S100" s="239">
        <f t="shared" si="41"/>
        <v>62</v>
      </c>
      <c r="T100" s="239">
        <f t="shared" si="41"/>
        <v>68</v>
      </c>
      <c r="U100" s="239">
        <f t="shared" si="41"/>
        <v>45</v>
      </c>
      <c r="V100" s="251">
        <f t="shared" si="41"/>
        <v>72</v>
      </c>
      <c r="W100" s="252"/>
      <c r="X100" s="252"/>
      <c r="Y100" s="252"/>
      <c r="Z100" s="253"/>
      <c r="AA100" s="253"/>
      <c r="AB100" s="253"/>
      <c r="AC100" s="253"/>
      <c r="AD100" s="253"/>
      <c r="AE100" s="253"/>
      <c r="AF100" s="253"/>
      <c r="AG100" s="253"/>
      <c r="AH100" s="253"/>
      <c r="AI100" s="253"/>
      <c r="AJ100" s="253"/>
      <c r="AK100" s="253"/>
      <c r="AL100" s="253"/>
      <c r="AM100" s="253"/>
      <c r="AN100" s="253"/>
      <c r="AO100" s="253"/>
      <c r="AP100" s="253"/>
      <c r="AQ100" s="253"/>
      <c r="AR100" s="253"/>
      <c r="AS100" s="253"/>
      <c r="AT100" s="253"/>
      <c r="AU100" s="253"/>
      <c r="AV100" s="253"/>
      <c r="AW100" s="253"/>
      <c r="AX100" s="253"/>
      <c r="AY100" s="253"/>
      <c r="AZ100" s="253"/>
      <c r="BA100" s="253"/>
      <c r="BB100" s="253"/>
      <c r="BC100" s="253"/>
      <c r="BD100" s="253"/>
      <c r="BE100" s="253"/>
      <c r="BF100" s="253"/>
      <c r="BG100" s="253"/>
      <c r="BH100" s="253"/>
      <c r="BI100" s="253"/>
      <c r="BJ100" s="253"/>
      <c r="BK100" s="253"/>
      <c r="BL100" s="253"/>
      <c r="BM100" s="253"/>
      <c r="BN100" s="253"/>
      <c r="BO100" s="253"/>
      <c r="BP100" s="253"/>
      <c r="BQ100" s="253"/>
      <c r="BR100" s="253"/>
      <c r="BS100" s="253"/>
      <c r="BT100" s="253"/>
      <c r="BU100" s="253"/>
      <c r="BV100" s="253"/>
      <c r="BW100" s="253"/>
      <c r="BX100" s="253"/>
      <c r="BY100" s="253"/>
      <c r="BZ100" s="253"/>
      <c r="CA100" s="253"/>
      <c r="CB100" s="253"/>
      <c r="CC100" s="253"/>
      <c r="CD100" s="253"/>
      <c r="CE100" s="253"/>
      <c r="CF100" s="253"/>
      <c r="CG100" s="253"/>
      <c r="CH100" s="253"/>
      <c r="CI100" s="253"/>
      <c r="CJ100" s="253"/>
      <c r="CK100" s="253"/>
      <c r="CL100" s="253"/>
      <c r="CM100" s="253"/>
      <c r="CN100" s="253"/>
      <c r="CO100" s="253"/>
      <c r="CP100" s="253"/>
      <c r="CQ100" s="253"/>
      <c r="CR100" s="253"/>
      <c r="CS100" s="253"/>
      <c r="CT100" s="253"/>
    </row>
    <row r="101" spans="1:98" s="265" customFormat="1" ht="19.5" customHeight="1">
      <c r="A101" s="261"/>
      <c r="B101" s="273"/>
      <c r="C101" s="263" t="s">
        <v>88</v>
      </c>
      <c r="D101" s="247">
        <f t="shared" si="30"/>
        <v>905</v>
      </c>
      <c r="E101" s="247">
        <v>10</v>
      </c>
      <c r="F101" s="247">
        <v>60</v>
      </c>
      <c r="G101" s="247">
        <v>84</v>
      </c>
      <c r="H101" s="247">
        <v>69</v>
      </c>
      <c r="I101" s="247">
        <v>68</v>
      </c>
      <c r="J101" s="247">
        <v>59</v>
      </c>
      <c r="K101" s="247">
        <v>65</v>
      </c>
      <c r="L101" s="247">
        <v>62</v>
      </c>
      <c r="M101" s="247">
        <v>52</v>
      </c>
      <c r="N101" s="247">
        <v>59</v>
      </c>
      <c r="O101" s="247">
        <v>44</v>
      </c>
      <c r="P101" s="247">
        <v>51</v>
      </c>
      <c r="Q101" s="247">
        <v>45</v>
      </c>
      <c r="R101" s="247">
        <v>45</v>
      </c>
      <c r="S101" s="247">
        <v>28</v>
      </c>
      <c r="T101" s="247">
        <v>38</v>
      </c>
      <c r="U101" s="247">
        <v>25</v>
      </c>
      <c r="V101" s="264">
        <v>41</v>
      </c>
      <c r="W101" s="267"/>
      <c r="X101" s="240"/>
      <c r="Y101" s="240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  <c r="AR101" s="241"/>
      <c r="AS101" s="241"/>
      <c r="AT101" s="241"/>
      <c r="AU101" s="241"/>
      <c r="AV101" s="241"/>
      <c r="AW101" s="241"/>
      <c r="AX101" s="241"/>
      <c r="AY101" s="241"/>
      <c r="AZ101" s="241"/>
      <c r="BA101" s="241"/>
      <c r="BB101" s="241"/>
      <c r="BC101" s="241"/>
      <c r="BD101" s="241"/>
      <c r="BE101" s="241"/>
      <c r="BF101" s="241"/>
      <c r="BG101" s="241"/>
      <c r="BH101" s="241"/>
      <c r="BI101" s="241"/>
      <c r="BJ101" s="241"/>
      <c r="BK101" s="241"/>
      <c r="BL101" s="241"/>
      <c r="BM101" s="241"/>
      <c r="BN101" s="241"/>
      <c r="BO101" s="241"/>
      <c r="BP101" s="241"/>
      <c r="BQ101" s="241"/>
      <c r="BR101" s="241"/>
      <c r="BS101" s="241"/>
      <c r="BT101" s="241"/>
      <c r="BU101" s="241"/>
      <c r="BV101" s="241"/>
      <c r="BW101" s="241"/>
      <c r="BX101" s="241"/>
      <c r="BY101" s="241"/>
      <c r="BZ101" s="241"/>
      <c r="CA101" s="241"/>
      <c r="CB101" s="241"/>
      <c r="CC101" s="241"/>
      <c r="CD101" s="241"/>
      <c r="CE101" s="241"/>
      <c r="CF101" s="241"/>
      <c r="CG101" s="241"/>
      <c r="CH101" s="241"/>
      <c r="CI101" s="241"/>
      <c r="CJ101" s="241"/>
      <c r="CK101" s="241"/>
      <c r="CL101" s="241"/>
      <c r="CM101" s="241"/>
      <c r="CN101" s="241"/>
      <c r="CO101" s="241"/>
      <c r="CP101" s="241"/>
      <c r="CQ101" s="241"/>
      <c r="CR101" s="241"/>
      <c r="CS101" s="241"/>
      <c r="CT101" s="241"/>
    </row>
    <row r="102" spans="1:98" ht="19.5" customHeight="1">
      <c r="A102" s="261"/>
      <c r="B102" s="270"/>
      <c r="C102" s="263" t="s">
        <v>89</v>
      </c>
      <c r="D102" s="247">
        <f t="shared" si="30"/>
        <v>820</v>
      </c>
      <c r="E102" s="247">
        <v>21</v>
      </c>
      <c r="F102" s="247">
        <v>66</v>
      </c>
      <c r="G102" s="247">
        <v>69</v>
      </c>
      <c r="H102" s="247">
        <v>74</v>
      </c>
      <c r="I102" s="247">
        <v>57</v>
      </c>
      <c r="J102" s="247">
        <v>63</v>
      </c>
      <c r="K102" s="247">
        <v>66</v>
      </c>
      <c r="L102" s="247">
        <v>59</v>
      </c>
      <c r="M102" s="247">
        <v>49</v>
      </c>
      <c r="N102" s="247">
        <v>39</v>
      </c>
      <c r="O102" s="247">
        <v>34</v>
      </c>
      <c r="P102" s="247">
        <v>37</v>
      </c>
      <c r="Q102" s="247">
        <v>39</v>
      </c>
      <c r="R102" s="247">
        <v>32</v>
      </c>
      <c r="S102" s="247">
        <v>34</v>
      </c>
      <c r="T102" s="247">
        <v>30</v>
      </c>
      <c r="U102" s="247">
        <v>20</v>
      </c>
      <c r="V102" s="264">
        <v>31</v>
      </c>
      <c r="W102" s="267"/>
      <c r="X102" s="240"/>
      <c r="Y102" s="240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  <c r="AR102" s="241"/>
      <c r="AS102" s="241"/>
      <c r="AT102" s="241"/>
      <c r="AU102" s="241"/>
      <c r="AV102" s="241"/>
      <c r="AW102" s="241"/>
      <c r="AX102" s="241"/>
      <c r="AY102" s="241"/>
      <c r="AZ102" s="241"/>
      <c r="BA102" s="241"/>
      <c r="BB102" s="241"/>
      <c r="BC102" s="241"/>
      <c r="BD102" s="241"/>
      <c r="BE102" s="241"/>
      <c r="BF102" s="241"/>
      <c r="BG102" s="241"/>
      <c r="BH102" s="241"/>
      <c r="BI102" s="241"/>
      <c r="BJ102" s="241"/>
      <c r="BK102" s="241"/>
      <c r="BL102" s="241"/>
      <c r="BM102" s="241"/>
      <c r="BN102" s="241"/>
      <c r="BO102" s="241"/>
      <c r="BP102" s="241"/>
      <c r="BQ102" s="241"/>
      <c r="BR102" s="241"/>
      <c r="BS102" s="241"/>
      <c r="BT102" s="241"/>
      <c r="BU102" s="241"/>
      <c r="BV102" s="241"/>
      <c r="BW102" s="241"/>
      <c r="BX102" s="241"/>
      <c r="BY102" s="241"/>
      <c r="BZ102" s="241"/>
      <c r="CA102" s="241"/>
      <c r="CB102" s="241"/>
      <c r="CC102" s="241"/>
      <c r="CD102" s="241"/>
      <c r="CE102" s="241"/>
      <c r="CF102" s="241"/>
      <c r="CG102" s="241"/>
      <c r="CH102" s="241"/>
      <c r="CI102" s="241"/>
      <c r="CJ102" s="241"/>
      <c r="CK102" s="241"/>
      <c r="CL102" s="241"/>
      <c r="CM102" s="241"/>
      <c r="CN102" s="241"/>
      <c r="CO102" s="241"/>
      <c r="CP102" s="241"/>
      <c r="CQ102" s="241"/>
      <c r="CR102" s="241"/>
      <c r="CS102" s="241"/>
      <c r="CT102" s="241"/>
    </row>
    <row r="103" spans="1:98" s="254" customFormat="1" ht="19.5" customHeight="1">
      <c r="A103" s="248" t="s">
        <v>29</v>
      </c>
      <c r="B103" s="249" t="s">
        <v>180</v>
      </c>
      <c r="C103" s="166"/>
      <c r="D103" s="239">
        <f t="shared" si="30"/>
        <v>1933</v>
      </c>
      <c r="E103" s="239">
        <f t="shared" ref="E103:V103" si="42">SUM(E104:E105)</f>
        <v>31</v>
      </c>
      <c r="F103" s="239">
        <f t="shared" si="42"/>
        <v>132</v>
      </c>
      <c r="G103" s="239">
        <f t="shared" si="42"/>
        <v>173</v>
      </c>
      <c r="H103" s="239">
        <f t="shared" si="42"/>
        <v>175</v>
      </c>
      <c r="I103" s="239">
        <f t="shared" si="42"/>
        <v>203</v>
      </c>
      <c r="J103" s="239">
        <f t="shared" si="42"/>
        <v>177</v>
      </c>
      <c r="K103" s="239">
        <f t="shared" si="42"/>
        <v>165</v>
      </c>
      <c r="L103" s="239">
        <f t="shared" si="42"/>
        <v>124</v>
      </c>
      <c r="M103" s="239">
        <f t="shared" si="42"/>
        <v>112</v>
      </c>
      <c r="N103" s="239">
        <f t="shared" si="42"/>
        <v>107</v>
      </c>
      <c r="O103" s="239">
        <f t="shared" si="42"/>
        <v>103</v>
      </c>
      <c r="P103" s="239">
        <f t="shared" si="42"/>
        <v>98</v>
      </c>
      <c r="Q103" s="239">
        <f t="shared" si="42"/>
        <v>78</v>
      </c>
      <c r="R103" s="239">
        <f t="shared" si="42"/>
        <v>60</v>
      </c>
      <c r="S103" s="239">
        <f t="shared" si="42"/>
        <v>73</v>
      </c>
      <c r="T103" s="239">
        <f t="shared" si="42"/>
        <v>43</v>
      </c>
      <c r="U103" s="239">
        <f t="shared" si="42"/>
        <v>34</v>
      </c>
      <c r="V103" s="251">
        <f t="shared" si="42"/>
        <v>45</v>
      </c>
      <c r="W103" s="252"/>
      <c r="X103" s="252"/>
      <c r="Y103" s="252"/>
      <c r="Z103" s="253"/>
      <c r="AA103" s="253"/>
      <c r="AB103" s="253"/>
      <c r="AC103" s="253"/>
      <c r="AD103" s="253"/>
      <c r="AE103" s="253"/>
      <c r="AF103" s="253"/>
      <c r="AG103" s="253"/>
      <c r="AH103" s="253"/>
      <c r="AI103" s="253"/>
      <c r="AJ103" s="253"/>
      <c r="AK103" s="253"/>
      <c r="AL103" s="253"/>
      <c r="AM103" s="253"/>
      <c r="AN103" s="253"/>
      <c r="AO103" s="253"/>
      <c r="AP103" s="253"/>
      <c r="AQ103" s="253"/>
      <c r="AR103" s="253"/>
      <c r="AS103" s="253"/>
      <c r="AT103" s="253"/>
      <c r="AU103" s="253"/>
      <c r="AV103" s="253"/>
      <c r="AW103" s="253"/>
      <c r="AX103" s="253"/>
      <c r="AY103" s="253"/>
      <c r="AZ103" s="253"/>
      <c r="BA103" s="253"/>
      <c r="BB103" s="253"/>
      <c r="BC103" s="253"/>
      <c r="BD103" s="253"/>
      <c r="BE103" s="253"/>
      <c r="BF103" s="253"/>
      <c r="BG103" s="253"/>
      <c r="BH103" s="253"/>
      <c r="BI103" s="253"/>
      <c r="BJ103" s="253"/>
      <c r="BK103" s="253"/>
      <c r="BL103" s="253"/>
      <c r="BM103" s="253"/>
      <c r="BN103" s="253"/>
      <c r="BO103" s="253"/>
      <c r="BP103" s="253"/>
      <c r="BQ103" s="253"/>
      <c r="BR103" s="253"/>
      <c r="BS103" s="253"/>
      <c r="BT103" s="253"/>
      <c r="BU103" s="253"/>
      <c r="BV103" s="253"/>
      <c r="BW103" s="253"/>
      <c r="BX103" s="253"/>
      <c r="BY103" s="253"/>
      <c r="BZ103" s="253"/>
      <c r="CA103" s="253"/>
      <c r="CB103" s="253"/>
      <c r="CC103" s="253"/>
      <c r="CD103" s="253"/>
      <c r="CE103" s="253"/>
      <c r="CF103" s="253"/>
      <c r="CG103" s="253"/>
      <c r="CH103" s="253"/>
      <c r="CI103" s="253"/>
      <c r="CJ103" s="253"/>
      <c r="CK103" s="253"/>
      <c r="CL103" s="253"/>
      <c r="CM103" s="253"/>
      <c r="CN103" s="253"/>
      <c r="CO103" s="253"/>
      <c r="CP103" s="253"/>
      <c r="CQ103" s="253"/>
      <c r="CR103" s="253"/>
      <c r="CS103" s="253"/>
      <c r="CT103" s="253"/>
    </row>
    <row r="104" spans="1:98" s="265" customFormat="1" ht="19.5" customHeight="1">
      <c r="A104" s="261"/>
      <c r="B104" s="273"/>
      <c r="C104" s="263" t="s">
        <v>88</v>
      </c>
      <c r="D104" s="247">
        <f t="shared" si="30"/>
        <v>1066</v>
      </c>
      <c r="E104" s="247">
        <v>15</v>
      </c>
      <c r="F104" s="247">
        <v>69</v>
      </c>
      <c r="G104" s="247">
        <v>91</v>
      </c>
      <c r="H104" s="247">
        <v>86</v>
      </c>
      <c r="I104" s="247">
        <v>102</v>
      </c>
      <c r="J104" s="247">
        <v>105</v>
      </c>
      <c r="K104" s="247">
        <v>92</v>
      </c>
      <c r="L104" s="247">
        <v>76</v>
      </c>
      <c r="M104" s="247">
        <v>66</v>
      </c>
      <c r="N104" s="247">
        <v>63</v>
      </c>
      <c r="O104" s="247">
        <v>63</v>
      </c>
      <c r="P104" s="247">
        <v>57</v>
      </c>
      <c r="Q104" s="247">
        <v>50</v>
      </c>
      <c r="R104" s="247">
        <v>36</v>
      </c>
      <c r="S104" s="247">
        <v>30</v>
      </c>
      <c r="T104" s="247">
        <v>25</v>
      </c>
      <c r="U104" s="247">
        <v>18</v>
      </c>
      <c r="V104" s="264">
        <v>22</v>
      </c>
      <c r="W104" s="240"/>
      <c r="X104" s="240"/>
      <c r="Y104" s="240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241"/>
      <c r="AW104" s="241"/>
      <c r="AX104" s="241"/>
      <c r="AY104" s="241"/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241"/>
      <c r="BO104" s="241"/>
      <c r="BP104" s="241"/>
      <c r="BQ104" s="241"/>
      <c r="BR104" s="241"/>
      <c r="BS104" s="241"/>
      <c r="BT104" s="241"/>
      <c r="BU104" s="241"/>
      <c r="BV104" s="241"/>
      <c r="BW104" s="241"/>
      <c r="BX104" s="241"/>
      <c r="BY104" s="241"/>
      <c r="BZ104" s="241"/>
      <c r="CA104" s="241"/>
      <c r="CB104" s="241"/>
      <c r="CC104" s="241"/>
      <c r="CD104" s="241"/>
      <c r="CE104" s="241"/>
      <c r="CF104" s="241"/>
      <c r="CG104" s="241"/>
      <c r="CH104" s="241"/>
      <c r="CI104" s="241"/>
      <c r="CJ104" s="241"/>
      <c r="CK104" s="241"/>
      <c r="CL104" s="241"/>
      <c r="CM104" s="241"/>
      <c r="CN104" s="241"/>
      <c r="CO104" s="241"/>
      <c r="CP104" s="241"/>
      <c r="CQ104" s="241"/>
      <c r="CR104" s="241"/>
      <c r="CS104" s="241"/>
      <c r="CT104" s="241"/>
    </row>
    <row r="105" spans="1:98" ht="19.5" customHeight="1">
      <c r="A105" s="261"/>
      <c r="B105" s="270"/>
      <c r="C105" s="263" t="s">
        <v>89</v>
      </c>
      <c r="D105" s="247">
        <f t="shared" si="30"/>
        <v>867</v>
      </c>
      <c r="E105" s="247">
        <v>16</v>
      </c>
      <c r="F105" s="247">
        <v>63</v>
      </c>
      <c r="G105" s="247">
        <v>82</v>
      </c>
      <c r="H105" s="247">
        <v>89</v>
      </c>
      <c r="I105" s="247">
        <v>101</v>
      </c>
      <c r="J105" s="247">
        <v>72</v>
      </c>
      <c r="K105" s="247">
        <v>73</v>
      </c>
      <c r="L105" s="247">
        <v>48</v>
      </c>
      <c r="M105" s="247">
        <v>46</v>
      </c>
      <c r="N105" s="247">
        <v>44</v>
      </c>
      <c r="O105" s="247">
        <v>40</v>
      </c>
      <c r="P105" s="247">
        <v>41</v>
      </c>
      <c r="Q105" s="247">
        <v>28</v>
      </c>
      <c r="R105" s="247">
        <v>24</v>
      </c>
      <c r="S105" s="247">
        <v>43</v>
      </c>
      <c r="T105" s="247">
        <v>18</v>
      </c>
      <c r="U105" s="247">
        <v>16</v>
      </c>
      <c r="V105" s="264">
        <v>23</v>
      </c>
      <c r="W105" s="240"/>
      <c r="X105" s="240"/>
      <c r="Y105" s="240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  <c r="AR105" s="241"/>
      <c r="AS105" s="241"/>
      <c r="AT105" s="241"/>
      <c r="AU105" s="241"/>
      <c r="AV105" s="241"/>
      <c r="AW105" s="241"/>
      <c r="AX105" s="241"/>
      <c r="AY105" s="241"/>
      <c r="AZ105" s="241"/>
      <c r="BA105" s="241"/>
      <c r="BB105" s="241"/>
      <c r="BC105" s="241"/>
      <c r="BD105" s="241"/>
      <c r="BE105" s="241"/>
      <c r="BF105" s="241"/>
      <c r="BG105" s="241"/>
      <c r="BH105" s="241"/>
      <c r="BI105" s="241"/>
      <c r="BJ105" s="241"/>
      <c r="BK105" s="241"/>
      <c r="BL105" s="241"/>
      <c r="BM105" s="241"/>
      <c r="BN105" s="241"/>
      <c r="BO105" s="241"/>
      <c r="BP105" s="241"/>
      <c r="BQ105" s="241"/>
      <c r="BR105" s="241"/>
      <c r="BS105" s="241"/>
      <c r="BT105" s="241"/>
      <c r="BU105" s="241"/>
      <c r="BV105" s="241"/>
      <c r="BW105" s="241"/>
      <c r="BX105" s="241"/>
      <c r="BY105" s="241"/>
      <c r="BZ105" s="241"/>
      <c r="CA105" s="241"/>
      <c r="CB105" s="241"/>
      <c r="CC105" s="241"/>
      <c r="CD105" s="241"/>
      <c r="CE105" s="241"/>
      <c r="CF105" s="241"/>
      <c r="CG105" s="241"/>
      <c r="CH105" s="241"/>
      <c r="CI105" s="241"/>
      <c r="CJ105" s="241"/>
      <c r="CK105" s="241"/>
      <c r="CL105" s="241"/>
      <c r="CM105" s="241"/>
      <c r="CN105" s="241"/>
      <c r="CO105" s="241"/>
      <c r="CP105" s="241"/>
      <c r="CQ105" s="241"/>
      <c r="CR105" s="241"/>
      <c r="CS105" s="241"/>
      <c r="CT105" s="241"/>
    </row>
    <row r="106" spans="1:98" s="254" customFormat="1" ht="19.5" customHeight="1">
      <c r="A106" s="248" t="s">
        <v>31</v>
      </c>
      <c r="B106" s="249" t="s">
        <v>212</v>
      </c>
      <c r="C106" s="166"/>
      <c r="D106" s="239">
        <f t="shared" si="30"/>
        <v>7511</v>
      </c>
      <c r="E106" s="239">
        <f t="shared" ref="E106:V106" si="43">SUM(E107:E108)</f>
        <v>112</v>
      </c>
      <c r="F106" s="239">
        <f t="shared" si="43"/>
        <v>464</v>
      </c>
      <c r="G106" s="239">
        <f t="shared" si="43"/>
        <v>586</v>
      </c>
      <c r="H106" s="239">
        <f t="shared" si="43"/>
        <v>579</v>
      </c>
      <c r="I106" s="239">
        <f t="shared" si="43"/>
        <v>602</v>
      </c>
      <c r="J106" s="239">
        <f t="shared" si="43"/>
        <v>546</v>
      </c>
      <c r="K106" s="239">
        <f t="shared" si="43"/>
        <v>537</v>
      </c>
      <c r="L106" s="239">
        <f t="shared" si="43"/>
        <v>484</v>
      </c>
      <c r="M106" s="239">
        <f t="shared" si="43"/>
        <v>405</v>
      </c>
      <c r="N106" s="239">
        <f t="shared" si="43"/>
        <v>411</v>
      </c>
      <c r="O106" s="239">
        <f t="shared" si="43"/>
        <v>355</v>
      </c>
      <c r="P106" s="239">
        <f t="shared" si="43"/>
        <v>414</v>
      </c>
      <c r="Q106" s="239">
        <f t="shared" si="43"/>
        <v>449</v>
      </c>
      <c r="R106" s="239">
        <f t="shared" si="43"/>
        <v>430</v>
      </c>
      <c r="S106" s="239">
        <f t="shared" si="43"/>
        <v>397</v>
      </c>
      <c r="T106" s="239">
        <f t="shared" si="43"/>
        <v>301</v>
      </c>
      <c r="U106" s="239">
        <f t="shared" si="43"/>
        <v>164</v>
      </c>
      <c r="V106" s="251">
        <f t="shared" si="43"/>
        <v>275</v>
      </c>
      <c r="W106" s="252"/>
      <c r="X106" s="252"/>
      <c r="Y106" s="252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53"/>
      <c r="AT106" s="253"/>
      <c r="AU106" s="253"/>
      <c r="AV106" s="253"/>
      <c r="AW106" s="253"/>
      <c r="AX106" s="253"/>
      <c r="AY106" s="253"/>
      <c r="AZ106" s="253"/>
      <c r="BA106" s="253"/>
      <c r="BB106" s="253"/>
      <c r="BC106" s="253"/>
      <c r="BD106" s="253"/>
      <c r="BE106" s="253"/>
      <c r="BF106" s="253"/>
      <c r="BG106" s="253"/>
      <c r="BH106" s="253"/>
      <c r="BI106" s="253"/>
      <c r="BJ106" s="253"/>
      <c r="BK106" s="253"/>
      <c r="BL106" s="253"/>
      <c r="BM106" s="253"/>
      <c r="BN106" s="253"/>
      <c r="BO106" s="253"/>
      <c r="BP106" s="253"/>
      <c r="BQ106" s="253"/>
      <c r="BR106" s="253"/>
      <c r="BS106" s="253"/>
      <c r="BT106" s="253"/>
      <c r="BU106" s="253"/>
      <c r="BV106" s="253"/>
      <c r="BW106" s="253"/>
      <c r="BX106" s="253"/>
      <c r="BY106" s="253"/>
      <c r="BZ106" s="253"/>
      <c r="CA106" s="253"/>
      <c r="CB106" s="253"/>
      <c r="CC106" s="253"/>
      <c r="CD106" s="253"/>
      <c r="CE106" s="253"/>
      <c r="CF106" s="253"/>
      <c r="CG106" s="253"/>
      <c r="CH106" s="253"/>
      <c r="CI106" s="253"/>
      <c r="CJ106" s="253"/>
      <c r="CK106" s="253"/>
      <c r="CL106" s="253"/>
      <c r="CM106" s="253"/>
      <c r="CN106" s="253"/>
      <c r="CO106" s="253"/>
      <c r="CP106" s="253"/>
      <c r="CQ106" s="253"/>
      <c r="CR106" s="253"/>
      <c r="CS106" s="253"/>
      <c r="CT106" s="253"/>
    </row>
    <row r="107" spans="1:98" s="265" customFormat="1" ht="19.5" customHeight="1">
      <c r="A107" s="261"/>
      <c r="B107" s="273"/>
      <c r="C107" s="263" t="s">
        <v>88</v>
      </c>
      <c r="D107" s="247">
        <f t="shared" si="30"/>
        <v>3639</v>
      </c>
      <c r="E107" s="247">
        <v>53</v>
      </c>
      <c r="F107" s="247">
        <v>238</v>
      </c>
      <c r="G107" s="247">
        <v>305</v>
      </c>
      <c r="H107" s="247">
        <v>288</v>
      </c>
      <c r="I107" s="247">
        <v>304</v>
      </c>
      <c r="J107" s="247">
        <v>279</v>
      </c>
      <c r="K107" s="247">
        <v>275</v>
      </c>
      <c r="L107" s="247">
        <v>216</v>
      </c>
      <c r="M107" s="247">
        <v>206</v>
      </c>
      <c r="N107" s="247">
        <v>176</v>
      </c>
      <c r="O107" s="247">
        <v>180</v>
      </c>
      <c r="P107" s="247">
        <v>173</v>
      </c>
      <c r="Q107" s="247">
        <v>217</v>
      </c>
      <c r="R107" s="247">
        <v>200</v>
      </c>
      <c r="S107" s="247">
        <v>200</v>
      </c>
      <c r="T107" s="247">
        <v>134</v>
      </c>
      <c r="U107" s="247">
        <v>80</v>
      </c>
      <c r="V107" s="264">
        <v>115</v>
      </c>
      <c r="W107" s="267"/>
      <c r="X107" s="240"/>
      <c r="Y107" s="240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  <c r="AR107" s="241"/>
      <c r="AS107" s="241"/>
      <c r="AT107" s="241"/>
      <c r="AU107" s="241"/>
      <c r="AV107" s="241"/>
      <c r="AW107" s="241"/>
      <c r="AX107" s="241"/>
      <c r="AY107" s="241"/>
      <c r="AZ107" s="241"/>
      <c r="BA107" s="241"/>
      <c r="BB107" s="241"/>
      <c r="BC107" s="241"/>
      <c r="BD107" s="241"/>
      <c r="BE107" s="241"/>
      <c r="BF107" s="241"/>
      <c r="BG107" s="241"/>
      <c r="BH107" s="241"/>
      <c r="BI107" s="241"/>
      <c r="BJ107" s="241"/>
      <c r="BK107" s="241"/>
      <c r="BL107" s="241"/>
      <c r="BM107" s="241"/>
      <c r="BN107" s="241"/>
      <c r="BO107" s="241"/>
      <c r="BP107" s="241"/>
      <c r="BQ107" s="241"/>
      <c r="BR107" s="241"/>
      <c r="BS107" s="241"/>
      <c r="BT107" s="241"/>
      <c r="BU107" s="241"/>
      <c r="BV107" s="241"/>
      <c r="BW107" s="241"/>
      <c r="BX107" s="241"/>
      <c r="BY107" s="241"/>
      <c r="BZ107" s="241"/>
      <c r="CA107" s="241"/>
      <c r="CB107" s="241"/>
      <c r="CC107" s="241"/>
      <c r="CD107" s="241"/>
      <c r="CE107" s="241"/>
      <c r="CF107" s="241"/>
      <c r="CG107" s="241"/>
      <c r="CH107" s="241"/>
      <c r="CI107" s="241"/>
      <c r="CJ107" s="241"/>
      <c r="CK107" s="241"/>
      <c r="CL107" s="241"/>
      <c r="CM107" s="241"/>
      <c r="CN107" s="241"/>
      <c r="CO107" s="241"/>
      <c r="CP107" s="241"/>
      <c r="CQ107" s="241"/>
      <c r="CR107" s="241"/>
      <c r="CS107" s="241"/>
      <c r="CT107" s="241"/>
    </row>
    <row r="108" spans="1:98" ht="19.5" customHeight="1">
      <c r="A108" s="261"/>
      <c r="B108" s="270"/>
      <c r="C108" s="263" t="s">
        <v>89</v>
      </c>
      <c r="D108" s="247">
        <f t="shared" si="30"/>
        <v>3872</v>
      </c>
      <c r="E108" s="247">
        <v>59</v>
      </c>
      <c r="F108" s="247">
        <v>226</v>
      </c>
      <c r="G108" s="247">
        <v>281</v>
      </c>
      <c r="H108" s="247">
        <v>291</v>
      </c>
      <c r="I108" s="247">
        <v>298</v>
      </c>
      <c r="J108" s="247">
        <v>267</v>
      </c>
      <c r="K108" s="247">
        <v>262</v>
      </c>
      <c r="L108" s="247">
        <v>268</v>
      </c>
      <c r="M108" s="247">
        <v>199</v>
      </c>
      <c r="N108" s="247">
        <v>235</v>
      </c>
      <c r="O108" s="247">
        <v>175</v>
      </c>
      <c r="P108" s="247">
        <v>241</v>
      </c>
      <c r="Q108" s="247">
        <v>232</v>
      </c>
      <c r="R108" s="247">
        <v>230</v>
      </c>
      <c r="S108" s="247">
        <v>197</v>
      </c>
      <c r="T108" s="247">
        <v>167</v>
      </c>
      <c r="U108" s="247">
        <v>84</v>
      </c>
      <c r="V108" s="264">
        <v>160</v>
      </c>
      <c r="W108" s="267"/>
      <c r="X108" s="240"/>
      <c r="Y108" s="240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1"/>
      <c r="AX108" s="241"/>
      <c r="AY108" s="241"/>
      <c r="AZ108" s="241"/>
      <c r="BA108" s="241"/>
      <c r="BB108" s="241"/>
      <c r="BC108" s="241"/>
      <c r="BD108" s="241"/>
      <c r="BE108" s="241"/>
      <c r="BF108" s="241"/>
      <c r="BG108" s="241"/>
      <c r="BH108" s="241"/>
      <c r="BI108" s="241"/>
      <c r="BJ108" s="241"/>
      <c r="BK108" s="241"/>
      <c r="BL108" s="241"/>
      <c r="BM108" s="241"/>
      <c r="BN108" s="241"/>
      <c r="BO108" s="241"/>
      <c r="BP108" s="241"/>
      <c r="BQ108" s="241"/>
      <c r="BR108" s="241"/>
      <c r="BS108" s="241"/>
      <c r="BT108" s="241"/>
      <c r="BU108" s="241"/>
      <c r="BV108" s="241"/>
      <c r="BW108" s="241"/>
      <c r="BX108" s="241"/>
      <c r="BY108" s="241"/>
      <c r="BZ108" s="241"/>
      <c r="CA108" s="241"/>
      <c r="CB108" s="241"/>
      <c r="CC108" s="241"/>
      <c r="CD108" s="241"/>
      <c r="CE108" s="241"/>
      <c r="CF108" s="241"/>
      <c r="CG108" s="241"/>
      <c r="CH108" s="241"/>
      <c r="CI108" s="241"/>
      <c r="CJ108" s="241"/>
      <c r="CK108" s="241"/>
      <c r="CL108" s="241"/>
      <c r="CM108" s="241"/>
      <c r="CN108" s="241"/>
      <c r="CO108" s="241"/>
      <c r="CP108" s="241"/>
      <c r="CQ108" s="241"/>
      <c r="CR108" s="241"/>
      <c r="CS108" s="241"/>
      <c r="CT108" s="241"/>
    </row>
    <row r="109" spans="1:98" s="254" customFormat="1" ht="19.5" customHeight="1">
      <c r="A109" s="248" t="s">
        <v>33</v>
      </c>
      <c r="B109" s="249" t="s">
        <v>213</v>
      </c>
      <c r="C109" s="166"/>
      <c r="D109" s="239">
        <f t="shared" si="30"/>
        <v>2996</v>
      </c>
      <c r="E109" s="239">
        <f t="shared" ref="E109:V109" si="44">SUM(E110:E111)</f>
        <v>48</v>
      </c>
      <c r="F109" s="239">
        <f t="shared" si="44"/>
        <v>199</v>
      </c>
      <c r="G109" s="239">
        <f t="shared" si="44"/>
        <v>242</v>
      </c>
      <c r="H109" s="239">
        <f t="shared" si="44"/>
        <v>234</v>
      </c>
      <c r="I109" s="239">
        <f t="shared" si="44"/>
        <v>263</v>
      </c>
      <c r="J109" s="239">
        <f t="shared" si="44"/>
        <v>256</v>
      </c>
      <c r="K109" s="239">
        <f t="shared" si="44"/>
        <v>241</v>
      </c>
      <c r="L109" s="239">
        <f t="shared" si="44"/>
        <v>220</v>
      </c>
      <c r="M109" s="239">
        <f t="shared" si="44"/>
        <v>182</v>
      </c>
      <c r="N109" s="239">
        <f t="shared" si="44"/>
        <v>161</v>
      </c>
      <c r="O109" s="239">
        <f t="shared" si="44"/>
        <v>142</v>
      </c>
      <c r="P109" s="239">
        <f t="shared" si="44"/>
        <v>141</v>
      </c>
      <c r="Q109" s="239">
        <f t="shared" si="44"/>
        <v>127</v>
      </c>
      <c r="R109" s="239">
        <f t="shared" si="44"/>
        <v>179</v>
      </c>
      <c r="S109" s="239">
        <f t="shared" si="44"/>
        <v>122</v>
      </c>
      <c r="T109" s="239">
        <f t="shared" si="44"/>
        <v>99</v>
      </c>
      <c r="U109" s="239">
        <f t="shared" si="44"/>
        <v>58</v>
      </c>
      <c r="V109" s="251">
        <f t="shared" si="44"/>
        <v>82</v>
      </c>
      <c r="W109" s="252"/>
      <c r="X109" s="252"/>
      <c r="Y109" s="252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53"/>
      <c r="AT109" s="253"/>
      <c r="AU109" s="253"/>
      <c r="AV109" s="253"/>
      <c r="AW109" s="253"/>
      <c r="AX109" s="253"/>
      <c r="AY109" s="253"/>
      <c r="AZ109" s="253"/>
      <c r="BA109" s="253"/>
      <c r="BB109" s="253"/>
      <c r="BC109" s="253"/>
      <c r="BD109" s="253"/>
      <c r="BE109" s="253"/>
      <c r="BF109" s="253"/>
      <c r="BG109" s="253"/>
      <c r="BH109" s="253"/>
      <c r="BI109" s="253"/>
      <c r="BJ109" s="253"/>
      <c r="BK109" s="253"/>
      <c r="BL109" s="253"/>
      <c r="BM109" s="253"/>
      <c r="BN109" s="253"/>
      <c r="BO109" s="253"/>
      <c r="BP109" s="253"/>
      <c r="BQ109" s="253"/>
      <c r="BR109" s="253"/>
      <c r="BS109" s="253"/>
      <c r="BT109" s="253"/>
      <c r="BU109" s="253"/>
      <c r="BV109" s="253"/>
      <c r="BW109" s="253"/>
      <c r="BX109" s="253"/>
      <c r="BY109" s="253"/>
      <c r="BZ109" s="253"/>
      <c r="CA109" s="253"/>
      <c r="CB109" s="253"/>
      <c r="CC109" s="253"/>
      <c r="CD109" s="253"/>
      <c r="CE109" s="253"/>
      <c r="CF109" s="253"/>
      <c r="CG109" s="253"/>
      <c r="CH109" s="253"/>
      <c r="CI109" s="253"/>
      <c r="CJ109" s="253"/>
      <c r="CK109" s="253"/>
      <c r="CL109" s="253"/>
      <c r="CM109" s="253"/>
      <c r="CN109" s="253"/>
      <c r="CO109" s="253"/>
      <c r="CP109" s="253"/>
      <c r="CQ109" s="253"/>
      <c r="CR109" s="253"/>
      <c r="CS109" s="253"/>
      <c r="CT109" s="253"/>
    </row>
    <row r="110" spans="1:98" s="265" customFormat="1" ht="19.5" customHeight="1">
      <c r="A110" s="261"/>
      <c r="B110" s="273"/>
      <c r="C110" s="263" t="s">
        <v>88</v>
      </c>
      <c r="D110" s="247">
        <f t="shared" si="30"/>
        <v>1608</v>
      </c>
      <c r="E110" s="247">
        <v>31</v>
      </c>
      <c r="F110" s="247">
        <v>112</v>
      </c>
      <c r="G110" s="247">
        <v>123</v>
      </c>
      <c r="H110" s="247">
        <v>121</v>
      </c>
      <c r="I110" s="247">
        <v>135</v>
      </c>
      <c r="J110" s="247">
        <v>120</v>
      </c>
      <c r="K110" s="247">
        <v>139</v>
      </c>
      <c r="L110" s="247">
        <v>120</v>
      </c>
      <c r="M110" s="247">
        <v>103</v>
      </c>
      <c r="N110" s="247">
        <v>94</v>
      </c>
      <c r="O110" s="247">
        <v>79</v>
      </c>
      <c r="P110" s="247">
        <v>80</v>
      </c>
      <c r="Q110" s="247">
        <v>65</v>
      </c>
      <c r="R110" s="247">
        <v>107</v>
      </c>
      <c r="S110" s="247">
        <v>66</v>
      </c>
      <c r="T110" s="247">
        <v>53</v>
      </c>
      <c r="U110" s="247">
        <v>33</v>
      </c>
      <c r="V110" s="264">
        <v>27</v>
      </c>
      <c r="W110" s="267"/>
      <c r="X110" s="240"/>
      <c r="Y110" s="240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241"/>
      <c r="AW110" s="241"/>
      <c r="AX110" s="241"/>
      <c r="AY110" s="241"/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241"/>
      <c r="BO110" s="241"/>
      <c r="BP110" s="241"/>
      <c r="BQ110" s="241"/>
      <c r="BR110" s="241"/>
      <c r="BS110" s="241"/>
      <c r="BT110" s="241"/>
      <c r="BU110" s="241"/>
      <c r="BV110" s="241"/>
      <c r="BW110" s="241"/>
      <c r="BX110" s="241"/>
      <c r="BY110" s="241"/>
      <c r="BZ110" s="241"/>
      <c r="CA110" s="241"/>
      <c r="CB110" s="241"/>
      <c r="CC110" s="241"/>
      <c r="CD110" s="241"/>
      <c r="CE110" s="241"/>
      <c r="CF110" s="241"/>
      <c r="CG110" s="241"/>
      <c r="CH110" s="241"/>
      <c r="CI110" s="241"/>
      <c r="CJ110" s="241"/>
      <c r="CK110" s="241"/>
      <c r="CL110" s="241"/>
      <c r="CM110" s="241"/>
      <c r="CN110" s="241"/>
      <c r="CO110" s="241"/>
      <c r="CP110" s="241"/>
      <c r="CQ110" s="241"/>
      <c r="CR110" s="241"/>
      <c r="CS110" s="241"/>
      <c r="CT110" s="241"/>
    </row>
    <row r="111" spans="1:98" ht="19.5" customHeight="1">
      <c r="A111" s="261"/>
      <c r="B111" s="270"/>
      <c r="C111" s="263" t="s">
        <v>89</v>
      </c>
      <c r="D111" s="247">
        <f t="shared" si="30"/>
        <v>1388</v>
      </c>
      <c r="E111" s="247">
        <v>17</v>
      </c>
      <c r="F111" s="247">
        <v>87</v>
      </c>
      <c r="G111" s="247">
        <v>119</v>
      </c>
      <c r="H111" s="247">
        <v>113</v>
      </c>
      <c r="I111" s="247">
        <v>128</v>
      </c>
      <c r="J111" s="247">
        <v>136</v>
      </c>
      <c r="K111" s="247">
        <v>102</v>
      </c>
      <c r="L111" s="247">
        <v>100</v>
      </c>
      <c r="M111" s="247">
        <v>79</v>
      </c>
      <c r="N111" s="247">
        <v>67</v>
      </c>
      <c r="O111" s="247">
        <v>63</v>
      </c>
      <c r="P111" s="247">
        <v>61</v>
      </c>
      <c r="Q111" s="247">
        <v>62</v>
      </c>
      <c r="R111" s="247">
        <v>72</v>
      </c>
      <c r="S111" s="247">
        <v>56</v>
      </c>
      <c r="T111" s="247">
        <v>46</v>
      </c>
      <c r="U111" s="247">
        <v>25</v>
      </c>
      <c r="V111" s="264">
        <v>55</v>
      </c>
      <c r="W111" s="267"/>
      <c r="X111" s="240"/>
      <c r="Y111" s="240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  <c r="AR111" s="241"/>
      <c r="AS111" s="241"/>
      <c r="AT111" s="241"/>
      <c r="AU111" s="241"/>
      <c r="AV111" s="241"/>
      <c r="AW111" s="241"/>
      <c r="AX111" s="241"/>
      <c r="AY111" s="241"/>
      <c r="AZ111" s="241"/>
      <c r="BA111" s="241"/>
      <c r="BB111" s="241"/>
      <c r="BC111" s="241"/>
      <c r="BD111" s="241"/>
      <c r="BE111" s="241"/>
      <c r="BF111" s="241"/>
      <c r="BG111" s="241"/>
      <c r="BH111" s="241"/>
      <c r="BI111" s="241"/>
      <c r="BJ111" s="241"/>
      <c r="BK111" s="241"/>
      <c r="BL111" s="241"/>
      <c r="BM111" s="241"/>
      <c r="BN111" s="241"/>
      <c r="BO111" s="241"/>
      <c r="BP111" s="241"/>
      <c r="BQ111" s="241"/>
      <c r="BR111" s="241"/>
      <c r="BS111" s="241"/>
      <c r="BT111" s="241"/>
      <c r="BU111" s="241"/>
      <c r="BV111" s="241"/>
      <c r="BW111" s="241"/>
      <c r="BX111" s="241"/>
      <c r="BY111" s="241"/>
      <c r="BZ111" s="241"/>
      <c r="CA111" s="241"/>
      <c r="CB111" s="241"/>
      <c r="CC111" s="241"/>
      <c r="CD111" s="241"/>
      <c r="CE111" s="241"/>
      <c r="CF111" s="241"/>
      <c r="CG111" s="241"/>
      <c r="CH111" s="241"/>
      <c r="CI111" s="241"/>
      <c r="CJ111" s="241"/>
      <c r="CK111" s="241"/>
      <c r="CL111" s="241"/>
      <c r="CM111" s="241"/>
      <c r="CN111" s="241"/>
      <c r="CO111" s="241"/>
      <c r="CP111" s="241"/>
      <c r="CQ111" s="241"/>
      <c r="CR111" s="241"/>
      <c r="CS111" s="241"/>
      <c r="CT111" s="241"/>
    </row>
    <row r="112" spans="1:98" s="254" customFormat="1" ht="19.5" customHeight="1">
      <c r="A112" s="248" t="s">
        <v>35</v>
      </c>
      <c r="B112" s="249" t="s">
        <v>214</v>
      </c>
      <c r="C112" s="166"/>
      <c r="D112" s="239">
        <f t="shared" si="30"/>
        <v>4746</v>
      </c>
      <c r="E112" s="239">
        <f t="shared" ref="E112:V112" si="45">SUM(E113:E114)</f>
        <v>110</v>
      </c>
      <c r="F112" s="239">
        <f t="shared" si="45"/>
        <v>386</v>
      </c>
      <c r="G112" s="239">
        <f t="shared" si="45"/>
        <v>409</v>
      </c>
      <c r="H112" s="239">
        <f t="shared" si="45"/>
        <v>400</v>
      </c>
      <c r="I112" s="239">
        <f t="shared" si="45"/>
        <v>456</v>
      </c>
      <c r="J112" s="239">
        <f t="shared" si="45"/>
        <v>425</v>
      </c>
      <c r="K112" s="239">
        <f t="shared" si="45"/>
        <v>390</v>
      </c>
      <c r="L112" s="239">
        <f t="shared" si="45"/>
        <v>363</v>
      </c>
      <c r="M112" s="239">
        <f t="shared" si="45"/>
        <v>263</v>
      </c>
      <c r="N112" s="239">
        <f t="shared" si="45"/>
        <v>230</v>
      </c>
      <c r="O112" s="239">
        <f t="shared" si="45"/>
        <v>214</v>
      </c>
      <c r="P112" s="239">
        <f t="shared" si="45"/>
        <v>194</v>
      </c>
      <c r="Q112" s="239">
        <f t="shared" si="45"/>
        <v>189</v>
      </c>
      <c r="R112" s="239">
        <f t="shared" si="45"/>
        <v>170</v>
      </c>
      <c r="S112" s="239">
        <f t="shared" si="45"/>
        <v>148</v>
      </c>
      <c r="T112" s="239">
        <f t="shared" si="45"/>
        <v>134</v>
      </c>
      <c r="U112" s="239">
        <f t="shared" si="45"/>
        <v>102</v>
      </c>
      <c r="V112" s="251">
        <f t="shared" si="45"/>
        <v>163</v>
      </c>
      <c r="W112" s="252"/>
      <c r="X112" s="252"/>
      <c r="Y112" s="252"/>
      <c r="Z112" s="253"/>
      <c r="AA112" s="253"/>
      <c r="AB112" s="253"/>
      <c r="AC112" s="253"/>
      <c r="AD112" s="253"/>
      <c r="AE112" s="253"/>
      <c r="AF112" s="253"/>
      <c r="AG112" s="253"/>
      <c r="AH112" s="253"/>
      <c r="AI112" s="253"/>
      <c r="AJ112" s="253"/>
      <c r="AK112" s="253"/>
      <c r="AL112" s="253"/>
      <c r="AM112" s="253"/>
      <c r="AN112" s="253"/>
      <c r="AO112" s="253"/>
      <c r="AP112" s="253"/>
      <c r="AQ112" s="253"/>
      <c r="AR112" s="253"/>
      <c r="AS112" s="253"/>
      <c r="AT112" s="253"/>
      <c r="AU112" s="253"/>
      <c r="AV112" s="253"/>
      <c r="AW112" s="253"/>
      <c r="AX112" s="253"/>
      <c r="AY112" s="253"/>
      <c r="AZ112" s="253"/>
      <c r="BA112" s="253"/>
      <c r="BB112" s="253"/>
      <c r="BC112" s="253"/>
      <c r="BD112" s="253"/>
      <c r="BE112" s="253"/>
      <c r="BF112" s="253"/>
      <c r="BG112" s="253"/>
      <c r="BH112" s="253"/>
      <c r="BI112" s="253"/>
      <c r="BJ112" s="253"/>
      <c r="BK112" s="253"/>
      <c r="BL112" s="253"/>
      <c r="BM112" s="253"/>
      <c r="BN112" s="253"/>
      <c r="BO112" s="253"/>
      <c r="BP112" s="253"/>
      <c r="BQ112" s="253"/>
      <c r="BR112" s="253"/>
      <c r="BS112" s="253"/>
      <c r="BT112" s="253"/>
      <c r="BU112" s="253"/>
      <c r="BV112" s="253"/>
      <c r="BW112" s="253"/>
      <c r="BX112" s="253"/>
      <c r="BY112" s="253"/>
      <c r="BZ112" s="253"/>
      <c r="CA112" s="253"/>
      <c r="CB112" s="253"/>
      <c r="CC112" s="253"/>
      <c r="CD112" s="253"/>
      <c r="CE112" s="253"/>
      <c r="CF112" s="253"/>
      <c r="CG112" s="253"/>
      <c r="CH112" s="253"/>
      <c r="CI112" s="253"/>
      <c r="CJ112" s="253"/>
      <c r="CK112" s="253"/>
      <c r="CL112" s="253"/>
      <c r="CM112" s="253"/>
      <c r="CN112" s="253"/>
      <c r="CO112" s="253"/>
      <c r="CP112" s="253"/>
      <c r="CQ112" s="253"/>
      <c r="CR112" s="253"/>
      <c r="CS112" s="253"/>
      <c r="CT112" s="253"/>
    </row>
    <row r="113" spans="1:98" s="265" customFormat="1" ht="19.5" customHeight="1">
      <c r="A113" s="261"/>
      <c r="B113" s="273"/>
      <c r="C113" s="263" t="s">
        <v>88</v>
      </c>
      <c r="D113" s="247">
        <f t="shared" si="30"/>
        <v>2554</v>
      </c>
      <c r="E113" s="247">
        <v>58</v>
      </c>
      <c r="F113" s="247">
        <v>196</v>
      </c>
      <c r="G113" s="247">
        <v>203</v>
      </c>
      <c r="H113" s="264">
        <v>205</v>
      </c>
      <c r="I113" s="264">
        <v>241</v>
      </c>
      <c r="J113" s="264">
        <v>238</v>
      </c>
      <c r="K113" s="264">
        <v>231</v>
      </c>
      <c r="L113" s="264">
        <v>219</v>
      </c>
      <c r="M113" s="247">
        <v>163</v>
      </c>
      <c r="N113" s="264">
        <v>131</v>
      </c>
      <c r="O113" s="264">
        <v>117</v>
      </c>
      <c r="P113" s="247">
        <v>104</v>
      </c>
      <c r="Q113" s="264">
        <v>88</v>
      </c>
      <c r="R113" s="264">
        <v>97</v>
      </c>
      <c r="S113" s="264">
        <v>75</v>
      </c>
      <c r="T113" s="264">
        <v>68</v>
      </c>
      <c r="U113" s="264">
        <v>50</v>
      </c>
      <c r="V113" s="264">
        <v>70</v>
      </c>
      <c r="W113" s="267"/>
      <c r="X113" s="240"/>
      <c r="Y113" s="240"/>
      <c r="AV113" s="241"/>
      <c r="AW113" s="241"/>
      <c r="AX113" s="241"/>
      <c r="AY113" s="241"/>
      <c r="AZ113" s="241"/>
      <c r="BA113" s="241"/>
      <c r="BB113" s="241"/>
      <c r="BC113" s="241"/>
      <c r="BD113" s="241"/>
      <c r="BE113" s="241"/>
      <c r="BF113" s="241"/>
      <c r="BG113" s="241"/>
      <c r="BH113" s="241"/>
      <c r="BI113" s="241"/>
      <c r="BJ113" s="241"/>
      <c r="BK113" s="241"/>
      <c r="BL113" s="241"/>
      <c r="BM113" s="241"/>
      <c r="BN113" s="241"/>
      <c r="BO113" s="241"/>
      <c r="BP113" s="241"/>
      <c r="BQ113" s="241"/>
      <c r="BR113" s="241"/>
      <c r="BS113" s="241"/>
      <c r="BT113" s="241"/>
      <c r="BU113" s="241"/>
      <c r="BV113" s="241"/>
      <c r="BW113" s="241"/>
      <c r="BX113" s="241"/>
      <c r="BY113" s="241"/>
      <c r="BZ113" s="241"/>
      <c r="CA113" s="241"/>
      <c r="CB113" s="241"/>
      <c r="CC113" s="241"/>
      <c r="CD113" s="241"/>
      <c r="CE113" s="241"/>
      <c r="CF113" s="241"/>
      <c r="CG113" s="241"/>
      <c r="CH113" s="241"/>
      <c r="CI113" s="241"/>
      <c r="CJ113" s="241"/>
      <c r="CK113" s="241"/>
      <c r="CL113" s="241"/>
      <c r="CM113" s="241"/>
      <c r="CN113" s="241"/>
      <c r="CO113" s="241"/>
      <c r="CP113" s="241"/>
      <c r="CQ113" s="241"/>
      <c r="CR113" s="241"/>
      <c r="CS113" s="241"/>
      <c r="CT113" s="241"/>
    </row>
    <row r="114" spans="1:98" ht="19.5" customHeight="1">
      <c r="A114" s="261"/>
      <c r="B114" s="266"/>
      <c r="C114" s="263" t="s">
        <v>89</v>
      </c>
      <c r="D114" s="264">
        <f t="shared" si="30"/>
        <v>2192</v>
      </c>
      <c r="E114" s="264">
        <v>52</v>
      </c>
      <c r="F114" s="264">
        <v>190</v>
      </c>
      <c r="G114" s="264">
        <v>206</v>
      </c>
      <c r="H114" s="247">
        <v>195</v>
      </c>
      <c r="I114" s="247">
        <v>215</v>
      </c>
      <c r="J114" s="247">
        <v>187</v>
      </c>
      <c r="K114" s="247">
        <v>159</v>
      </c>
      <c r="L114" s="247">
        <v>144</v>
      </c>
      <c r="M114" s="247">
        <v>100</v>
      </c>
      <c r="N114" s="247">
        <v>99</v>
      </c>
      <c r="O114" s="247">
        <v>97</v>
      </c>
      <c r="P114" s="247">
        <v>90</v>
      </c>
      <c r="Q114" s="247">
        <v>101</v>
      </c>
      <c r="R114" s="247">
        <v>73</v>
      </c>
      <c r="S114" s="247">
        <v>73</v>
      </c>
      <c r="T114" s="247">
        <v>66</v>
      </c>
      <c r="U114" s="264">
        <v>52</v>
      </c>
      <c r="V114" s="264">
        <v>93</v>
      </c>
      <c r="W114" s="267"/>
      <c r="X114" s="240"/>
      <c r="Y114" s="241"/>
      <c r="AV114" s="241"/>
      <c r="AW114" s="241"/>
      <c r="AX114" s="241"/>
      <c r="AY114" s="241"/>
      <c r="AZ114" s="241"/>
      <c r="BA114" s="241"/>
      <c r="BB114" s="241"/>
      <c r="BC114" s="241"/>
      <c r="BD114" s="241"/>
      <c r="BE114" s="241"/>
      <c r="BF114" s="241"/>
      <c r="BG114" s="241"/>
      <c r="BH114" s="241"/>
      <c r="BI114" s="241"/>
      <c r="BJ114" s="241"/>
      <c r="BK114" s="241"/>
      <c r="BL114" s="241"/>
      <c r="BM114" s="241"/>
      <c r="BN114" s="241"/>
      <c r="BO114" s="241"/>
      <c r="BP114" s="241"/>
      <c r="BQ114" s="241"/>
      <c r="BR114" s="241"/>
      <c r="BS114" s="241"/>
      <c r="BT114" s="241"/>
      <c r="BU114" s="241"/>
      <c r="BV114" s="241"/>
      <c r="BW114" s="241"/>
      <c r="BX114" s="241"/>
      <c r="BY114" s="241"/>
      <c r="BZ114" s="241"/>
      <c r="CA114" s="241"/>
      <c r="CB114" s="241"/>
      <c r="CC114" s="241"/>
      <c r="CD114" s="241"/>
      <c r="CE114" s="241"/>
      <c r="CF114" s="241"/>
      <c r="CG114" s="241"/>
      <c r="CH114" s="241"/>
      <c r="CI114" s="241"/>
      <c r="CJ114" s="241"/>
      <c r="CK114" s="241"/>
      <c r="CL114" s="241"/>
      <c r="CM114" s="241"/>
      <c r="CN114" s="241"/>
      <c r="CO114" s="241"/>
      <c r="CP114" s="241"/>
      <c r="CQ114" s="241"/>
      <c r="CR114" s="241"/>
      <c r="CS114" s="241"/>
      <c r="CT114" s="241"/>
    </row>
    <row r="115" spans="1:98" ht="19.5" customHeight="1">
      <c r="A115" s="1182" t="s">
        <v>33</v>
      </c>
      <c r="B115" s="1183" t="s">
        <v>215</v>
      </c>
      <c r="C115" s="1184"/>
      <c r="D115" s="1289">
        <f t="shared" si="30"/>
        <v>62187</v>
      </c>
      <c r="E115" s="1109">
        <f>E116+E117</f>
        <v>936</v>
      </c>
      <c r="F115" s="1109">
        <f t="shared" ref="F115:V115" si="46">F116+F117</f>
        <v>4110</v>
      </c>
      <c r="G115" s="1109">
        <f t="shared" si="46"/>
        <v>5320</v>
      </c>
      <c r="H115" s="1110">
        <f t="shared" si="46"/>
        <v>5147</v>
      </c>
      <c r="I115" s="1110">
        <f t="shared" si="46"/>
        <v>5407</v>
      </c>
      <c r="J115" s="1110">
        <f t="shared" si="46"/>
        <v>5068</v>
      </c>
      <c r="K115" s="1110">
        <f t="shared" si="46"/>
        <v>4522</v>
      </c>
      <c r="L115" s="1110">
        <f t="shared" si="46"/>
        <v>3916</v>
      </c>
      <c r="M115" s="1110">
        <f t="shared" si="46"/>
        <v>3535</v>
      </c>
      <c r="N115" s="1110">
        <f t="shared" si="46"/>
        <v>3349</v>
      </c>
      <c r="O115" s="1110">
        <f t="shared" si="46"/>
        <v>3228</v>
      </c>
      <c r="P115" s="1110">
        <f t="shared" si="46"/>
        <v>3282</v>
      </c>
      <c r="Q115" s="1110">
        <f t="shared" si="46"/>
        <v>3248</v>
      </c>
      <c r="R115" s="1110">
        <f t="shared" si="46"/>
        <v>3017</v>
      </c>
      <c r="S115" s="1110">
        <f t="shared" si="46"/>
        <v>2435</v>
      </c>
      <c r="T115" s="1110">
        <f t="shared" si="46"/>
        <v>2053</v>
      </c>
      <c r="U115" s="1109">
        <f t="shared" si="46"/>
        <v>1444</v>
      </c>
      <c r="V115" s="1109">
        <f t="shared" si="46"/>
        <v>2170</v>
      </c>
      <c r="W115" s="171"/>
      <c r="X115" s="240"/>
      <c r="Y115" s="241"/>
      <c r="AV115" s="241"/>
      <c r="AW115" s="241"/>
      <c r="AX115" s="241"/>
      <c r="AY115" s="241"/>
      <c r="AZ115" s="241"/>
      <c r="BA115" s="241"/>
      <c r="BB115" s="241"/>
      <c r="BC115" s="241"/>
      <c r="BD115" s="241"/>
      <c r="BE115" s="241"/>
      <c r="BF115" s="241"/>
      <c r="BG115" s="241"/>
      <c r="BH115" s="241"/>
      <c r="BI115" s="241"/>
      <c r="BJ115" s="241"/>
      <c r="BK115" s="241"/>
      <c r="BL115" s="241"/>
      <c r="BM115" s="241"/>
      <c r="BN115" s="241"/>
      <c r="BO115" s="241"/>
      <c r="BP115" s="241"/>
      <c r="BQ115" s="241"/>
      <c r="BR115" s="241"/>
      <c r="BS115" s="241"/>
      <c r="BT115" s="241"/>
      <c r="BU115" s="241"/>
      <c r="BV115" s="241"/>
      <c r="BW115" s="241"/>
      <c r="BX115" s="241"/>
      <c r="BY115" s="241"/>
      <c r="BZ115" s="241"/>
      <c r="CA115" s="241"/>
      <c r="CB115" s="241"/>
      <c r="CC115" s="241"/>
      <c r="CD115" s="241"/>
      <c r="CE115" s="241"/>
      <c r="CF115" s="241"/>
      <c r="CG115" s="241"/>
      <c r="CH115" s="241"/>
      <c r="CI115" s="241"/>
      <c r="CJ115" s="241"/>
      <c r="CK115" s="241"/>
      <c r="CL115" s="241"/>
      <c r="CM115" s="241"/>
      <c r="CN115" s="241"/>
      <c r="CO115" s="241"/>
      <c r="CP115" s="241"/>
      <c r="CQ115" s="241"/>
      <c r="CR115" s="241"/>
      <c r="CS115" s="241"/>
      <c r="CT115" s="241"/>
    </row>
    <row r="116" spans="1:98" ht="19.5" customHeight="1">
      <c r="A116" s="1186"/>
      <c r="B116" s="256"/>
      <c r="C116" s="257" t="s">
        <v>88</v>
      </c>
      <c r="D116" s="278">
        <f t="shared" si="30"/>
        <v>30932</v>
      </c>
      <c r="E116" s="156">
        <f>E119+E122+E125+E128+E131+E134+E137+E140+E143+E146+E149+E152+E155</f>
        <v>475</v>
      </c>
      <c r="F116" s="156">
        <f t="shared" ref="F116:V116" si="47">F119+F122+F125+F128+F131+F134+F137+F140+F143+F146+F149+F152+F155</f>
        <v>2109</v>
      </c>
      <c r="G116" s="156">
        <f t="shared" si="47"/>
        <v>2732</v>
      </c>
      <c r="H116" s="156">
        <f t="shared" si="47"/>
        <v>2619</v>
      </c>
      <c r="I116" s="156">
        <f t="shared" si="47"/>
        <v>2769</v>
      </c>
      <c r="J116" s="156">
        <f t="shared" si="47"/>
        <v>2564</v>
      </c>
      <c r="K116" s="156">
        <f t="shared" si="47"/>
        <v>2279</v>
      </c>
      <c r="L116" s="156">
        <f t="shared" si="47"/>
        <v>1940</v>
      </c>
      <c r="M116" s="156">
        <f t="shared" si="47"/>
        <v>1723</v>
      </c>
      <c r="N116" s="156">
        <f t="shared" si="47"/>
        <v>1632</v>
      </c>
      <c r="O116" s="156">
        <f t="shared" si="47"/>
        <v>1537</v>
      </c>
      <c r="P116" s="156">
        <f t="shared" si="47"/>
        <v>1602</v>
      </c>
      <c r="Q116" s="156">
        <f t="shared" si="47"/>
        <v>1581</v>
      </c>
      <c r="R116" s="156">
        <f t="shared" si="47"/>
        <v>1518</v>
      </c>
      <c r="S116" s="156">
        <f t="shared" si="47"/>
        <v>1203</v>
      </c>
      <c r="T116" s="156">
        <f t="shared" si="47"/>
        <v>968</v>
      </c>
      <c r="U116" s="156">
        <f t="shared" si="47"/>
        <v>710</v>
      </c>
      <c r="V116" s="156">
        <f t="shared" si="47"/>
        <v>971</v>
      </c>
      <c r="W116" s="245"/>
      <c r="X116" s="240"/>
      <c r="Y116" s="241"/>
      <c r="AV116" s="241"/>
      <c r="AW116" s="241"/>
      <c r="AX116" s="241"/>
      <c r="AY116" s="241"/>
      <c r="AZ116" s="241"/>
      <c r="BA116" s="241"/>
      <c r="BB116" s="241"/>
      <c r="BC116" s="241"/>
      <c r="BD116" s="241"/>
      <c r="BE116" s="241"/>
      <c r="BF116" s="241"/>
      <c r="BG116" s="241"/>
      <c r="BH116" s="241"/>
      <c r="BI116" s="241"/>
      <c r="BJ116" s="241"/>
      <c r="BK116" s="241"/>
      <c r="BL116" s="241"/>
      <c r="BM116" s="241"/>
      <c r="BN116" s="241"/>
      <c r="BO116" s="241"/>
      <c r="BP116" s="241"/>
      <c r="BQ116" s="241"/>
      <c r="BR116" s="241"/>
      <c r="BS116" s="241"/>
      <c r="BT116" s="241"/>
      <c r="BU116" s="241"/>
      <c r="BV116" s="241"/>
      <c r="BW116" s="241"/>
      <c r="BX116" s="241"/>
      <c r="BY116" s="241"/>
      <c r="BZ116" s="241"/>
      <c r="CA116" s="241"/>
      <c r="CB116" s="241"/>
      <c r="CC116" s="241"/>
      <c r="CD116" s="241"/>
      <c r="CE116" s="241"/>
      <c r="CF116" s="241"/>
      <c r="CG116" s="241"/>
      <c r="CH116" s="241"/>
      <c r="CI116" s="241"/>
      <c r="CJ116" s="241"/>
      <c r="CK116" s="241"/>
      <c r="CL116" s="241"/>
      <c r="CM116" s="241"/>
      <c r="CN116" s="241"/>
      <c r="CO116" s="241"/>
      <c r="CP116" s="241"/>
      <c r="CQ116" s="241"/>
      <c r="CR116" s="241"/>
      <c r="CS116" s="241"/>
      <c r="CT116" s="241"/>
    </row>
    <row r="117" spans="1:98" ht="19.5" customHeight="1">
      <c r="A117" s="1187"/>
      <c r="B117" s="1281"/>
      <c r="C117" s="1189" t="s">
        <v>89</v>
      </c>
      <c r="D117" s="1290">
        <f t="shared" si="30"/>
        <v>31255</v>
      </c>
      <c r="E117" s="1291">
        <f>E120+E123+E126+E129+E132+E135+E138+E141+E144+E147+E150+E153+E156</f>
        <v>461</v>
      </c>
      <c r="F117" s="1291">
        <f t="shared" ref="F117:V117" si="48">F120+F123+F126+F129+F132+F135+F138+F141+F144+F147+F150+F153+F156</f>
        <v>2001</v>
      </c>
      <c r="G117" s="1291">
        <f t="shared" si="48"/>
        <v>2588</v>
      </c>
      <c r="H117" s="1291">
        <f t="shared" si="48"/>
        <v>2528</v>
      </c>
      <c r="I117" s="1291">
        <f t="shared" si="48"/>
        <v>2638</v>
      </c>
      <c r="J117" s="1291">
        <f t="shared" si="48"/>
        <v>2504</v>
      </c>
      <c r="K117" s="1291">
        <f t="shared" si="48"/>
        <v>2243</v>
      </c>
      <c r="L117" s="1291">
        <f t="shared" si="48"/>
        <v>1976</v>
      </c>
      <c r="M117" s="1291">
        <f t="shared" si="48"/>
        <v>1812</v>
      </c>
      <c r="N117" s="1291">
        <f t="shared" si="48"/>
        <v>1717</v>
      </c>
      <c r="O117" s="1291">
        <f t="shared" si="48"/>
        <v>1691</v>
      </c>
      <c r="P117" s="1291">
        <f t="shared" si="48"/>
        <v>1680</v>
      </c>
      <c r="Q117" s="1291">
        <f t="shared" si="48"/>
        <v>1667</v>
      </c>
      <c r="R117" s="1291">
        <f t="shared" si="48"/>
        <v>1499</v>
      </c>
      <c r="S117" s="1291">
        <f t="shared" si="48"/>
        <v>1232</v>
      </c>
      <c r="T117" s="1291">
        <f t="shared" si="48"/>
        <v>1085</v>
      </c>
      <c r="U117" s="1291">
        <f t="shared" si="48"/>
        <v>734</v>
      </c>
      <c r="V117" s="1291">
        <f t="shared" si="48"/>
        <v>1199</v>
      </c>
      <c r="W117" s="171"/>
      <c r="X117" s="240"/>
      <c r="Y117" s="241"/>
      <c r="AV117" s="241"/>
      <c r="AW117" s="241"/>
      <c r="AX117" s="241"/>
      <c r="AY117" s="241"/>
      <c r="AZ117" s="241"/>
      <c r="BA117" s="241"/>
      <c r="BB117" s="241"/>
      <c r="BC117" s="241"/>
      <c r="BD117" s="241"/>
      <c r="BE117" s="241"/>
      <c r="BF117" s="241"/>
      <c r="BG117" s="241"/>
      <c r="BH117" s="241"/>
      <c r="BI117" s="241"/>
      <c r="BJ117" s="241"/>
      <c r="BK117" s="241"/>
      <c r="BL117" s="241"/>
      <c r="BM117" s="241"/>
      <c r="BN117" s="241"/>
      <c r="BO117" s="241"/>
      <c r="BP117" s="241"/>
      <c r="BQ117" s="241"/>
      <c r="BR117" s="241"/>
      <c r="BS117" s="241"/>
      <c r="BT117" s="241"/>
      <c r="BU117" s="241"/>
      <c r="BV117" s="241"/>
      <c r="BW117" s="241"/>
      <c r="BX117" s="241"/>
      <c r="BY117" s="241"/>
      <c r="BZ117" s="241"/>
      <c r="CA117" s="241"/>
      <c r="CB117" s="241"/>
      <c r="CC117" s="241"/>
      <c r="CD117" s="241"/>
      <c r="CE117" s="241"/>
      <c r="CF117" s="241"/>
      <c r="CG117" s="241"/>
      <c r="CH117" s="241"/>
      <c r="CI117" s="241"/>
      <c r="CJ117" s="241"/>
      <c r="CK117" s="241"/>
      <c r="CL117" s="241"/>
      <c r="CM117" s="241"/>
      <c r="CN117" s="241"/>
      <c r="CO117" s="241"/>
      <c r="CP117" s="241"/>
      <c r="CQ117" s="241"/>
      <c r="CR117" s="241"/>
      <c r="CS117" s="241"/>
      <c r="CT117" s="241"/>
    </row>
    <row r="118" spans="1:98" s="254" customFormat="1" ht="19.5" customHeight="1">
      <c r="A118" s="248" t="s">
        <v>25</v>
      </c>
      <c r="B118" s="249" t="s">
        <v>216</v>
      </c>
      <c r="C118" s="166"/>
      <c r="D118" s="239">
        <f t="shared" si="30"/>
        <v>16832</v>
      </c>
      <c r="E118" s="239">
        <f t="shared" ref="E118:V118" si="49">SUM(E119:E120)</f>
        <v>249</v>
      </c>
      <c r="F118" s="251">
        <f t="shared" si="49"/>
        <v>1076</v>
      </c>
      <c r="G118" s="251">
        <f t="shared" si="49"/>
        <v>1333</v>
      </c>
      <c r="H118" s="239">
        <f t="shared" si="49"/>
        <v>1242</v>
      </c>
      <c r="I118" s="251">
        <f t="shared" si="49"/>
        <v>1375</v>
      </c>
      <c r="J118" s="251">
        <f t="shared" si="49"/>
        <v>1336</v>
      </c>
      <c r="K118" s="239">
        <f t="shared" si="49"/>
        <v>1269</v>
      </c>
      <c r="L118" s="251">
        <f t="shared" si="49"/>
        <v>1099</v>
      </c>
      <c r="M118" s="251">
        <f t="shared" si="49"/>
        <v>992</v>
      </c>
      <c r="N118" s="251">
        <f t="shared" si="49"/>
        <v>949</v>
      </c>
      <c r="O118" s="251">
        <f t="shared" si="49"/>
        <v>915</v>
      </c>
      <c r="P118" s="251">
        <f t="shared" si="49"/>
        <v>945</v>
      </c>
      <c r="Q118" s="251">
        <f t="shared" si="49"/>
        <v>942</v>
      </c>
      <c r="R118" s="251">
        <f t="shared" si="49"/>
        <v>832</v>
      </c>
      <c r="S118" s="251">
        <f t="shared" si="49"/>
        <v>691</v>
      </c>
      <c r="T118" s="251">
        <f t="shared" si="49"/>
        <v>589</v>
      </c>
      <c r="U118" s="251">
        <f t="shared" si="49"/>
        <v>399</v>
      </c>
      <c r="V118" s="251">
        <f t="shared" si="49"/>
        <v>599</v>
      </c>
      <c r="W118" s="252"/>
      <c r="X118" s="252"/>
      <c r="Y118" s="253"/>
      <c r="AV118" s="253"/>
      <c r="AW118" s="253"/>
      <c r="AX118" s="253"/>
      <c r="AY118" s="253"/>
      <c r="AZ118" s="253"/>
      <c r="BA118" s="253"/>
      <c r="BB118" s="253"/>
      <c r="BC118" s="253"/>
      <c r="BD118" s="253"/>
      <c r="BE118" s="253"/>
      <c r="BF118" s="253"/>
      <c r="BG118" s="253"/>
      <c r="BH118" s="253"/>
      <c r="BI118" s="253"/>
      <c r="BJ118" s="253"/>
      <c r="BK118" s="253"/>
      <c r="BL118" s="253"/>
      <c r="BM118" s="253"/>
      <c r="BN118" s="253"/>
      <c r="BO118" s="253"/>
      <c r="BP118" s="253"/>
      <c r="BQ118" s="253"/>
      <c r="BR118" s="253"/>
      <c r="BS118" s="253"/>
      <c r="BT118" s="253"/>
      <c r="BU118" s="253"/>
      <c r="BV118" s="253"/>
      <c r="BW118" s="253"/>
      <c r="BX118" s="253"/>
      <c r="BY118" s="253"/>
      <c r="BZ118" s="253"/>
      <c r="CA118" s="253"/>
      <c r="CB118" s="253"/>
      <c r="CC118" s="253"/>
      <c r="CD118" s="253"/>
      <c r="CE118" s="253"/>
      <c r="CF118" s="253"/>
      <c r="CG118" s="253"/>
      <c r="CH118" s="253"/>
      <c r="CI118" s="253"/>
      <c r="CJ118" s="253"/>
      <c r="CK118" s="253"/>
      <c r="CL118" s="253"/>
      <c r="CM118" s="253"/>
      <c r="CN118" s="253"/>
      <c r="CO118" s="253"/>
      <c r="CP118" s="253"/>
      <c r="CQ118" s="253"/>
      <c r="CR118" s="253"/>
      <c r="CS118" s="253"/>
      <c r="CT118" s="253"/>
    </row>
    <row r="119" spans="1:98" s="265" customFormat="1" ht="19.5" customHeight="1">
      <c r="A119" s="261"/>
      <c r="B119" s="262"/>
      <c r="C119" s="263" t="s">
        <v>88</v>
      </c>
      <c r="D119" s="247">
        <f t="shared" si="30"/>
        <v>8046</v>
      </c>
      <c r="E119" s="243">
        <v>129</v>
      </c>
      <c r="F119" s="243">
        <v>551</v>
      </c>
      <c r="G119" s="243">
        <v>677</v>
      </c>
      <c r="H119" s="243">
        <v>627</v>
      </c>
      <c r="I119" s="243">
        <v>689</v>
      </c>
      <c r="J119" s="243">
        <v>670</v>
      </c>
      <c r="K119" s="243">
        <v>618</v>
      </c>
      <c r="L119" s="243">
        <v>542</v>
      </c>
      <c r="M119" s="243">
        <v>481</v>
      </c>
      <c r="N119" s="243">
        <v>452</v>
      </c>
      <c r="O119" s="243">
        <v>427</v>
      </c>
      <c r="P119" s="243">
        <v>427</v>
      </c>
      <c r="Q119" s="243">
        <v>415</v>
      </c>
      <c r="R119" s="243">
        <v>388</v>
      </c>
      <c r="S119" s="278">
        <v>302</v>
      </c>
      <c r="T119" s="243">
        <v>265</v>
      </c>
      <c r="U119" s="278">
        <v>158</v>
      </c>
      <c r="V119" s="278">
        <v>228</v>
      </c>
      <c r="W119" s="279"/>
      <c r="X119" s="240"/>
      <c r="Y119" s="241"/>
      <c r="AV119" s="241"/>
      <c r="AW119" s="241"/>
      <c r="AX119" s="241"/>
      <c r="AY119" s="241"/>
      <c r="AZ119" s="241"/>
      <c r="BA119" s="241"/>
      <c r="BB119" s="241"/>
      <c r="BC119" s="241"/>
      <c r="BD119" s="241"/>
      <c r="BE119" s="241"/>
      <c r="BF119" s="241"/>
      <c r="BG119" s="241"/>
      <c r="BH119" s="241"/>
      <c r="BI119" s="241"/>
      <c r="BJ119" s="241"/>
      <c r="BK119" s="241"/>
      <c r="BL119" s="241"/>
      <c r="BM119" s="241"/>
      <c r="BN119" s="241"/>
      <c r="BO119" s="241"/>
      <c r="BP119" s="241"/>
      <c r="BQ119" s="241"/>
      <c r="BR119" s="241"/>
      <c r="BS119" s="241"/>
      <c r="BT119" s="241"/>
      <c r="BU119" s="241"/>
      <c r="BV119" s="241"/>
      <c r="BW119" s="241"/>
      <c r="BX119" s="241"/>
      <c r="BY119" s="241"/>
      <c r="BZ119" s="241"/>
      <c r="CA119" s="241"/>
      <c r="CB119" s="241"/>
      <c r="CC119" s="241"/>
      <c r="CD119" s="241"/>
      <c r="CE119" s="241"/>
      <c r="CF119" s="241"/>
      <c r="CG119" s="241"/>
      <c r="CH119" s="241"/>
      <c r="CI119" s="241"/>
      <c r="CJ119" s="241"/>
      <c r="CK119" s="241"/>
      <c r="CL119" s="241"/>
      <c r="CM119" s="241"/>
      <c r="CN119" s="241"/>
      <c r="CO119" s="241"/>
      <c r="CP119" s="241"/>
      <c r="CQ119" s="241"/>
      <c r="CR119" s="241"/>
      <c r="CS119" s="241"/>
      <c r="CT119" s="241"/>
    </row>
    <row r="120" spans="1:98" ht="19.5" customHeight="1">
      <c r="A120" s="261"/>
      <c r="B120" s="266"/>
      <c r="C120" s="263" t="s">
        <v>89</v>
      </c>
      <c r="D120" s="247">
        <f t="shared" si="30"/>
        <v>8786</v>
      </c>
      <c r="E120" s="243">
        <v>120</v>
      </c>
      <c r="F120" s="243">
        <v>525</v>
      </c>
      <c r="G120" s="243">
        <v>656</v>
      </c>
      <c r="H120" s="243">
        <v>615</v>
      </c>
      <c r="I120" s="243">
        <v>686</v>
      </c>
      <c r="J120" s="243">
        <v>666</v>
      </c>
      <c r="K120" s="243">
        <v>651</v>
      </c>
      <c r="L120" s="243">
        <v>557</v>
      </c>
      <c r="M120" s="243">
        <v>511</v>
      </c>
      <c r="N120" s="243">
        <v>497</v>
      </c>
      <c r="O120" s="243">
        <v>488</v>
      </c>
      <c r="P120" s="243">
        <v>518</v>
      </c>
      <c r="Q120" s="243">
        <v>527</v>
      </c>
      <c r="R120" s="243">
        <v>444</v>
      </c>
      <c r="S120" s="243">
        <v>389</v>
      </c>
      <c r="T120" s="243">
        <v>324</v>
      </c>
      <c r="U120" s="243">
        <v>241</v>
      </c>
      <c r="V120" s="278">
        <v>371</v>
      </c>
      <c r="W120" s="279"/>
      <c r="X120" s="240"/>
      <c r="Y120" s="241"/>
      <c r="AV120" s="241"/>
      <c r="AW120" s="241"/>
      <c r="AX120" s="241"/>
      <c r="AY120" s="241"/>
      <c r="AZ120" s="241"/>
      <c r="BA120" s="241"/>
      <c r="BB120" s="241"/>
      <c r="BC120" s="241"/>
      <c r="BD120" s="241"/>
      <c r="BE120" s="241"/>
      <c r="BF120" s="241"/>
      <c r="BG120" s="241"/>
      <c r="BH120" s="241"/>
      <c r="BI120" s="241"/>
      <c r="BJ120" s="241"/>
      <c r="BK120" s="241"/>
      <c r="BL120" s="241"/>
      <c r="BM120" s="241"/>
      <c r="BN120" s="241"/>
      <c r="BO120" s="241"/>
      <c r="BP120" s="241"/>
      <c r="BQ120" s="241"/>
      <c r="BR120" s="241"/>
      <c r="BS120" s="241"/>
      <c r="BT120" s="241"/>
      <c r="BU120" s="241"/>
      <c r="BV120" s="241"/>
      <c r="BW120" s="241"/>
      <c r="BX120" s="241"/>
      <c r="BY120" s="241"/>
      <c r="BZ120" s="241"/>
      <c r="CA120" s="241"/>
      <c r="CB120" s="241"/>
      <c r="CC120" s="241"/>
      <c r="CD120" s="241"/>
      <c r="CE120" s="241"/>
      <c r="CF120" s="241"/>
      <c r="CG120" s="241"/>
      <c r="CH120" s="241"/>
      <c r="CI120" s="241"/>
      <c r="CJ120" s="241"/>
      <c r="CK120" s="241"/>
      <c r="CL120" s="241"/>
      <c r="CM120" s="241"/>
      <c r="CN120" s="241"/>
      <c r="CO120" s="241"/>
      <c r="CP120" s="241"/>
      <c r="CQ120" s="241"/>
      <c r="CR120" s="241"/>
      <c r="CS120" s="241"/>
      <c r="CT120" s="241"/>
    </row>
    <row r="121" spans="1:98" s="254" customFormat="1" ht="19.5" customHeight="1">
      <c r="A121" s="248" t="s">
        <v>27</v>
      </c>
      <c r="B121" s="249" t="s">
        <v>217</v>
      </c>
      <c r="C121" s="274"/>
      <c r="D121" s="239">
        <f t="shared" si="30"/>
        <v>6008</v>
      </c>
      <c r="E121" s="239">
        <f t="shared" ref="E121:V121" si="50">SUM(E122:E123)</f>
        <v>96</v>
      </c>
      <c r="F121" s="239">
        <f t="shared" si="50"/>
        <v>442</v>
      </c>
      <c r="G121" s="239">
        <f t="shared" si="50"/>
        <v>586</v>
      </c>
      <c r="H121" s="239">
        <f t="shared" si="50"/>
        <v>551</v>
      </c>
      <c r="I121" s="239">
        <f t="shared" si="50"/>
        <v>558</v>
      </c>
      <c r="J121" s="239">
        <f t="shared" si="50"/>
        <v>519</v>
      </c>
      <c r="K121" s="239">
        <f t="shared" si="50"/>
        <v>455</v>
      </c>
      <c r="L121" s="239">
        <f t="shared" si="50"/>
        <v>378</v>
      </c>
      <c r="M121" s="239">
        <f t="shared" si="50"/>
        <v>329</v>
      </c>
      <c r="N121" s="239">
        <f t="shared" si="50"/>
        <v>301</v>
      </c>
      <c r="O121" s="239">
        <f t="shared" si="50"/>
        <v>287</v>
      </c>
      <c r="P121" s="239">
        <f t="shared" si="50"/>
        <v>281</v>
      </c>
      <c r="Q121" s="239">
        <f t="shared" si="50"/>
        <v>279</v>
      </c>
      <c r="R121" s="239">
        <f t="shared" si="50"/>
        <v>268</v>
      </c>
      <c r="S121" s="239">
        <f t="shared" si="50"/>
        <v>208</v>
      </c>
      <c r="T121" s="239">
        <f t="shared" si="50"/>
        <v>181</v>
      </c>
      <c r="U121" s="239">
        <f t="shared" si="50"/>
        <v>121</v>
      </c>
      <c r="V121" s="251">
        <f t="shared" si="50"/>
        <v>168</v>
      </c>
      <c r="W121" s="252"/>
      <c r="X121" s="252"/>
      <c r="Y121" s="253"/>
      <c r="AV121" s="253"/>
      <c r="AW121" s="253"/>
      <c r="AX121" s="253"/>
      <c r="AY121" s="253"/>
      <c r="AZ121" s="253"/>
      <c r="BA121" s="253"/>
      <c r="BB121" s="253"/>
      <c r="BC121" s="253"/>
      <c r="BD121" s="253"/>
      <c r="BE121" s="253"/>
      <c r="BF121" s="253"/>
      <c r="BG121" s="253"/>
      <c r="BH121" s="253"/>
      <c r="BI121" s="253"/>
      <c r="BJ121" s="253"/>
      <c r="BK121" s="253"/>
      <c r="BL121" s="253"/>
      <c r="BM121" s="253"/>
      <c r="BN121" s="253"/>
      <c r="BO121" s="253"/>
      <c r="BP121" s="253"/>
      <c r="BQ121" s="253"/>
      <c r="BR121" s="253"/>
      <c r="BS121" s="253"/>
      <c r="BT121" s="253"/>
      <c r="BU121" s="253"/>
      <c r="BV121" s="253"/>
      <c r="BW121" s="253"/>
      <c r="BX121" s="253"/>
      <c r="BY121" s="253"/>
      <c r="BZ121" s="253"/>
      <c r="CA121" s="253"/>
      <c r="CB121" s="253"/>
      <c r="CC121" s="253"/>
      <c r="CD121" s="253"/>
      <c r="CE121" s="253"/>
      <c r="CF121" s="253"/>
      <c r="CG121" s="253"/>
      <c r="CH121" s="253"/>
      <c r="CI121" s="253"/>
      <c r="CJ121" s="253"/>
      <c r="CK121" s="253"/>
      <c r="CL121" s="253"/>
      <c r="CM121" s="253"/>
      <c r="CN121" s="253"/>
      <c r="CO121" s="253"/>
      <c r="CP121" s="253"/>
      <c r="CQ121" s="253"/>
      <c r="CR121" s="253"/>
      <c r="CS121" s="253"/>
      <c r="CT121" s="253"/>
    </row>
    <row r="122" spans="1:98" s="265" customFormat="1" ht="19.5" customHeight="1">
      <c r="A122" s="261"/>
      <c r="B122" s="273"/>
      <c r="C122" s="263" t="s">
        <v>88</v>
      </c>
      <c r="D122" s="247">
        <f t="shared" si="30"/>
        <v>3020</v>
      </c>
      <c r="E122" s="247">
        <v>46</v>
      </c>
      <c r="F122" s="247">
        <v>226</v>
      </c>
      <c r="G122" s="247">
        <v>304</v>
      </c>
      <c r="H122" s="247">
        <v>277</v>
      </c>
      <c r="I122" s="247">
        <v>285</v>
      </c>
      <c r="J122" s="247">
        <v>267</v>
      </c>
      <c r="K122" s="247">
        <v>226</v>
      </c>
      <c r="L122" s="247">
        <v>186</v>
      </c>
      <c r="M122" s="247">
        <v>159</v>
      </c>
      <c r="N122" s="247">
        <v>138</v>
      </c>
      <c r="O122" s="247">
        <v>143</v>
      </c>
      <c r="P122" s="247">
        <v>138</v>
      </c>
      <c r="Q122" s="247">
        <v>143</v>
      </c>
      <c r="R122" s="247">
        <v>136</v>
      </c>
      <c r="S122" s="247">
        <v>107</v>
      </c>
      <c r="T122" s="247">
        <v>88</v>
      </c>
      <c r="U122" s="247">
        <v>65</v>
      </c>
      <c r="V122" s="264">
        <v>86</v>
      </c>
      <c r="W122" s="267"/>
      <c r="X122" s="240"/>
      <c r="Y122" s="241"/>
      <c r="AV122" s="241"/>
      <c r="AW122" s="241"/>
      <c r="AX122" s="241"/>
      <c r="AY122" s="241"/>
      <c r="AZ122" s="241"/>
      <c r="BA122" s="241"/>
      <c r="BB122" s="241"/>
      <c r="BC122" s="241"/>
      <c r="BD122" s="241"/>
      <c r="BE122" s="241"/>
      <c r="BF122" s="241"/>
      <c r="BG122" s="241"/>
      <c r="BH122" s="241"/>
      <c r="BI122" s="241"/>
      <c r="BJ122" s="241"/>
      <c r="BK122" s="241"/>
      <c r="BL122" s="241"/>
      <c r="BM122" s="241"/>
      <c r="BN122" s="241"/>
      <c r="BO122" s="241"/>
      <c r="BP122" s="241"/>
      <c r="BQ122" s="241"/>
      <c r="BR122" s="241"/>
      <c r="BS122" s="241"/>
      <c r="BT122" s="241"/>
      <c r="BU122" s="241"/>
      <c r="BV122" s="241"/>
      <c r="BW122" s="241"/>
      <c r="BX122" s="241"/>
      <c r="BY122" s="241"/>
      <c r="BZ122" s="241"/>
      <c r="CA122" s="241"/>
      <c r="CB122" s="241"/>
      <c r="CC122" s="241"/>
      <c r="CD122" s="241"/>
      <c r="CE122" s="241"/>
      <c r="CF122" s="241"/>
      <c r="CG122" s="241"/>
      <c r="CH122" s="241"/>
      <c r="CI122" s="241"/>
      <c r="CJ122" s="241"/>
      <c r="CK122" s="241"/>
      <c r="CL122" s="241"/>
      <c r="CM122" s="241"/>
      <c r="CN122" s="241"/>
      <c r="CO122" s="241"/>
      <c r="CP122" s="241"/>
      <c r="CQ122" s="241"/>
      <c r="CR122" s="241"/>
      <c r="CS122" s="241"/>
      <c r="CT122" s="241"/>
    </row>
    <row r="123" spans="1:98" ht="19.5" customHeight="1">
      <c r="A123" s="261"/>
      <c r="B123" s="270"/>
      <c r="C123" s="263" t="s">
        <v>89</v>
      </c>
      <c r="D123" s="247">
        <f t="shared" si="30"/>
        <v>2988</v>
      </c>
      <c r="E123" s="247">
        <v>50</v>
      </c>
      <c r="F123" s="247">
        <v>216</v>
      </c>
      <c r="G123" s="247">
        <v>282</v>
      </c>
      <c r="H123" s="247">
        <v>274</v>
      </c>
      <c r="I123" s="247">
        <v>273</v>
      </c>
      <c r="J123" s="247">
        <v>252</v>
      </c>
      <c r="K123" s="247">
        <v>229</v>
      </c>
      <c r="L123" s="247">
        <v>192</v>
      </c>
      <c r="M123" s="247">
        <v>170</v>
      </c>
      <c r="N123" s="247">
        <v>163</v>
      </c>
      <c r="O123" s="247">
        <v>144</v>
      </c>
      <c r="P123" s="247">
        <v>143</v>
      </c>
      <c r="Q123" s="247">
        <v>136</v>
      </c>
      <c r="R123" s="247">
        <v>132</v>
      </c>
      <c r="S123" s="247">
        <v>101</v>
      </c>
      <c r="T123" s="247">
        <v>93</v>
      </c>
      <c r="U123" s="247">
        <v>56</v>
      </c>
      <c r="V123" s="264">
        <v>82</v>
      </c>
      <c r="W123" s="267"/>
      <c r="X123" s="240"/>
      <c r="Y123" s="241"/>
      <c r="AV123" s="241"/>
      <c r="AW123" s="241"/>
      <c r="AX123" s="241"/>
      <c r="AY123" s="241"/>
      <c r="AZ123" s="241"/>
      <c r="BA123" s="241"/>
      <c r="BB123" s="241"/>
      <c r="BC123" s="241"/>
      <c r="BD123" s="241"/>
      <c r="BE123" s="241"/>
      <c r="BF123" s="241"/>
      <c r="BG123" s="241"/>
      <c r="BH123" s="241"/>
      <c r="BI123" s="241"/>
      <c r="BJ123" s="241"/>
      <c r="BK123" s="241"/>
      <c r="BL123" s="241"/>
      <c r="BM123" s="241"/>
      <c r="BN123" s="241"/>
      <c r="BO123" s="241"/>
      <c r="BP123" s="241"/>
      <c r="BQ123" s="241"/>
      <c r="BR123" s="241"/>
      <c r="BS123" s="241"/>
      <c r="BT123" s="241"/>
      <c r="BU123" s="241"/>
      <c r="BV123" s="241"/>
      <c r="BW123" s="241"/>
      <c r="BX123" s="241"/>
      <c r="BY123" s="241"/>
      <c r="BZ123" s="241"/>
      <c r="CA123" s="241"/>
      <c r="CB123" s="241"/>
      <c r="CC123" s="241"/>
      <c r="CD123" s="241"/>
      <c r="CE123" s="241"/>
      <c r="CF123" s="241"/>
      <c r="CG123" s="241"/>
      <c r="CH123" s="241"/>
      <c r="CI123" s="241"/>
      <c r="CJ123" s="241"/>
      <c r="CK123" s="241"/>
      <c r="CL123" s="241"/>
      <c r="CM123" s="241"/>
      <c r="CN123" s="241"/>
      <c r="CO123" s="241"/>
      <c r="CP123" s="241"/>
      <c r="CQ123" s="241"/>
      <c r="CR123" s="241"/>
      <c r="CS123" s="241"/>
      <c r="CT123" s="241"/>
    </row>
    <row r="124" spans="1:98" s="254" customFormat="1" ht="19.5" customHeight="1">
      <c r="A124" s="248" t="s">
        <v>29</v>
      </c>
      <c r="B124" s="249" t="s">
        <v>215</v>
      </c>
      <c r="C124" s="166"/>
      <c r="D124" s="239">
        <f t="shared" si="30"/>
        <v>4299</v>
      </c>
      <c r="E124" s="239">
        <f t="shared" ref="E124:V124" si="51">SUM(E125:E126)</f>
        <v>63</v>
      </c>
      <c r="F124" s="239">
        <f t="shared" si="51"/>
        <v>272</v>
      </c>
      <c r="G124" s="239">
        <f>G125+G126</f>
        <v>356</v>
      </c>
      <c r="H124" s="239">
        <f t="shared" si="51"/>
        <v>358</v>
      </c>
      <c r="I124" s="239">
        <f t="shared" si="51"/>
        <v>375</v>
      </c>
      <c r="J124" s="239">
        <f t="shared" si="51"/>
        <v>354</v>
      </c>
      <c r="K124" s="239">
        <f t="shared" si="51"/>
        <v>334</v>
      </c>
      <c r="L124" s="239">
        <f t="shared" si="51"/>
        <v>296</v>
      </c>
      <c r="M124" s="239">
        <f t="shared" si="51"/>
        <v>270</v>
      </c>
      <c r="N124" s="239">
        <f t="shared" si="51"/>
        <v>255</v>
      </c>
      <c r="O124" s="239">
        <f t="shared" si="51"/>
        <v>231</v>
      </c>
      <c r="P124" s="239">
        <f t="shared" si="51"/>
        <v>261</v>
      </c>
      <c r="Q124" s="239">
        <f t="shared" si="51"/>
        <v>253</v>
      </c>
      <c r="R124" s="239">
        <f t="shared" si="51"/>
        <v>206</v>
      </c>
      <c r="S124" s="239">
        <f t="shared" si="51"/>
        <v>150</v>
      </c>
      <c r="T124" s="239">
        <f t="shared" si="51"/>
        <v>90</v>
      </c>
      <c r="U124" s="239">
        <f t="shared" si="51"/>
        <v>69</v>
      </c>
      <c r="V124" s="251">
        <f t="shared" si="51"/>
        <v>106</v>
      </c>
      <c r="W124" s="252"/>
      <c r="X124" s="252"/>
      <c r="Y124" s="253"/>
      <c r="AV124" s="253"/>
      <c r="AW124" s="253"/>
      <c r="AX124" s="253"/>
      <c r="AY124" s="253"/>
      <c r="AZ124" s="253"/>
      <c r="BA124" s="253"/>
      <c r="BB124" s="253"/>
      <c r="BC124" s="253"/>
      <c r="BD124" s="253"/>
      <c r="BE124" s="253"/>
      <c r="BF124" s="253"/>
      <c r="BG124" s="253"/>
      <c r="BH124" s="253"/>
      <c r="BI124" s="253"/>
      <c r="BJ124" s="253"/>
      <c r="BK124" s="253"/>
      <c r="BL124" s="253"/>
      <c r="BM124" s="253"/>
      <c r="BN124" s="253"/>
      <c r="BO124" s="253"/>
      <c r="BP124" s="253"/>
      <c r="BQ124" s="253"/>
      <c r="BR124" s="253"/>
      <c r="BS124" s="253"/>
      <c r="BT124" s="253"/>
      <c r="BU124" s="253"/>
      <c r="BV124" s="253"/>
      <c r="BW124" s="253"/>
      <c r="BX124" s="253"/>
      <c r="BY124" s="253"/>
      <c r="BZ124" s="253"/>
      <c r="CA124" s="253"/>
      <c r="CB124" s="253"/>
      <c r="CC124" s="253"/>
      <c r="CD124" s="253"/>
      <c r="CE124" s="253"/>
      <c r="CF124" s="253"/>
      <c r="CG124" s="253"/>
      <c r="CH124" s="253"/>
      <c r="CI124" s="253"/>
      <c r="CJ124" s="253"/>
      <c r="CK124" s="253"/>
      <c r="CL124" s="253"/>
      <c r="CM124" s="253"/>
      <c r="CN124" s="253"/>
      <c r="CO124" s="253"/>
      <c r="CP124" s="253"/>
      <c r="CQ124" s="253"/>
      <c r="CR124" s="253"/>
      <c r="CS124" s="253"/>
      <c r="CT124" s="253"/>
    </row>
    <row r="125" spans="1:98" s="265" customFormat="1" ht="19.5" customHeight="1">
      <c r="A125" s="261"/>
      <c r="B125" s="273"/>
      <c r="C125" s="263" t="s">
        <v>88</v>
      </c>
      <c r="D125" s="247">
        <f t="shared" si="30"/>
        <v>2126</v>
      </c>
      <c r="E125" s="247">
        <v>30</v>
      </c>
      <c r="F125" s="247">
        <v>148</v>
      </c>
      <c r="G125" s="280">
        <v>195</v>
      </c>
      <c r="H125" s="280">
        <v>178</v>
      </c>
      <c r="I125" s="280">
        <v>194</v>
      </c>
      <c r="J125" s="280">
        <v>176</v>
      </c>
      <c r="K125" s="280">
        <v>164</v>
      </c>
      <c r="L125" s="280">
        <v>142</v>
      </c>
      <c r="M125" s="280">
        <v>126</v>
      </c>
      <c r="N125" s="280">
        <v>127</v>
      </c>
      <c r="O125" s="280">
        <v>104</v>
      </c>
      <c r="P125" s="280">
        <v>121</v>
      </c>
      <c r="Q125" s="280">
        <v>117</v>
      </c>
      <c r="R125" s="280">
        <v>105</v>
      </c>
      <c r="S125" s="280">
        <v>74</v>
      </c>
      <c r="T125" s="280">
        <v>43</v>
      </c>
      <c r="U125" s="280">
        <v>34</v>
      </c>
      <c r="V125" s="126">
        <v>48</v>
      </c>
      <c r="W125" s="267"/>
      <c r="X125" s="240"/>
      <c r="Y125" s="241"/>
      <c r="AV125" s="241"/>
      <c r="AW125" s="241"/>
      <c r="AX125" s="241"/>
      <c r="AY125" s="241"/>
      <c r="AZ125" s="241"/>
      <c r="BA125" s="241"/>
      <c r="BB125" s="241"/>
      <c r="BC125" s="241"/>
      <c r="BD125" s="241"/>
      <c r="BE125" s="241"/>
      <c r="BF125" s="241"/>
      <c r="BG125" s="241"/>
      <c r="BH125" s="241"/>
      <c r="BI125" s="241"/>
      <c r="BJ125" s="241"/>
      <c r="BK125" s="241"/>
      <c r="BL125" s="241"/>
      <c r="BM125" s="241"/>
      <c r="BN125" s="241"/>
      <c r="BO125" s="241"/>
      <c r="BP125" s="241"/>
      <c r="BQ125" s="241"/>
      <c r="BR125" s="241"/>
      <c r="BS125" s="241"/>
      <c r="BT125" s="241"/>
      <c r="BU125" s="241"/>
      <c r="BV125" s="241"/>
      <c r="BW125" s="241"/>
      <c r="BX125" s="241"/>
      <c r="BY125" s="241"/>
      <c r="BZ125" s="241"/>
      <c r="CA125" s="241"/>
      <c r="CB125" s="241"/>
      <c r="CC125" s="241"/>
      <c r="CD125" s="241"/>
      <c r="CE125" s="241"/>
      <c r="CF125" s="241"/>
      <c r="CG125" s="241"/>
      <c r="CH125" s="241"/>
      <c r="CI125" s="241"/>
      <c r="CJ125" s="241"/>
      <c r="CK125" s="241"/>
      <c r="CL125" s="241"/>
      <c r="CM125" s="241"/>
      <c r="CN125" s="241"/>
      <c r="CO125" s="241"/>
      <c r="CP125" s="241"/>
      <c r="CQ125" s="241"/>
      <c r="CR125" s="241"/>
      <c r="CS125" s="241"/>
      <c r="CT125" s="241"/>
    </row>
    <row r="126" spans="1:98" ht="19.5" customHeight="1">
      <c r="A126" s="261"/>
      <c r="B126" s="270"/>
      <c r="C126" s="263" t="s">
        <v>89</v>
      </c>
      <c r="D126" s="247">
        <f t="shared" si="30"/>
        <v>2173</v>
      </c>
      <c r="E126" s="247">
        <v>33</v>
      </c>
      <c r="F126" s="247">
        <v>124</v>
      </c>
      <c r="G126" s="247">
        <v>161</v>
      </c>
      <c r="H126" s="247">
        <v>180</v>
      </c>
      <c r="I126" s="247">
        <v>181</v>
      </c>
      <c r="J126" s="247">
        <v>178</v>
      </c>
      <c r="K126" s="247">
        <v>170</v>
      </c>
      <c r="L126" s="247">
        <v>154</v>
      </c>
      <c r="M126" s="247">
        <v>144</v>
      </c>
      <c r="N126" s="247">
        <v>128</v>
      </c>
      <c r="O126" s="247">
        <v>127</v>
      </c>
      <c r="P126" s="247">
        <v>140</v>
      </c>
      <c r="Q126" s="247">
        <v>136</v>
      </c>
      <c r="R126" s="247">
        <v>101</v>
      </c>
      <c r="S126" s="247">
        <v>76</v>
      </c>
      <c r="T126" s="247">
        <v>47</v>
      </c>
      <c r="U126" s="247">
        <v>35</v>
      </c>
      <c r="V126" s="264">
        <v>58</v>
      </c>
      <c r="W126" s="267"/>
      <c r="X126" s="240"/>
      <c r="Y126" s="241"/>
      <c r="AV126" s="241"/>
      <c r="AW126" s="241"/>
      <c r="AX126" s="241"/>
      <c r="AY126" s="241"/>
      <c r="AZ126" s="241"/>
      <c r="BA126" s="241"/>
      <c r="BB126" s="241"/>
      <c r="BC126" s="241"/>
      <c r="BD126" s="241"/>
      <c r="BE126" s="241"/>
      <c r="BF126" s="241"/>
      <c r="BG126" s="241"/>
      <c r="BH126" s="241"/>
      <c r="BI126" s="241"/>
      <c r="BJ126" s="241"/>
      <c r="BK126" s="241"/>
      <c r="BL126" s="241"/>
      <c r="BM126" s="241"/>
      <c r="BN126" s="241"/>
      <c r="BO126" s="241"/>
      <c r="BP126" s="241"/>
      <c r="BQ126" s="241"/>
      <c r="BR126" s="241"/>
      <c r="BS126" s="241"/>
      <c r="BT126" s="241"/>
      <c r="BU126" s="241"/>
      <c r="BV126" s="241"/>
      <c r="BW126" s="241"/>
      <c r="BX126" s="241"/>
      <c r="BY126" s="241"/>
      <c r="BZ126" s="241"/>
      <c r="CA126" s="241"/>
      <c r="CB126" s="241"/>
      <c r="CC126" s="241"/>
      <c r="CD126" s="241"/>
      <c r="CE126" s="241"/>
      <c r="CF126" s="241"/>
      <c r="CG126" s="241"/>
      <c r="CH126" s="241"/>
      <c r="CI126" s="241"/>
      <c r="CJ126" s="241"/>
      <c r="CK126" s="241"/>
      <c r="CL126" s="241"/>
      <c r="CM126" s="241"/>
      <c r="CN126" s="241"/>
      <c r="CO126" s="241"/>
      <c r="CP126" s="241"/>
      <c r="CQ126" s="241"/>
      <c r="CR126" s="241"/>
      <c r="CS126" s="241"/>
      <c r="CT126" s="241"/>
    </row>
    <row r="127" spans="1:98" s="254" customFormat="1" ht="19.5" customHeight="1">
      <c r="A127" s="248" t="s">
        <v>33</v>
      </c>
      <c r="B127" s="249" t="s">
        <v>219</v>
      </c>
      <c r="C127" s="166"/>
      <c r="D127" s="272">
        <f t="shared" si="30"/>
        <v>2914</v>
      </c>
      <c r="E127" s="239">
        <f t="shared" ref="E127:V127" si="52">SUM(E128:E129)</f>
        <v>48</v>
      </c>
      <c r="F127" s="239">
        <f t="shared" si="52"/>
        <v>210</v>
      </c>
      <c r="G127" s="239">
        <f>G128+G129</f>
        <v>283</v>
      </c>
      <c r="H127" s="239">
        <f t="shared" si="52"/>
        <v>274</v>
      </c>
      <c r="I127" s="239">
        <f t="shared" si="52"/>
        <v>243</v>
      </c>
      <c r="J127" s="239">
        <f t="shared" si="52"/>
        <v>215</v>
      </c>
      <c r="K127" s="239">
        <f t="shared" si="52"/>
        <v>180</v>
      </c>
      <c r="L127" s="239">
        <f t="shared" si="52"/>
        <v>167</v>
      </c>
      <c r="M127" s="239">
        <f t="shared" si="52"/>
        <v>165</v>
      </c>
      <c r="N127" s="239">
        <f t="shared" si="52"/>
        <v>151</v>
      </c>
      <c r="O127" s="239">
        <f t="shared" si="52"/>
        <v>146</v>
      </c>
      <c r="P127" s="239">
        <f t="shared" si="52"/>
        <v>142</v>
      </c>
      <c r="Q127" s="239">
        <f t="shared" si="52"/>
        <v>140</v>
      </c>
      <c r="R127" s="239">
        <f t="shared" si="52"/>
        <v>150</v>
      </c>
      <c r="S127" s="239">
        <f t="shared" si="52"/>
        <v>129</v>
      </c>
      <c r="T127" s="239">
        <f t="shared" si="52"/>
        <v>96</v>
      </c>
      <c r="U127" s="239">
        <f t="shared" si="52"/>
        <v>68</v>
      </c>
      <c r="V127" s="251">
        <f t="shared" si="52"/>
        <v>107</v>
      </c>
      <c r="W127" s="252"/>
      <c r="X127" s="252"/>
      <c r="Y127" s="253"/>
      <c r="AV127" s="253"/>
      <c r="AW127" s="253"/>
      <c r="AX127" s="253"/>
      <c r="AY127" s="253"/>
      <c r="AZ127" s="253"/>
      <c r="BA127" s="253"/>
      <c r="BB127" s="253"/>
      <c r="BC127" s="253"/>
      <c r="BD127" s="253"/>
      <c r="BE127" s="253"/>
      <c r="BF127" s="253"/>
      <c r="BG127" s="253"/>
      <c r="BH127" s="253"/>
      <c r="BI127" s="253"/>
      <c r="BJ127" s="253"/>
      <c r="BK127" s="253"/>
      <c r="BL127" s="253"/>
      <c r="BM127" s="253"/>
      <c r="BN127" s="253"/>
      <c r="BO127" s="253"/>
      <c r="BP127" s="253"/>
      <c r="BQ127" s="253"/>
      <c r="BR127" s="253"/>
      <c r="BS127" s="253"/>
      <c r="BT127" s="253"/>
      <c r="BU127" s="253"/>
      <c r="BV127" s="253"/>
      <c r="BW127" s="253"/>
      <c r="BX127" s="253"/>
      <c r="BY127" s="253"/>
      <c r="BZ127" s="253"/>
      <c r="CA127" s="253"/>
      <c r="CB127" s="253"/>
      <c r="CC127" s="253"/>
      <c r="CD127" s="253"/>
      <c r="CE127" s="253"/>
      <c r="CF127" s="253"/>
      <c r="CG127" s="253"/>
      <c r="CH127" s="253"/>
      <c r="CI127" s="253"/>
      <c r="CJ127" s="253"/>
      <c r="CK127" s="253"/>
      <c r="CL127" s="253"/>
      <c r="CM127" s="253"/>
      <c r="CN127" s="253"/>
      <c r="CO127" s="253"/>
      <c r="CP127" s="253"/>
      <c r="CQ127" s="253"/>
      <c r="CR127" s="253"/>
      <c r="CS127" s="253"/>
      <c r="CT127" s="253"/>
    </row>
    <row r="128" spans="1:98" s="265" customFormat="1" ht="19.5" customHeight="1">
      <c r="A128" s="261"/>
      <c r="B128" s="273"/>
      <c r="C128" s="263" t="s">
        <v>88</v>
      </c>
      <c r="D128" s="243">
        <f t="shared" si="30"/>
        <v>1525</v>
      </c>
      <c r="E128" s="247">
        <v>20</v>
      </c>
      <c r="F128" s="247">
        <v>106</v>
      </c>
      <c r="G128" s="247">
        <v>158</v>
      </c>
      <c r="H128" s="247">
        <v>150</v>
      </c>
      <c r="I128" s="247">
        <v>135</v>
      </c>
      <c r="J128" s="247">
        <v>104</v>
      </c>
      <c r="K128" s="247">
        <v>98</v>
      </c>
      <c r="L128" s="247">
        <v>76</v>
      </c>
      <c r="M128" s="247">
        <v>90</v>
      </c>
      <c r="N128" s="247">
        <v>80</v>
      </c>
      <c r="O128" s="247">
        <v>71</v>
      </c>
      <c r="P128" s="247">
        <v>78</v>
      </c>
      <c r="Q128" s="247">
        <v>66</v>
      </c>
      <c r="R128" s="247">
        <v>79</v>
      </c>
      <c r="S128" s="247">
        <v>80</v>
      </c>
      <c r="T128" s="247">
        <v>39</v>
      </c>
      <c r="U128" s="247">
        <v>42</v>
      </c>
      <c r="V128" s="264">
        <v>53</v>
      </c>
      <c r="W128" s="240"/>
      <c r="X128" s="240"/>
      <c r="Y128" s="241"/>
      <c r="AV128" s="241"/>
      <c r="AW128" s="241"/>
      <c r="AX128" s="241"/>
      <c r="AY128" s="241"/>
      <c r="AZ128" s="241"/>
      <c r="BA128" s="241"/>
      <c r="BB128" s="241"/>
      <c r="BC128" s="241"/>
      <c r="BD128" s="241"/>
      <c r="BE128" s="241"/>
      <c r="BF128" s="241"/>
      <c r="BG128" s="241"/>
      <c r="BH128" s="241"/>
      <c r="BI128" s="241"/>
      <c r="BJ128" s="241"/>
      <c r="BK128" s="241"/>
      <c r="BL128" s="241"/>
      <c r="BM128" s="241"/>
      <c r="BN128" s="241"/>
      <c r="BO128" s="241"/>
      <c r="BP128" s="241"/>
      <c r="BQ128" s="241"/>
      <c r="BR128" s="241"/>
      <c r="BS128" s="241"/>
      <c r="BT128" s="241"/>
      <c r="BU128" s="241"/>
      <c r="BV128" s="241"/>
      <c r="BW128" s="241"/>
      <c r="BX128" s="241"/>
      <c r="BY128" s="241"/>
      <c r="BZ128" s="241"/>
      <c r="CA128" s="241"/>
      <c r="CB128" s="241"/>
      <c r="CC128" s="241"/>
      <c r="CD128" s="241"/>
      <c r="CE128" s="241"/>
      <c r="CF128" s="241"/>
      <c r="CG128" s="241"/>
      <c r="CH128" s="241"/>
      <c r="CI128" s="241"/>
      <c r="CJ128" s="241"/>
      <c r="CK128" s="241"/>
      <c r="CL128" s="241"/>
      <c r="CM128" s="241"/>
      <c r="CN128" s="241"/>
      <c r="CO128" s="241"/>
      <c r="CP128" s="241"/>
      <c r="CQ128" s="241"/>
      <c r="CR128" s="241"/>
      <c r="CS128" s="241"/>
      <c r="CT128" s="241"/>
    </row>
    <row r="129" spans="1:98" ht="19.5" customHeight="1">
      <c r="A129" s="261"/>
      <c r="B129" s="270"/>
      <c r="C129" s="263" t="s">
        <v>89</v>
      </c>
      <c r="D129" s="243">
        <f t="shared" si="30"/>
        <v>1389</v>
      </c>
      <c r="E129" s="247">
        <v>28</v>
      </c>
      <c r="F129" s="247">
        <v>104</v>
      </c>
      <c r="G129" s="247">
        <v>125</v>
      </c>
      <c r="H129" s="247">
        <v>124</v>
      </c>
      <c r="I129" s="247">
        <v>108</v>
      </c>
      <c r="J129" s="247">
        <v>111</v>
      </c>
      <c r="K129" s="247">
        <v>82</v>
      </c>
      <c r="L129" s="247">
        <v>91</v>
      </c>
      <c r="M129" s="247">
        <v>75</v>
      </c>
      <c r="N129" s="247">
        <v>71</v>
      </c>
      <c r="O129" s="247">
        <v>75</v>
      </c>
      <c r="P129" s="247">
        <v>64</v>
      </c>
      <c r="Q129" s="247">
        <v>74</v>
      </c>
      <c r="R129" s="247">
        <v>71</v>
      </c>
      <c r="S129" s="247">
        <v>49</v>
      </c>
      <c r="T129" s="247">
        <v>57</v>
      </c>
      <c r="U129" s="247">
        <v>26</v>
      </c>
      <c r="V129" s="264">
        <v>54</v>
      </c>
      <c r="W129" s="240"/>
      <c r="X129" s="240"/>
      <c r="Y129" s="241"/>
      <c r="AV129" s="241"/>
      <c r="AW129" s="241"/>
      <c r="AX129" s="241"/>
      <c r="AY129" s="241"/>
      <c r="AZ129" s="241"/>
      <c r="BA129" s="241"/>
      <c r="BB129" s="241"/>
      <c r="BC129" s="241"/>
      <c r="BD129" s="241"/>
      <c r="BE129" s="241"/>
      <c r="BF129" s="241"/>
      <c r="BG129" s="241"/>
      <c r="BH129" s="241"/>
      <c r="BI129" s="241"/>
      <c r="BJ129" s="241"/>
      <c r="BK129" s="241"/>
      <c r="BL129" s="241"/>
      <c r="BM129" s="241"/>
      <c r="BN129" s="241"/>
      <c r="BO129" s="241"/>
      <c r="BP129" s="241"/>
      <c r="BQ129" s="241"/>
      <c r="BR129" s="241"/>
      <c r="BS129" s="241"/>
      <c r="BT129" s="241"/>
      <c r="BU129" s="241"/>
      <c r="BV129" s="241"/>
      <c r="BW129" s="241"/>
      <c r="BX129" s="241"/>
      <c r="BY129" s="241"/>
      <c r="BZ129" s="241"/>
      <c r="CA129" s="241"/>
      <c r="CB129" s="241"/>
      <c r="CC129" s="241"/>
      <c r="CD129" s="241"/>
      <c r="CE129" s="241"/>
      <c r="CF129" s="241"/>
      <c r="CG129" s="241"/>
      <c r="CH129" s="241"/>
      <c r="CI129" s="241"/>
      <c r="CJ129" s="241"/>
      <c r="CK129" s="241"/>
      <c r="CL129" s="241"/>
      <c r="CM129" s="241"/>
      <c r="CN129" s="241"/>
      <c r="CO129" s="241"/>
      <c r="CP129" s="241"/>
      <c r="CQ129" s="241"/>
      <c r="CR129" s="241"/>
      <c r="CS129" s="241"/>
      <c r="CT129" s="241"/>
    </row>
    <row r="130" spans="1:98" s="254" customFormat="1" ht="19.5" customHeight="1">
      <c r="A130" s="248" t="s">
        <v>35</v>
      </c>
      <c r="B130" s="249" t="s">
        <v>220</v>
      </c>
      <c r="C130" s="166"/>
      <c r="D130" s="239">
        <f t="shared" si="30"/>
        <v>5005</v>
      </c>
      <c r="E130" s="239">
        <f>SUM(E131:E132)</f>
        <v>67</v>
      </c>
      <c r="F130" s="239">
        <f t="shared" ref="F130:V130" si="53">SUM(F131:F132)</f>
        <v>300</v>
      </c>
      <c r="G130" s="239">
        <f>G131+G132</f>
        <v>396</v>
      </c>
      <c r="H130" s="239">
        <f t="shared" si="53"/>
        <v>400</v>
      </c>
      <c r="I130" s="239">
        <f t="shared" si="53"/>
        <v>449</v>
      </c>
      <c r="J130" s="239">
        <f t="shared" si="53"/>
        <v>402</v>
      </c>
      <c r="K130" s="239">
        <f t="shared" si="53"/>
        <v>346</v>
      </c>
      <c r="L130" s="239">
        <f t="shared" si="53"/>
        <v>276</v>
      </c>
      <c r="M130" s="239">
        <f t="shared" si="53"/>
        <v>261</v>
      </c>
      <c r="N130" s="239">
        <f t="shared" si="53"/>
        <v>269</v>
      </c>
      <c r="O130" s="239">
        <f t="shared" si="53"/>
        <v>271</v>
      </c>
      <c r="P130" s="239">
        <f t="shared" si="53"/>
        <v>277</v>
      </c>
      <c r="Q130" s="239">
        <f t="shared" si="53"/>
        <v>314</v>
      </c>
      <c r="R130" s="239">
        <f t="shared" si="53"/>
        <v>267</v>
      </c>
      <c r="S130" s="239">
        <f t="shared" si="53"/>
        <v>196</v>
      </c>
      <c r="T130" s="239">
        <f t="shared" si="53"/>
        <v>177</v>
      </c>
      <c r="U130" s="239">
        <f t="shared" si="53"/>
        <v>127</v>
      </c>
      <c r="V130" s="251">
        <f t="shared" si="53"/>
        <v>210</v>
      </c>
      <c r="W130" s="252"/>
      <c r="X130" s="252"/>
      <c r="Y130" s="253"/>
      <c r="AV130" s="253"/>
      <c r="AW130" s="253"/>
      <c r="AX130" s="253"/>
      <c r="AY130" s="253"/>
      <c r="AZ130" s="253"/>
      <c r="BA130" s="253"/>
      <c r="BB130" s="253"/>
      <c r="BC130" s="253"/>
      <c r="BD130" s="253"/>
      <c r="BE130" s="253"/>
      <c r="BF130" s="253"/>
      <c r="BG130" s="253"/>
      <c r="BH130" s="253"/>
      <c r="BI130" s="253"/>
      <c r="BJ130" s="253"/>
      <c r="BK130" s="253"/>
      <c r="BL130" s="253"/>
      <c r="BM130" s="253"/>
      <c r="BN130" s="253"/>
      <c r="BO130" s="253"/>
      <c r="BP130" s="253"/>
      <c r="BQ130" s="253"/>
      <c r="BR130" s="253"/>
      <c r="BS130" s="253"/>
      <c r="BT130" s="253"/>
      <c r="BU130" s="253"/>
      <c r="BV130" s="253"/>
      <c r="BW130" s="253"/>
      <c r="BX130" s="253"/>
      <c r="BY130" s="253"/>
      <c r="BZ130" s="253"/>
      <c r="CA130" s="253"/>
      <c r="CB130" s="253"/>
      <c r="CC130" s="253"/>
      <c r="CD130" s="253"/>
      <c r="CE130" s="253"/>
      <c r="CF130" s="253"/>
      <c r="CG130" s="253"/>
      <c r="CH130" s="253"/>
      <c r="CI130" s="253"/>
      <c r="CJ130" s="253"/>
      <c r="CK130" s="253"/>
      <c r="CL130" s="253"/>
      <c r="CM130" s="253"/>
      <c r="CN130" s="253"/>
      <c r="CO130" s="253"/>
      <c r="CP130" s="253"/>
      <c r="CQ130" s="253"/>
      <c r="CR130" s="253"/>
      <c r="CS130" s="253"/>
      <c r="CT130" s="253"/>
    </row>
    <row r="131" spans="1:98" s="265" customFormat="1" ht="19.5" customHeight="1">
      <c r="A131" s="261"/>
      <c r="B131" s="273"/>
      <c r="C131" s="281" t="s">
        <v>88</v>
      </c>
      <c r="D131" s="247">
        <f t="shared" si="30"/>
        <v>2486</v>
      </c>
      <c r="E131" s="247">
        <v>27</v>
      </c>
      <c r="F131" s="247">
        <v>155</v>
      </c>
      <c r="G131" s="247">
        <v>207</v>
      </c>
      <c r="H131" s="247">
        <v>178</v>
      </c>
      <c r="I131" s="247">
        <v>232</v>
      </c>
      <c r="J131" s="247">
        <v>196</v>
      </c>
      <c r="K131" s="247">
        <v>180</v>
      </c>
      <c r="L131" s="247">
        <v>131</v>
      </c>
      <c r="M131" s="247">
        <v>130</v>
      </c>
      <c r="N131" s="247">
        <v>127</v>
      </c>
      <c r="O131" s="247">
        <v>119</v>
      </c>
      <c r="P131" s="247">
        <v>142</v>
      </c>
      <c r="Q131" s="247">
        <v>152</v>
      </c>
      <c r="R131" s="247">
        <v>144</v>
      </c>
      <c r="S131" s="247">
        <v>103</v>
      </c>
      <c r="T131" s="247">
        <v>92</v>
      </c>
      <c r="U131" s="247">
        <v>69</v>
      </c>
      <c r="V131" s="264">
        <v>102</v>
      </c>
      <c r="W131" s="267"/>
      <c r="X131" s="240"/>
      <c r="Y131" s="241"/>
      <c r="AV131" s="241"/>
      <c r="AW131" s="241"/>
      <c r="AX131" s="241"/>
      <c r="AY131" s="241"/>
      <c r="AZ131" s="241"/>
      <c r="BA131" s="241"/>
      <c r="BB131" s="241"/>
      <c r="BC131" s="241"/>
      <c r="BD131" s="241"/>
      <c r="BE131" s="241"/>
      <c r="BF131" s="241"/>
      <c r="BG131" s="241"/>
      <c r="BH131" s="241"/>
      <c r="BI131" s="241"/>
      <c r="BJ131" s="241"/>
      <c r="BK131" s="241"/>
      <c r="BL131" s="241"/>
      <c r="BM131" s="241"/>
      <c r="BN131" s="241"/>
      <c r="BO131" s="241"/>
      <c r="BP131" s="241"/>
      <c r="BQ131" s="241"/>
      <c r="BR131" s="241"/>
      <c r="BS131" s="241"/>
      <c r="BT131" s="241"/>
      <c r="BU131" s="241"/>
      <c r="BV131" s="241"/>
      <c r="BW131" s="241"/>
      <c r="BX131" s="241"/>
      <c r="BY131" s="241"/>
      <c r="BZ131" s="241"/>
      <c r="CA131" s="241"/>
      <c r="CB131" s="241"/>
      <c r="CC131" s="241"/>
      <c r="CD131" s="241"/>
      <c r="CE131" s="241"/>
      <c r="CF131" s="241"/>
      <c r="CG131" s="241"/>
      <c r="CH131" s="241"/>
      <c r="CI131" s="241"/>
      <c r="CJ131" s="241"/>
      <c r="CK131" s="241"/>
      <c r="CL131" s="241"/>
      <c r="CM131" s="241"/>
      <c r="CN131" s="241"/>
      <c r="CO131" s="241"/>
      <c r="CP131" s="241"/>
      <c r="CQ131" s="241"/>
      <c r="CR131" s="241"/>
      <c r="CS131" s="241"/>
      <c r="CT131" s="241"/>
    </row>
    <row r="132" spans="1:98" ht="19.5" customHeight="1">
      <c r="A132" s="261"/>
      <c r="B132" s="266"/>
      <c r="C132" s="263" t="s">
        <v>89</v>
      </c>
      <c r="D132" s="247">
        <f t="shared" si="30"/>
        <v>2519</v>
      </c>
      <c r="E132" s="247">
        <v>40</v>
      </c>
      <c r="F132" s="247">
        <v>145</v>
      </c>
      <c r="G132" s="247">
        <v>189</v>
      </c>
      <c r="H132" s="247">
        <v>222</v>
      </c>
      <c r="I132" s="247">
        <v>217</v>
      </c>
      <c r="J132" s="247">
        <v>206</v>
      </c>
      <c r="K132" s="247">
        <v>166</v>
      </c>
      <c r="L132" s="247">
        <v>145</v>
      </c>
      <c r="M132" s="247">
        <v>131</v>
      </c>
      <c r="N132" s="247">
        <v>142</v>
      </c>
      <c r="O132" s="247">
        <v>152</v>
      </c>
      <c r="P132" s="247">
        <v>135</v>
      </c>
      <c r="Q132" s="247">
        <v>162</v>
      </c>
      <c r="R132" s="247">
        <v>123</v>
      </c>
      <c r="S132" s="247">
        <v>93</v>
      </c>
      <c r="T132" s="247">
        <v>85</v>
      </c>
      <c r="U132" s="247">
        <v>58</v>
      </c>
      <c r="V132" s="264">
        <v>108</v>
      </c>
      <c r="W132" s="267"/>
      <c r="X132" s="240"/>
      <c r="Y132" s="241"/>
      <c r="AV132" s="241"/>
      <c r="AW132" s="241"/>
      <c r="AX132" s="241"/>
      <c r="AY132" s="241"/>
      <c r="AZ132" s="241"/>
      <c r="BA132" s="241"/>
      <c r="BB132" s="241"/>
      <c r="BC132" s="241"/>
      <c r="BD132" s="241"/>
      <c r="BE132" s="241"/>
      <c r="BF132" s="241"/>
      <c r="BG132" s="241"/>
      <c r="BH132" s="241"/>
      <c r="BI132" s="241"/>
      <c r="BJ132" s="241"/>
      <c r="BK132" s="241"/>
      <c r="BL132" s="241"/>
      <c r="BM132" s="241"/>
      <c r="BN132" s="241"/>
      <c r="BO132" s="241"/>
      <c r="BP132" s="241"/>
      <c r="BQ132" s="241"/>
      <c r="BR132" s="241"/>
      <c r="BS132" s="241"/>
      <c r="BT132" s="241"/>
      <c r="BU132" s="241"/>
      <c r="BV132" s="241"/>
      <c r="BW132" s="241"/>
      <c r="BX132" s="241"/>
      <c r="BY132" s="241"/>
      <c r="BZ132" s="241"/>
      <c r="CA132" s="241"/>
      <c r="CB132" s="241"/>
      <c r="CC132" s="241"/>
      <c r="CD132" s="241"/>
      <c r="CE132" s="241"/>
      <c r="CF132" s="241"/>
      <c r="CG132" s="241"/>
      <c r="CH132" s="241"/>
      <c r="CI132" s="241"/>
      <c r="CJ132" s="241"/>
      <c r="CK132" s="241"/>
      <c r="CL132" s="241"/>
      <c r="CM132" s="241"/>
      <c r="CN132" s="241"/>
      <c r="CO132" s="241"/>
      <c r="CP132" s="241"/>
      <c r="CQ132" s="241"/>
      <c r="CR132" s="241"/>
      <c r="CS132" s="241"/>
      <c r="CT132" s="241"/>
    </row>
    <row r="133" spans="1:98" s="254" customFormat="1" ht="19.5" customHeight="1">
      <c r="A133" s="248" t="s">
        <v>37</v>
      </c>
      <c r="B133" s="249" t="s">
        <v>221</v>
      </c>
      <c r="C133" s="274"/>
      <c r="D133" s="239">
        <f t="shared" si="30"/>
        <v>2637</v>
      </c>
      <c r="E133" s="239">
        <f t="shared" ref="E133:V133" si="54">SUM(E134:E135)</f>
        <v>40</v>
      </c>
      <c r="F133" s="239">
        <f t="shared" si="54"/>
        <v>156</v>
      </c>
      <c r="G133" s="239">
        <f>G134+G135</f>
        <v>213</v>
      </c>
      <c r="H133" s="239">
        <f t="shared" si="54"/>
        <v>238</v>
      </c>
      <c r="I133" s="239">
        <f t="shared" si="54"/>
        <v>220</v>
      </c>
      <c r="J133" s="239">
        <f t="shared" si="54"/>
        <v>209</v>
      </c>
      <c r="K133" s="239">
        <f t="shared" si="54"/>
        <v>181</v>
      </c>
      <c r="L133" s="239">
        <f t="shared" si="54"/>
        <v>157</v>
      </c>
      <c r="M133" s="239">
        <f t="shared" si="54"/>
        <v>151</v>
      </c>
      <c r="N133" s="239">
        <f t="shared" si="54"/>
        <v>138</v>
      </c>
      <c r="O133" s="239">
        <f t="shared" si="54"/>
        <v>142</v>
      </c>
      <c r="P133" s="239">
        <f t="shared" si="54"/>
        <v>147</v>
      </c>
      <c r="Q133" s="239">
        <f t="shared" si="54"/>
        <v>128</v>
      </c>
      <c r="R133" s="239">
        <f t="shared" si="54"/>
        <v>135</v>
      </c>
      <c r="S133" s="239">
        <f t="shared" si="54"/>
        <v>103</v>
      </c>
      <c r="T133" s="239">
        <f t="shared" si="54"/>
        <v>98</v>
      </c>
      <c r="U133" s="239">
        <f t="shared" si="54"/>
        <v>71</v>
      </c>
      <c r="V133" s="251">
        <f t="shared" si="54"/>
        <v>110</v>
      </c>
      <c r="W133" s="252"/>
      <c r="X133" s="252"/>
      <c r="Y133" s="253"/>
      <c r="AV133" s="253"/>
      <c r="AW133" s="253"/>
      <c r="AX133" s="253"/>
      <c r="AY133" s="253"/>
      <c r="AZ133" s="253"/>
      <c r="BA133" s="253"/>
      <c r="BB133" s="253"/>
      <c r="BC133" s="253"/>
      <c r="BD133" s="253"/>
      <c r="BE133" s="253"/>
      <c r="BF133" s="253"/>
      <c r="BG133" s="253"/>
      <c r="BH133" s="253"/>
      <c r="BI133" s="253"/>
      <c r="BJ133" s="253"/>
      <c r="BK133" s="253"/>
      <c r="BL133" s="253"/>
      <c r="BM133" s="253"/>
      <c r="BN133" s="253"/>
      <c r="BO133" s="253"/>
      <c r="BP133" s="253"/>
      <c r="BQ133" s="253"/>
      <c r="BR133" s="253"/>
      <c r="BS133" s="253"/>
      <c r="BT133" s="253"/>
      <c r="BU133" s="253"/>
      <c r="BV133" s="253"/>
      <c r="BW133" s="253"/>
      <c r="BX133" s="253"/>
      <c r="BY133" s="253"/>
      <c r="BZ133" s="253"/>
      <c r="CA133" s="253"/>
      <c r="CB133" s="253"/>
      <c r="CC133" s="253"/>
      <c r="CD133" s="253"/>
      <c r="CE133" s="253"/>
      <c r="CF133" s="253"/>
      <c r="CG133" s="253"/>
      <c r="CH133" s="253"/>
      <c r="CI133" s="253"/>
      <c r="CJ133" s="253"/>
      <c r="CK133" s="253"/>
      <c r="CL133" s="253"/>
      <c r="CM133" s="253"/>
      <c r="CN133" s="253"/>
      <c r="CO133" s="253"/>
      <c r="CP133" s="253"/>
      <c r="CQ133" s="253"/>
      <c r="CR133" s="253"/>
      <c r="CS133" s="253"/>
      <c r="CT133" s="253"/>
    </row>
    <row r="134" spans="1:98" s="265" customFormat="1" ht="19.5" customHeight="1">
      <c r="A134" s="261"/>
      <c r="B134" s="273"/>
      <c r="C134" s="263" t="s">
        <v>88</v>
      </c>
      <c r="D134" s="247">
        <f t="shared" ref="D134:D153" si="55">SUM(E134:V134)</f>
        <v>1380</v>
      </c>
      <c r="E134" s="247">
        <v>20</v>
      </c>
      <c r="F134" s="247">
        <v>72</v>
      </c>
      <c r="G134" s="247">
        <v>105</v>
      </c>
      <c r="H134" s="247">
        <v>133</v>
      </c>
      <c r="I134" s="247">
        <v>115</v>
      </c>
      <c r="J134" s="247">
        <v>114</v>
      </c>
      <c r="K134" s="247">
        <v>106</v>
      </c>
      <c r="L134" s="247">
        <v>81</v>
      </c>
      <c r="M134" s="247">
        <v>82</v>
      </c>
      <c r="N134" s="247">
        <v>70</v>
      </c>
      <c r="O134" s="247">
        <v>80</v>
      </c>
      <c r="P134" s="247">
        <v>77</v>
      </c>
      <c r="Q134" s="247">
        <v>77</v>
      </c>
      <c r="R134" s="247">
        <v>59</v>
      </c>
      <c r="S134" s="247">
        <v>53</v>
      </c>
      <c r="T134" s="247">
        <v>45</v>
      </c>
      <c r="U134" s="247">
        <v>39</v>
      </c>
      <c r="V134" s="264">
        <v>52</v>
      </c>
      <c r="W134" s="240"/>
      <c r="X134" s="240"/>
      <c r="Y134" s="241"/>
      <c r="AV134" s="241"/>
      <c r="AW134" s="241"/>
      <c r="AX134" s="241"/>
      <c r="AY134" s="241"/>
      <c r="AZ134" s="241"/>
      <c r="BA134" s="241"/>
      <c r="BB134" s="241"/>
      <c r="BC134" s="241"/>
      <c r="BD134" s="241"/>
      <c r="BE134" s="241"/>
      <c r="BF134" s="241"/>
      <c r="BG134" s="241"/>
      <c r="BH134" s="241"/>
      <c r="BI134" s="241"/>
      <c r="BJ134" s="241"/>
      <c r="BK134" s="241"/>
      <c r="BL134" s="241"/>
      <c r="BM134" s="241"/>
      <c r="BN134" s="241"/>
      <c r="BO134" s="241"/>
      <c r="BP134" s="241"/>
      <c r="BQ134" s="241"/>
      <c r="BR134" s="241"/>
      <c r="BS134" s="241"/>
      <c r="BT134" s="241"/>
      <c r="BU134" s="241"/>
      <c r="BV134" s="241"/>
      <c r="BW134" s="241"/>
      <c r="BX134" s="241"/>
      <c r="BY134" s="241"/>
      <c r="BZ134" s="241"/>
      <c r="CA134" s="241"/>
      <c r="CB134" s="241"/>
      <c r="CC134" s="241"/>
      <c r="CD134" s="241"/>
      <c r="CE134" s="241"/>
      <c r="CF134" s="241"/>
      <c r="CG134" s="241"/>
      <c r="CH134" s="241"/>
      <c r="CI134" s="241"/>
      <c r="CJ134" s="241"/>
      <c r="CK134" s="241"/>
      <c r="CL134" s="241"/>
      <c r="CM134" s="241"/>
      <c r="CN134" s="241"/>
      <c r="CO134" s="241"/>
      <c r="CP134" s="241"/>
      <c r="CQ134" s="241"/>
      <c r="CR134" s="241"/>
      <c r="CS134" s="241"/>
      <c r="CT134" s="241"/>
    </row>
    <row r="135" spans="1:98" ht="19.5" customHeight="1">
      <c r="A135" s="261"/>
      <c r="B135" s="270"/>
      <c r="C135" s="263" t="s">
        <v>89</v>
      </c>
      <c r="D135" s="247">
        <f t="shared" si="55"/>
        <v>1257</v>
      </c>
      <c r="E135" s="247">
        <v>20</v>
      </c>
      <c r="F135" s="247">
        <v>84</v>
      </c>
      <c r="G135" s="247">
        <v>108</v>
      </c>
      <c r="H135" s="247">
        <v>105</v>
      </c>
      <c r="I135" s="247">
        <v>105</v>
      </c>
      <c r="J135" s="247">
        <v>95</v>
      </c>
      <c r="K135" s="247">
        <v>75</v>
      </c>
      <c r="L135" s="247">
        <v>76</v>
      </c>
      <c r="M135" s="247">
        <v>69</v>
      </c>
      <c r="N135" s="247">
        <v>68</v>
      </c>
      <c r="O135" s="247">
        <v>62</v>
      </c>
      <c r="P135" s="247">
        <v>70</v>
      </c>
      <c r="Q135" s="247">
        <v>51</v>
      </c>
      <c r="R135" s="247">
        <v>76</v>
      </c>
      <c r="S135" s="247">
        <v>50</v>
      </c>
      <c r="T135" s="247">
        <v>53</v>
      </c>
      <c r="U135" s="247">
        <v>32</v>
      </c>
      <c r="V135" s="264">
        <v>58</v>
      </c>
      <c r="W135" s="240"/>
      <c r="X135" s="240"/>
      <c r="Y135" s="241"/>
      <c r="AV135" s="241"/>
      <c r="AW135" s="241"/>
      <c r="AX135" s="241"/>
      <c r="AY135" s="241"/>
      <c r="AZ135" s="241"/>
      <c r="BA135" s="241"/>
      <c r="BB135" s="241"/>
      <c r="BC135" s="241"/>
      <c r="BD135" s="241"/>
      <c r="BE135" s="241"/>
      <c r="BF135" s="241"/>
      <c r="BG135" s="241"/>
      <c r="BH135" s="241"/>
      <c r="BI135" s="241"/>
      <c r="BJ135" s="241"/>
      <c r="BK135" s="241"/>
      <c r="BL135" s="241"/>
      <c r="BM135" s="241"/>
      <c r="BN135" s="241"/>
      <c r="BO135" s="241"/>
      <c r="BP135" s="241"/>
      <c r="BQ135" s="241"/>
      <c r="BR135" s="241"/>
      <c r="BS135" s="241"/>
      <c r="BT135" s="241"/>
      <c r="BU135" s="241"/>
      <c r="BV135" s="241"/>
      <c r="BW135" s="241"/>
      <c r="BX135" s="241"/>
      <c r="BY135" s="241"/>
      <c r="BZ135" s="241"/>
      <c r="CA135" s="241"/>
      <c r="CB135" s="241"/>
      <c r="CC135" s="241"/>
      <c r="CD135" s="241"/>
      <c r="CE135" s="241"/>
      <c r="CF135" s="241"/>
      <c r="CG135" s="241"/>
      <c r="CH135" s="241"/>
      <c r="CI135" s="241"/>
      <c r="CJ135" s="241"/>
      <c r="CK135" s="241"/>
      <c r="CL135" s="241"/>
      <c r="CM135" s="241"/>
      <c r="CN135" s="241"/>
      <c r="CO135" s="241"/>
      <c r="CP135" s="241"/>
      <c r="CQ135" s="241"/>
      <c r="CR135" s="241"/>
      <c r="CS135" s="241"/>
      <c r="CT135" s="241"/>
    </row>
    <row r="136" spans="1:98" s="254" customFormat="1" ht="19.5" customHeight="1">
      <c r="A136" s="248" t="s">
        <v>39</v>
      </c>
      <c r="B136" s="249" t="s">
        <v>222</v>
      </c>
      <c r="C136" s="166"/>
      <c r="D136" s="239">
        <f t="shared" si="55"/>
        <v>3950</v>
      </c>
      <c r="E136" s="239">
        <f t="shared" ref="E136:V136" si="56">SUM(E137:E138)</f>
        <v>55</v>
      </c>
      <c r="F136" s="239">
        <f t="shared" si="56"/>
        <v>251</v>
      </c>
      <c r="G136" s="239">
        <f t="shared" si="56"/>
        <v>340</v>
      </c>
      <c r="H136" s="239">
        <f t="shared" si="56"/>
        <v>335</v>
      </c>
      <c r="I136" s="239">
        <f t="shared" si="56"/>
        <v>330</v>
      </c>
      <c r="J136" s="239">
        <f t="shared" si="56"/>
        <v>308</v>
      </c>
      <c r="K136" s="239">
        <f t="shared" si="56"/>
        <v>253</v>
      </c>
      <c r="L136" s="239">
        <f t="shared" si="56"/>
        <v>251</v>
      </c>
      <c r="M136" s="239">
        <f t="shared" si="56"/>
        <v>223</v>
      </c>
      <c r="N136" s="239">
        <f t="shared" si="56"/>
        <v>209</v>
      </c>
      <c r="O136" s="239">
        <f t="shared" si="56"/>
        <v>214</v>
      </c>
      <c r="P136" s="239">
        <f t="shared" si="56"/>
        <v>221</v>
      </c>
      <c r="Q136" s="239">
        <f t="shared" si="56"/>
        <v>196</v>
      </c>
      <c r="R136" s="239">
        <f t="shared" si="56"/>
        <v>188</v>
      </c>
      <c r="S136" s="239">
        <f t="shared" si="56"/>
        <v>170</v>
      </c>
      <c r="T136" s="239">
        <f t="shared" si="56"/>
        <v>144</v>
      </c>
      <c r="U136" s="239">
        <f t="shared" si="56"/>
        <v>101</v>
      </c>
      <c r="V136" s="251">
        <f t="shared" si="56"/>
        <v>161</v>
      </c>
      <c r="W136" s="252"/>
      <c r="X136" s="252"/>
      <c r="Y136" s="253"/>
      <c r="AV136" s="253"/>
      <c r="AW136" s="253"/>
      <c r="AX136" s="253"/>
      <c r="AY136" s="253"/>
      <c r="AZ136" s="253"/>
      <c r="BA136" s="253"/>
      <c r="BB136" s="253"/>
      <c r="BC136" s="253"/>
      <c r="BD136" s="253"/>
      <c r="BE136" s="253"/>
      <c r="BF136" s="253"/>
      <c r="BG136" s="253"/>
      <c r="BH136" s="253"/>
      <c r="BI136" s="253"/>
      <c r="BJ136" s="253"/>
      <c r="BK136" s="253"/>
      <c r="BL136" s="253"/>
      <c r="BM136" s="253"/>
      <c r="BN136" s="253"/>
      <c r="BO136" s="253"/>
      <c r="BP136" s="253"/>
      <c r="BQ136" s="253"/>
      <c r="BR136" s="253"/>
      <c r="BS136" s="253"/>
      <c r="BT136" s="253"/>
      <c r="BU136" s="253"/>
      <c r="BV136" s="253"/>
      <c r="BW136" s="253"/>
      <c r="BX136" s="253"/>
      <c r="BY136" s="253"/>
      <c r="BZ136" s="253"/>
      <c r="CA136" s="253"/>
      <c r="CB136" s="253"/>
      <c r="CC136" s="253"/>
      <c r="CD136" s="253"/>
      <c r="CE136" s="253"/>
      <c r="CF136" s="253"/>
      <c r="CG136" s="253"/>
      <c r="CH136" s="253"/>
      <c r="CI136" s="253"/>
      <c r="CJ136" s="253"/>
      <c r="CK136" s="253"/>
      <c r="CL136" s="253"/>
      <c r="CM136" s="253"/>
      <c r="CN136" s="253"/>
      <c r="CO136" s="253"/>
      <c r="CP136" s="253"/>
      <c r="CQ136" s="253"/>
      <c r="CR136" s="253"/>
      <c r="CS136" s="253"/>
      <c r="CT136" s="253"/>
    </row>
    <row r="137" spans="1:98" s="265" customFormat="1" ht="19.5" customHeight="1">
      <c r="A137" s="261"/>
      <c r="B137" s="273"/>
      <c r="C137" s="263" t="s">
        <v>88</v>
      </c>
      <c r="D137" s="247">
        <f t="shared" si="55"/>
        <v>1957</v>
      </c>
      <c r="E137" s="247">
        <v>31</v>
      </c>
      <c r="F137" s="247">
        <v>134</v>
      </c>
      <c r="G137" s="247">
        <v>176</v>
      </c>
      <c r="H137" s="247">
        <v>175</v>
      </c>
      <c r="I137" s="247">
        <v>172</v>
      </c>
      <c r="J137" s="247">
        <v>149</v>
      </c>
      <c r="K137" s="247">
        <v>130</v>
      </c>
      <c r="L137" s="247">
        <v>115</v>
      </c>
      <c r="M137" s="247">
        <v>109</v>
      </c>
      <c r="N137" s="247">
        <v>101</v>
      </c>
      <c r="O137" s="247">
        <v>101</v>
      </c>
      <c r="P137" s="247">
        <v>114</v>
      </c>
      <c r="Q137" s="247">
        <v>84</v>
      </c>
      <c r="R137" s="247">
        <v>100</v>
      </c>
      <c r="S137" s="247">
        <v>77</v>
      </c>
      <c r="T137" s="247">
        <v>62</v>
      </c>
      <c r="U137" s="247">
        <v>48</v>
      </c>
      <c r="V137" s="264">
        <v>79</v>
      </c>
      <c r="W137" s="267"/>
      <c r="X137" s="240"/>
      <c r="Y137" s="241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1"/>
      <c r="BI137" s="241"/>
      <c r="BJ137" s="241"/>
      <c r="BK137" s="241"/>
      <c r="BL137" s="241"/>
      <c r="BM137" s="241"/>
      <c r="BN137" s="241"/>
      <c r="BO137" s="241"/>
      <c r="BP137" s="241"/>
      <c r="BQ137" s="241"/>
      <c r="BR137" s="241"/>
      <c r="BS137" s="241"/>
      <c r="BT137" s="241"/>
      <c r="BU137" s="241"/>
      <c r="BV137" s="241"/>
      <c r="BW137" s="241"/>
      <c r="BX137" s="241"/>
      <c r="BY137" s="241"/>
      <c r="BZ137" s="241"/>
      <c r="CA137" s="241"/>
      <c r="CB137" s="241"/>
      <c r="CC137" s="241"/>
      <c r="CD137" s="241"/>
      <c r="CE137" s="241"/>
      <c r="CF137" s="241"/>
      <c r="CG137" s="241"/>
      <c r="CH137" s="241"/>
      <c r="CI137" s="241"/>
      <c r="CJ137" s="241"/>
      <c r="CK137" s="241"/>
      <c r="CL137" s="241"/>
      <c r="CM137" s="241"/>
      <c r="CN137" s="241"/>
      <c r="CO137" s="241"/>
      <c r="CP137" s="241"/>
      <c r="CQ137" s="241"/>
      <c r="CR137" s="241"/>
      <c r="CS137" s="241"/>
      <c r="CT137" s="241"/>
    </row>
    <row r="138" spans="1:98" ht="19.5" customHeight="1">
      <c r="A138" s="261"/>
      <c r="B138" s="270"/>
      <c r="C138" s="263" t="s">
        <v>89</v>
      </c>
      <c r="D138" s="247">
        <f t="shared" si="55"/>
        <v>1993</v>
      </c>
      <c r="E138" s="247">
        <v>24</v>
      </c>
      <c r="F138" s="247">
        <v>117</v>
      </c>
      <c r="G138" s="247">
        <v>164</v>
      </c>
      <c r="H138" s="247">
        <v>160</v>
      </c>
      <c r="I138" s="247">
        <v>158</v>
      </c>
      <c r="J138" s="247">
        <v>159</v>
      </c>
      <c r="K138" s="247">
        <v>123</v>
      </c>
      <c r="L138" s="247">
        <v>136</v>
      </c>
      <c r="M138" s="247">
        <v>114</v>
      </c>
      <c r="N138" s="247">
        <v>108</v>
      </c>
      <c r="O138" s="247">
        <v>113</v>
      </c>
      <c r="P138" s="247">
        <v>107</v>
      </c>
      <c r="Q138" s="247">
        <v>112</v>
      </c>
      <c r="R138" s="247">
        <v>88</v>
      </c>
      <c r="S138" s="247">
        <v>93</v>
      </c>
      <c r="T138" s="247">
        <v>82</v>
      </c>
      <c r="U138" s="247">
        <v>53</v>
      </c>
      <c r="V138" s="264">
        <v>82</v>
      </c>
      <c r="W138" s="267"/>
      <c r="X138" s="240"/>
      <c r="Y138" s="241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1"/>
      <c r="BI138" s="241"/>
      <c r="BJ138" s="241"/>
      <c r="BK138" s="241"/>
      <c r="BL138" s="241"/>
      <c r="BM138" s="241"/>
      <c r="BN138" s="241"/>
      <c r="BO138" s="241"/>
      <c r="BP138" s="241"/>
      <c r="BQ138" s="241"/>
      <c r="BR138" s="241"/>
      <c r="BS138" s="241"/>
      <c r="BT138" s="241"/>
      <c r="BU138" s="241"/>
      <c r="BV138" s="241"/>
      <c r="BW138" s="241"/>
      <c r="BX138" s="241"/>
      <c r="BY138" s="241"/>
      <c r="BZ138" s="241"/>
      <c r="CA138" s="241"/>
      <c r="CB138" s="241"/>
      <c r="CC138" s="241"/>
      <c r="CD138" s="241"/>
      <c r="CE138" s="241"/>
      <c r="CF138" s="241"/>
      <c r="CG138" s="241"/>
      <c r="CH138" s="241"/>
      <c r="CI138" s="241"/>
      <c r="CJ138" s="241"/>
      <c r="CK138" s="241"/>
      <c r="CL138" s="241"/>
      <c r="CM138" s="241"/>
      <c r="CN138" s="241"/>
      <c r="CO138" s="241"/>
      <c r="CP138" s="241"/>
      <c r="CQ138" s="241"/>
      <c r="CR138" s="241"/>
      <c r="CS138" s="241"/>
      <c r="CT138" s="241"/>
    </row>
    <row r="139" spans="1:98" s="254" customFormat="1" ht="19.5" customHeight="1">
      <c r="A139" s="248" t="s">
        <v>46</v>
      </c>
      <c r="B139" s="249" t="s">
        <v>155</v>
      </c>
      <c r="C139" s="166"/>
      <c r="D139" s="239">
        <f t="shared" si="55"/>
        <v>1627</v>
      </c>
      <c r="E139" s="239">
        <f t="shared" ref="E139:V139" si="57">SUM(E140:E141)</f>
        <v>28</v>
      </c>
      <c r="F139" s="239">
        <f t="shared" si="57"/>
        <v>94</v>
      </c>
      <c r="G139" s="239">
        <f t="shared" si="57"/>
        <v>118</v>
      </c>
      <c r="H139" s="239">
        <f t="shared" si="57"/>
        <v>145</v>
      </c>
      <c r="I139" s="239">
        <f t="shared" si="57"/>
        <v>147</v>
      </c>
      <c r="J139" s="239">
        <f t="shared" si="57"/>
        <v>144</v>
      </c>
      <c r="K139" s="239">
        <f t="shared" si="57"/>
        <v>96</v>
      </c>
      <c r="L139" s="239">
        <f t="shared" si="57"/>
        <v>97</v>
      </c>
      <c r="M139" s="239">
        <f t="shared" si="57"/>
        <v>98</v>
      </c>
      <c r="N139" s="239">
        <f t="shared" si="57"/>
        <v>89</v>
      </c>
      <c r="O139" s="239">
        <f t="shared" si="57"/>
        <v>91</v>
      </c>
      <c r="P139" s="239">
        <f t="shared" si="57"/>
        <v>84</v>
      </c>
      <c r="Q139" s="239">
        <f t="shared" si="57"/>
        <v>77</v>
      </c>
      <c r="R139" s="239">
        <f t="shared" si="57"/>
        <v>87</v>
      </c>
      <c r="S139" s="239">
        <f t="shared" si="57"/>
        <v>61</v>
      </c>
      <c r="T139" s="239">
        <f t="shared" si="57"/>
        <v>52</v>
      </c>
      <c r="U139" s="239">
        <f t="shared" si="57"/>
        <v>46</v>
      </c>
      <c r="V139" s="251">
        <f t="shared" si="57"/>
        <v>73</v>
      </c>
      <c r="W139" s="252"/>
      <c r="X139" s="252"/>
      <c r="Y139" s="253"/>
      <c r="AV139" s="253"/>
      <c r="AW139" s="253"/>
      <c r="AX139" s="253"/>
      <c r="AY139" s="253"/>
      <c r="AZ139" s="253"/>
      <c r="BA139" s="253"/>
      <c r="BB139" s="253"/>
      <c r="BC139" s="253"/>
      <c r="BD139" s="253"/>
      <c r="BE139" s="253"/>
      <c r="BF139" s="253"/>
      <c r="BG139" s="253"/>
      <c r="BH139" s="253"/>
      <c r="BI139" s="253"/>
      <c r="BJ139" s="253"/>
      <c r="BK139" s="253"/>
      <c r="BL139" s="253"/>
      <c r="BM139" s="253"/>
      <c r="BN139" s="253"/>
      <c r="BO139" s="253"/>
      <c r="BP139" s="253"/>
      <c r="BQ139" s="253"/>
      <c r="BR139" s="253"/>
      <c r="BS139" s="253"/>
      <c r="BT139" s="253"/>
      <c r="BU139" s="253"/>
      <c r="BV139" s="253"/>
      <c r="BW139" s="253"/>
      <c r="BX139" s="253"/>
      <c r="BY139" s="253"/>
      <c r="BZ139" s="253"/>
      <c r="CA139" s="253"/>
      <c r="CB139" s="253"/>
      <c r="CC139" s="253"/>
      <c r="CD139" s="253"/>
      <c r="CE139" s="253"/>
      <c r="CF139" s="253"/>
      <c r="CG139" s="253"/>
      <c r="CH139" s="253"/>
      <c r="CI139" s="253"/>
      <c r="CJ139" s="253"/>
      <c r="CK139" s="253"/>
      <c r="CL139" s="253"/>
      <c r="CM139" s="253"/>
      <c r="CN139" s="253"/>
      <c r="CO139" s="253"/>
      <c r="CP139" s="253"/>
      <c r="CQ139" s="253"/>
      <c r="CR139" s="253"/>
      <c r="CS139" s="253"/>
      <c r="CT139" s="253"/>
    </row>
    <row r="140" spans="1:98" s="265" customFormat="1" ht="19.5" customHeight="1">
      <c r="A140" s="261"/>
      <c r="B140" s="273"/>
      <c r="C140" s="263" t="s">
        <v>88</v>
      </c>
      <c r="D140" s="247">
        <f t="shared" si="55"/>
        <v>875</v>
      </c>
      <c r="E140" s="247">
        <v>14</v>
      </c>
      <c r="F140" s="247">
        <v>46</v>
      </c>
      <c r="G140" s="247">
        <v>60</v>
      </c>
      <c r="H140" s="247">
        <v>80</v>
      </c>
      <c r="I140" s="247">
        <v>89</v>
      </c>
      <c r="J140" s="247">
        <v>80</v>
      </c>
      <c r="K140" s="247">
        <v>53</v>
      </c>
      <c r="L140" s="247">
        <v>59</v>
      </c>
      <c r="M140" s="247">
        <v>46</v>
      </c>
      <c r="N140" s="247">
        <v>43</v>
      </c>
      <c r="O140" s="247">
        <v>45</v>
      </c>
      <c r="P140" s="247">
        <v>47</v>
      </c>
      <c r="Q140" s="247">
        <v>50</v>
      </c>
      <c r="R140" s="247">
        <v>44</v>
      </c>
      <c r="S140" s="247">
        <v>40</v>
      </c>
      <c r="T140" s="247">
        <v>24</v>
      </c>
      <c r="U140" s="247">
        <v>24</v>
      </c>
      <c r="V140" s="264">
        <v>31</v>
      </c>
      <c r="W140" s="240"/>
      <c r="X140" s="240"/>
      <c r="Y140" s="241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1"/>
      <c r="BI140" s="241"/>
      <c r="BJ140" s="241"/>
      <c r="BK140" s="241"/>
      <c r="BL140" s="241"/>
      <c r="BM140" s="241"/>
      <c r="BN140" s="241"/>
      <c r="BO140" s="241"/>
      <c r="BP140" s="241"/>
      <c r="BQ140" s="241"/>
      <c r="BR140" s="241"/>
      <c r="BS140" s="241"/>
      <c r="BT140" s="241"/>
      <c r="BU140" s="241"/>
      <c r="BV140" s="241"/>
      <c r="BW140" s="241"/>
      <c r="BX140" s="241"/>
      <c r="BY140" s="241"/>
      <c r="BZ140" s="241"/>
      <c r="CA140" s="241"/>
      <c r="CB140" s="241"/>
      <c r="CC140" s="241"/>
      <c r="CD140" s="241"/>
      <c r="CE140" s="241"/>
      <c r="CF140" s="241"/>
      <c r="CG140" s="241"/>
      <c r="CH140" s="241"/>
      <c r="CI140" s="241"/>
      <c r="CJ140" s="241"/>
      <c r="CK140" s="241"/>
      <c r="CL140" s="241"/>
      <c r="CM140" s="241"/>
      <c r="CN140" s="241"/>
      <c r="CO140" s="241"/>
      <c r="CP140" s="241"/>
      <c r="CQ140" s="241"/>
      <c r="CR140" s="241"/>
      <c r="CS140" s="241"/>
      <c r="CT140" s="241"/>
    </row>
    <row r="141" spans="1:98" ht="19.5" customHeight="1">
      <c r="A141" s="261"/>
      <c r="B141" s="270"/>
      <c r="C141" s="263" t="s">
        <v>89</v>
      </c>
      <c r="D141" s="247">
        <f t="shared" si="55"/>
        <v>752</v>
      </c>
      <c r="E141" s="247">
        <v>14</v>
      </c>
      <c r="F141" s="247">
        <v>48</v>
      </c>
      <c r="G141" s="247">
        <v>58</v>
      </c>
      <c r="H141" s="247">
        <v>65</v>
      </c>
      <c r="I141" s="247">
        <v>58</v>
      </c>
      <c r="J141" s="247">
        <v>64</v>
      </c>
      <c r="K141" s="247">
        <v>43</v>
      </c>
      <c r="L141" s="247">
        <v>38</v>
      </c>
      <c r="M141" s="247">
        <v>52</v>
      </c>
      <c r="N141" s="247">
        <v>46</v>
      </c>
      <c r="O141" s="247">
        <v>46</v>
      </c>
      <c r="P141" s="247">
        <v>37</v>
      </c>
      <c r="Q141" s="247">
        <v>27</v>
      </c>
      <c r="R141" s="247">
        <v>43</v>
      </c>
      <c r="S141" s="247">
        <v>21</v>
      </c>
      <c r="T141" s="247">
        <v>28</v>
      </c>
      <c r="U141" s="247">
        <v>22</v>
      </c>
      <c r="V141" s="264">
        <v>42</v>
      </c>
      <c r="W141" s="240"/>
      <c r="X141" s="240"/>
      <c r="Y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1"/>
      <c r="BF141" s="241"/>
      <c r="BG141" s="241"/>
      <c r="BH141" s="241"/>
      <c r="BI141" s="241"/>
      <c r="BJ141" s="241"/>
      <c r="BK141" s="241"/>
      <c r="BL141" s="241"/>
      <c r="BM141" s="241"/>
      <c r="BN141" s="241"/>
      <c r="BO141" s="241"/>
      <c r="BP141" s="241"/>
      <c r="BQ141" s="241"/>
      <c r="BR141" s="241"/>
      <c r="BS141" s="241"/>
      <c r="BT141" s="241"/>
      <c r="BU141" s="241"/>
      <c r="BV141" s="241"/>
      <c r="BW141" s="241"/>
      <c r="BX141" s="241"/>
      <c r="BY141" s="241"/>
      <c r="BZ141" s="241"/>
      <c r="CA141" s="241"/>
      <c r="CB141" s="241"/>
      <c r="CC141" s="241"/>
      <c r="CD141" s="241"/>
      <c r="CE141" s="241"/>
      <c r="CF141" s="241"/>
      <c r="CG141" s="241"/>
      <c r="CH141" s="241"/>
      <c r="CI141" s="241"/>
      <c r="CJ141" s="241"/>
      <c r="CK141" s="241"/>
      <c r="CL141" s="241"/>
      <c r="CM141" s="241"/>
      <c r="CN141" s="241"/>
      <c r="CO141" s="241"/>
      <c r="CP141" s="241"/>
      <c r="CQ141" s="241"/>
      <c r="CR141" s="241"/>
      <c r="CS141" s="241"/>
      <c r="CT141" s="241"/>
    </row>
    <row r="142" spans="1:98" s="254" customFormat="1" ht="19.5" customHeight="1">
      <c r="A142" s="248" t="s">
        <v>48</v>
      </c>
      <c r="B142" s="249" t="s">
        <v>223</v>
      </c>
      <c r="C142" s="166"/>
      <c r="D142" s="239">
        <f t="shared" si="55"/>
        <v>2892</v>
      </c>
      <c r="E142" s="239">
        <f t="shared" ref="E142:V142" si="58">SUM(E143:E144)</f>
        <v>45</v>
      </c>
      <c r="F142" s="239">
        <f t="shared" si="58"/>
        <v>212</v>
      </c>
      <c r="G142" s="239">
        <f t="shared" si="58"/>
        <v>268</v>
      </c>
      <c r="H142" s="239">
        <f t="shared" si="58"/>
        <v>240</v>
      </c>
      <c r="I142" s="239">
        <f t="shared" si="58"/>
        <v>280</v>
      </c>
      <c r="J142" s="239">
        <f t="shared" si="58"/>
        <v>238</v>
      </c>
      <c r="K142" s="239">
        <f t="shared" si="58"/>
        <v>223</v>
      </c>
      <c r="L142" s="239">
        <f t="shared" si="58"/>
        <v>162</v>
      </c>
      <c r="M142" s="239">
        <f t="shared" si="58"/>
        <v>138</v>
      </c>
      <c r="N142" s="239">
        <f t="shared" si="58"/>
        <v>157</v>
      </c>
      <c r="O142" s="239">
        <f t="shared" si="58"/>
        <v>130</v>
      </c>
      <c r="P142" s="239">
        <f t="shared" si="58"/>
        <v>143</v>
      </c>
      <c r="Q142" s="239">
        <f t="shared" si="58"/>
        <v>133</v>
      </c>
      <c r="R142" s="239">
        <f t="shared" si="58"/>
        <v>140</v>
      </c>
      <c r="S142" s="239">
        <f t="shared" si="58"/>
        <v>112</v>
      </c>
      <c r="T142" s="239">
        <f t="shared" si="58"/>
        <v>103</v>
      </c>
      <c r="U142" s="239">
        <f t="shared" si="58"/>
        <v>79</v>
      </c>
      <c r="V142" s="251">
        <f t="shared" si="58"/>
        <v>89</v>
      </c>
      <c r="W142" s="252"/>
      <c r="X142" s="252"/>
      <c r="Y142" s="253"/>
      <c r="AV142" s="253"/>
      <c r="AW142" s="253"/>
      <c r="AX142" s="253"/>
      <c r="AY142" s="253"/>
      <c r="AZ142" s="253"/>
      <c r="BA142" s="253"/>
      <c r="BB142" s="253"/>
      <c r="BC142" s="253"/>
      <c r="BD142" s="253"/>
      <c r="BE142" s="253"/>
      <c r="BF142" s="253"/>
      <c r="BG142" s="253"/>
      <c r="BH142" s="253"/>
      <c r="BI142" s="253"/>
      <c r="BJ142" s="253"/>
      <c r="BK142" s="253"/>
      <c r="BL142" s="253"/>
      <c r="BM142" s="253"/>
      <c r="BN142" s="253"/>
      <c r="BO142" s="253"/>
      <c r="BP142" s="253"/>
      <c r="BQ142" s="253"/>
      <c r="BR142" s="253"/>
      <c r="BS142" s="253"/>
      <c r="BT142" s="253"/>
      <c r="BU142" s="253"/>
      <c r="BV142" s="253"/>
      <c r="BW142" s="253"/>
      <c r="BX142" s="253"/>
      <c r="BY142" s="253"/>
      <c r="BZ142" s="253"/>
      <c r="CA142" s="253"/>
      <c r="CB142" s="253"/>
      <c r="CC142" s="253"/>
      <c r="CD142" s="253"/>
      <c r="CE142" s="253"/>
      <c r="CF142" s="253"/>
      <c r="CG142" s="253"/>
      <c r="CH142" s="253"/>
      <c r="CI142" s="253"/>
      <c r="CJ142" s="253"/>
      <c r="CK142" s="253"/>
      <c r="CL142" s="253"/>
      <c r="CM142" s="253"/>
      <c r="CN142" s="253"/>
      <c r="CO142" s="253"/>
      <c r="CP142" s="253"/>
      <c r="CQ142" s="253"/>
      <c r="CR142" s="253"/>
      <c r="CS142" s="253"/>
      <c r="CT142" s="253"/>
    </row>
    <row r="143" spans="1:98" s="265" customFormat="1" ht="19.5" customHeight="1">
      <c r="A143" s="261"/>
      <c r="B143" s="273"/>
      <c r="C143" s="263" t="s">
        <v>88</v>
      </c>
      <c r="D143" s="247">
        <f t="shared" si="55"/>
        <v>1471</v>
      </c>
      <c r="E143" s="247">
        <v>31</v>
      </c>
      <c r="F143" s="247">
        <v>109</v>
      </c>
      <c r="G143" s="247">
        <v>123</v>
      </c>
      <c r="H143" s="247">
        <v>128</v>
      </c>
      <c r="I143" s="247">
        <v>143</v>
      </c>
      <c r="J143" s="247">
        <v>122</v>
      </c>
      <c r="K143" s="247">
        <v>118</v>
      </c>
      <c r="L143" s="247">
        <v>88</v>
      </c>
      <c r="M143" s="247">
        <v>62</v>
      </c>
      <c r="N143" s="247">
        <v>80</v>
      </c>
      <c r="O143" s="247">
        <v>57</v>
      </c>
      <c r="P143" s="247">
        <v>68</v>
      </c>
      <c r="Q143" s="247">
        <v>71</v>
      </c>
      <c r="R143" s="247">
        <v>79</v>
      </c>
      <c r="S143" s="247">
        <v>53</v>
      </c>
      <c r="T143" s="247">
        <v>53</v>
      </c>
      <c r="U143" s="247">
        <v>44</v>
      </c>
      <c r="V143" s="264">
        <v>42</v>
      </c>
      <c r="W143" s="240"/>
      <c r="X143" s="240"/>
      <c r="Y143" s="241"/>
      <c r="AV143" s="241"/>
      <c r="AW143" s="241"/>
      <c r="AX143" s="241"/>
      <c r="AY143" s="241"/>
      <c r="AZ143" s="241"/>
      <c r="BA143" s="241"/>
      <c r="BB143" s="241"/>
      <c r="BC143" s="241"/>
      <c r="BD143" s="241"/>
      <c r="BE143" s="241"/>
      <c r="BF143" s="241"/>
      <c r="BG143" s="241"/>
      <c r="BH143" s="241"/>
      <c r="BI143" s="241"/>
      <c r="BJ143" s="241"/>
      <c r="BK143" s="241"/>
      <c r="BL143" s="241"/>
      <c r="BM143" s="241"/>
      <c r="BN143" s="241"/>
      <c r="BO143" s="241"/>
      <c r="BP143" s="241"/>
      <c r="BQ143" s="241"/>
      <c r="BR143" s="241"/>
      <c r="BS143" s="241"/>
      <c r="BT143" s="241"/>
      <c r="BU143" s="241"/>
      <c r="BV143" s="241"/>
      <c r="BW143" s="241"/>
      <c r="BX143" s="241"/>
      <c r="BY143" s="241"/>
      <c r="BZ143" s="241"/>
      <c r="CA143" s="241"/>
      <c r="CB143" s="241"/>
      <c r="CC143" s="241"/>
      <c r="CD143" s="241"/>
      <c r="CE143" s="241"/>
      <c r="CF143" s="241"/>
      <c r="CG143" s="241"/>
      <c r="CH143" s="241"/>
      <c r="CI143" s="241"/>
      <c r="CJ143" s="241"/>
      <c r="CK143" s="241"/>
      <c r="CL143" s="241"/>
      <c r="CM143" s="241"/>
      <c r="CN143" s="241"/>
      <c r="CO143" s="241"/>
      <c r="CP143" s="241"/>
      <c r="CQ143" s="241"/>
      <c r="CR143" s="241"/>
      <c r="CS143" s="241"/>
      <c r="CT143" s="241"/>
    </row>
    <row r="144" spans="1:98" ht="19.5" customHeight="1">
      <c r="A144" s="261"/>
      <c r="B144" s="270"/>
      <c r="C144" s="263" t="s">
        <v>89</v>
      </c>
      <c r="D144" s="247">
        <f t="shared" si="55"/>
        <v>1421</v>
      </c>
      <c r="E144" s="247">
        <v>14</v>
      </c>
      <c r="F144" s="247">
        <v>103</v>
      </c>
      <c r="G144" s="247">
        <v>145</v>
      </c>
      <c r="H144" s="247">
        <v>112</v>
      </c>
      <c r="I144" s="247">
        <v>137</v>
      </c>
      <c r="J144" s="247">
        <v>116</v>
      </c>
      <c r="K144" s="247">
        <v>105</v>
      </c>
      <c r="L144" s="247">
        <v>74</v>
      </c>
      <c r="M144" s="247">
        <v>76</v>
      </c>
      <c r="N144" s="247">
        <v>77</v>
      </c>
      <c r="O144" s="247">
        <v>73</v>
      </c>
      <c r="P144" s="247">
        <v>75</v>
      </c>
      <c r="Q144" s="247">
        <v>62</v>
      </c>
      <c r="R144" s="247">
        <v>61</v>
      </c>
      <c r="S144" s="247">
        <v>59</v>
      </c>
      <c r="T144" s="247">
        <v>50</v>
      </c>
      <c r="U144" s="247">
        <v>35</v>
      </c>
      <c r="V144" s="264">
        <v>47</v>
      </c>
      <c r="W144" s="240"/>
      <c r="X144" s="240"/>
      <c r="Y144" s="241"/>
      <c r="AV144" s="241"/>
      <c r="AW144" s="241"/>
      <c r="AX144" s="241"/>
      <c r="AY144" s="241"/>
      <c r="AZ144" s="241"/>
      <c r="BA144" s="241"/>
      <c r="BB144" s="241"/>
      <c r="BC144" s="241"/>
      <c r="BD144" s="241"/>
      <c r="BE144" s="241"/>
      <c r="BF144" s="241"/>
      <c r="BG144" s="241"/>
      <c r="BH144" s="241"/>
      <c r="BI144" s="241"/>
      <c r="BJ144" s="241"/>
      <c r="BK144" s="241"/>
      <c r="BL144" s="241"/>
      <c r="BM144" s="241"/>
      <c r="BN144" s="241"/>
      <c r="BO144" s="241"/>
      <c r="BP144" s="241"/>
      <c r="BQ144" s="241"/>
      <c r="BR144" s="241"/>
      <c r="BS144" s="241"/>
      <c r="BT144" s="241"/>
      <c r="BU144" s="241"/>
      <c r="BV144" s="241"/>
      <c r="BW144" s="241"/>
      <c r="BX144" s="241"/>
      <c r="BY144" s="241"/>
      <c r="BZ144" s="241"/>
      <c r="CA144" s="241"/>
      <c r="CB144" s="241"/>
      <c r="CC144" s="241"/>
      <c r="CD144" s="241"/>
      <c r="CE144" s="241"/>
      <c r="CF144" s="241"/>
      <c r="CG144" s="241"/>
      <c r="CH144" s="241"/>
      <c r="CI144" s="241"/>
      <c r="CJ144" s="241"/>
      <c r="CK144" s="241"/>
      <c r="CL144" s="241"/>
      <c r="CM144" s="241"/>
      <c r="CN144" s="241"/>
      <c r="CO144" s="241"/>
      <c r="CP144" s="241"/>
      <c r="CQ144" s="241"/>
      <c r="CR144" s="241"/>
      <c r="CS144" s="241"/>
      <c r="CT144" s="241"/>
    </row>
    <row r="145" spans="1:98" s="254" customFormat="1" ht="19.5" customHeight="1">
      <c r="A145" s="258">
        <v>11</v>
      </c>
      <c r="B145" s="249" t="s">
        <v>224</v>
      </c>
      <c r="C145" s="166"/>
      <c r="D145" s="239">
        <f t="shared" si="55"/>
        <v>2658</v>
      </c>
      <c r="E145" s="239">
        <f t="shared" ref="E145:V145" si="59">SUM(E146:E147)</f>
        <v>31</v>
      </c>
      <c r="F145" s="239">
        <f t="shared" si="59"/>
        <v>167</v>
      </c>
      <c r="G145" s="239">
        <f t="shared" si="59"/>
        <v>237</v>
      </c>
      <c r="H145" s="239">
        <f t="shared" si="59"/>
        <v>224</v>
      </c>
      <c r="I145" s="239">
        <f t="shared" si="59"/>
        <v>228</v>
      </c>
      <c r="J145" s="239">
        <f t="shared" si="59"/>
        <v>215</v>
      </c>
      <c r="K145" s="239">
        <f t="shared" si="59"/>
        <v>179</v>
      </c>
      <c r="L145" s="239">
        <f t="shared" si="59"/>
        <v>176</v>
      </c>
      <c r="M145" s="239">
        <f t="shared" si="59"/>
        <v>163</v>
      </c>
      <c r="N145" s="239">
        <f t="shared" si="59"/>
        <v>141</v>
      </c>
      <c r="O145" s="239">
        <f t="shared" si="59"/>
        <v>138</v>
      </c>
      <c r="P145" s="239">
        <f t="shared" si="59"/>
        <v>116</v>
      </c>
      <c r="Q145" s="239">
        <f t="shared" si="59"/>
        <v>120</v>
      </c>
      <c r="R145" s="239">
        <f t="shared" si="59"/>
        <v>130</v>
      </c>
      <c r="S145" s="239">
        <f t="shared" si="59"/>
        <v>124</v>
      </c>
      <c r="T145" s="239">
        <f t="shared" si="59"/>
        <v>97</v>
      </c>
      <c r="U145" s="239">
        <f t="shared" si="59"/>
        <v>70</v>
      </c>
      <c r="V145" s="251">
        <f t="shared" si="59"/>
        <v>102</v>
      </c>
      <c r="W145" s="252"/>
      <c r="X145" s="252"/>
      <c r="Y145" s="253"/>
      <c r="AV145" s="253"/>
      <c r="AW145" s="253"/>
      <c r="AX145" s="253"/>
      <c r="AY145" s="253"/>
      <c r="AZ145" s="253"/>
      <c r="BA145" s="253"/>
      <c r="BB145" s="253"/>
      <c r="BC145" s="253"/>
      <c r="BD145" s="253"/>
      <c r="BE145" s="253"/>
      <c r="BF145" s="253"/>
      <c r="BG145" s="253"/>
      <c r="BH145" s="253"/>
      <c r="BI145" s="253"/>
      <c r="BJ145" s="253"/>
      <c r="BK145" s="253"/>
      <c r="BL145" s="253"/>
      <c r="BM145" s="253"/>
      <c r="BN145" s="253"/>
      <c r="BO145" s="253"/>
      <c r="BP145" s="253"/>
      <c r="BQ145" s="253"/>
      <c r="BR145" s="253"/>
      <c r="BS145" s="253"/>
      <c r="BT145" s="253"/>
      <c r="BU145" s="253"/>
      <c r="BV145" s="253"/>
      <c r="BW145" s="253"/>
      <c r="BX145" s="253"/>
      <c r="BY145" s="253"/>
      <c r="BZ145" s="253"/>
      <c r="CA145" s="253"/>
      <c r="CB145" s="253"/>
      <c r="CC145" s="253"/>
      <c r="CD145" s="253"/>
      <c r="CE145" s="253"/>
      <c r="CF145" s="253"/>
      <c r="CG145" s="253"/>
      <c r="CH145" s="253"/>
      <c r="CI145" s="253"/>
      <c r="CJ145" s="253"/>
      <c r="CK145" s="253"/>
      <c r="CL145" s="253"/>
      <c r="CM145" s="253"/>
      <c r="CN145" s="253"/>
      <c r="CO145" s="253"/>
      <c r="CP145" s="253"/>
      <c r="CQ145" s="253"/>
      <c r="CR145" s="253"/>
      <c r="CS145" s="253"/>
      <c r="CT145" s="253"/>
    </row>
    <row r="146" spans="1:98" s="265" customFormat="1" ht="19.5" customHeight="1">
      <c r="A146" s="261"/>
      <c r="B146" s="273"/>
      <c r="C146" s="263" t="s">
        <v>88</v>
      </c>
      <c r="D146" s="247">
        <f t="shared" si="55"/>
        <v>1324</v>
      </c>
      <c r="E146" s="247">
        <v>19</v>
      </c>
      <c r="F146" s="247">
        <v>81</v>
      </c>
      <c r="G146" s="247">
        <v>108</v>
      </c>
      <c r="H146" s="247">
        <v>114</v>
      </c>
      <c r="I146" s="247">
        <v>120</v>
      </c>
      <c r="J146" s="247">
        <v>113</v>
      </c>
      <c r="K146" s="247">
        <v>91</v>
      </c>
      <c r="L146" s="247">
        <v>92</v>
      </c>
      <c r="M146" s="247">
        <v>76</v>
      </c>
      <c r="N146" s="247">
        <v>73</v>
      </c>
      <c r="O146" s="247">
        <v>58</v>
      </c>
      <c r="P146" s="247">
        <v>59</v>
      </c>
      <c r="Q146" s="247">
        <v>65</v>
      </c>
      <c r="R146" s="247">
        <v>59</v>
      </c>
      <c r="S146" s="247">
        <v>60</v>
      </c>
      <c r="T146" s="247">
        <v>50</v>
      </c>
      <c r="U146" s="247">
        <v>38</v>
      </c>
      <c r="V146" s="264">
        <v>48</v>
      </c>
      <c r="W146" s="267"/>
      <c r="X146" s="240"/>
      <c r="Y146" s="241"/>
      <c r="AV146" s="241"/>
      <c r="AW146" s="241"/>
      <c r="AX146" s="241"/>
      <c r="AY146" s="241"/>
      <c r="AZ146" s="241"/>
      <c r="BA146" s="241"/>
      <c r="BB146" s="241"/>
      <c r="BC146" s="241"/>
      <c r="BD146" s="241"/>
      <c r="BE146" s="241"/>
      <c r="BF146" s="241"/>
      <c r="BG146" s="241"/>
      <c r="BH146" s="241"/>
      <c r="BI146" s="241"/>
      <c r="BJ146" s="241"/>
      <c r="BK146" s="241"/>
      <c r="BL146" s="241"/>
      <c r="BM146" s="241"/>
      <c r="BN146" s="241"/>
      <c r="BO146" s="241"/>
      <c r="BP146" s="241"/>
      <c r="BQ146" s="241"/>
      <c r="BR146" s="241"/>
      <c r="BS146" s="241"/>
      <c r="BT146" s="241"/>
      <c r="BU146" s="241"/>
      <c r="BV146" s="241"/>
      <c r="BW146" s="241"/>
      <c r="BX146" s="241"/>
      <c r="BY146" s="241"/>
      <c r="BZ146" s="241"/>
      <c r="CA146" s="241"/>
      <c r="CB146" s="241"/>
      <c r="CC146" s="241"/>
      <c r="CD146" s="241"/>
      <c r="CE146" s="241"/>
      <c r="CF146" s="241"/>
      <c r="CG146" s="241"/>
      <c r="CH146" s="241"/>
      <c r="CI146" s="241"/>
      <c r="CJ146" s="241"/>
      <c r="CK146" s="241"/>
      <c r="CL146" s="241"/>
      <c r="CM146" s="241"/>
      <c r="CN146" s="241"/>
      <c r="CO146" s="241"/>
      <c r="CP146" s="241"/>
      <c r="CQ146" s="241"/>
      <c r="CR146" s="241"/>
      <c r="CS146" s="241"/>
      <c r="CT146" s="241"/>
    </row>
    <row r="147" spans="1:98" ht="19.5" customHeight="1">
      <c r="A147" s="261"/>
      <c r="B147" s="270"/>
      <c r="C147" s="263" t="s">
        <v>89</v>
      </c>
      <c r="D147" s="247">
        <f t="shared" si="55"/>
        <v>1334</v>
      </c>
      <c r="E147" s="247">
        <v>12</v>
      </c>
      <c r="F147" s="247">
        <v>86</v>
      </c>
      <c r="G147" s="247">
        <v>129</v>
      </c>
      <c r="H147" s="247">
        <v>110</v>
      </c>
      <c r="I147" s="247">
        <v>108</v>
      </c>
      <c r="J147" s="247">
        <v>102</v>
      </c>
      <c r="K147" s="247">
        <v>88</v>
      </c>
      <c r="L147" s="247">
        <v>84</v>
      </c>
      <c r="M147" s="247">
        <v>87</v>
      </c>
      <c r="N147" s="247">
        <v>68</v>
      </c>
      <c r="O147" s="247">
        <v>80</v>
      </c>
      <c r="P147" s="247">
        <v>57</v>
      </c>
      <c r="Q147" s="247">
        <v>55</v>
      </c>
      <c r="R147" s="247">
        <v>71</v>
      </c>
      <c r="S147" s="247">
        <v>64</v>
      </c>
      <c r="T147" s="247">
        <v>47</v>
      </c>
      <c r="U147" s="247">
        <v>32</v>
      </c>
      <c r="V147" s="264">
        <v>54</v>
      </c>
      <c r="W147" s="267"/>
      <c r="X147" s="240"/>
      <c r="Y147" s="241"/>
      <c r="AV147" s="241"/>
      <c r="AW147" s="241"/>
      <c r="AX147" s="241"/>
      <c r="AY147" s="241"/>
      <c r="AZ147" s="241"/>
      <c r="BA147" s="241"/>
      <c r="BB147" s="241"/>
      <c r="BC147" s="241"/>
      <c r="BD147" s="241"/>
      <c r="BE147" s="241"/>
      <c r="BF147" s="241"/>
      <c r="BG147" s="241"/>
      <c r="BH147" s="241"/>
      <c r="BI147" s="241"/>
      <c r="BJ147" s="241"/>
      <c r="BK147" s="241"/>
      <c r="BL147" s="241"/>
      <c r="BM147" s="241"/>
      <c r="BN147" s="241"/>
      <c r="BO147" s="241"/>
      <c r="BP147" s="241"/>
      <c r="BQ147" s="241"/>
      <c r="BR147" s="241"/>
      <c r="BS147" s="241"/>
      <c r="BT147" s="241"/>
      <c r="BU147" s="241"/>
      <c r="BV147" s="241"/>
      <c r="BW147" s="241"/>
      <c r="BX147" s="241"/>
      <c r="BY147" s="241"/>
      <c r="BZ147" s="241"/>
      <c r="CA147" s="241"/>
      <c r="CB147" s="241"/>
      <c r="CC147" s="241"/>
      <c r="CD147" s="241"/>
      <c r="CE147" s="241"/>
      <c r="CF147" s="241"/>
      <c r="CG147" s="241"/>
      <c r="CH147" s="241"/>
      <c r="CI147" s="241"/>
      <c r="CJ147" s="241"/>
      <c r="CK147" s="241"/>
      <c r="CL147" s="241"/>
      <c r="CM147" s="241"/>
      <c r="CN147" s="241"/>
      <c r="CO147" s="241"/>
      <c r="CP147" s="241"/>
      <c r="CQ147" s="241"/>
      <c r="CR147" s="241"/>
      <c r="CS147" s="241"/>
      <c r="CT147" s="241"/>
    </row>
    <row r="148" spans="1:98" s="254" customFormat="1" ht="19.5" customHeight="1">
      <c r="A148" s="248" t="s">
        <v>50</v>
      </c>
      <c r="B148" s="249" t="s">
        <v>225</v>
      </c>
      <c r="C148" s="166"/>
      <c r="D148" s="239">
        <f t="shared" si="55"/>
        <v>1543</v>
      </c>
      <c r="E148" s="239">
        <f t="shared" ref="E148:V148" si="60">SUM(E149:E150)</f>
        <v>33</v>
      </c>
      <c r="F148" s="239">
        <f t="shared" si="60"/>
        <v>115</v>
      </c>
      <c r="G148" s="239">
        <f t="shared" si="60"/>
        <v>142</v>
      </c>
      <c r="H148" s="239">
        <f t="shared" si="60"/>
        <v>157</v>
      </c>
      <c r="I148" s="239">
        <f t="shared" si="60"/>
        <v>145</v>
      </c>
      <c r="J148" s="239">
        <f t="shared" si="60"/>
        <v>139</v>
      </c>
      <c r="K148" s="239">
        <f t="shared" si="60"/>
        <v>115</v>
      </c>
      <c r="L148" s="239">
        <f t="shared" si="60"/>
        <v>101</v>
      </c>
      <c r="M148" s="239">
        <f t="shared" si="60"/>
        <v>78</v>
      </c>
      <c r="N148" s="239">
        <f t="shared" si="60"/>
        <v>72</v>
      </c>
      <c r="O148" s="239">
        <f t="shared" si="60"/>
        <v>63</v>
      </c>
      <c r="P148" s="239">
        <f t="shared" si="60"/>
        <v>63</v>
      </c>
      <c r="Q148" s="239">
        <f t="shared" si="60"/>
        <v>65</v>
      </c>
      <c r="R148" s="239">
        <f t="shared" si="60"/>
        <v>66</v>
      </c>
      <c r="S148" s="239">
        <f t="shared" si="60"/>
        <v>50</v>
      </c>
      <c r="T148" s="239">
        <f t="shared" si="60"/>
        <v>36</v>
      </c>
      <c r="U148" s="239">
        <f t="shared" si="60"/>
        <v>41</v>
      </c>
      <c r="V148" s="251">
        <f t="shared" si="60"/>
        <v>62</v>
      </c>
      <c r="W148" s="252"/>
      <c r="X148" s="252"/>
      <c r="Y148" s="253"/>
      <c r="AV148" s="253"/>
      <c r="AW148" s="253"/>
      <c r="AX148" s="253"/>
      <c r="AY148" s="253"/>
      <c r="AZ148" s="253"/>
      <c r="BA148" s="253"/>
      <c r="BB148" s="253"/>
      <c r="BC148" s="253"/>
      <c r="BD148" s="253"/>
      <c r="BE148" s="253"/>
      <c r="BF148" s="253"/>
      <c r="BG148" s="253"/>
      <c r="BH148" s="253"/>
      <c r="BI148" s="253"/>
      <c r="BJ148" s="253"/>
      <c r="BK148" s="253"/>
      <c r="BL148" s="253"/>
      <c r="BM148" s="253"/>
      <c r="BN148" s="253"/>
      <c r="BO148" s="253"/>
      <c r="BP148" s="253"/>
      <c r="BQ148" s="253"/>
      <c r="BR148" s="253"/>
      <c r="BS148" s="253"/>
      <c r="BT148" s="253"/>
      <c r="BU148" s="253"/>
      <c r="BV148" s="253"/>
      <c r="BW148" s="253"/>
      <c r="BX148" s="253"/>
      <c r="BY148" s="253"/>
      <c r="BZ148" s="253"/>
      <c r="CA148" s="253"/>
      <c r="CB148" s="253"/>
      <c r="CC148" s="253"/>
      <c r="CD148" s="253"/>
      <c r="CE148" s="253"/>
      <c r="CF148" s="253"/>
      <c r="CG148" s="253"/>
      <c r="CH148" s="253"/>
      <c r="CI148" s="253"/>
      <c r="CJ148" s="253"/>
      <c r="CK148" s="253"/>
      <c r="CL148" s="253"/>
      <c r="CM148" s="253"/>
      <c r="CN148" s="253"/>
      <c r="CO148" s="253"/>
      <c r="CP148" s="253"/>
      <c r="CQ148" s="253"/>
      <c r="CR148" s="253"/>
      <c r="CS148" s="253"/>
      <c r="CT148" s="253"/>
    </row>
    <row r="149" spans="1:98" s="265" customFormat="1" ht="19.5" customHeight="1">
      <c r="A149" s="261"/>
      <c r="B149" s="273"/>
      <c r="C149" s="263" t="s">
        <v>88</v>
      </c>
      <c r="D149" s="247">
        <f t="shared" si="55"/>
        <v>839</v>
      </c>
      <c r="E149" s="247">
        <v>17</v>
      </c>
      <c r="F149" s="264">
        <v>61</v>
      </c>
      <c r="G149" s="247">
        <v>75</v>
      </c>
      <c r="H149" s="247">
        <v>77</v>
      </c>
      <c r="I149" s="247">
        <v>62</v>
      </c>
      <c r="J149" s="247">
        <v>64</v>
      </c>
      <c r="K149" s="247">
        <v>51</v>
      </c>
      <c r="L149" s="247">
        <v>50</v>
      </c>
      <c r="M149" s="247">
        <v>35</v>
      </c>
      <c r="N149" s="247">
        <v>45</v>
      </c>
      <c r="O149" s="247">
        <v>37</v>
      </c>
      <c r="P149" s="247">
        <v>42</v>
      </c>
      <c r="Q149" s="247">
        <v>50</v>
      </c>
      <c r="R149" s="247">
        <v>51</v>
      </c>
      <c r="S149" s="247">
        <v>39</v>
      </c>
      <c r="T149" s="247">
        <v>25</v>
      </c>
      <c r="U149" s="247">
        <v>25</v>
      </c>
      <c r="V149" s="264">
        <v>33</v>
      </c>
      <c r="W149" s="267"/>
      <c r="X149" s="240"/>
      <c r="Y149" s="241"/>
      <c r="AV149" s="241"/>
      <c r="AW149" s="241"/>
      <c r="AX149" s="241"/>
      <c r="AY149" s="241"/>
      <c r="AZ149" s="241"/>
      <c r="BA149" s="241"/>
      <c r="BB149" s="241"/>
      <c r="BC149" s="241"/>
      <c r="BD149" s="241"/>
      <c r="BE149" s="241"/>
      <c r="BF149" s="241"/>
      <c r="BG149" s="241"/>
      <c r="BH149" s="241"/>
      <c r="BI149" s="241"/>
      <c r="BJ149" s="241"/>
      <c r="BK149" s="241"/>
      <c r="BL149" s="241"/>
      <c r="BM149" s="241"/>
      <c r="BN149" s="241"/>
      <c r="BO149" s="241"/>
      <c r="BP149" s="241"/>
      <c r="BQ149" s="241"/>
      <c r="BR149" s="241"/>
      <c r="BS149" s="241"/>
      <c r="BT149" s="241"/>
      <c r="BU149" s="241"/>
      <c r="BV149" s="241"/>
      <c r="BW149" s="241"/>
      <c r="BX149" s="241"/>
      <c r="BY149" s="241"/>
      <c r="BZ149" s="241"/>
      <c r="CA149" s="241"/>
      <c r="CB149" s="241"/>
      <c r="CC149" s="241"/>
      <c r="CD149" s="241"/>
      <c r="CE149" s="241"/>
      <c r="CF149" s="241"/>
      <c r="CG149" s="241"/>
      <c r="CH149" s="241"/>
      <c r="CI149" s="241"/>
      <c r="CJ149" s="241"/>
      <c r="CK149" s="241"/>
      <c r="CL149" s="241"/>
      <c r="CM149" s="241"/>
      <c r="CN149" s="241"/>
      <c r="CO149" s="241"/>
      <c r="CP149" s="241"/>
      <c r="CQ149" s="241"/>
      <c r="CR149" s="241"/>
      <c r="CS149" s="241"/>
      <c r="CT149" s="241"/>
    </row>
    <row r="150" spans="1:98" ht="19.5" customHeight="1">
      <c r="A150" s="261"/>
      <c r="B150" s="270"/>
      <c r="C150" s="263" t="s">
        <v>89</v>
      </c>
      <c r="D150" s="247">
        <f t="shared" si="55"/>
        <v>704</v>
      </c>
      <c r="E150" s="264">
        <v>16</v>
      </c>
      <c r="F150" s="264">
        <v>54</v>
      </c>
      <c r="G150" s="264">
        <v>67</v>
      </c>
      <c r="H150" s="264">
        <v>80</v>
      </c>
      <c r="I150" s="264">
        <v>83</v>
      </c>
      <c r="J150" s="264">
        <v>75</v>
      </c>
      <c r="K150" s="264">
        <v>64</v>
      </c>
      <c r="L150" s="264">
        <v>51</v>
      </c>
      <c r="M150" s="264">
        <v>43</v>
      </c>
      <c r="N150" s="264">
        <v>27</v>
      </c>
      <c r="O150" s="264">
        <v>26</v>
      </c>
      <c r="P150" s="264">
        <v>21</v>
      </c>
      <c r="Q150" s="264">
        <v>15</v>
      </c>
      <c r="R150" s="264">
        <v>15</v>
      </c>
      <c r="S150" s="264">
        <v>11</v>
      </c>
      <c r="T150" s="264">
        <v>11</v>
      </c>
      <c r="U150" s="264">
        <v>16</v>
      </c>
      <c r="V150" s="264">
        <v>29</v>
      </c>
      <c r="W150" s="267"/>
      <c r="X150" s="240"/>
      <c r="Y150" s="241"/>
      <c r="AV150" s="241"/>
      <c r="AW150" s="241"/>
      <c r="AX150" s="241"/>
      <c r="AY150" s="241"/>
      <c r="AZ150" s="241"/>
      <c r="BA150" s="241"/>
      <c r="BB150" s="241"/>
      <c r="BC150" s="241"/>
      <c r="BD150" s="241"/>
      <c r="BE150" s="241"/>
      <c r="BF150" s="241"/>
      <c r="BG150" s="241"/>
      <c r="BH150" s="241"/>
      <c r="BI150" s="241"/>
      <c r="BJ150" s="241"/>
      <c r="BK150" s="241"/>
      <c r="BL150" s="241"/>
      <c r="BM150" s="241"/>
      <c r="BN150" s="241"/>
      <c r="BO150" s="241"/>
      <c r="BP150" s="241"/>
      <c r="BQ150" s="241"/>
      <c r="BR150" s="241"/>
      <c r="BS150" s="241"/>
      <c r="BT150" s="241"/>
      <c r="BU150" s="241"/>
      <c r="BV150" s="241"/>
      <c r="BW150" s="241"/>
      <c r="BX150" s="241"/>
      <c r="BY150" s="241"/>
      <c r="BZ150" s="241"/>
      <c r="CA150" s="241"/>
      <c r="CB150" s="241"/>
      <c r="CC150" s="241"/>
      <c r="CD150" s="241"/>
      <c r="CE150" s="241"/>
      <c r="CF150" s="241"/>
      <c r="CG150" s="241"/>
      <c r="CH150" s="241"/>
      <c r="CI150" s="241"/>
      <c r="CJ150" s="241"/>
      <c r="CK150" s="241"/>
      <c r="CL150" s="241"/>
      <c r="CM150" s="241"/>
      <c r="CN150" s="241"/>
      <c r="CO150" s="241"/>
      <c r="CP150" s="241"/>
      <c r="CQ150" s="241"/>
      <c r="CR150" s="241"/>
      <c r="CS150" s="241"/>
      <c r="CT150" s="241"/>
    </row>
    <row r="151" spans="1:98" ht="19.5" customHeight="1">
      <c r="A151" s="248" t="s">
        <v>52</v>
      </c>
      <c r="B151" s="249" t="s">
        <v>814</v>
      </c>
      <c r="C151" s="166"/>
      <c r="D151" s="239">
        <f t="shared" si="55"/>
        <v>5611</v>
      </c>
      <c r="E151" s="239">
        <f t="shared" ref="E151:V151" si="61">SUM(E152:E153)</f>
        <v>83</v>
      </c>
      <c r="F151" s="239">
        <f t="shared" si="61"/>
        <v>359</v>
      </c>
      <c r="G151" s="239">
        <f t="shared" si="61"/>
        <v>443</v>
      </c>
      <c r="H151" s="239">
        <f t="shared" si="61"/>
        <v>414</v>
      </c>
      <c r="I151" s="239">
        <f t="shared" si="61"/>
        <v>458</v>
      </c>
      <c r="J151" s="239">
        <f t="shared" si="61"/>
        <v>445</v>
      </c>
      <c r="K151" s="239">
        <f t="shared" si="61"/>
        <v>423</v>
      </c>
      <c r="L151" s="239">
        <f t="shared" si="61"/>
        <v>367</v>
      </c>
      <c r="M151" s="239">
        <f t="shared" si="61"/>
        <v>331</v>
      </c>
      <c r="N151" s="239">
        <f t="shared" si="61"/>
        <v>315</v>
      </c>
      <c r="O151" s="239">
        <f t="shared" si="61"/>
        <v>305</v>
      </c>
      <c r="P151" s="239">
        <f t="shared" si="61"/>
        <v>315</v>
      </c>
      <c r="Q151" s="239">
        <f t="shared" si="61"/>
        <v>315</v>
      </c>
      <c r="R151" s="239">
        <f t="shared" si="61"/>
        <v>278</v>
      </c>
      <c r="S151" s="239">
        <f t="shared" si="61"/>
        <v>231</v>
      </c>
      <c r="T151" s="239">
        <f t="shared" si="61"/>
        <v>196</v>
      </c>
      <c r="U151" s="239">
        <f t="shared" si="61"/>
        <v>134</v>
      </c>
      <c r="V151" s="251">
        <f t="shared" si="61"/>
        <v>199</v>
      </c>
      <c r="W151" s="267"/>
      <c r="X151" s="240"/>
      <c r="Y151" s="241"/>
      <c r="AV151" s="241"/>
      <c r="AW151" s="241"/>
      <c r="AX151" s="241"/>
      <c r="AY151" s="241"/>
      <c r="AZ151" s="241"/>
      <c r="BA151" s="241"/>
      <c r="BB151" s="241"/>
      <c r="BC151" s="241"/>
      <c r="BD151" s="241"/>
      <c r="BE151" s="241"/>
      <c r="BF151" s="241"/>
      <c r="BG151" s="241"/>
      <c r="BH151" s="241"/>
      <c r="BI151" s="241"/>
      <c r="BJ151" s="241"/>
      <c r="BK151" s="241"/>
      <c r="BL151" s="241"/>
      <c r="BM151" s="241"/>
      <c r="BN151" s="241"/>
      <c r="BO151" s="241"/>
      <c r="BP151" s="241"/>
      <c r="BQ151" s="241"/>
      <c r="BR151" s="241"/>
      <c r="BS151" s="241"/>
      <c r="BT151" s="241"/>
      <c r="BU151" s="241"/>
      <c r="BV151" s="241"/>
      <c r="BW151" s="241"/>
      <c r="BX151" s="241"/>
      <c r="BY151" s="241"/>
      <c r="BZ151" s="241"/>
      <c r="CA151" s="241"/>
      <c r="CB151" s="241"/>
      <c r="CC151" s="241"/>
      <c r="CD151" s="241"/>
      <c r="CE151" s="241"/>
      <c r="CF151" s="241"/>
      <c r="CG151" s="241"/>
      <c r="CH151" s="241"/>
      <c r="CI151" s="241"/>
      <c r="CJ151" s="241"/>
      <c r="CK151" s="241"/>
      <c r="CL151" s="241"/>
      <c r="CM151" s="241"/>
      <c r="CN151" s="241"/>
      <c r="CO151" s="241"/>
      <c r="CP151" s="241"/>
      <c r="CQ151" s="241"/>
      <c r="CR151" s="241"/>
      <c r="CS151" s="241"/>
      <c r="CT151" s="241"/>
    </row>
    <row r="152" spans="1:98" ht="19.5" customHeight="1">
      <c r="A152" s="261"/>
      <c r="B152" s="273"/>
      <c r="C152" s="263" t="s">
        <v>88</v>
      </c>
      <c r="D152" s="247">
        <f t="shared" si="55"/>
        <v>2681</v>
      </c>
      <c r="E152" s="264">
        <v>43</v>
      </c>
      <c r="F152" s="264">
        <v>184</v>
      </c>
      <c r="G152" s="264">
        <v>225</v>
      </c>
      <c r="H152" s="264">
        <v>209</v>
      </c>
      <c r="I152" s="264">
        <v>230</v>
      </c>
      <c r="J152" s="264">
        <v>223</v>
      </c>
      <c r="K152" s="264">
        <v>206</v>
      </c>
      <c r="L152" s="264">
        <v>181</v>
      </c>
      <c r="M152" s="264">
        <v>160</v>
      </c>
      <c r="N152" s="264">
        <v>150</v>
      </c>
      <c r="O152" s="264">
        <v>142</v>
      </c>
      <c r="P152" s="264">
        <v>142</v>
      </c>
      <c r="Q152" s="264">
        <v>139</v>
      </c>
      <c r="R152" s="264">
        <v>129</v>
      </c>
      <c r="S152" s="264">
        <v>101</v>
      </c>
      <c r="T152" s="264">
        <v>88</v>
      </c>
      <c r="U152" s="264">
        <v>53</v>
      </c>
      <c r="V152" s="264">
        <v>76</v>
      </c>
      <c r="W152" s="267"/>
      <c r="X152" s="240"/>
      <c r="Y152" s="241"/>
      <c r="AV152" s="241"/>
      <c r="AW152" s="241"/>
      <c r="AX152" s="241"/>
      <c r="AY152" s="241"/>
      <c r="AZ152" s="241"/>
      <c r="BA152" s="241"/>
      <c r="BB152" s="241"/>
      <c r="BC152" s="241"/>
      <c r="BD152" s="241"/>
      <c r="BE152" s="241"/>
      <c r="BF152" s="241"/>
      <c r="BG152" s="241"/>
      <c r="BH152" s="241"/>
      <c r="BI152" s="241"/>
      <c r="BJ152" s="241"/>
      <c r="BK152" s="241"/>
      <c r="BL152" s="241"/>
      <c r="BM152" s="241"/>
      <c r="BN152" s="241"/>
      <c r="BO152" s="241"/>
      <c r="BP152" s="241"/>
      <c r="BQ152" s="241"/>
      <c r="BR152" s="241"/>
      <c r="BS152" s="241"/>
      <c r="BT152" s="241"/>
      <c r="BU152" s="241"/>
      <c r="BV152" s="241"/>
      <c r="BW152" s="241"/>
      <c r="BX152" s="241"/>
      <c r="BY152" s="241"/>
      <c r="BZ152" s="241"/>
      <c r="CA152" s="241"/>
      <c r="CB152" s="241"/>
      <c r="CC152" s="241"/>
      <c r="CD152" s="241"/>
      <c r="CE152" s="241"/>
      <c r="CF152" s="241"/>
      <c r="CG152" s="241"/>
      <c r="CH152" s="241"/>
      <c r="CI152" s="241"/>
      <c r="CJ152" s="241"/>
      <c r="CK152" s="241"/>
      <c r="CL152" s="241"/>
      <c r="CM152" s="241"/>
      <c r="CN152" s="241"/>
      <c r="CO152" s="241"/>
      <c r="CP152" s="241"/>
      <c r="CQ152" s="241"/>
      <c r="CR152" s="241"/>
      <c r="CS152" s="241"/>
      <c r="CT152" s="241"/>
    </row>
    <row r="153" spans="1:98" ht="19.5" customHeight="1">
      <c r="A153" s="261"/>
      <c r="B153" s="270"/>
      <c r="C153" s="263" t="s">
        <v>89</v>
      </c>
      <c r="D153" s="247">
        <f t="shared" si="55"/>
        <v>2930</v>
      </c>
      <c r="E153" s="264">
        <v>40</v>
      </c>
      <c r="F153" s="264">
        <v>175</v>
      </c>
      <c r="G153" s="264">
        <v>218</v>
      </c>
      <c r="H153" s="264">
        <v>205</v>
      </c>
      <c r="I153" s="264">
        <v>228</v>
      </c>
      <c r="J153" s="264">
        <v>222</v>
      </c>
      <c r="K153" s="264">
        <v>217</v>
      </c>
      <c r="L153" s="264">
        <v>186</v>
      </c>
      <c r="M153" s="264">
        <v>171</v>
      </c>
      <c r="N153" s="264">
        <v>165</v>
      </c>
      <c r="O153" s="264">
        <v>163</v>
      </c>
      <c r="P153" s="264">
        <v>173</v>
      </c>
      <c r="Q153" s="264">
        <v>176</v>
      </c>
      <c r="R153" s="264">
        <v>149</v>
      </c>
      <c r="S153" s="264">
        <v>130</v>
      </c>
      <c r="T153" s="264">
        <v>108</v>
      </c>
      <c r="U153" s="264">
        <v>81</v>
      </c>
      <c r="V153" s="264">
        <v>123</v>
      </c>
      <c r="W153" s="267"/>
      <c r="X153" s="240"/>
      <c r="Y153" s="241"/>
      <c r="AV153" s="241"/>
      <c r="AW153" s="241"/>
      <c r="AX153" s="241"/>
      <c r="AY153" s="241"/>
      <c r="AZ153" s="241"/>
      <c r="BA153" s="241"/>
      <c r="BB153" s="241"/>
      <c r="BC153" s="241"/>
      <c r="BD153" s="241"/>
      <c r="BE153" s="241"/>
      <c r="BF153" s="241"/>
      <c r="BG153" s="241"/>
      <c r="BH153" s="241"/>
      <c r="BI153" s="241"/>
      <c r="BJ153" s="241"/>
      <c r="BK153" s="241"/>
      <c r="BL153" s="241"/>
      <c r="BM153" s="241"/>
      <c r="BN153" s="241"/>
      <c r="BO153" s="241"/>
      <c r="BP153" s="241"/>
      <c r="BQ153" s="241"/>
      <c r="BR153" s="241"/>
      <c r="BS153" s="241"/>
      <c r="BT153" s="241"/>
      <c r="BU153" s="241"/>
      <c r="BV153" s="241"/>
      <c r="BW153" s="241"/>
      <c r="BX153" s="241"/>
      <c r="BY153" s="241"/>
      <c r="BZ153" s="241"/>
      <c r="CA153" s="241"/>
      <c r="CB153" s="241"/>
      <c r="CC153" s="241"/>
      <c r="CD153" s="241"/>
      <c r="CE153" s="241"/>
      <c r="CF153" s="241"/>
      <c r="CG153" s="241"/>
      <c r="CH153" s="241"/>
      <c r="CI153" s="241"/>
      <c r="CJ153" s="241"/>
      <c r="CK153" s="241"/>
      <c r="CL153" s="241"/>
      <c r="CM153" s="241"/>
      <c r="CN153" s="241"/>
      <c r="CO153" s="241"/>
      <c r="CP153" s="241"/>
      <c r="CQ153" s="241"/>
      <c r="CR153" s="241"/>
      <c r="CS153" s="241"/>
      <c r="CT153" s="241"/>
    </row>
    <row r="154" spans="1:98" ht="19.5" customHeight="1">
      <c r="A154" s="1169">
        <v>15</v>
      </c>
      <c r="B154" s="1190" t="s">
        <v>841</v>
      </c>
      <c r="C154" s="1170"/>
      <c r="D154" s="239">
        <f>SUM(E154:V154)</f>
        <v>6211</v>
      </c>
      <c r="E154" s="239">
        <f t="shared" ref="E154:V154" si="62">SUM(E155:E156)</f>
        <v>98</v>
      </c>
      <c r="F154" s="239">
        <f t="shared" si="62"/>
        <v>456</v>
      </c>
      <c r="G154" s="239">
        <f t="shared" si="62"/>
        <v>605</v>
      </c>
      <c r="H154" s="239">
        <f t="shared" si="62"/>
        <v>569</v>
      </c>
      <c r="I154" s="239">
        <f t="shared" si="62"/>
        <v>599</v>
      </c>
      <c r="J154" s="239">
        <f t="shared" si="62"/>
        <v>544</v>
      </c>
      <c r="K154" s="239">
        <f t="shared" si="62"/>
        <v>468</v>
      </c>
      <c r="L154" s="239">
        <f t="shared" si="62"/>
        <v>389</v>
      </c>
      <c r="M154" s="239">
        <f t="shared" si="62"/>
        <v>336</v>
      </c>
      <c r="N154" s="239">
        <f t="shared" si="62"/>
        <v>303</v>
      </c>
      <c r="O154" s="239">
        <f t="shared" si="62"/>
        <v>295</v>
      </c>
      <c r="P154" s="239">
        <f t="shared" si="62"/>
        <v>287</v>
      </c>
      <c r="Q154" s="239">
        <f t="shared" si="62"/>
        <v>286</v>
      </c>
      <c r="R154" s="239">
        <f t="shared" si="62"/>
        <v>270</v>
      </c>
      <c r="S154" s="239">
        <f t="shared" si="62"/>
        <v>210</v>
      </c>
      <c r="T154" s="239">
        <f t="shared" si="62"/>
        <v>194</v>
      </c>
      <c r="U154" s="239">
        <f t="shared" si="62"/>
        <v>118</v>
      </c>
      <c r="V154" s="251">
        <f t="shared" si="62"/>
        <v>184</v>
      </c>
      <c r="W154" s="267"/>
      <c r="X154" s="240"/>
      <c r="Y154" s="241"/>
      <c r="AV154" s="241"/>
      <c r="AW154" s="241"/>
      <c r="AX154" s="241"/>
      <c r="AY154" s="241"/>
      <c r="AZ154" s="241"/>
      <c r="BA154" s="241"/>
      <c r="BB154" s="241"/>
      <c r="BC154" s="241"/>
      <c r="BD154" s="241"/>
      <c r="BE154" s="241"/>
      <c r="BF154" s="241"/>
      <c r="BG154" s="241"/>
      <c r="BH154" s="241"/>
      <c r="BI154" s="241"/>
      <c r="BJ154" s="241"/>
      <c r="BK154" s="241"/>
      <c r="BL154" s="241"/>
      <c r="BM154" s="241"/>
      <c r="BN154" s="241"/>
      <c r="BO154" s="241"/>
      <c r="BP154" s="241"/>
      <c r="BQ154" s="241"/>
      <c r="BR154" s="241"/>
      <c r="BS154" s="241"/>
      <c r="BT154" s="241"/>
      <c r="BU154" s="241"/>
      <c r="BV154" s="241"/>
      <c r="BW154" s="241"/>
      <c r="BX154" s="241"/>
      <c r="BY154" s="241"/>
      <c r="BZ154" s="241"/>
      <c r="CA154" s="241"/>
      <c r="CB154" s="241"/>
      <c r="CC154" s="241"/>
      <c r="CD154" s="241"/>
      <c r="CE154" s="241"/>
      <c r="CF154" s="241"/>
      <c r="CG154" s="241"/>
      <c r="CH154" s="241"/>
      <c r="CI154" s="241"/>
      <c r="CJ154" s="241"/>
      <c r="CK154" s="241"/>
      <c r="CL154" s="241"/>
      <c r="CM154" s="241"/>
      <c r="CN154" s="241"/>
      <c r="CO154" s="241"/>
      <c r="CP154" s="241"/>
      <c r="CQ154" s="241"/>
      <c r="CR154" s="241"/>
      <c r="CS154" s="241"/>
      <c r="CT154" s="241"/>
    </row>
    <row r="155" spans="1:98" ht="19.5" customHeight="1">
      <c r="A155" s="1174"/>
      <c r="B155" s="1191"/>
      <c r="C155" s="1176" t="s">
        <v>88</v>
      </c>
      <c r="D155" s="247">
        <f>SUM(E155:V155)</f>
        <v>3202</v>
      </c>
      <c r="E155" s="264">
        <v>48</v>
      </c>
      <c r="F155" s="264">
        <v>236</v>
      </c>
      <c r="G155" s="264">
        <v>319</v>
      </c>
      <c r="H155" s="264">
        <v>293</v>
      </c>
      <c r="I155" s="264">
        <v>303</v>
      </c>
      <c r="J155" s="264">
        <v>286</v>
      </c>
      <c r="K155" s="264">
        <v>238</v>
      </c>
      <c r="L155" s="264">
        <v>197</v>
      </c>
      <c r="M155" s="264">
        <v>167</v>
      </c>
      <c r="N155" s="264">
        <v>146</v>
      </c>
      <c r="O155" s="264">
        <v>153</v>
      </c>
      <c r="P155" s="264">
        <v>147</v>
      </c>
      <c r="Q155" s="264">
        <v>152</v>
      </c>
      <c r="R155" s="264">
        <v>145</v>
      </c>
      <c r="S155" s="264">
        <v>114</v>
      </c>
      <c r="T155" s="264">
        <v>94</v>
      </c>
      <c r="U155" s="264">
        <v>71</v>
      </c>
      <c r="V155" s="264">
        <v>93</v>
      </c>
      <c r="W155" s="267"/>
      <c r="X155" s="240"/>
      <c r="Y155" s="241"/>
      <c r="AV155" s="241"/>
      <c r="AW155" s="241"/>
      <c r="AX155" s="241"/>
      <c r="AY155" s="241"/>
      <c r="AZ155" s="241"/>
      <c r="BA155" s="241"/>
      <c r="BB155" s="241"/>
      <c r="BC155" s="241"/>
      <c r="BD155" s="241"/>
      <c r="BE155" s="241"/>
      <c r="BF155" s="241"/>
      <c r="BG155" s="241"/>
      <c r="BH155" s="241"/>
      <c r="BI155" s="241"/>
      <c r="BJ155" s="241"/>
      <c r="BK155" s="241"/>
      <c r="BL155" s="241"/>
      <c r="BM155" s="241"/>
      <c r="BN155" s="241"/>
      <c r="BO155" s="241"/>
      <c r="BP155" s="241"/>
      <c r="BQ155" s="241"/>
      <c r="BR155" s="241"/>
      <c r="BS155" s="241"/>
      <c r="BT155" s="241"/>
      <c r="BU155" s="241"/>
      <c r="BV155" s="241"/>
      <c r="BW155" s="241"/>
      <c r="BX155" s="241"/>
      <c r="BY155" s="241"/>
      <c r="BZ155" s="241"/>
      <c r="CA155" s="241"/>
      <c r="CB155" s="241"/>
      <c r="CC155" s="241"/>
      <c r="CD155" s="241"/>
      <c r="CE155" s="241"/>
      <c r="CF155" s="241"/>
      <c r="CG155" s="241"/>
      <c r="CH155" s="241"/>
      <c r="CI155" s="241"/>
      <c r="CJ155" s="241"/>
      <c r="CK155" s="241"/>
      <c r="CL155" s="241"/>
      <c r="CM155" s="241"/>
      <c r="CN155" s="241"/>
      <c r="CO155" s="241"/>
      <c r="CP155" s="241"/>
      <c r="CQ155" s="241"/>
      <c r="CR155" s="241"/>
      <c r="CS155" s="241"/>
      <c r="CT155" s="241"/>
    </row>
    <row r="156" spans="1:98" ht="19.5" customHeight="1">
      <c r="A156" s="1174"/>
      <c r="B156" s="1180"/>
      <c r="C156" s="1176" t="s">
        <v>89</v>
      </c>
      <c r="D156" s="247">
        <f>SUM(E156:V156)</f>
        <v>3009</v>
      </c>
      <c r="E156" s="264">
        <v>50</v>
      </c>
      <c r="F156" s="264">
        <v>220</v>
      </c>
      <c r="G156" s="264">
        <v>286</v>
      </c>
      <c r="H156" s="264">
        <v>276</v>
      </c>
      <c r="I156" s="264">
        <v>296</v>
      </c>
      <c r="J156" s="264">
        <v>258</v>
      </c>
      <c r="K156" s="264">
        <v>230</v>
      </c>
      <c r="L156" s="264">
        <v>192</v>
      </c>
      <c r="M156" s="264">
        <v>169</v>
      </c>
      <c r="N156" s="264">
        <v>157</v>
      </c>
      <c r="O156" s="264">
        <v>142</v>
      </c>
      <c r="P156" s="264">
        <v>140</v>
      </c>
      <c r="Q156" s="264">
        <v>134</v>
      </c>
      <c r="R156" s="264">
        <v>125</v>
      </c>
      <c r="S156" s="264">
        <v>96</v>
      </c>
      <c r="T156" s="264">
        <v>100</v>
      </c>
      <c r="U156" s="264">
        <v>47</v>
      </c>
      <c r="V156" s="264">
        <v>91</v>
      </c>
      <c r="W156" s="267"/>
      <c r="X156" s="240"/>
      <c r="Y156" s="241"/>
      <c r="AV156" s="241"/>
      <c r="AW156" s="241"/>
      <c r="AX156" s="241"/>
      <c r="AY156" s="241"/>
      <c r="AZ156" s="241"/>
      <c r="BA156" s="241"/>
      <c r="BB156" s="241"/>
      <c r="BC156" s="241"/>
      <c r="BD156" s="241"/>
      <c r="BE156" s="241"/>
      <c r="BF156" s="241"/>
      <c r="BG156" s="241"/>
      <c r="BH156" s="241"/>
      <c r="BI156" s="241"/>
      <c r="BJ156" s="241"/>
      <c r="BK156" s="241"/>
      <c r="BL156" s="241"/>
      <c r="BM156" s="241"/>
      <c r="BN156" s="241"/>
      <c r="BO156" s="241"/>
      <c r="BP156" s="241"/>
      <c r="BQ156" s="241"/>
      <c r="BR156" s="241"/>
      <c r="BS156" s="241"/>
      <c r="BT156" s="241"/>
      <c r="BU156" s="241"/>
      <c r="BV156" s="241"/>
      <c r="BW156" s="241"/>
      <c r="BX156" s="241"/>
      <c r="BY156" s="241"/>
      <c r="BZ156" s="241"/>
      <c r="CA156" s="241"/>
      <c r="CB156" s="241"/>
      <c r="CC156" s="241"/>
      <c r="CD156" s="241"/>
      <c r="CE156" s="241"/>
      <c r="CF156" s="241"/>
      <c r="CG156" s="241"/>
      <c r="CH156" s="241"/>
      <c r="CI156" s="241"/>
      <c r="CJ156" s="241"/>
      <c r="CK156" s="241"/>
      <c r="CL156" s="241"/>
      <c r="CM156" s="241"/>
      <c r="CN156" s="241"/>
      <c r="CO156" s="241"/>
      <c r="CP156" s="241"/>
      <c r="CQ156" s="241"/>
      <c r="CR156" s="241"/>
      <c r="CS156" s="241"/>
      <c r="CT156" s="241"/>
    </row>
    <row r="157" spans="1:98" ht="13.5" customHeight="1">
      <c r="A157" s="261"/>
      <c r="B157" s="270"/>
      <c r="C157" s="263"/>
      <c r="D157" s="247"/>
      <c r="E157" s="264"/>
      <c r="F157" s="247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240"/>
      <c r="X157" s="241"/>
      <c r="Y157" s="241"/>
      <c r="AV157" s="241"/>
      <c r="AW157" s="241"/>
      <c r="AX157" s="241"/>
      <c r="AY157" s="241"/>
      <c r="AZ157" s="241"/>
      <c r="BA157" s="241"/>
      <c r="BB157" s="241"/>
      <c r="BC157" s="241"/>
      <c r="BD157" s="241"/>
      <c r="BE157" s="241"/>
      <c r="BF157" s="241"/>
      <c r="BG157" s="241"/>
      <c r="BH157" s="241"/>
      <c r="BI157" s="241"/>
      <c r="BJ157" s="241"/>
      <c r="BK157" s="241"/>
      <c r="BL157" s="241"/>
      <c r="BM157" s="241"/>
      <c r="BN157" s="241"/>
      <c r="BO157" s="241"/>
      <c r="BP157" s="241"/>
      <c r="BQ157" s="241"/>
      <c r="BR157" s="241"/>
      <c r="BS157" s="241"/>
      <c r="BT157" s="241"/>
      <c r="BU157" s="241"/>
      <c r="BV157" s="241"/>
      <c r="BW157" s="241"/>
      <c r="BX157" s="241"/>
      <c r="BY157" s="241"/>
      <c r="BZ157" s="241"/>
      <c r="CA157" s="241"/>
      <c r="CB157" s="241"/>
      <c r="CC157" s="241"/>
      <c r="CD157" s="241"/>
      <c r="CE157" s="241"/>
      <c r="CF157" s="241"/>
      <c r="CG157" s="241"/>
      <c r="CH157" s="241"/>
      <c r="CI157" s="241"/>
      <c r="CJ157" s="241"/>
      <c r="CK157" s="241"/>
      <c r="CL157" s="241"/>
      <c r="CM157" s="241"/>
      <c r="CN157" s="241"/>
      <c r="CO157" s="241"/>
      <c r="CP157" s="241"/>
      <c r="CQ157" s="241"/>
      <c r="CR157" s="241"/>
      <c r="CS157" s="241"/>
      <c r="CT157" s="241"/>
    </row>
    <row r="158" spans="1:98" ht="19.5" customHeight="1">
      <c r="A158" s="1182" t="s">
        <v>35</v>
      </c>
      <c r="B158" s="1301" t="s">
        <v>226</v>
      </c>
      <c r="C158" s="1292"/>
      <c r="D158" s="1285">
        <f t="shared" ref="D158:D178" si="63">SUM(E158:V158)</f>
        <v>174501</v>
      </c>
      <c r="E158" s="1108">
        <f>SUM(E161+E164+E167+E170+E173+E176+E179+E182+E185+E188+E191+E194)</f>
        <v>3561</v>
      </c>
      <c r="F158" s="1110">
        <f t="shared" ref="F158:V158" si="64">SUM(F161+F164+F167+F170+F173+F176+F179+F182+F185+F188+F191+F194)</f>
        <v>13492</v>
      </c>
      <c r="G158" s="1110">
        <f t="shared" si="64"/>
        <v>16128</v>
      </c>
      <c r="H158" s="1110">
        <f t="shared" si="64"/>
        <v>15549</v>
      </c>
      <c r="I158" s="1110">
        <f t="shared" si="64"/>
        <v>13619</v>
      </c>
      <c r="J158" s="1110">
        <f t="shared" si="64"/>
        <v>13953</v>
      </c>
      <c r="K158" s="1110">
        <f t="shared" si="64"/>
        <v>11919</v>
      </c>
      <c r="L158" s="1110">
        <f t="shared" si="64"/>
        <v>11110</v>
      </c>
      <c r="M158" s="1110">
        <f t="shared" si="64"/>
        <v>9589</v>
      </c>
      <c r="N158" s="1110">
        <f t="shared" si="64"/>
        <v>8902</v>
      </c>
      <c r="O158" s="1110">
        <f t="shared" si="64"/>
        <v>8911</v>
      </c>
      <c r="P158" s="1110">
        <f t="shared" si="64"/>
        <v>9379</v>
      </c>
      <c r="Q158" s="1110">
        <f t="shared" si="64"/>
        <v>9614</v>
      </c>
      <c r="R158" s="1110">
        <f t="shared" si="64"/>
        <v>8467</v>
      </c>
      <c r="S158" s="1110">
        <f t="shared" si="64"/>
        <v>6490</v>
      </c>
      <c r="T158" s="1110">
        <f t="shared" si="64"/>
        <v>4695</v>
      </c>
      <c r="U158" s="1109">
        <f t="shared" si="64"/>
        <v>3281</v>
      </c>
      <c r="V158" s="1110">
        <f t="shared" si="64"/>
        <v>5842</v>
      </c>
      <c r="W158" s="240"/>
      <c r="X158" s="241"/>
      <c r="Y158" s="241"/>
      <c r="AV158" s="241"/>
      <c r="AW158" s="241"/>
      <c r="AX158" s="241"/>
      <c r="AY158" s="241"/>
      <c r="AZ158" s="241"/>
      <c r="BA158" s="241"/>
      <c r="BB158" s="241"/>
      <c r="BC158" s="241"/>
      <c r="BD158" s="241"/>
      <c r="BE158" s="241"/>
      <c r="BF158" s="241"/>
      <c r="BG158" s="241"/>
      <c r="BH158" s="241"/>
      <c r="BI158" s="241"/>
      <c r="BJ158" s="241"/>
      <c r="BK158" s="241"/>
      <c r="BL158" s="241"/>
      <c r="BM158" s="241"/>
      <c r="BN158" s="241"/>
      <c r="BO158" s="241"/>
      <c r="BP158" s="241"/>
      <c r="BQ158" s="241"/>
      <c r="BR158" s="241"/>
      <c r="BS158" s="241"/>
      <c r="BT158" s="241"/>
      <c r="BU158" s="241"/>
      <c r="BV158" s="241"/>
      <c r="BW158" s="241"/>
      <c r="BX158" s="241"/>
      <c r="BY158" s="241"/>
      <c r="BZ158" s="241"/>
      <c r="CA158" s="241"/>
      <c r="CB158" s="241"/>
      <c r="CC158" s="241"/>
      <c r="CD158" s="241"/>
      <c r="CE158" s="241"/>
      <c r="CF158" s="241"/>
      <c r="CG158" s="241"/>
      <c r="CH158" s="241"/>
      <c r="CI158" s="241"/>
      <c r="CJ158" s="241"/>
      <c r="CK158" s="241"/>
      <c r="CL158" s="241"/>
      <c r="CM158" s="241"/>
      <c r="CN158" s="241"/>
      <c r="CO158" s="241"/>
      <c r="CP158" s="241"/>
      <c r="CQ158" s="241"/>
      <c r="CR158" s="241"/>
      <c r="CS158" s="241"/>
      <c r="CT158" s="241"/>
    </row>
    <row r="159" spans="1:98" s="265" customFormat="1" ht="19.5" customHeight="1">
      <c r="A159" s="1186"/>
      <c r="B159" s="282"/>
      <c r="C159" s="257" t="s">
        <v>88</v>
      </c>
      <c r="D159" s="243">
        <f t="shared" si="63"/>
        <v>84696</v>
      </c>
      <c r="E159" s="155">
        <f>E162+E165+E168+E171+E174+E177+E180+E183+E186+E189+E192+E195</f>
        <v>1851</v>
      </c>
      <c r="F159" s="275">
        <f t="shared" ref="F159:V159" si="65">F162+F165+F168+F171+F174+F177+F180+F183+F186+F189+F192+F195</f>
        <v>6897</v>
      </c>
      <c r="G159" s="275">
        <f t="shared" si="65"/>
        <v>8208</v>
      </c>
      <c r="H159" s="275">
        <f t="shared" si="65"/>
        <v>7975</v>
      </c>
      <c r="I159" s="275">
        <f t="shared" si="65"/>
        <v>6793</v>
      </c>
      <c r="J159" s="275">
        <f t="shared" si="65"/>
        <v>7139</v>
      </c>
      <c r="K159" s="275">
        <f t="shared" si="65"/>
        <v>5971</v>
      </c>
      <c r="L159" s="275">
        <f t="shared" si="65"/>
        <v>5576</v>
      </c>
      <c r="M159" s="275">
        <f t="shared" si="65"/>
        <v>4739</v>
      </c>
      <c r="N159" s="275">
        <f t="shared" si="65"/>
        <v>4364</v>
      </c>
      <c r="O159" s="275">
        <f t="shared" si="65"/>
        <v>4143</v>
      </c>
      <c r="P159" s="275">
        <f t="shared" si="65"/>
        <v>4279</v>
      </c>
      <c r="Q159" s="275">
        <f t="shared" si="65"/>
        <v>4455</v>
      </c>
      <c r="R159" s="275">
        <f t="shared" si="65"/>
        <v>3898</v>
      </c>
      <c r="S159" s="275">
        <f t="shared" si="65"/>
        <v>2972</v>
      </c>
      <c r="T159" s="275">
        <f t="shared" si="65"/>
        <v>2087</v>
      </c>
      <c r="U159" s="156">
        <f t="shared" si="65"/>
        <v>1389</v>
      </c>
      <c r="V159" s="275">
        <f t="shared" si="65"/>
        <v>1960</v>
      </c>
      <c r="W159" s="240"/>
      <c r="X159" s="241"/>
      <c r="Y159" s="241"/>
      <c r="AV159" s="241"/>
      <c r="AW159" s="241"/>
      <c r="AX159" s="241"/>
      <c r="AY159" s="241"/>
      <c r="AZ159" s="241"/>
      <c r="BA159" s="241"/>
      <c r="BB159" s="241"/>
      <c r="BC159" s="241"/>
      <c r="BD159" s="241"/>
      <c r="BE159" s="241"/>
      <c r="BF159" s="241"/>
      <c r="BG159" s="241"/>
      <c r="BH159" s="241"/>
      <c r="BI159" s="241"/>
      <c r="BJ159" s="241"/>
      <c r="BK159" s="241"/>
      <c r="BL159" s="241"/>
      <c r="BM159" s="241"/>
      <c r="BN159" s="241"/>
      <c r="BO159" s="241"/>
      <c r="BP159" s="241"/>
      <c r="BQ159" s="241"/>
      <c r="BR159" s="241"/>
      <c r="BS159" s="241"/>
      <c r="BT159" s="241"/>
      <c r="BU159" s="241"/>
      <c r="BV159" s="241"/>
      <c r="BW159" s="241"/>
      <c r="BX159" s="241"/>
      <c r="BY159" s="241"/>
      <c r="BZ159" s="241"/>
      <c r="CA159" s="241"/>
      <c r="CB159" s="241"/>
      <c r="CC159" s="241"/>
      <c r="CD159" s="241"/>
      <c r="CE159" s="241"/>
      <c r="CF159" s="241"/>
      <c r="CG159" s="241"/>
      <c r="CH159" s="241"/>
      <c r="CI159" s="241"/>
      <c r="CJ159" s="241"/>
      <c r="CK159" s="241"/>
      <c r="CL159" s="241"/>
      <c r="CM159" s="241"/>
      <c r="CN159" s="241"/>
      <c r="CO159" s="241"/>
      <c r="CP159" s="241"/>
      <c r="CQ159" s="241"/>
      <c r="CR159" s="241"/>
      <c r="CS159" s="241"/>
      <c r="CT159" s="241"/>
    </row>
    <row r="160" spans="1:98" ht="19.5" customHeight="1">
      <c r="A160" s="1187"/>
      <c r="B160" s="1188"/>
      <c r="C160" s="1189" t="s">
        <v>89</v>
      </c>
      <c r="D160" s="1287">
        <f t="shared" si="63"/>
        <v>89805</v>
      </c>
      <c r="E160" s="1197">
        <f>E163+E166+E169+E172+E175+E178+E181+E184+E187+E190+E193+E196</f>
        <v>1710</v>
      </c>
      <c r="F160" s="1288">
        <f t="shared" ref="F160:V160" si="66">F163+F166+F169+F172+F175+F178+F181+F184+F187+F190+F193+F196</f>
        <v>6595</v>
      </c>
      <c r="G160" s="1288">
        <f t="shared" si="66"/>
        <v>7920</v>
      </c>
      <c r="H160" s="1288">
        <f t="shared" si="66"/>
        <v>7574</v>
      </c>
      <c r="I160" s="1288">
        <f t="shared" si="66"/>
        <v>6826</v>
      </c>
      <c r="J160" s="1288">
        <f t="shared" si="66"/>
        <v>6814</v>
      </c>
      <c r="K160" s="1288">
        <f t="shared" si="66"/>
        <v>5948</v>
      </c>
      <c r="L160" s="1288">
        <f t="shared" si="66"/>
        <v>5534</v>
      </c>
      <c r="M160" s="1288">
        <f t="shared" si="66"/>
        <v>4850</v>
      </c>
      <c r="N160" s="1288">
        <f t="shared" si="66"/>
        <v>4538</v>
      </c>
      <c r="O160" s="1288">
        <f t="shared" si="66"/>
        <v>4768</v>
      </c>
      <c r="P160" s="1288">
        <f t="shared" si="66"/>
        <v>5100</v>
      </c>
      <c r="Q160" s="1288">
        <f t="shared" si="66"/>
        <v>5159</v>
      </c>
      <c r="R160" s="1288">
        <f t="shared" si="66"/>
        <v>4569</v>
      </c>
      <c r="S160" s="1288">
        <f t="shared" si="66"/>
        <v>3518</v>
      </c>
      <c r="T160" s="1288">
        <f t="shared" si="66"/>
        <v>2608</v>
      </c>
      <c r="U160" s="1288">
        <f t="shared" si="66"/>
        <v>1892</v>
      </c>
      <c r="V160" s="1288">
        <f t="shared" si="66"/>
        <v>3882</v>
      </c>
      <c r="W160" s="240"/>
      <c r="X160" s="241"/>
      <c r="Y160" s="241"/>
      <c r="AV160" s="241"/>
      <c r="AW160" s="241"/>
      <c r="AX160" s="241"/>
      <c r="AY160" s="241"/>
      <c r="AZ160" s="241"/>
      <c r="BA160" s="241"/>
      <c r="BB160" s="241"/>
      <c r="BC160" s="241"/>
      <c r="BD160" s="241"/>
      <c r="BE160" s="241"/>
      <c r="BF160" s="241"/>
      <c r="BG160" s="241"/>
      <c r="BH160" s="241"/>
      <c r="BI160" s="241"/>
      <c r="BJ160" s="241"/>
      <c r="BK160" s="241"/>
      <c r="BL160" s="241"/>
      <c r="BM160" s="241"/>
      <c r="BN160" s="241"/>
      <c r="BO160" s="241"/>
      <c r="BP160" s="241"/>
      <c r="BQ160" s="241"/>
      <c r="BR160" s="241"/>
      <c r="BS160" s="241"/>
      <c r="BT160" s="241"/>
      <c r="BU160" s="241"/>
      <c r="BV160" s="241"/>
      <c r="BW160" s="241"/>
      <c r="BX160" s="241"/>
      <c r="BY160" s="241"/>
      <c r="BZ160" s="241"/>
      <c r="CA160" s="241"/>
      <c r="CB160" s="241"/>
      <c r="CC160" s="241"/>
      <c r="CD160" s="241"/>
      <c r="CE160" s="241"/>
      <c r="CF160" s="241"/>
      <c r="CG160" s="241"/>
      <c r="CH160" s="241"/>
      <c r="CI160" s="241"/>
      <c r="CJ160" s="241"/>
      <c r="CK160" s="241"/>
      <c r="CL160" s="241"/>
      <c r="CM160" s="241"/>
      <c r="CN160" s="241"/>
      <c r="CO160" s="241"/>
      <c r="CP160" s="241"/>
      <c r="CQ160" s="241"/>
      <c r="CR160" s="241"/>
      <c r="CS160" s="241"/>
      <c r="CT160" s="241"/>
    </row>
    <row r="161" spans="1:98" s="254" customFormat="1" ht="19.5" customHeight="1">
      <c r="A161" s="248" t="s">
        <v>25</v>
      </c>
      <c r="B161" s="249" t="s">
        <v>227</v>
      </c>
      <c r="C161" s="283"/>
      <c r="D161" s="239">
        <f t="shared" si="63"/>
        <v>24500</v>
      </c>
      <c r="E161" s="239">
        <f t="shared" ref="E161:V161" si="67">SUM(E162:E163)</f>
        <v>428</v>
      </c>
      <c r="F161" s="239">
        <f t="shared" si="67"/>
        <v>1686</v>
      </c>
      <c r="G161" s="251">
        <f t="shared" si="67"/>
        <v>2061</v>
      </c>
      <c r="H161" s="251">
        <f t="shared" si="67"/>
        <v>2005</v>
      </c>
      <c r="I161" s="239">
        <f t="shared" si="67"/>
        <v>1905</v>
      </c>
      <c r="J161" s="239">
        <f t="shared" si="67"/>
        <v>1901</v>
      </c>
      <c r="K161" s="251">
        <f t="shared" si="67"/>
        <v>1768</v>
      </c>
      <c r="L161" s="239">
        <f t="shared" si="67"/>
        <v>1500</v>
      </c>
      <c r="M161" s="239">
        <f t="shared" si="67"/>
        <v>1331</v>
      </c>
      <c r="N161" s="239">
        <f t="shared" si="67"/>
        <v>1212</v>
      </c>
      <c r="O161" s="239">
        <f t="shared" si="67"/>
        <v>1280</v>
      </c>
      <c r="P161" s="239">
        <f t="shared" si="67"/>
        <v>1416</v>
      </c>
      <c r="Q161" s="251">
        <f t="shared" si="67"/>
        <v>1498</v>
      </c>
      <c r="R161" s="239">
        <f t="shared" si="67"/>
        <v>1321</v>
      </c>
      <c r="S161" s="239">
        <f t="shared" si="67"/>
        <v>1014</v>
      </c>
      <c r="T161" s="239">
        <f t="shared" si="67"/>
        <v>728</v>
      </c>
      <c r="U161" s="239">
        <f t="shared" si="67"/>
        <v>534</v>
      </c>
      <c r="V161" s="251">
        <f t="shared" si="67"/>
        <v>912</v>
      </c>
      <c r="W161" s="252"/>
      <c r="X161" s="253"/>
      <c r="Y161" s="253"/>
      <c r="AV161" s="253"/>
      <c r="AW161" s="253"/>
      <c r="AX161" s="253"/>
      <c r="AY161" s="253"/>
      <c r="AZ161" s="253"/>
      <c r="BA161" s="253"/>
      <c r="BB161" s="253"/>
      <c r="BC161" s="253"/>
      <c r="BD161" s="253"/>
      <c r="BE161" s="253"/>
      <c r="BF161" s="253"/>
      <c r="BG161" s="253"/>
      <c r="BH161" s="253"/>
      <c r="BI161" s="253"/>
      <c r="BJ161" s="253"/>
      <c r="BK161" s="253"/>
      <c r="BL161" s="253"/>
      <c r="BM161" s="253"/>
      <c r="BN161" s="253"/>
      <c r="BO161" s="253"/>
      <c r="BP161" s="253"/>
      <c r="BQ161" s="253"/>
      <c r="BR161" s="253"/>
      <c r="BS161" s="253"/>
      <c r="BT161" s="253"/>
      <c r="BU161" s="253"/>
      <c r="BV161" s="253"/>
      <c r="BW161" s="253"/>
      <c r="BX161" s="253"/>
      <c r="BY161" s="253"/>
      <c r="BZ161" s="253"/>
      <c r="CA161" s="253"/>
      <c r="CB161" s="253"/>
      <c r="CC161" s="253"/>
      <c r="CD161" s="253"/>
      <c r="CE161" s="253"/>
      <c r="CF161" s="253"/>
      <c r="CG161" s="253"/>
      <c r="CH161" s="253"/>
      <c r="CI161" s="253"/>
      <c r="CJ161" s="253"/>
      <c r="CK161" s="253"/>
      <c r="CL161" s="253"/>
      <c r="CM161" s="253"/>
      <c r="CN161" s="253"/>
      <c r="CO161" s="253"/>
      <c r="CP161" s="253"/>
      <c r="CQ161" s="253"/>
      <c r="CR161" s="253"/>
      <c r="CS161" s="253"/>
      <c r="CT161" s="253"/>
    </row>
    <row r="162" spans="1:98" s="265" customFormat="1" ht="19.5" customHeight="1">
      <c r="A162" s="261"/>
      <c r="B162" s="273"/>
      <c r="C162" s="263" t="s">
        <v>88</v>
      </c>
      <c r="D162" s="247">
        <f t="shared" si="63"/>
        <v>11812</v>
      </c>
      <c r="E162" s="247">
        <v>219</v>
      </c>
      <c r="F162" s="247">
        <v>860</v>
      </c>
      <c r="G162" s="247">
        <v>1051</v>
      </c>
      <c r="H162" s="247">
        <v>1031</v>
      </c>
      <c r="I162" s="247">
        <v>993</v>
      </c>
      <c r="J162" s="247">
        <v>961</v>
      </c>
      <c r="K162" s="247">
        <v>907</v>
      </c>
      <c r="L162" s="247">
        <v>771</v>
      </c>
      <c r="M162" s="247">
        <v>662</v>
      </c>
      <c r="N162" s="247">
        <v>602</v>
      </c>
      <c r="O162" s="247">
        <v>579</v>
      </c>
      <c r="P162" s="247">
        <v>621</v>
      </c>
      <c r="Q162" s="247">
        <v>677</v>
      </c>
      <c r="R162" s="247">
        <v>588</v>
      </c>
      <c r="S162" s="247">
        <v>456</v>
      </c>
      <c r="T162" s="247">
        <v>308</v>
      </c>
      <c r="U162" s="247">
        <v>235</v>
      </c>
      <c r="V162" s="264">
        <v>291</v>
      </c>
      <c r="W162" s="240"/>
      <c r="X162" s="240"/>
      <c r="Y162" s="240"/>
      <c r="AV162" s="241"/>
      <c r="AW162" s="241"/>
      <c r="AX162" s="241"/>
      <c r="AY162" s="241"/>
      <c r="AZ162" s="241"/>
      <c r="BA162" s="241"/>
      <c r="BB162" s="241"/>
      <c r="BC162" s="241"/>
      <c r="BD162" s="241"/>
      <c r="BE162" s="241"/>
      <c r="BF162" s="241"/>
      <c r="BG162" s="241"/>
      <c r="BH162" s="241"/>
      <c r="BI162" s="241"/>
      <c r="BJ162" s="241"/>
      <c r="BK162" s="241"/>
      <c r="BL162" s="241"/>
      <c r="BM162" s="241"/>
      <c r="BN162" s="241"/>
      <c r="BO162" s="241"/>
      <c r="BP162" s="241"/>
      <c r="BQ162" s="241"/>
      <c r="BR162" s="241"/>
      <c r="BS162" s="241"/>
      <c r="BT162" s="241"/>
      <c r="BU162" s="241"/>
      <c r="BV162" s="241"/>
      <c r="BW162" s="241"/>
      <c r="BX162" s="241"/>
      <c r="BY162" s="241"/>
      <c r="BZ162" s="241"/>
      <c r="CA162" s="241"/>
      <c r="CB162" s="241"/>
      <c r="CC162" s="241"/>
      <c r="CD162" s="241"/>
      <c r="CE162" s="241"/>
      <c r="CF162" s="241"/>
      <c r="CG162" s="241"/>
      <c r="CH162" s="241"/>
      <c r="CI162" s="241"/>
      <c r="CJ162" s="241"/>
      <c r="CK162" s="241"/>
      <c r="CL162" s="241"/>
      <c r="CM162" s="241"/>
      <c r="CN162" s="241"/>
      <c r="CO162" s="241"/>
      <c r="CP162" s="241"/>
      <c r="CQ162" s="241"/>
      <c r="CR162" s="241"/>
      <c r="CS162" s="241"/>
      <c r="CT162" s="241"/>
    </row>
    <row r="163" spans="1:98" ht="19.5" customHeight="1">
      <c r="A163" s="261"/>
      <c r="B163" s="270"/>
      <c r="C163" s="263" t="s">
        <v>89</v>
      </c>
      <c r="D163" s="247">
        <f t="shared" si="63"/>
        <v>12688</v>
      </c>
      <c r="E163" s="247">
        <v>209</v>
      </c>
      <c r="F163" s="247">
        <v>826</v>
      </c>
      <c r="G163" s="247">
        <v>1010</v>
      </c>
      <c r="H163" s="247">
        <v>974</v>
      </c>
      <c r="I163" s="247">
        <v>912</v>
      </c>
      <c r="J163" s="247">
        <v>940</v>
      </c>
      <c r="K163" s="247">
        <v>861</v>
      </c>
      <c r="L163" s="247">
        <v>729</v>
      </c>
      <c r="M163" s="247">
        <v>669</v>
      </c>
      <c r="N163" s="247">
        <v>610</v>
      </c>
      <c r="O163" s="247">
        <v>701</v>
      </c>
      <c r="P163" s="247">
        <v>795</v>
      </c>
      <c r="Q163" s="247">
        <v>821</v>
      </c>
      <c r="R163" s="247">
        <v>733</v>
      </c>
      <c r="S163" s="247">
        <v>558</v>
      </c>
      <c r="T163" s="247">
        <v>420</v>
      </c>
      <c r="U163" s="247">
        <v>299</v>
      </c>
      <c r="V163" s="264">
        <v>621</v>
      </c>
      <c r="W163" s="240"/>
      <c r="X163" s="240"/>
      <c r="Y163" s="240"/>
      <c r="AV163" s="241"/>
      <c r="AW163" s="241"/>
      <c r="AX163" s="241"/>
      <c r="AY163" s="241"/>
      <c r="AZ163" s="241"/>
      <c r="BA163" s="241"/>
      <c r="BB163" s="241"/>
      <c r="BC163" s="241"/>
      <c r="BD163" s="241"/>
      <c r="BE163" s="241"/>
      <c r="BF163" s="241"/>
      <c r="BG163" s="241"/>
      <c r="BH163" s="241"/>
      <c r="BI163" s="241"/>
      <c r="BJ163" s="241"/>
      <c r="BK163" s="241"/>
      <c r="BL163" s="241"/>
      <c r="BM163" s="241"/>
      <c r="BN163" s="241"/>
      <c r="BO163" s="241"/>
      <c r="BP163" s="241"/>
      <c r="BQ163" s="241"/>
      <c r="BR163" s="241"/>
      <c r="BS163" s="241"/>
      <c r="BT163" s="241"/>
      <c r="BU163" s="241"/>
      <c r="BV163" s="241"/>
      <c r="BW163" s="241"/>
      <c r="BX163" s="241"/>
      <c r="BY163" s="241"/>
      <c r="BZ163" s="241"/>
      <c r="CA163" s="241"/>
      <c r="CB163" s="241"/>
      <c r="CC163" s="241"/>
      <c r="CD163" s="241"/>
      <c r="CE163" s="241"/>
      <c r="CF163" s="241"/>
      <c r="CG163" s="241"/>
      <c r="CH163" s="241"/>
      <c r="CI163" s="241"/>
      <c r="CJ163" s="241"/>
      <c r="CK163" s="241"/>
      <c r="CL163" s="241"/>
      <c r="CM163" s="241"/>
      <c r="CN163" s="241"/>
      <c r="CO163" s="241"/>
      <c r="CP163" s="241"/>
      <c r="CQ163" s="241"/>
      <c r="CR163" s="241"/>
      <c r="CS163" s="241"/>
      <c r="CT163" s="241"/>
    </row>
    <row r="164" spans="1:98" s="254" customFormat="1" ht="19.5" customHeight="1">
      <c r="A164" s="248" t="s">
        <v>27</v>
      </c>
      <c r="B164" s="249" t="s">
        <v>228</v>
      </c>
      <c r="C164" s="166"/>
      <c r="D164" s="239">
        <f t="shared" si="63"/>
        <v>895</v>
      </c>
      <c r="E164" s="239">
        <f>SUM(E165:E166)</f>
        <v>23</v>
      </c>
      <c r="F164" s="239">
        <f>SUM(F165:F166)</f>
        <v>78</v>
      </c>
      <c r="G164" s="239">
        <f t="shared" ref="G164:V164" si="68">SUM(G165:G166)</f>
        <v>83</v>
      </c>
      <c r="H164" s="239">
        <f t="shared" si="68"/>
        <v>79</v>
      </c>
      <c r="I164" s="239">
        <f t="shared" si="68"/>
        <v>76</v>
      </c>
      <c r="J164" s="239">
        <f t="shared" si="68"/>
        <v>75</v>
      </c>
      <c r="K164" s="239">
        <f t="shared" si="68"/>
        <v>63</v>
      </c>
      <c r="L164" s="239">
        <f t="shared" si="68"/>
        <v>50</v>
      </c>
      <c r="M164" s="239">
        <f t="shared" si="68"/>
        <v>50</v>
      </c>
      <c r="N164" s="239">
        <f t="shared" si="68"/>
        <v>42</v>
      </c>
      <c r="O164" s="239">
        <f t="shared" si="68"/>
        <v>41</v>
      </c>
      <c r="P164" s="239">
        <f t="shared" si="68"/>
        <v>38</v>
      </c>
      <c r="Q164" s="239">
        <f t="shared" si="68"/>
        <v>36</v>
      </c>
      <c r="R164" s="239">
        <f t="shared" si="68"/>
        <v>36</v>
      </c>
      <c r="S164" s="239">
        <f t="shared" si="68"/>
        <v>33</v>
      </c>
      <c r="T164" s="239">
        <f t="shared" si="68"/>
        <v>32</v>
      </c>
      <c r="U164" s="239">
        <f t="shared" si="68"/>
        <v>23</v>
      </c>
      <c r="V164" s="251">
        <f t="shared" si="68"/>
        <v>37</v>
      </c>
      <c r="W164" s="252"/>
      <c r="X164" s="252"/>
      <c r="Y164" s="252"/>
      <c r="AV164" s="253"/>
      <c r="AW164" s="253"/>
      <c r="AX164" s="253"/>
      <c r="AY164" s="253"/>
      <c r="AZ164" s="253"/>
      <c r="BA164" s="253"/>
      <c r="BB164" s="253"/>
      <c r="BC164" s="253"/>
      <c r="BD164" s="253"/>
      <c r="BE164" s="253"/>
      <c r="BF164" s="253"/>
      <c r="BG164" s="253"/>
      <c r="BH164" s="253"/>
      <c r="BI164" s="253"/>
      <c r="BJ164" s="253"/>
      <c r="BK164" s="253"/>
      <c r="BL164" s="253"/>
      <c r="BM164" s="253"/>
      <c r="BN164" s="253"/>
      <c r="BO164" s="253"/>
      <c r="BP164" s="253"/>
      <c r="BQ164" s="253"/>
      <c r="BR164" s="253"/>
      <c r="BS164" s="253"/>
      <c r="BT164" s="253"/>
      <c r="BU164" s="253"/>
      <c r="BV164" s="253"/>
      <c r="BW164" s="253"/>
      <c r="BX164" s="253"/>
      <c r="BY164" s="253"/>
      <c r="BZ164" s="253"/>
      <c r="CA164" s="253"/>
      <c r="CB164" s="253"/>
      <c r="CC164" s="253"/>
      <c r="CD164" s="253"/>
      <c r="CE164" s="253"/>
      <c r="CF164" s="253"/>
      <c r="CG164" s="253"/>
      <c r="CH164" s="253"/>
      <c r="CI164" s="253"/>
      <c r="CJ164" s="253"/>
      <c r="CK164" s="253"/>
      <c r="CL164" s="253"/>
      <c r="CM164" s="253"/>
      <c r="CN164" s="253"/>
      <c r="CO164" s="253"/>
      <c r="CP164" s="253"/>
      <c r="CQ164" s="253"/>
      <c r="CR164" s="253"/>
      <c r="CS164" s="253"/>
      <c r="CT164" s="253"/>
    </row>
    <row r="165" spans="1:98" s="265" customFormat="1" ht="19.5" customHeight="1">
      <c r="A165" s="261"/>
      <c r="B165" s="273"/>
      <c r="C165" s="263" t="s">
        <v>88</v>
      </c>
      <c r="D165" s="247">
        <f t="shared" si="63"/>
        <v>485</v>
      </c>
      <c r="E165" s="247">
        <v>12</v>
      </c>
      <c r="F165" s="247">
        <v>41</v>
      </c>
      <c r="G165" s="247">
        <v>42</v>
      </c>
      <c r="H165" s="247">
        <v>37</v>
      </c>
      <c r="I165" s="247">
        <v>39</v>
      </c>
      <c r="J165" s="247">
        <v>41</v>
      </c>
      <c r="K165" s="247">
        <v>35</v>
      </c>
      <c r="L165" s="247">
        <v>31</v>
      </c>
      <c r="M165" s="247">
        <v>28</v>
      </c>
      <c r="N165" s="247">
        <v>23</v>
      </c>
      <c r="O165" s="247">
        <v>23</v>
      </c>
      <c r="P165" s="247">
        <v>21</v>
      </c>
      <c r="Q165" s="247">
        <v>21</v>
      </c>
      <c r="R165" s="247">
        <v>22</v>
      </c>
      <c r="S165" s="247">
        <v>20</v>
      </c>
      <c r="T165" s="247">
        <v>13</v>
      </c>
      <c r="U165" s="247">
        <v>16</v>
      </c>
      <c r="V165" s="264">
        <v>20</v>
      </c>
      <c r="W165" s="267"/>
      <c r="X165" s="240"/>
      <c r="Y165" s="240"/>
      <c r="AV165" s="241"/>
      <c r="AW165" s="241"/>
      <c r="AX165" s="241"/>
      <c r="AY165" s="241"/>
      <c r="AZ165" s="241"/>
      <c r="BA165" s="241"/>
      <c r="BB165" s="241"/>
      <c r="BC165" s="241"/>
      <c r="BD165" s="241"/>
      <c r="BE165" s="241"/>
      <c r="BF165" s="241"/>
      <c r="BG165" s="241"/>
      <c r="BH165" s="241"/>
      <c r="BI165" s="241"/>
      <c r="BJ165" s="241"/>
      <c r="BK165" s="241"/>
      <c r="BL165" s="241"/>
      <c r="BM165" s="241"/>
      <c r="BN165" s="241"/>
      <c r="BO165" s="241"/>
      <c r="BP165" s="241"/>
      <c r="BQ165" s="241"/>
      <c r="BR165" s="241"/>
      <c r="BS165" s="241"/>
      <c r="BT165" s="241"/>
      <c r="BU165" s="241"/>
      <c r="BV165" s="241"/>
      <c r="BW165" s="241"/>
      <c r="BX165" s="241"/>
      <c r="BY165" s="241"/>
      <c r="BZ165" s="241"/>
      <c r="CA165" s="241"/>
      <c r="CB165" s="241"/>
      <c r="CC165" s="241"/>
      <c r="CD165" s="241"/>
      <c r="CE165" s="241"/>
      <c r="CF165" s="241"/>
      <c r="CG165" s="241"/>
      <c r="CH165" s="241"/>
      <c r="CI165" s="241"/>
      <c r="CJ165" s="241"/>
      <c r="CK165" s="241"/>
      <c r="CL165" s="241"/>
      <c r="CM165" s="241"/>
      <c r="CN165" s="241"/>
      <c r="CO165" s="241"/>
      <c r="CP165" s="241"/>
      <c r="CQ165" s="241"/>
      <c r="CR165" s="241"/>
      <c r="CS165" s="241"/>
      <c r="CT165" s="241"/>
    </row>
    <row r="166" spans="1:98" ht="19.5" customHeight="1">
      <c r="A166" s="261"/>
      <c r="B166" s="270"/>
      <c r="C166" s="263" t="s">
        <v>89</v>
      </c>
      <c r="D166" s="247">
        <f t="shared" si="63"/>
        <v>410</v>
      </c>
      <c r="E166" s="247">
        <v>11</v>
      </c>
      <c r="F166" s="247">
        <v>37</v>
      </c>
      <c r="G166" s="247">
        <v>41</v>
      </c>
      <c r="H166" s="247">
        <v>42</v>
      </c>
      <c r="I166" s="247">
        <v>37</v>
      </c>
      <c r="J166" s="247">
        <v>34</v>
      </c>
      <c r="K166" s="247">
        <v>28</v>
      </c>
      <c r="L166" s="247">
        <v>19</v>
      </c>
      <c r="M166" s="247">
        <v>22</v>
      </c>
      <c r="N166" s="247">
        <v>19</v>
      </c>
      <c r="O166" s="247">
        <v>18</v>
      </c>
      <c r="P166" s="247">
        <v>17</v>
      </c>
      <c r="Q166" s="247">
        <v>15</v>
      </c>
      <c r="R166" s="247">
        <v>14</v>
      </c>
      <c r="S166" s="247">
        <v>13</v>
      </c>
      <c r="T166" s="247">
        <v>19</v>
      </c>
      <c r="U166" s="247">
        <v>7</v>
      </c>
      <c r="V166" s="264">
        <v>17</v>
      </c>
      <c r="W166" s="267"/>
      <c r="X166" s="240"/>
      <c r="Y166" s="240"/>
      <c r="AV166" s="241"/>
      <c r="AW166" s="241"/>
      <c r="AX166" s="241"/>
      <c r="AY166" s="241"/>
      <c r="AZ166" s="241"/>
      <c r="BA166" s="241"/>
      <c r="BB166" s="241"/>
      <c r="BC166" s="241"/>
      <c r="BD166" s="241"/>
      <c r="BE166" s="241"/>
      <c r="BF166" s="241"/>
      <c r="BG166" s="241"/>
      <c r="BH166" s="241"/>
      <c r="BI166" s="241"/>
      <c r="BJ166" s="241"/>
      <c r="BK166" s="241"/>
      <c r="BL166" s="241"/>
      <c r="BM166" s="241"/>
      <c r="BN166" s="241"/>
      <c r="BO166" s="241"/>
      <c r="BP166" s="241"/>
      <c r="BQ166" s="241"/>
      <c r="BR166" s="241"/>
      <c r="BS166" s="241"/>
      <c r="BT166" s="241"/>
      <c r="BU166" s="241"/>
      <c r="BV166" s="241"/>
      <c r="BW166" s="241"/>
      <c r="BX166" s="241"/>
      <c r="BY166" s="241"/>
      <c r="BZ166" s="241"/>
      <c r="CA166" s="241"/>
      <c r="CB166" s="241"/>
      <c r="CC166" s="241"/>
      <c r="CD166" s="241"/>
      <c r="CE166" s="241"/>
      <c r="CF166" s="241"/>
      <c r="CG166" s="241"/>
      <c r="CH166" s="241"/>
      <c r="CI166" s="241"/>
      <c r="CJ166" s="241"/>
      <c r="CK166" s="241"/>
      <c r="CL166" s="241"/>
      <c r="CM166" s="241"/>
      <c r="CN166" s="241"/>
      <c r="CO166" s="241"/>
      <c r="CP166" s="241"/>
      <c r="CQ166" s="241"/>
      <c r="CR166" s="241"/>
      <c r="CS166" s="241"/>
      <c r="CT166" s="241"/>
    </row>
    <row r="167" spans="1:98" s="254" customFormat="1" ht="19.5" customHeight="1">
      <c r="A167" s="248" t="s">
        <v>29</v>
      </c>
      <c r="B167" s="249" t="s">
        <v>229</v>
      </c>
      <c r="C167" s="166"/>
      <c r="D167" s="239">
        <f t="shared" si="63"/>
        <v>3028</v>
      </c>
      <c r="E167" s="239">
        <f>SUM(E168:E169)</f>
        <v>75</v>
      </c>
      <c r="F167" s="239">
        <f>SUM(F168:F169)</f>
        <v>273</v>
      </c>
      <c r="G167" s="239">
        <f t="shared" ref="G167:V167" si="69">SUM(G168:G169)</f>
        <v>318</v>
      </c>
      <c r="H167" s="239">
        <f t="shared" si="69"/>
        <v>300</v>
      </c>
      <c r="I167" s="239">
        <f t="shared" si="69"/>
        <v>233</v>
      </c>
      <c r="J167" s="239">
        <f t="shared" si="69"/>
        <v>212</v>
      </c>
      <c r="K167" s="239">
        <f t="shared" si="69"/>
        <v>177</v>
      </c>
      <c r="L167" s="239">
        <f t="shared" si="69"/>
        <v>174</v>
      </c>
      <c r="M167" s="239">
        <f t="shared" si="69"/>
        <v>152</v>
      </c>
      <c r="N167" s="239">
        <f t="shared" si="69"/>
        <v>141</v>
      </c>
      <c r="O167" s="239">
        <f t="shared" si="69"/>
        <v>128</v>
      </c>
      <c r="P167" s="239">
        <f t="shared" si="69"/>
        <v>137</v>
      </c>
      <c r="Q167" s="239">
        <f t="shared" si="69"/>
        <v>135</v>
      </c>
      <c r="R167" s="239">
        <f t="shared" si="69"/>
        <v>134</v>
      </c>
      <c r="S167" s="239">
        <f t="shared" si="69"/>
        <v>144</v>
      </c>
      <c r="T167" s="239">
        <f t="shared" si="69"/>
        <v>98</v>
      </c>
      <c r="U167" s="239">
        <f t="shared" si="69"/>
        <v>88</v>
      </c>
      <c r="V167" s="251">
        <f t="shared" si="69"/>
        <v>109</v>
      </c>
      <c r="W167" s="252"/>
      <c r="X167" s="252"/>
      <c r="Y167" s="252"/>
      <c r="AV167" s="253"/>
      <c r="AW167" s="253"/>
      <c r="AX167" s="253"/>
      <c r="AY167" s="253"/>
      <c r="AZ167" s="253"/>
      <c r="BA167" s="253"/>
      <c r="BB167" s="253"/>
      <c r="BC167" s="253"/>
      <c r="BD167" s="253"/>
      <c r="BE167" s="253"/>
      <c r="BF167" s="253"/>
      <c r="BG167" s="253"/>
      <c r="BH167" s="253"/>
      <c r="BI167" s="253"/>
      <c r="BJ167" s="253"/>
      <c r="BK167" s="253"/>
      <c r="BL167" s="253"/>
      <c r="BM167" s="253"/>
      <c r="BN167" s="253"/>
      <c r="BO167" s="253"/>
      <c r="BP167" s="253"/>
      <c r="BQ167" s="253"/>
      <c r="BR167" s="253"/>
      <c r="BS167" s="253"/>
      <c r="BT167" s="253"/>
      <c r="BU167" s="253"/>
      <c r="BV167" s="253"/>
      <c r="BW167" s="253"/>
      <c r="BX167" s="253"/>
      <c r="BY167" s="253"/>
      <c r="BZ167" s="253"/>
      <c r="CA167" s="253"/>
      <c r="CB167" s="253"/>
      <c r="CC167" s="253"/>
      <c r="CD167" s="253"/>
      <c r="CE167" s="253"/>
      <c r="CF167" s="253"/>
      <c r="CG167" s="253"/>
      <c r="CH167" s="253"/>
      <c r="CI167" s="253"/>
      <c r="CJ167" s="253"/>
      <c r="CK167" s="253"/>
      <c r="CL167" s="253"/>
      <c r="CM167" s="253"/>
      <c r="CN167" s="253"/>
      <c r="CO167" s="253"/>
      <c r="CP167" s="253"/>
      <c r="CQ167" s="253"/>
      <c r="CR167" s="253"/>
      <c r="CS167" s="253"/>
      <c r="CT167" s="253"/>
    </row>
    <row r="168" spans="1:98" s="265" customFormat="1" ht="19.5" customHeight="1">
      <c r="A168" s="261"/>
      <c r="B168" s="273"/>
      <c r="C168" s="263" t="s">
        <v>88</v>
      </c>
      <c r="D168" s="247">
        <f t="shared" si="63"/>
        <v>1539</v>
      </c>
      <c r="E168" s="247">
        <v>36</v>
      </c>
      <c r="F168" s="247">
        <v>133</v>
      </c>
      <c r="G168" s="247">
        <v>160</v>
      </c>
      <c r="H168" s="247">
        <v>156</v>
      </c>
      <c r="I168" s="247">
        <v>121</v>
      </c>
      <c r="J168" s="247">
        <v>112</v>
      </c>
      <c r="K168" s="247">
        <v>89</v>
      </c>
      <c r="L168" s="247">
        <v>90</v>
      </c>
      <c r="M168" s="247">
        <v>78</v>
      </c>
      <c r="N168" s="247">
        <v>73</v>
      </c>
      <c r="O168" s="247">
        <v>57</v>
      </c>
      <c r="P168" s="247">
        <v>79</v>
      </c>
      <c r="Q168" s="247">
        <v>65</v>
      </c>
      <c r="R168" s="247">
        <v>75</v>
      </c>
      <c r="S168" s="247">
        <v>62</v>
      </c>
      <c r="T168" s="247">
        <v>58</v>
      </c>
      <c r="U168" s="247">
        <v>42</v>
      </c>
      <c r="V168" s="264">
        <v>53</v>
      </c>
      <c r="W168" s="240"/>
      <c r="X168" s="240"/>
      <c r="Y168" s="240"/>
      <c r="AV168" s="241"/>
      <c r="AW168" s="241"/>
      <c r="AX168" s="241"/>
      <c r="AY168" s="241"/>
      <c r="AZ168" s="241"/>
      <c r="BA168" s="241"/>
      <c r="BB168" s="241"/>
      <c r="BC168" s="241"/>
      <c r="BD168" s="241"/>
      <c r="BE168" s="241"/>
      <c r="BF168" s="241"/>
      <c r="BG168" s="241"/>
      <c r="BH168" s="241"/>
      <c r="BI168" s="241"/>
      <c r="BJ168" s="241"/>
      <c r="BK168" s="241"/>
      <c r="BL168" s="241"/>
      <c r="BM168" s="241"/>
      <c r="BN168" s="241"/>
      <c r="BO168" s="241"/>
      <c r="BP168" s="241"/>
      <c r="BQ168" s="241"/>
      <c r="BR168" s="241"/>
      <c r="BS168" s="241"/>
      <c r="BT168" s="241"/>
      <c r="BU168" s="241"/>
      <c r="BV168" s="241"/>
      <c r="BW168" s="241"/>
      <c r="BX168" s="241"/>
      <c r="BY168" s="241"/>
      <c r="BZ168" s="241"/>
      <c r="CA168" s="241"/>
      <c r="CB168" s="241"/>
      <c r="CC168" s="241"/>
      <c r="CD168" s="241"/>
      <c r="CE168" s="241"/>
      <c r="CF168" s="241"/>
      <c r="CG168" s="241"/>
      <c r="CH168" s="241"/>
      <c r="CI168" s="241"/>
      <c r="CJ168" s="241"/>
      <c r="CK168" s="241"/>
      <c r="CL168" s="241"/>
      <c r="CM168" s="241"/>
      <c r="CN168" s="241"/>
      <c r="CO168" s="241"/>
      <c r="CP168" s="241"/>
      <c r="CQ168" s="241"/>
      <c r="CR168" s="241"/>
      <c r="CS168" s="241"/>
      <c r="CT168" s="241"/>
    </row>
    <row r="169" spans="1:98" ht="19.5" customHeight="1">
      <c r="A169" s="261"/>
      <c r="B169" s="270"/>
      <c r="C169" s="263" t="s">
        <v>89</v>
      </c>
      <c r="D169" s="247">
        <f t="shared" si="63"/>
        <v>1489</v>
      </c>
      <c r="E169" s="247">
        <v>39</v>
      </c>
      <c r="F169" s="247">
        <v>140</v>
      </c>
      <c r="G169" s="247">
        <v>158</v>
      </c>
      <c r="H169" s="247">
        <v>144</v>
      </c>
      <c r="I169" s="247">
        <v>112</v>
      </c>
      <c r="J169" s="247">
        <v>100</v>
      </c>
      <c r="K169" s="247">
        <v>88</v>
      </c>
      <c r="L169" s="247">
        <v>84</v>
      </c>
      <c r="M169" s="247">
        <v>74</v>
      </c>
      <c r="N169" s="247">
        <v>68</v>
      </c>
      <c r="O169" s="247">
        <v>71</v>
      </c>
      <c r="P169" s="247">
        <v>58</v>
      </c>
      <c r="Q169" s="247">
        <v>70</v>
      </c>
      <c r="R169" s="247">
        <v>59</v>
      </c>
      <c r="S169" s="247">
        <v>82</v>
      </c>
      <c r="T169" s="247">
        <v>40</v>
      </c>
      <c r="U169" s="247">
        <v>46</v>
      </c>
      <c r="V169" s="264">
        <v>56</v>
      </c>
      <c r="W169" s="240"/>
      <c r="X169" s="240"/>
      <c r="Y169" s="240"/>
      <c r="AV169" s="241"/>
      <c r="AW169" s="241"/>
      <c r="AX169" s="241"/>
      <c r="AY169" s="241"/>
      <c r="AZ169" s="241"/>
      <c r="BA169" s="241"/>
      <c r="BB169" s="241"/>
      <c r="BC169" s="241"/>
      <c r="BD169" s="241"/>
      <c r="BE169" s="241"/>
      <c r="BF169" s="241"/>
      <c r="BG169" s="241"/>
      <c r="BH169" s="241"/>
      <c r="BI169" s="241"/>
      <c r="BJ169" s="241"/>
      <c r="BK169" s="241"/>
      <c r="BL169" s="241"/>
      <c r="BM169" s="241"/>
      <c r="BN169" s="241"/>
      <c r="BO169" s="241"/>
      <c r="BP169" s="241"/>
      <c r="BQ169" s="241"/>
      <c r="BR169" s="241"/>
      <c r="BS169" s="241"/>
      <c r="BT169" s="241"/>
      <c r="BU169" s="241"/>
      <c r="BV169" s="241"/>
      <c r="BW169" s="241"/>
      <c r="BX169" s="241"/>
      <c r="BY169" s="241"/>
      <c r="BZ169" s="241"/>
      <c r="CA169" s="241"/>
      <c r="CB169" s="241"/>
      <c r="CC169" s="241"/>
      <c r="CD169" s="241"/>
      <c r="CE169" s="241"/>
      <c r="CF169" s="241"/>
      <c r="CG169" s="241"/>
      <c r="CH169" s="241"/>
      <c r="CI169" s="241"/>
      <c r="CJ169" s="241"/>
      <c r="CK169" s="241"/>
      <c r="CL169" s="241"/>
      <c r="CM169" s="241"/>
      <c r="CN169" s="241"/>
      <c r="CO169" s="241"/>
      <c r="CP169" s="241"/>
      <c r="CQ169" s="241"/>
      <c r="CR169" s="241"/>
      <c r="CS169" s="241"/>
      <c r="CT169" s="241"/>
    </row>
    <row r="170" spans="1:98" s="254" customFormat="1" ht="19.5" customHeight="1">
      <c r="A170" s="248" t="s">
        <v>31</v>
      </c>
      <c r="B170" s="249" t="s">
        <v>32</v>
      </c>
      <c r="C170" s="274"/>
      <c r="D170" s="239">
        <f t="shared" si="63"/>
        <v>5180</v>
      </c>
      <c r="E170" s="239">
        <f>SUM(E171:E172)</f>
        <v>117</v>
      </c>
      <c r="F170" s="239">
        <f>SUM(F171:F172)</f>
        <v>418</v>
      </c>
      <c r="G170" s="239">
        <f t="shared" ref="G170:V170" si="70">SUM(G171:G172)</f>
        <v>482</v>
      </c>
      <c r="H170" s="239">
        <f t="shared" si="70"/>
        <v>471</v>
      </c>
      <c r="I170" s="239">
        <f t="shared" si="70"/>
        <v>385</v>
      </c>
      <c r="J170" s="239">
        <f t="shared" si="70"/>
        <v>414</v>
      </c>
      <c r="K170" s="239">
        <f t="shared" si="70"/>
        <v>328</v>
      </c>
      <c r="L170" s="239">
        <f t="shared" si="70"/>
        <v>278</v>
      </c>
      <c r="M170" s="239">
        <f t="shared" si="70"/>
        <v>268</v>
      </c>
      <c r="N170" s="239">
        <f t="shared" si="70"/>
        <v>283</v>
      </c>
      <c r="O170" s="239">
        <f t="shared" si="70"/>
        <v>265</v>
      </c>
      <c r="P170" s="239">
        <f t="shared" si="70"/>
        <v>266</v>
      </c>
      <c r="Q170" s="239">
        <f t="shared" si="70"/>
        <v>268</v>
      </c>
      <c r="R170" s="239">
        <f t="shared" si="70"/>
        <v>273</v>
      </c>
      <c r="S170" s="239">
        <f t="shared" si="70"/>
        <v>190</v>
      </c>
      <c r="T170" s="239">
        <f t="shared" si="70"/>
        <v>175</v>
      </c>
      <c r="U170" s="239">
        <f t="shared" si="70"/>
        <v>125</v>
      </c>
      <c r="V170" s="251">
        <f t="shared" si="70"/>
        <v>174</v>
      </c>
      <c r="W170" s="252"/>
      <c r="X170" s="252"/>
      <c r="Y170" s="252"/>
      <c r="AV170" s="253"/>
      <c r="AW170" s="253"/>
      <c r="AX170" s="253"/>
      <c r="AY170" s="253"/>
      <c r="AZ170" s="253"/>
      <c r="BA170" s="253"/>
      <c r="BB170" s="253"/>
      <c r="BC170" s="253"/>
      <c r="BD170" s="253"/>
      <c r="BE170" s="253"/>
      <c r="BF170" s="253"/>
      <c r="BG170" s="253"/>
      <c r="BH170" s="253"/>
      <c r="BI170" s="253"/>
      <c r="BJ170" s="253"/>
      <c r="BK170" s="253"/>
      <c r="BL170" s="253"/>
      <c r="BM170" s="253"/>
      <c r="BN170" s="253"/>
      <c r="BO170" s="253"/>
      <c r="BP170" s="253"/>
      <c r="BQ170" s="253"/>
      <c r="BR170" s="253"/>
      <c r="BS170" s="253"/>
      <c r="BT170" s="253"/>
      <c r="BU170" s="253"/>
      <c r="BV170" s="253"/>
      <c r="BW170" s="253"/>
      <c r="BX170" s="253"/>
      <c r="BY170" s="253"/>
      <c r="BZ170" s="253"/>
      <c r="CA170" s="253"/>
      <c r="CB170" s="253"/>
      <c r="CC170" s="253"/>
      <c r="CD170" s="253"/>
      <c r="CE170" s="253"/>
      <c r="CF170" s="253"/>
      <c r="CG170" s="253"/>
      <c r="CH170" s="253"/>
      <c r="CI170" s="253"/>
      <c r="CJ170" s="253"/>
      <c r="CK170" s="253"/>
      <c r="CL170" s="253"/>
      <c r="CM170" s="253"/>
      <c r="CN170" s="253"/>
      <c r="CO170" s="253"/>
      <c r="CP170" s="253"/>
      <c r="CQ170" s="253"/>
      <c r="CR170" s="253"/>
      <c r="CS170" s="253"/>
      <c r="CT170" s="253"/>
    </row>
    <row r="171" spans="1:98" s="265" customFormat="1" ht="19.5" customHeight="1">
      <c r="A171" s="261"/>
      <c r="B171" s="273"/>
      <c r="C171" s="263" t="s">
        <v>88</v>
      </c>
      <c r="D171" s="247">
        <f t="shared" si="63"/>
        <v>2664</v>
      </c>
      <c r="E171" s="247">
        <v>66</v>
      </c>
      <c r="F171" s="247">
        <v>213</v>
      </c>
      <c r="G171" s="247">
        <v>240</v>
      </c>
      <c r="H171" s="247">
        <v>254</v>
      </c>
      <c r="I171" s="247">
        <v>193</v>
      </c>
      <c r="J171" s="247">
        <v>230</v>
      </c>
      <c r="K171" s="247">
        <v>160</v>
      </c>
      <c r="L171" s="247">
        <v>142</v>
      </c>
      <c r="M171" s="247">
        <v>143</v>
      </c>
      <c r="N171" s="247">
        <v>143</v>
      </c>
      <c r="O171" s="247">
        <v>140</v>
      </c>
      <c r="P171" s="247">
        <v>149</v>
      </c>
      <c r="Q171" s="247">
        <v>133</v>
      </c>
      <c r="R171" s="247">
        <v>148</v>
      </c>
      <c r="S171" s="247">
        <v>97</v>
      </c>
      <c r="T171" s="247">
        <v>85</v>
      </c>
      <c r="U171" s="247">
        <v>53</v>
      </c>
      <c r="V171" s="264">
        <v>75</v>
      </c>
      <c r="W171" s="240"/>
      <c r="X171" s="240"/>
      <c r="Y171" s="240"/>
      <c r="AV171" s="241"/>
      <c r="AW171" s="241"/>
      <c r="AX171" s="241"/>
      <c r="AY171" s="241"/>
      <c r="AZ171" s="241"/>
      <c r="BA171" s="241"/>
      <c r="BB171" s="241"/>
      <c r="BC171" s="241"/>
      <c r="BD171" s="241"/>
      <c r="BE171" s="241"/>
      <c r="BF171" s="241"/>
      <c r="BG171" s="241"/>
      <c r="BH171" s="241"/>
      <c r="BI171" s="241"/>
      <c r="BJ171" s="241"/>
      <c r="BK171" s="241"/>
      <c r="BL171" s="241"/>
      <c r="BM171" s="241"/>
      <c r="BN171" s="241"/>
      <c r="BO171" s="241"/>
      <c r="BP171" s="241"/>
      <c r="BQ171" s="241"/>
      <c r="BR171" s="241"/>
      <c r="BS171" s="241"/>
      <c r="BT171" s="241"/>
      <c r="BU171" s="241"/>
      <c r="BV171" s="241"/>
      <c r="BW171" s="241"/>
      <c r="BX171" s="241"/>
      <c r="BY171" s="241"/>
      <c r="BZ171" s="241"/>
      <c r="CA171" s="241"/>
      <c r="CB171" s="241"/>
      <c r="CC171" s="241"/>
      <c r="CD171" s="241"/>
      <c r="CE171" s="241"/>
      <c r="CF171" s="241"/>
      <c r="CG171" s="241"/>
      <c r="CH171" s="241"/>
      <c r="CI171" s="241"/>
      <c r="CJ171" s="241"/>
      <c r="CK171" s="241"/>
      <c r="CL171" s="241"/>
      <c r="CM171" s="241"/>
      <c r="CN171" s="241"/>
      <c r="CO171" s="241"/>
      <c r="CP171" s="241"/>
      <c r="CQ171" s="241"/>
      <c r="CR171" s="241"/>
      <c r="CS171" s="241"/>
      <c r="CT171" s="241"/>
    </row>
    <row r="172" spans="1:98" ht="19.5" customHeight="1">
      <c r="A172" s="261"/>
      <c r="B172" s="270"/>
      <c r="C172" s="263" t="s">
        <v>89</v>
      </c>
      <c r="D172" s="247">
        <f t="shared" si="63"/>
        <v>2516</v>
      </c>
      <c r="E172" s="247">
        <v>51</v>
      </c>
      <c r="F172" s="247">
        <v>205</v>
      </c>
      <c r="G172" s="247">
        <v>242</v>
      </c>
      <c r="H172" s="247">
        <v>217</v>
      </c>
      <c r="I172" s="247">
        <v>192</v>
      </c>
      <c r="J172" s="247">
        <v>184</v>
      </c>
      <c r="K172" s="247">
        <v>168</v>
      </c>
      <c r="L172" s="247">
        <v>136</v>
      </c>
      <c r="M172" s="247">
        <v>125</v>
      </c>
      <c r="N172" s="247">
        <v>140</v>
      </c>
      <c r="O172" s="247">
        <v>125</v>
      </c>
      <c r="P172" s="247">
        <v>117</v>
      </c>
      <c r="Q172" s="247">
        <v>135</v>
      </c>
      <c r="R172" s="247">
        <v>125</v>
      </c>
      <c r="S172" s="247">
        <v>93</v>
      </c>
      <c r="T172" s="247">
        <v>90</v>
      </c>
      <c r="U172" s="247">
        <v>72</v>
      </c>
      <c r="V172" s="264">
        <v>99</v>
      </c>
      <c r="W172" s="240"/>
      <c r="X172" s="240"/>
      <c r="Y172" s="240"/>
      <c r="AV172" s="241"/>
      <c r="AW172" s="241"/>
      <c r="AX172" s="241"/>
      <c r="AY172" s="241"/>
      <c r="AZ172" s="241"/>
      <c r="BA172" s="241"/>
      <c r="BB172" s="241"/>
      <c r="BC172" s="241"/>
      <c r="BD172" s="241"/>
      <c r="BE172" s="241"/>
      <c r="BF172" s="241"/>
      <c r="BG172" s="241"/>
      <c r="BH172" s="241"/>
      <c r="BI172" s="241"/>
      <c r="BJ172" s="241"/>
      <c r="BK172" s="241"/>
      <c r="BL172" s="241"/>
      <c r="BM172" s="241"/>
      <c r="BN172" s="241"/>
      <c r="BO172" s="241"/>
      <c r="BP172" s="241"/>
      <c r="BQ172" s="241"/>
      <c r="BR172" s="241"/>
      <c r="BS172" s="241"/>
      <c r="BT172" s="241"/>
      <c r="BU172" s="241"/>
      <c r="BV172" s="241"/>
      <c r="BW172" s="241"/>
      <c r="BX172" s="241"/>
      <c r="BY172" s="241"/>
      <c r="BZ172" s="241"/>
      <c r="CA172" s="241"/>
      <c r="CB172" s="241"/>
      <c r="CC172" s="241"/>
      <c r="CD172" s="241"/>
      <c r="CE172" s="241"/>
      <c r="CF172" s="241"/>
      <c r="CG172" s="241"/>
      <c r="CH172" s="241"/>
      <c r="CI172" s="241"/>
      <c r="CJ172" s="241"/>
      <c r="CK172" s="241"/>
      <c r="CL172" s="241"/>
      <c r="CM172" s="241"/>
      <c r="CN172" s="241"/>
      <c r="CO172" s="241"/>
      <c r="CP172" s="241"/>
      <c r="CQ172" s="241"/>
      <c r="CR172" s="241"/>
      <c r="CS172" s="241"/>
      <c r="CT172" s="241"/>
    </row>
    <row r="173" spans="1:98" s="254" customFormat="1" ht="19.5" customHeight="1">
      <c r="A173" s="248" t="s">
        <v>33</v>
      </c>
      <c r="B173" s="249" t="s">
        <v>230</v>
      </c>
      <c r="C173" s="166"/>
      <c r="D173" s="239">
        <f t="shared" si="63"/>
        <v>2251</v>
      </c>
      <c r="E173" s="239">
        <f>SUM(E174:E175)</f>
        <v>53</v>
      </c>
      <c r="F173" s="239">
        <f>SUM(F174:F175)</f>
        <v>201</v>
      </c>
      <c r="G173" s="239">
        <f t="shared" ref="G173:V173" si="71">SUM(G174:G175)</f>
        <v>236</v>
      </c>
      <c r="H173" s="239">
        <f t="shared" si="71"/>
        <v>218</v>
      </c>
      <c r="I173" s="239">
        <f t="shared" si="71"/>
        <v>181</v>
      </c>
      <c r="J173" s="239">
        <f t="shared" si="71"/>
        <v>158</v>
      </c>
      <c r="K173" s="239">
        <f t="shared" si="71"/>
        <v>150</v>
      </c>
      <c r="L173" s="239">
        <f t="shared" si="71"/>
        <v>117</v>
      </c>
      <c r="M173" s="239">
        <f t="shared" si="71"/>
        <v>131</v>
      </c>
      <c r="N173" s="239">
        <f t="shared" si="71"/>
        <v>104</v>
      </c>
      <c r="O173" s="239">
        <f t="shared" si="71"/>
        <v>99</v>
      </c>
      <c r="P173" s="239">
        <f t="shared" si="71"/>
        <v>83</v>
      </c>
      <c r="Q173" s="239">
        <f t="shared" si="71"/>
        <v>90</v>
      </c>
      <c r="R173" s="239">
        <f t="shared" si="71"/>
        <v>96</v>
      </c>
      <c r="S173" s="239">
        <f t="shared" si="71"/>
        <v>102</v>
      </c>
      <c r="T173" s="239">
        <f t="shared" si="71"/>
        <v>80</v>
      </c>
      <c r="U173" s="239">
        <f t="shared" si="71"/>
        <v>53</v>
      </c>
      <c r="V173" s="251">
        <f t="shared" si="71"/>
        <v>99</v>
      </c>
      <c r="W173" s="252"/>
      <c r="X173" s="252"/>
      <c r="Y173" s="252"/>
      <c r="AV173" s="253"/>
      <c r="AW173" s="253"/>
      <c r="AX173" s="253"/>
      <c r="AY173" s="253"/>
      <c r="AZ173" s="253"/>
      <c r="BA173" s="253"/>
      <c r="BB173" s="253"/>
      <c r="BC173" s="253"/>
      <c r="BD173" s="253"/>
      <c r="BE173" s="253"/>
      <c r="BF173" s="253"/>
      <c r="BG173" s="253"/>
      <c r="BH173" s="253"/>
      <c r="BI173" s="253"/>
      <c r="BJ173" s="253"/>
      <c r="BK173" s="253"/>
      <c r="BL173" s="253"/>
      <c r="BM173" s="253"/>
      <c r="BN173" s="253"/>
      <c r="BO173" s="253"/>
      <c r="BP173" s="253"/>
      <c r="BQ173" s="253"/>
      <c r="BR173" s="253"/>
      <c r="BS173" s="253"/>
      <c r="BT173" s="253"/>
      <c r="BU173" s="253"/>
      <c r="BV173" s="253"/>
      <c r="BW173" s="253"/>
      <c r="BX173" s="253"/>
      <c r="BY173" s="253"/>
      <c r="BZ173" s="253"/>
      <c r="CA173" s="253"/>
      <c r="CB173" s="253"/>
      <c r="CC173" s="253"/>
      <c r="CD173" s="253"/>
      <c r="CE173" s="253"/>
      <c r="CF173" s="253"/>
      <c r="CG173" s="253"/>
      <c r="CH173" s="253"/>
      <c r="CI173" s="253"/>
      <c r="CJ173" s="253"/>
      <c r="CK173" s="253"/>
      <c r="CL173" s="253"/>
      <c r="CM173" s="253"/>
      <c r="CN173" s="253"/>
      <c r="CO173" s="253"/>
      <c r="CP173" s="253"/>
      <c r="CQ173" s="253"/>
      <c r="CR173" s="253"/>
      <c r="CS173" s="253"/>
      <c r="CT173" s="253"/>
    </row>
    <row r="174" spans="1:98" s="265" customFormat="1" ht="19.5" customHeight="1">
      <c r="A174" s="261"/>
      <c r="B174" s="273"/>
      <c r="C174" s="263" t="s">
        <v>88</v>
      </c>
      <c r="D174" s="247">
        <f t="shared" si="63"/>
        <v>1170</v>
      </c>
      <c r="E174" s="247">
        <v>19</v>
      </c>
      <c r="F174" s="247">
        <v>93</v>
      </c>
      <c r="G174" s="247">
        <v>121</v>
      </c>
      <c r="H174" s="247">
        <v>103</v>
      </c>
      <c r="I174" s="247">
        <v>108</v>
      </c>
      <c r="J174" s="247">
        <v>80</v>
      </c>
      <c r="K174" s="247">
        <v>85</v>
      </c>
      <c r="L174" s="247">
        <v>59</v>
      </c>
      <c r="M174" s="247">
        <v>62</v>
      </c>
      <c r="N174" s="247">
        <v>58</v>
      </c>
      <c r="O174" s="247">
        <v>59</v>
      </c>
      <c r="P174" s="247">
        <v>48</v>
      </c>
      <c r="Q174" s="247">
        <v>38</v>
      </c>
      <c r="R174" s="247">
        <v>49</v>
      </c>
      <c r="S174" s="247">
        <v>53</v>
      </c>
      <c r="T174" s="247">
        <v>51</v>
      </c>
      <c r="U174" s="247">
        <v>34</v>
      </c>
      <c r="V174" s="264">
        <v>50</v>
      </c>
      <c r="W174" s="240"/>
      <c r="X174" s="240"/>
      <c r="Y174" s="240"/>
      <c r="AV174" s="241"/>
      <c r="AW174" s="241"/>
      <c r="AX174" s="241"/>
      <c r="AY174" s="241"/>
      <c r="AZ174" s="241"/>
      <c r="BA174" s="241"/>
      <c r="BB174" s="241"/>
      <c r="BC174" s="241"/>
      <c r="BD174" s="241"/>
      <c r="BE174" s="241"/>
      <c r="BF174" s="241"/>
      <c r="BG174" s="241"/>
      <c r="BH174" s="241"/>
      <c r="BI174" s="241"/>
      <c r="BJ174" s="241"/>
      <c r="BK174" s="241"/>
      <c r="BL174" s="241"/>
      <c r="BM174" s="241"/>
      <c r="BN174" s="241"/>
      <c r="BO174" s="241"/>
      <c r="BP174" s="241"/>
      <c r="BQ174" s="241"/>
      <c r="BR174" s="241"/>
      <c r="BS174" s="241"/>
      <c r="BT174" s="241"/>
      <c r="BU174" s="241"/>
      <c r="BV174" s="241"/>
      <c r="BW174" s="241"/>
      <c r="BX174" s="241"/>
      <c r="BY174" s="241"/>
      <c r="BZ174" s="241"/>
      <c r="CA174" s="241"/>
      <c r="CB174" s="241"/>
      <c r="CC174" s="241"/>
      <c r="CD174" s="241"/>
      <c r="CE174" s="241"/>
      <c r="CF174" s="241"/>
      <c r="CG174" s="241"/>
      <c r="CH174" s="241"/>
      <c r="CI174" s="241"/>
      <c r="CJ174" s="241"/>
      <c r="CK174" s="241"/>
      <c r="CL174" s="241"/>
      <c r="CM174" s="241"/>
      <c r="CN174" s="241"/>
      <c r="CO174" s="241"/>
      <c r="CP174" s="241"/>
      <c r="CQ174" s="241"/>
      <c r="CR174" s="241"/>
      <c r="CS174" s="241"/>
      <c r="CT174" s="241"/>
    </row>
    <row r="175" spans="1:98" ht="19.5" customHeight="1">
      <c r="A175" s="261"/>
      <c r="B175" s="270"/>
      <c r="C175" s="263" t="s">
        <v>89</v>
      </c>
      <c r="D175" s="247">
        <f t="shared" si="63"/>
        <v>1081</v>
      </c>
      <c r="E175" s="247">
        <v>34</v>
      </c>
      <c r="F175" s="247">
        <v>108</v>
      </c>
      <c r="G175" s="247">
        <v>115</v>
      </c>
      <c r="H175" s="247">
        <v>115</v>
      </c>
      <c r="I175" s="247">
        <v>73</v>
      </c>
      <c r="J175" s="247">
        <v>78</v>
      </c>
      <c r="K175" s="247">
        <v>65</v>
      </c>
      <c r="L175" s="247">
        <v>58</v>
      </c>
      <c r="M175" s="247">
        <v>69</v>
      </c>
      <c r="N175" s="247">
        <v>46</v>
      </c>
      <c r="O175" s="247">
        <v>40</v>
      </c>
      <c r="P175" s="247">
        <v>35</v>
      </c>
      <c r="Q175" s="247">
        <v>52</v>
      </c>
      <c r="R175" s="247">
        <v>47</v>
      </c>
      <c r="S175" s="247">
        <v>49</v>
      </c>
      <c r="T175" s="247">
        <v>29</v>
      </c>
      <c r="U175" s="247">
        <v>19</v>
      </c>
      <c r="V175" s="264">
        <v>49</v>
      </c>
      <c r="W175" s="240"/>
      <c r="X175" s="240"/>
      <c r="Y175" s="240"/>
      <c r="AV175" s="241"/>
      <c r="AW175" s="241"/>
      <c r="AX175" s="241"/>
      <c r="AY175" s="241"/>
      <c r="AZ175" s="241"/>
      <c r="BA175" s="241"/>
      <c r="BB175" s="241"/>
      <c r="BC175" s="241"/>
      <c r="BD175" s="241"/>
      <c r="BE175" s="241"/>
      <c r="BF175" s="241"/>
      <c r="BG175" s="241"/>
      <c r="BH175" s="241"/>
      <c r="BI175" s="241"/>
      <c r="BJ175" s="241"/>
      <c r="BK175" s="241"/>
      <c r="BL175" s="241"/>
      <c r="BM175" s="241"/>
      <c r="BN175" s="241"/>
      <c r="BO175" s="241"/>
      <c r="BP175" s="241"/>
      <c r="BQ175" s="241"/>
      <c r="BR175" s="241"/>
      <c r="BS175" s="241"/>
      <c r="BT175" s="241"/>
      <c r="BU175" s="241"/>
      <c r="BV175" s="241"/>
      <c r="BW175" s="241"/>
      <c r="BX175" s="241"/>
      <c r="BY175" s="241"/>
      <c r="BZ175" s="241"/>
      <c r="CA175" s="241"/>
      <c r="CB175" s="241"/>
      <c r="CC175" s="241"/>
      <c r="CD175" s="241"/>
      <c r="CE175" s="241"/>
      <c r="CF175" s="241"/>
      <c r="CG175" s="241"/>
      <c r="CH175" s="241"/>
      <c r="CI175" s="241"/>
      <c r="CJ175" s="241"/>
      <c r="CK175" s="241"/>
      <c r="CL175" s="241"/>
      <c r="CM175" s="241"/>
      <c r="CN175" s="241"/>
      <c r="CO175" s="241"/>
      <c r="CP175" s="241"/>
      <c r="CQ175" s="241"/>
      <c r="CR175" s="241"/>
      <c r="CS175" s="241"/>
      <c r="CT175" s="241"/>
    </row>
    <row r="176" spans="1:98" s="254" customFormat="1" ht="19.5" customHeight="1">
      <c r="A176" s="248" t="s">
        <v>35</v>
      </c>
      <c r="B176" s="249" t="s">
        <v>112</v>
      </c>
      <c r="C176" s="166"/>
      <c r="D176" s="239">
        <f t="shared" si="63"/>
        <v>23545</v>
      </c>
      <c r="E176" s="239">
        <f>SUM(E177:E178)</f>
        <v>471</v>
      </c>
      <c r="F176" s="239">
        <f>SUM(F177:F178)</f>
        <v>1979</v>
      </c>
      <c r="G176" s="239">
        <f t="shared" ref="G176:V176" si="72">SUM(G177:G178)</f>
        <v>2489</v>
      </c>
      <c r="H176" s="239">
        <f t="shared" si="72"/>
        <v>2297</v>
      </c>
      <c r="I176" s="239">
        <f t="shared" si="72"/>
        <v>2042</v>
      </c>
      <c r="J176" s="239">
        <f t="shared" si="72"/>
        <v>1850</v>
      </c>
      <c r="K176" s="239">
        <f t="shared" si="72"/>
        <v>1658</v>
      </c>
      <c r="L176" s="239">
        <f t="shared" si="72"/>
        <v>1545</v>
      </c>
      <c r="M176" s="239">
        <f t="shared" si="72"/>
        <v>1386</v>
      </c>
      <c r="N176" s="239">
        <f t="shared" si="72"/>
        <v>1286</v>
      </c>
      <c r="O176" s="239">
        <f t="shared" si="72"/>
        <v>1190</v>
      </c>
      <c r="P176" s="239">
        <f t="shared" si="72"/>
        <v>1190</v>
      </c>
      <c r="Q176" s="239">
        <f t="shared" si="72"/>
        <v>1069</v>
      </c>
      <c r="R176" s="239">
        <f t="shared" si="72"/>
        <v>933</v>
      </c>
      <c r="S176" s="239">
        <f t="shared" si="72"/>
        <v>708</v>
      </c>
      <c r="T176" s="239">
        <f t="shared" si="72"/>
        <v>502</v>
      </c>
      <c r="U176" s="239">
        <f t="shared" si="72"/>
        <v>352</v>
      </c>
      <c r="V176" s="251">
        <f t="shared" si="72"/>
        <v>598</v>
      </c>
      <c r="W176" s="252"/>
      <c r="X176" s="252"/>
      <c r="Y176" s="252"/>
      <c r="AV176" s="253"/>
      <c r="AW176" s="253"/>
      <c r="AX176" s="253"/>
      <c r="AY176" s="253"/>
      <c r="AZ176" s="253"/>
      <c r="BA176" s="253"/>
      <c r="BB176" s="253"/>
      <c r="BC176" s="253"/>
      <c r="BD176" s="253"/>
      <c r="BE176" s="253"/>
      <c r="BF176" s="253"/>
      <c r="BG176" s="253"/>
      <c r="BH176" s="253"/>
      <c r="BI176" s="253"/>
      <c r="BJ176" s="253"/>
      <c r="BK176" s="253"/>
      <c r="BL176" s="253"/>
      <c r="BM176" s="253"/>
      <c r="BN176" s="253"/>
      <c r="BO176" s="253"/>
      <c r="BP176" s="253"/>
      <c r="BQ176" s="253"/>
      <c r="BR176" s="253"/>
      <c r="BS176" s="253"/>
      <c r="BT176" s="253"/>
      <c r="BU176" s="253"/>
      <c r="BV176" s="253"/>
      <c r="BW176" s="253"/>
      <c r="BX176" s="253"/>
      <c r="BY176" s="253"/>
      <c r="BZ176" s="253"/>
      <c r="CA176" s="253"/>
      <c r="CB176" s="253"/>
      <c r="CC176" s="253"/>
      <c r="CD176" s="253"/>
      <c r="CE176" s="253"/>
      <c r="CF176" s="253"/>
      <c r="CG176" s="253"/>
      <c r="CH176" s="253"/>
      <c r="CI176" s="253"/>
      <c r="CJ176" s="253"/>
      <c r="CK176" s="253"/>
      <c r="CL176" s="253"/>
      <c r="CM176" s="253"/>
      <c r="CN176" s="253"/>
      <c r="CO176" s="253"/>
      <c r="CP176" s="253"/>
      <c r="CQ176" s="253"/>
      <c r="CR176" s="253"/>
      <c r="CS176" s="253"/>
      <c r="CT176" s="253"/>
    </row>
    <row r="177" spans="1:98" s="265" customFormat="1" ht="19.5" customHeight="1">
      <c r="A177" s="261"/>
      <c r="B177" s="273"/>
      <c r="C177" s="263" t="s">
        <v>88</v>
      </c>
      <c r="D177" s="247">
        <f t="shared" si="63"/>
        <v>11601</v>
      </c>
      <c r="E177" s="247">
        <v>255</v>
      </c>
      <c r="F177" s="247">
        <v>1044</v>
      </c>
      <c r="G177" s="247">
        <v>1291</v>
      </c>
      <c r="H177" s="247">
        <v>1188</v>
      </c>
      <c r="I177" s="247">
        <v>1029</v>
      </c>
      <c r="J177" s="247">
        <v>943</v>
      </c>
      <c r="K177" s="247">
        <v>811</v>
      </c>
      <c r="L177" s="247">
        <v>744</v>
      </c>
      <c r="M177" s="247">
        <v>665</v>
      </c>
      <c r="N177" s="247">
        <v>594</v>
      </c>
      <c r="O177" s="247">
        <v>566</v>
      </c>
      <c r="P177" s="247">
        <v>563</v>
      </c>
      <c r="Q177" s="247">
        <v>518</v>
      </c>
      <c r="R177" s="247">
        <v>456</v>
      </c>
      <c r="S177" s="247">
        <v>323</v>
      </c>
      <c r="T177" s="247">
        <v>238</v>
      </c>
      <c r="U177" s="247">
        <v>152</v>
      </c>
      <c r="V177" s="264">
        <v>221</v>
      </c>
      <c r="W177" s="267"/>
      <c r="X177" s="240"/>
      <c r="Y177" s="240"/>
      <c r="AV177" s="241"/>
      <c r="AW177" s="241"/>
      <c r="AX177" s="241"/>
      <c r="AY177" s="241"/>
      <c r="AZ177" s="241"/>
      <c r="BA177" s="241"/>
      <c r="BB177" s="241"/>
      <c r="BC177" s="241"/>
      <c r="BD177" s="241"/>
      <c r="BE177" s="241"/>
      <c r="BF177" s="241"/>
      <c r="BG177" s="241"/>
      <c r="BH177" s="241"/>
      <c r="BI177" s="241"/>
      <c r="BJ177" s="241"/>
      <c r="BK177" s="241"/>
      <c r="BL177" s="241"/>
      <c r="BM177" s="241"/>
      <c r="BN177" s="241"/>
      <c r="BO177" s="241"/>
      <c r="BP177" s="241"/>
      <c r="BQ177" s="241"/>
      <c r="BR177" s="241"/>
      <c r="BS177" s="241"/>
      <c r="BT177" s="241"/>
      <c r="BU177" s="241"/>
      <c r="BV177" s="241"/>
      <c r="BW177" s="241"/>
      <c r="BX177" s="241"/>
      <c r="BY177" s="241"/>
      <c r="BZ177" s="241"/>
      <c r="CA177" s="241"/>
      <c r="CB177" s="241"/>
      <c r="CC177" s="241"/>
      <c r="CD177" s="241"/>
      <c r="CE177" s="241"/>
      <c r="CF177" s="241"/>
      <c r="CG177" s="241"/>
      <c r="CH177" s="241"/>
      <c r="CI177" s="241"/>
      <c r="CJ177" s="241"/>
      <c r="CK177" s="241"/>
      <c r="CL177" s="241"/>
      <c r="CM177" s="241"/>
      <c r="CN177" s="241"/>
      <c r="CO177" s="241"/>
      <c r="CP177" s="241"/>
      <c r="CQ177" s="241"/>
      <c r="CR177" s="241"/>
      <c r="CS177" s="241"/>
      <c r="CT177" s="241"/>
    </row>
    <row r="178" spans="1:98" ht="19.5" customHeight="1">
      <c r="A178" s="261"/>
      <c r="B178" s="270"/>
      <c r="C178" s="263" t="s">
        <v>89</v>
      </c>
      <c r="D178" s="247">
        <f t="shared" si="63"/>
        <v>11944</v>
      </c>
      <c r="E178" s="247">
        <v>216</v>
      </c>
      <c r="F178" s="247">
        <v>935</v>
      </c>
      <c r="G178" s="247">
        <v>1198</v>
      </c>
      <c r="H178" s="247">
        <v>1109</v>
      </c>
      <c r="I178" s="247">
        <v>1013</v>
      </c>
      <c r="J178" s="247">
        <v>907</v>
      </c>
      <c r="K178" s="247">
        <v>847</v>
      </c>
      <c r="L178" s="247">
        <v>801</v>
      </c>
      <c r="M178" s="247">
        <v>721</v>
      </c>
      <c r="N178" s="247">
        <v>692</v>
      </c>
      <c r="O178" s="247">
        <v>624</v>
      </c>
      <c r="P178" s="247">
        <v>627</v>
      </c>
      <c r="Q178" s="247">
        <v>551</v>
      </c>
      <c r="R178" s="247">
        <v>477</v>
      </c>
      <c r="S178" s="247">
        <v>385</v>
      </c>
      <c r="T178" s="247">
        <v>264</v>
      </c>
      <c r="U178" s="247">
        <v>200</v>
      </c>
      <c r="V178" s="264">
        <v>377</v>
      </c>
      <c r="W178" s="267"/>
      <c r="X178" s="240"/>
      <c r="Y178" s="240"/>
      <c r="Z178" s="241"/>
      <c r="AA178" s="241"/>
      <c r="AB178" s="241"/>
      <c r="AC178" s="241"/>
      <c r="AD178" s="241"/>
      <c r="AE178" s="241"/>
      <c r="AF178" s="241"/>
      <c r="AG178" s="241"/>
      <c r="AH178" s="241"/>
      <c r="AI178" s="241"/>
      <c r="AJ178" s="241"/>
      <c r="AK178" s="241"/>
      <c r="AL178" s="241"/>
      <c r="AM178" s="241"/>
      <c r="AN178" s="241"/>
      <c r="AO178" s="241"/>
      <c r="AP178" s="241"/>
      <c r="AQ178" s="241"/>
      <c r="AR178" s="241"/>
      <c r="AS178" s="241"/>
      <c r="AT178" s="241"/>
      <c r="AU178" s="241"/>
      <c r="AV178" s="241"/>
      <c r="AW178" s="241"/>
      <c r="AX178" s="241"/>
      <c r="AY178" s="241"/>
      <c r="AZ178" s="241"/>
      <c r="BA178" s="241"/>
      <c r="BB178" s="241"/>
      <c r="BC178" s="241"/>
      <c r="BD178" s="241"/>
      <c r="BE178" s="241"/>
      <c r="BF178" s="241"/>
      <c r="BG178" s="241"/>
      <c r="BH178" s="241"/>
      <c r="BI178" s="241"/>
      <c r="BJ178" s="241"/>
      <c r="BK178" s="241"/>
      <c r="BL178" s="241"/>
      <c r="BM178" s="241"/>
      <c r="BN178" s="241"/>
      <c r="BO178" s="241"/>
      <c r="BP178" s="241"/>
      <c r="BQ178" s="241"/>
      <c r="BR178" s="241"/>
      <c r="BS178" s="241"/>
      <c r="BT178" s="241"/>
      <c r="BU178" s="241"/>
      <c r="BV178" s="241"/>
      <c r="BW178" s="241"/>
      <c r="BX178" s="241"/>
      <c r="BY178" s="241"/>
      <c r="BZ178" s="241"/>
      <c r="CA178" s="241"/>
      <c r="CB178" s="241"/>
      <c r="CC178" s="241"/>
      <c r="CD178" s="241"/>
      <c r="CE178" s="241"/>
      <c r="CF178" s="241"/>
      <c r="CG178" s="241"/>
      <c r="CH178" s="241"/>
      <c r="CI178" s="241"/>
      <c r="CJ178" s="241"/>
      <c r="CK178" s="241"/>
      <c r="CL178" s="241"/>
      <c r="CM178" s="241"/>
      <c r="CN178" s="241"/>
      <c r="CO178" s="241"/>
      <c r="CP178" s="241"/>
      <c r="CQ178" s="241"/>
      <c r="CR178" s="241"/>
      <c r="CS178" s="241"/>
      <c r="CT178" s="241"/>
    </row>
    <row r="179" spans="1:98" s="254" customFormat="1" ht="19.5" customHeight="1">
      <c r="A179" s="248" t="s">
        <v>37</v>
      </c>
      <c r="B179" s="249" t="s">
        <v>207</v>
      </c>
      <c r="C179" s="166"/>
      <c r="D179" s="272">
        <f>D180+D181</f>
        <v>21139</v>
      </c>
      <c r="E179" s="272">
        <f t="shared" ref="E179:V179" si="73">E180+E181</f>
        <v>497</v>
      </c>
      <c r="F179" s="272">
        <f t="shared" si="73"/>
        <v>1838</v>
      </c>
      <c r="G179" s="272">
        <f t="shared" si="73"/>
        <v>2194</v>
      </c>
      <c r="H179" s="272">
        <f t="shared" si="73"/>
        <v>2142</v>
      </c>
      <c r="I179" s="272">
        <f t="shared" si="73"/>
        <v>1761</v>
      </c>
      <c r="J179" s="272">
        <f t="shared" si="73"/>
        <v>1736</v>
      </c>
      <c r="K179" s="272">
        <f t="shared" si="73"/>
        <v>1402</v>
      </c>
      <c r="L179" s="272">
        <f t="shared" si="73"/>
        <v>1257</v>
      </c>
      <c r="M179" s="272">
        <f t="shared" si="73"/>
        <v>1074</v>
      </c>
      <c r="N179" s="272">
        <f t="shared" si="73"/>
        <v>1014</v>
      </c>
      <c r="O179" s="272">
        <f t="shared" si="73"/>
        <v>1027</v>
      </c>
      <c r="P179" s="272">
        <f t="shared" si="73"/>
        <v>1076</v>
      </c>
      <c r="Q179" s="272">
        <f t="shared" si="73"/>
        <v>1111</v>
      </c>
      <c r="R179" s="272">
        <f t="shared" si="73"/>
        <v>884</v>
      </c>
      <c r="S179" s="272">
        <f t="shared" si="73"/>
        <v>693</v>
      </c>
      <c r="T179" s="272">
        <f t="shared" si="73"/>
        <v>479</v>
      </c>
      <c r="U179" s="272">
        <f t="shared" si="73"/>
        <v>338</v>
      </c>
      <c r="V179" s="277">
        <f t="shared" si="73"/>
        <v>616</v>
      </c>
      <c r="W179" s="252"/>
      <c r="X179" s="252"/>
      <c r="Y179" s="252"/>
      <c r="Z179" s="253"/>
      <c r="AA179" s="253"/>
      <c r="AB179" s="253"/>
      <c r="AC179" s="253"/>
      <c r="AD179" s="253"/>
      <c r="AE179" s="253"/>
      <c r="AF179" s="253"/>
      <c r="AG179" s="253"/>
      <c r="AH179" s="253"/>
      <c r="AI179" s="253"/>
      <c r="AJ179" s="253"/>
      <c r="AK179" s="253"/>
      <c r="AL179" s="253"/>
      <c r="AM179" s="253"/>
      <c r="AN179" s="253"/>
      <c r="AO179" s="253"/>
      <c r="AP179" s="253"/>
      <c r="AQ179" s="253"/>
      <c r="AR179" s="253"/>
      <c r="AS179" s="253"/>
      <c r="AT179" s="253"/>
      <c r="AU179" s="253"/>
      <c r="AV179" s="253"/>
      <c r="AW179" s="253"/>
      <c r="AX179" s="253"/>
      <c r="AY179" s="253"/>
      <c r="AZ179" s="253"/>
      <c r="BA179" s="253"/>
      <c r="BB179" s="253"/>
      <c r="BC179" s="253"/>
      <c r="BD179" s="253"/>
      <c r="BE179" s="253"/>
      <c r="BF179" s="253"/>
      <c r="BG179" s="253"/>
      <c r="BH179" s="253"/>
      <c r="BI179" s="253"/>
      <c r="BJ179" s="253"/>
      <c r="BK179" s="253"/>
      <c r="BL179" s="253"/>
      <c r="BM179" s="253"/>
      <c r="BN179" s="253"/>
      <c r="BO179" s="253"/>
      <c r="BP179" s="253"/>
      <c r="BQ179" s="253"/>
      <c r="BR179" s="253"/>
      <c r="BS179" s="253"/>
      <c r="BT179" s="253"/>
      <c r="BU179" s="253"/>
      <c r="BV179" s="253"/>
      <c r="BW179" s="253"/>
      <c r="BX179" s="253"/>
      <c r="BY179" s="253"/>
      <c r="BZ179" s="253"/>
      <c r="CA179" s="253"/>
      <c r="CB179" s="253"/>
      <c r="CC179" s="253"/>
      <c r="CD179" s="253"/>
      <c r="CE179" s="253"/>
      <c r="CF179" s="253"/>
      <c r="CG179" s="253"/>
      <c r="CH179" s="253"/>
      <c r="CI179" s="253"/>
      <c r="CJ179" s="253"/>
      <c r="CK179" s="253"/>
      <c r="CL179" s="253"/>
      <c r="CM179" s="253"/>
      <c r="CN179" s="253"/>
      <c r="CO179" s="253"/>
      <c r="CP179" s="253"/>
      <c r="CQ179" s="253"/>
      <c r="CR179" s="253"/>
      <c r="CS179" s="253"/>
      <c r="CT179" s="253"/>
    </row>
    <row r="180" spans="1:98" s="265" customFormat="1" ht="19.5" customHeight="1">
      <c r="A180" s="261"/>
      <c r="B180" s="273"/>
      <c r="C180" s="263" t="s">
        <v>88</v>
      </c>
      <c r="D180" s="243">
        <f t="shared" ref="D180:D190" si="74">SUM(E180:V180)</f>
        <v>10228</v>
      </c>
      <c r="E180" s="247">
        <v>275</v>
      </c>
      <c r="F180" s="247">
        <v>938</v>
      </c>
      <c r="G180" s="247">
        <v>1091</v>
      </c>
      <c r="H180" s="247">
        <v>1114</v>
      </c>
      <c r="I180" s="247">
        <v>827</v>
      </c>
      <c r="J180" s="247">
        <v>868</v>
      </c>
      <c r="K180" s="247">
        <v>669</v>
      </c>
      <c r="L180" s="247">
        <v>623</v>
      </c>
      <c r="M180" s="247">
        <v>523</v>
      </c>
      <c r="N180" s="247">
        <v>514</v>
      </c>
      <c r="O180" s="247">
        <v>464</v>
      </c>
      <c r="P180" s="247">
        <v>505</v>
      </c>
      <c r="Q180" s="247">
        <v>515</v>
      </c>
      <c r="R180" s="247">
        <v>422</v>
      </c>
      <c r="S180" s="247">
        <v>323</v>
      </c>
      <c r="T180" s="247">
        <v>202</v>
      </c>
      <c r="U180" s="247">
        <v>152</v>
      </c>
      <c r="V180" s="264">
        <v>203</v>
      </c>
      <c r="W180" s="240"/>
      <c r="X180" s="240"/>
      <c r="Y180" s="240"/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1"/>
      <c r="AK180" s="241"/>
      <c r="AL180" s="241"/>
      <c r="AM180" s="241"/>
      <c r="AN180" s="241"/>
      <c r="AO180" s="241"/>
      <c r="AP180" s="241"/>
      <c r="AQ180" s="241"/>
      <c r="AR180" s="241"/>
      <c r="AS180" s="241"/>
      <c r="AT180" s="241"/>
      <c r="AU180" s="241"/>
      <c r="AV180" s="241"/>
      <c r="AW180" s="241"/>
      <c r="AX180" s="241"/>
      <c r="AY180" s="241"/>
      <c r="AZ180" s="241"/>
      <c r="BA180" s="241"/>
      <c r="BB180" s="241"/>
      <c r="BC180" s="241"/>
      <c r="BD180" s="241"/>
      <c r="BE180" s="241"/>
      <c r="BF180" s="241"/>
      <c r="BG180" s="241"/>
      <c r="BH180" s="241"/>
      <c r="BI180" s="241"/>
      <c r="BJ180" s="241"/>
      <c r="BK180" s="241"/>
      <c r="BL180" s="241"/>
      <c r="BM180" s="241"/>
      <c r="BN180" s="241"/>
      <c r="BO180" s="241"/>
      <c r="BP180" s="241"/>
      <c r="BQ180" s="241"/>
      <c r="BR180" s="241"/>
      <c r="BS180" s="241"/>
      <c r="BT180" s="241"/>
      <c r="BU180" s="241"/>
      <c r="BV180" s="241"/>
      <c r="BW180" s="241"/>
      <c r="BX180" s="241"/>
      <c r="BY180" s="241"/>
      <c r="BZ180" s="241"/>
      <c r="CA180" s="241"/>
      <c r="CB180" s="241"/>
      <c r="CC180" s="241"/>
      <c r="CD180" s="241"/>
      <c r="CE180" s="241"/>
      <c r="CF180" s="241"/>
      <c r="CG180" s="241"/>
      <c r="CH180" s="241"/>
      <c r="CI180" s="241"/>
      <c r="CJ180" s="241"/>
      <c r="CK180" s="241"/>
      <c r="CL180" s="241"/>
      <c r="CM180" s="241"/>
      <c r="CN180" s="241"/>
      <c r="CO180" s="241"/>
      <c r="CP180" s="241"/>
      <c r="CQ180" s="241"/>
      <c r="CR180" s="241"/>
      <c r="CS180" s="241"/>
      <c r="CT180" s="241"/>
    </row>
    <row r="181" spans="1:98" ht="19.5" customHeight="1">
      <c r="A181" s="261"/>
      <c r="B181" s="270"/>
      <c r="C181" s="263" t="s">
        <v>89</v>
      </c>
      <c r="D181" s="243">
        <f t="shared" si="74"/>
        <v>10911</v>
      </c>
      <c r="E181" s="247">
        <v>222</v>
      </c>
      <c r="F181" s="247">
        <v>900</v>
      </c>
      <c r="G181" s="247">
        <v>1103</v>
      </c>
      <c r="H181" s="247">
        <v>1028</v>
      </c>
      <c r="I181" s="247">
        <v>934</v>
      </c>
      <c r="J181" s="247">
        <v>868</v>
      </c>
      <c r="K181" s="247">
        <v>733</v>
      </c>
      <c r="L181" s="247">
        <v>634</v>
      </c>
      <c r="M181" s="247">
        <v>551</v>
      </c>
      <c r="N181" s="247">
        <v>500</v>
      </c>
      <c r="O181" s="247">
        <v>563</v>
      </c>
      <c r="P181" s="247">
        <v>571</v>
      </c>
      <c r="Q181" s="247">
        <v>596</v>
      </c>
      <c r="R181" s="247">
        <v>462</v>
      </c>
      <c r="S181" s="247">
        <v>370</v>
      </c>
      <c r="T181" s="247">
        <v>277</v>
      </c>
      <c r="U181" s="247">
        <v>186</v>
      </c>
      <c r="V181" s="264">
        <v>413</v>
      </c>
      <c r="W181" s="240"/>
      <c r="X181" s="240"/>
      <c r="Y181" s="240"/>
      <c r="Z181" s="241"/>
      <c r="AA181" s="241"/>
      <c r="AB181" s="241"/>
      <c r="AC181" s="241"/>
      <c r="AD181" s="241"/>
      <c r="AE181" s="241"/>
      <c r="AF181" s="241"/>
      <c r="AG181" s="241"/>
      <c r="AH181" s="241"/>
      <c r="AI181" s="241"/>
      <c r="AJ181" s="241"/>
      <c r="AK181" s="241"/>
      <c r="AL181" s="241"/>
      <c r="AM181" s="241"/>
      <c r="AN181" s="241"/>
      <c r="AO181" s="241"/>
      <c r="AP181" s="241"/>
      <c r="AQ181" s="241"/>
      <c r="AR181" s="241"/>
      <c r="AS181" s="241"/>
      <c r="AT181" s="241"/>
      <c r="AU181" s="241"/>
      <c r="AV181" s="241"/>
      <c r="AW181" s="241"/>
      <c r="AX181" s="241"/>
      <c r="AY181" s="241"/>
      <c r="AZ181" s="241"/>
      <c r="BA181" s="241"/>
      <c r="BB181" s="241"/>
      <c r="BC181" s="241"/>
      <c r="BD181" s="241"/>
      <c r="BE181" s="241"/>
      <c r="BF181" s="241"/>
      <c r="BG181" s="241"/>
      <c r="BH181" s="241"/>
      <c r="BI181" s="241"/>
      <c r="BJ181" s="241"/>
      <c r="BK181" s="241"/>
      <c r="BL181" s="241"/>
      <c r="BM181" s="241"/>
      <c r="BN181" s="241"/>
      <c r="BO181" s="241"/>
      <c r="BP181" s="241"/>
      <c r="BQ181" s="241"/>
      <c r="BR181" s="241"/>
      <c r="BS181" s="241"/>
      <c r="BT181" s="241"/>
      <c r="BU181" s="241"/>
      <c r="BV181" s="241"/>
      <c r="BW181" s="241"/>
      <c r="BX181" s="241"/>
      <c r="BY181" s="241"/>
      <c r="BZ181" s="241"/>
      <c r="CA181" s="241"/>
      <c r="CB181" s="241"/>
      <c r="CC181" s="241"/>
      <c r="CD181" s="241"/>
      <c r="CE181" s="241"/>
      <c r="CF181" s="241"/>
      <c r="CG181" s="241"/>
      <c r="CH181" s="241"/>
      <c r="CI181" s="241"/>
      <c r="CJ181" s="241"/>
      <c r="CK181" s="241"/>
      <c r="CL181" s="241"/>
      <c r="CM181" s="241"/>
      <c r="CN181" s="241"/>
      <c r="CO181" s="241"/>
      <c r="CP181" s="241"/>
      <c r="CQ181" s="241"/>
      <c r="CR181" s="241"/>
      <c r="CS181" s="241"/>
      <c r="CT181" s="241"/>
    </row>
    <row r="182" spans="1:98" s="254" customFormat="1" ht="19.5" customHeight="1">
      <c r="A182" s="248" t="s">
        <v>39</v>
      </c>
      <c r="B182" s="249" t="s">
        <v>231</v>
      </c>
      <c r="C182" s="166"/>
      <c r="D182" s="239">
        <f t="shared" si="74"/>
        <v>5885</v>
      </c>
      <c r="E182" s="239">
        <f>SUM(E183:E184)</f>
        <v>110</v>
      </c>
      <c r="F182" s="239">
        <f>SUM(F183:F184)</f>
        <v>487</v>
      </c>
      <c r="G182" s="239">
        <f t="shared" ref="G182:V182" si="75">SUM(G183:G184)</f>
        <v>603</v>
      </c>
      <c r="H182" s="239">
        <f t="shared" si="75"/>
        <v>506</v>
      </c>
      <c r="I182" s="239">
        <f t="shared" si="75"/>
        <v>430</v>
      </c>
      <c r="J182" s="239">
        <f t="shared" si="75"/>
        <v>400</v>
      </c>
      <c r="K182" s="239">
        <f t="shared" si="75"/>
        <v>337</v>
      </c>
      <c r="L182" s="239">
        <f t="shared" si="75"/>
        <v>401</v>
      </c>
      <c r="M182" s="239">
        <f t="shared" si="75"/>
        <v>360</v>
      </c>
      <c r="N182" s="239">
        <f t="shared" si="75"/>
        <v>331</v>
      </c>
      <c r="O182" s="239">
        <f t="shared" si="75"/>
        <v>350</v>
      </c>
      <c r="P182" s="239">
        <f t="shared" si="75"/>
        <v>312</v>
      </c>
      <c r="Q182" s="239">
        <f t="shared" si="75"/>
        <v>344</v>
      </c>
      <c r="R182" s="239">
        <f t="shared" si="75"/>
        <v>261</v>
      </c>
      <c r="S182" s="239">
        <f t="shared" si="75"/>
        <v>225</v>
      </c>
      <c r="T182" s="239">
        <f t="shared" si="75"/>
        <v>132</v>
      </c>
      <c r="U182" s="239">
        <f t="shared" si="75"/>
        <v>117</v>
      </c>
      <c r="V182" s="251">
        <f t="shared" si="75"/>
        <v>179</v>
      </c>
      <c r="W182" s="252"/>
      <c r="X182" s="252"/>
      <c r="Y182" s="252"/>
      <c r="Z182" s="253"/>
      <c r="AA182" s="253"/>
      <c r="AB182" s="253"/>
      <c r="AC182" s="253"/>
      <c r="AD182" s="253"/>
      <c r="AE182" s="253"/>
      <c r="AF182" s="253"/>
      <c r="AG182" s="253"/>
      <c r="AH182" s="253"/>
      <c r="AI182" s="253"/>
      <c r="AJ182" s="253"/>
      <c r="AK182" s="253"/>
      <c r="AL182" s="253"/>
      <c r="AM182" s="253"/>
      <c r="AN182" s="253"/>
      <c r="AO182" s="253"/>
      <c r="AP182" s="253"/>
      <c r="AQ182" s="253"/>
      <c r="AR182" s="253"/>
      <c r="AS182" s="253"/>
      <c r="AT182" s="253"/>
      <c r="AU182" s="253"/>
      <c r="AV182" s="253"/>
      <c r="AW182" s="253"/>
      <c r="AX182" s="253"/>
      <c r="AY182" s="253"/>
      <c r="AZ182" s="253"/>
      <c r="BA182" s="253"/>
      <c r="BB182" s="253"/>
      <c r="BC182" s="253"/>
      <c r="BD182" s="253"/>
      <c r="BE182" s="253"/>
      <c r="BF182" s="253"/>
      <c r="BG182" s="253"/>
      <c r="BH182" s="253"/>
      <c r="BI182" s="253"/>
      <c r="BJ182" s="253"/>
      <c r="BK182" s="253"/>
      <c r="BL182" s="253"/>
      <c r="BM182" s="253"/>
      <c r="BN182" s="253"/>
      <c r="BO182" s="253"/>
      <c r="BP182" s="253"/>
      <c r="BQ182" s="253"/>
      <c r="BR182" s="253"/>
      <c r="BS182" s="253"/>
      <c r="BT182" s="253"/>
      <c r="BU182" s="253"/>
      <c r="BV182" s="253"/>
      <c r="BW182" s="253"/>
      <c r="BX182" s="253"/>
      <c r="BY182" s="253"/>
      <c r="BZ182" s="253"/>
      <c r="CA182" s="253"/>
      <c r="CB182" s="253"/>
      <c r="CC182" s="253"/>
      <c r="CD182" s="253"/>
      <c r="CE182" s="253"/>
      <c r="CF182" s="253"/>
      <c r="CG182" s="253"/>
      <c r="CH182" s="253"/>
      <c r="CI182" s="253"/>
      <c r="CJ182" s="253"/>
      <c r="CK182" s="253"/>
      <c r="CL182" s="253"/>
      <c r="CM182" s="253"/>
      <c r="CN182" s="253"/>
      <c r="CO182" s="253"/>
      <c r="CP182" s="253"/>
      <c r="CQ182" s="253"/>
      <c r="CR182" s="253"/>
      <c r="CS182" s="253"/>
      <c r="CT182" s="253"/>
    </row>
    <row r="183" spans="1:98" s="265" customFormat="1" ht="19.5" customHeight="1">
      <c r="A183" s="261"/>
      <c r="B183" s="273"/>
      <c r="C183" s="263" t="s">
        <v>88</v>
      </c>
      <c r="D183" s="247">
        <f t="shared" si="74"/>
        <v>2821</v>
      </c>
      <c r="E183" s="247">
        <v>57</v>
      </c>
      <c r="F183" s="247">
        <v>261</v>
      </c>
      <c r="G183" s="247">
        <v>322</v>
      </c>
      <c r="H183" s="247">
        <v>256</v>
      </c>
      <c r="I183" s="247">
        <v>213</v>
      </c>
      <c r="J183" s="247">
        <v>190</v>
      </c>
      <c r="K183" s="247">
        <v>151</v>
      </c>
      <c r="L183" s="247">
        <v>179</v>
      </c>
      <c r="M183" s="247">
        <v>165</v>
      </c>
      <c r="N183" s="247">
        <v>163</v>
      </c>
      <c r="O183" s="247">
        <v>156</v>
      </c>
      <c r="P183" s="247">
        <v>130</v>
      </c>
      <c r="Q183" s="247">
        <v>155</v>
      </c>
      <c r="R183" s="247">
        <v>113</v>
      </c>
      <c r="S183" s="247">
        <v>112</v>
      </c>
      <c r="T183" s="247">
        <v>71</v>
      </c>
      <c r="U183" s="247">
        <v>53</v>
      </c>
      <c r="V183" s="264">
        <v>74</v>
      </c>
      <c r="W183" s="240"/>
      <c r="X183" s="240"/>
      <c r="Y183" s="240"/>
      <c r="Z183" s="241"/>
      <c r="AA183" s="241"/>
      <c r="AB183" s="241"/>
      <c r="AC183" s="241"/>
      <c r="AD183" s="241"/>
      <c r="AE183" s="241"/>
      <c r="AF183" s="241"/>
      <c r="AG183" s="241"/>
      <c r="AH183" s="241"/>
      <c r="AI183" s="241"/>
      <c r="AJ183" s="241"/>
      <c r="AK183" s="241"/>
      <c r="AL183" s="241"/>
      <c r="AM183" s="241"/>
      <c r="AN183" s="241"/>
      <c r="AO183" s="241"/>
      <c r="AP183" s="241"/>
      <c r="AQ183" s="241"/>
      <c r="AR183" s="241"/>
      <c r="AS183" s="241"/>
      <c r="AT183" s="241"/>
      <c r="AU183" s="241"/>
      <c r="AV183" s="241"/>
      <c r="AW183" s="241"/>
      <c r="AX183" s="241"/>
      <c r="AY183" s="241"/>
      <c r="AZ183" s="241"/>
      <c r="BA183" s="241"/>
      <c r="BB183" s="241"/>
      <c r="BC183" s="241"/>
      <c r="BD183" s="241"/>
      <c r="BE183" s="241"/>
      <c r="BF183" s="241"/>
      <c r="BG183" s="241"/>
      <c r="BH183" s="241"/>
      <c r="BI183" s="241"/>
      <c r="BJ183" s="241"/>
      <c r="BK183" s="241"/>
      <c r="BL183" s="241"/>
      <c r="BM183" s="241"/>
      <c r="BN183" s="241"/>
      <c r="BO183" s="241"/>
      <c r="BP183" s="241"/>
      <c r="BQ183" s="241"/>
      <c r="BR183" s="241"/>
      <c r="BS183" s="241"/>
      <c r="BT183" s="241"/>
      <c r="BU183" s="241"/>
      <c r="BV183" s="241"/>
      <c r="BW183" s="241"/>
      <c r="BX183" s="241"/>
      <c r="BY183" s="241"/>
      <c r="BZ183" s="241"/>
      <c r="CA183" s="241"/>
      <c r="CB183" s="241"/>
      <c r="CC183" s="241"/>
      <c r="CD183" s="241"/>
      <c r="CE183" s="241"/>
      <c r="CF183" s="241"/>
      <c r="CG183" s="241"/>
      <c r="CH183" s="241"/>
      <c r="CI183" s="241"/>
      <c r="CJ183" s="241"/>
      <c r="CK183" s="241"/>
      <c r="CL183" s="241"/>
      <c r="CM183" s="241"/>
      <c r="CN183" s="241"/>
      <c r="CO183" s="241"/>
      <c r="CP183" s="241"/>
      <c r="CQ183" s="241"/>
      <c r="CR183" s="241"/>
      <c r="CS183" s="241"/>
      <c r="CT183" s="241"/>
    </row>
    <row r="184" spans="1:98" ht="19.5" customHeight="1">
      <c r="A184" s="261"/>
      <c r="B184" s="270"/>
      <c r="C184" s="263" t="s">
        <v>89</v>
      </c>
      <c r="D184" s="247">
        <f t="shared" si="74"/>
        <v>3064</v>
      </c>
      <c r="E184" s="247">
        <v>53</v>
      </c>
      <c r="F184" s="247">
        <v>226</v>
      </c>
      <c r="G184" s="247">
        <v>281</v>
      </c>
      <c r="H184" s="247">
        <v>250</v>
      </c>
      <c r="I184" s="247">
        <v>217</v>
      </c>
      <c r="J184" s="247">
        <v>210</v>
      </c>
      <c r="K184" s="247">
        <v>186</v>
      </c>
      <c r="L184" s="247">
        <v>222</v>
      </c>
      <c r="M184" s="247">
        <v>195</v>
      </c>
      <c r="N184" s="247">
        <v>168</v>
      </c>
      <c r="O184" s="247">
        <v>194</v>
      </c>
      <c r="P184" s="247">
        <v>182</v>
      </c>
      <c r="Q184" s="247">
        <v>189</v>
      </c>
      <c r="R184" s="247">
        <v>148</v>
      </c>
      <c r="S184" s="247">
        <v>113</v>
      </c>
      <c r="T184" s="247">
        <v>61</v>
      </c>
      <c r="U184" s="247">
        <v>64</v>
      </c>
      <c r="V184" s="264">
        <v>105</v>
      </c>
      <c r="W184" s="240"/>
      <c r="X184" s="240"/>
      <c r="Y184" s="240"/>
      <c r="Z184" s="241"/>
      <c r="AA184" s="241"/>
      <c r="AB184" s="241"/>
      <c r="AC184" s="241"/>
      <c r="AD184" s="241"/>
      <c r="AE184" s="241"/>
      <c r="AF184" s="241"/>
      <c r="AG184" s="241"/>
      <c r="AH184" s="241"/>
      <c r="AI184" s="241"/>
      <c r="AJ184" s="241"/>
      <c r="AK184" s="241"/>
      <c r="AL184" s="241"/>
      <c r="AM184" s="241"/>
      <c r="AN184" s="241"/>
      <c r="AO184" s="241"/>
      <c r="AP184" s="241"/>
      <c r="AQ184" s="241"/>
      <c r="AR184" s="241"/>
      <c r="AS184" s="241"/>
      <c r="AT184" s="241"/>
      <c r="AU184" s="241"/>
      <c r="AV184" s="241"/>
      <c r="AW184" s="241"/>
      <c r="AX184" s="241"/>
      <c r="AY184" s="241"/>
      <c r="AZ184" s="241"/>
      <c r="BA184" s="241"/>
      <c r="BB184" s="241"/>
      <c r="BC184" s="241"/>
      <c r="BD184" s="241"/>
      <c r="BE184" s="241"/>
      <c r="BF184" s="241"/>
      <c r="BG184" s="241"/>
      <c r="BH184" s="241"/>
      <c r="BI184" s="241"/>
      <c r="BJ184" s="241"/>
      <c r="BK184" s="241"/>
      <c r="BL184" s="241"/>
      <c r="BM184" s="241"/>
      <c r="BN184" s="241"/>
      <c r="BO184" s="241"/>
      <c r="BP184" s="241"/>
      <c r="BQ184" s="241"/>
      <c r="BR184" s="241"/>
      <c r="BS184" s="241"/>
      <c r="BT184" s="241"/>
      <c r="BU184" s="241"/>
      <c r="BV184" s="241"/>
      <c r="BW184" s="241"/>
      <c r="BX184" s="241"/>
      <c r="BY184" s="241"/>
      <c r="BZ184" s="241"/>
      <c r="CA184" s="241"/>
      <c r="CB184" s="241"/>
      <c r="CC184" s="241"/>
      <c r="CD184" s="241"/>
      <c r="CE184" s="241"/>
      <c r="CF184" s="241"/>
      <c r="CG184" s="241"/>
      <c r="CH184" s="241"/>
      <c r="CI184" s="241"/>
      <c r="CJ184" s="241"/>
      <c r="CK184" s="241"/>
      <c r="CL184" s="241"/>
      <c r="CM184" s="241"/>
      <c r="CN184" s="241"/>
      <c r="CO184" s="241"/>
      <c r="CP184" s="241"/>
      <c r="CQ184" s="241"/>
      <c r="CR184" s="241"/>
      <c r="CS184" s="241"/>
      <c r="CT184" s="241"/>
    </row>
    <row r="185" spans="1:98" s="254" customFormat="1" ht="19.5" customHeight="1">
      <c r="A185" s="248" t="s">
        <v>46</v>
      </c>
      <c r="B185" s="249" t="s">
        <v>232</v>
      </c>
      <c r="C185" s="166"/>
      <c r="D185" s="239">
        <f t="shared" si="74"/>
        <v>2108</v>
      </c>
      <c r="E185" s="239">
        <f>SUM(E186:E187)</f>
        <v>41</v>
      </c>
      <c r="F185" s="239">
        <f>SUM(F186:F187)</f>
        <v>188</v>
      </c>
      <c r="G185" s="239">
        <f t="shared" ref="G185:V185" si="76">SUM(G186:G187)</f>
        <v>232</v>
      </c>
      <c r="H185" s="239">
        <f t="shared" si="76"/>
        <v>190</v>
      </c>
      <c r="I185" s="239">
        <f t="shared" si="76"/>
        <v>176</v>
      </c>
      <c r="J185" s="239">
        <f t="shared" si="76"/>
        <v>150</v>
      </c>
      <c r="K185" s="239">
        <f t="shared" si="76"/>
        <v>147</v>
      </c>
      <c r="L185" s="239">
        <f t="shared" si="76"/>
        <v>121</v>
      </c>
      <c r="M185" s="239">
        <f t="shared" si="76"/>
        <v>117</v>
      </c>
      <c r="N185" s="239">
        <f t="shared" si="76"/>
        <v>106</v>
      </c>
      <c r="O185" s="239">
        <f t="shared" si="76"/>
        <v>100</v>
      </c>
      <c r="P185" s="239">
        <f t="shared" si="76"/>
        <v>108</v>
      </c>
      <c r="Q185" s="239">
        <f t="shared" si="76"/>
        <v>99</v>
      </c>
      <c r="R185" s="239">
        <f t="shared" si="76"/>
        <v>98</v>
      </c>
      <c r="S185" s="239">
        <f t="shared" si="76"/>
        <v>69</v>
      </c>
      <c r="T185" s="239">
        <f t="shared" si="76"/>
        <v>47</v>
      </c>
      <c r="U185" s="239">
        <f t="shared" si="76"/>
        <v>45</v>
      </c>
      <c r="V185" s="251">
        <f t="shared" si="76"/>
        <v>74</v>
      </c>
      <c r="W185" s="252"/>
      <c r="X185" s="252"/>
      <c r="Y185" s="252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53"/>
      <c r="AT185" s="253"/>
      <c r="AU185" s="253"/>
      <c r="AV185" s="253"/>
      <c r="AW185" s="253"/>
      <c r="AX185" s="253"/>
      <c r="AY185" s="253"/>
      <c r="AZ185" s="253"/>
      <c r="BA185" s="253"/>
      <c r="BB185" s="253"/>
      <c r="BC185" s="253"/>
      <c r="BD185" s="253"/>
      <c r="BE185" s="253"/>
      <c r="BF185" s="253"/>
      <c r="BG185" s="253"/>
      <c r="BH185" s="253"/>
      <c r="BI185" s="253"/>
      <c r="BJ185" s="253"/>
      <c r="BK185" s="253"/>
      <c r="BL185" s="253"/>
      <c r="BM185" s="253"/>
      <c r="BN185" s="253"/>
      <c r="BO185" s="253"/>
      <c r="BP185" s="253"/>
      <c r="BQ185" s="253"/>
      <c r="BR185" s="253"/>
      <c r="BS185" s="253"/>
      <c r="BT185" s="253"/>
      <c r="BU185" s="253"/>
      <c r="BV185" s="253"/>
      <c r="BW185" s="253"/>
      <c r="BX185" s="253"/>
      <c r="BY185" s="253"/>
      <c r="BZ185" s="253"/>
      <c r="CA185" s="253"/>
      <c r="CB185" s="253"/>
      <c r="CC185" s="253"/>
      <c r="CD185" s="253"/>
      <c r="CE185" s="253"/>
      <c r="CF185" s="253"/>
      <c r="CG185" s="253"/>
      <c r="CH185" s="253"/>
      <c r="CI185" s="253"/>
      <c r="CJ185" s="253"/>
      <c r="CK185" s="253"/>
      <c r="CL185" s="253"/>
      <c r="CM185" s="253"/>
      <c r="CN185" s="253"/>
      <c r="CO185" s="253"/>
      <c r="CP185" s="253"/>
      <c r="CQ185" s="253"/>
      <c r="CR185" s="253"/>
      <c r="CS185" s="253"/>
      <c r="CT185" s="253"/>
    </row>
    <row r="186" spans="1:98" s="265" customFormat="1" ht="19.5" customHeight="1">
      <c r="A186" s="261"/>
      <c r="B186" s="273"/>
      <c r="C186" s="263" t="s">
        <v>88</v>
      </c>
      <c r="D186" s="247">
        <f t="shared" si="74"/>
        <v>1063</v>
      </c>
      <c r="E186" s="247">
        <v>25</v>
      </c>
      <c r="F186" s="247">
        <v>94</v>
      </c>
      <c r="G186" s="1610">
        <v>112</v>
      </c>
      <c r="H186" s="1610">
        <v>108</v>
      </c>
      <c r="I186" s="1610">
        <v>86</v>
      </c>
      <c r="J186" s="1610">
        <v>70</v>
      </c>
      <c r="K186" s="1610">
        <v>71</v>
      </c>
      <c r="L186" s="1610">
        <v>52</v>
      </c>
      <c r="M186" s="1610">
        <v>55</v>
      </c>
      <c r="N186" s="1610">
        <v>55</v>
      </c>
      <c r="O186" s="1610">
        <v>53</v>
      </c>
      <c r="P186" s="1610">
        <v>56</v>
      </c>
      <c r="Q186" s="1610">
        <v>56</v>
      </c>
      <c r="R186" s="1610">
        <v>54</v>
      </c>
      <c r="S186" s="1610">
        <v>39</v>
      </c>
      <c r="T186" s="1610">
        <v>25</v>
      </c>
      <c r="U186" s="1610">
        <v>20</v>
      </c>
      <c r="V186" s="1610">
        <v>32</v>
      </c>
      <c r="W186" s="267"/>
      <c r="X186" s="240"/>
      <c r="Y186" s="240"/>
      <c r="Z186" s="241"/>
      <c r="AA186" s="241"/>
      <c r="AB186" s="241"/>
      <c r="AC186" s="241"/>
      <c r="AD186" s="241"/>
      <c r="AE186" s="241"/>
      <c r="AF186" s="241"/>
      <c r="AG186" s="241"/>
      <c r="AH186" s="241"/>
      <c r="AI186" s="241"/>
      <c r="AJ186" s="241"/>
      <c r="AK186" s="241"/>
      <c r="AL186" s="241"/>
      <c r="AM186" s="241"/>
      <c r="AN186" s="241"/>
      <c r="AO186" s="241"/>
      <c r="AP186" s="241"/>
      <c r="AQ186" s="241"/>
      <c r="AR186" s="241"/>
      <c r="AS186" s="241"/>
      <c r="AT186" s="241"/>
      <c r="AU186" s="241"/>
      <c r="AV186" s="241"/>
      <c r="AW186" s="241"/>
      <c r="AX186" s="241"/>
      <c r="AY186" s="241"/>
      <c r="AZ186" s="241"/>
      <c r="BA186" s="241"/>
      <c r="BB186" s="241"/>
      <c r="BC186" s="241"/>
      <c r="BD186" s="241"/>
      <c r="BE186" s="241"/>
      <c r="BF186" s="241"/>
      <c r="BG186" s="241"/>
      <c r="BH186" s="241"/>
      <c r="BI186" s="241"/>
      <c r="BJ186" s="241"/>
      <c r="BK186" s="241"/>
      <c r="BL186" s="241"/>
      <c r="BM186" s="241"/>
      <c r="BN186" s="241"/>
      <c r="BO186" s="241"/>
      <c r="BP186" s="241"/>
      <c r="BQ186" s="241"/>
      <c r="BR186" s="241"/>
      <c r="BS186" s="241"/>
      <c r="BT186" s="241"/>
      <c r="BU186" s="241"/>
      <c r="BV186" s="241"/>
      <c r="BW186" s="241"/>
      <c r="BX186" s="241"/>
      <c r="BY186" s="241"/>
      <c r="BZ186" s="241"/>
      <c r="CA186" s="241"/>
      <c r="CB186" s="241"/>
      <c r="CC186" s="241"/>
      <c r="CD186" s="241"/>
      <c r="CE186" s="241"/>
      <c r="CF186" s="241"/>
      <c r="CG186" s="241"/>
      <c r="CH186" s="241"/>
      <c r="CI186" s="241"/>
      <c r="CJ186" s="241"/>
      <c r="CK186" s="241"/>
      <c r="CL186" s="241"/>
      <c r="CM186" s="241"/>
      <c r="CN186" s="241"/>
      <c r="CO186" s="241"/>
      <c r="CP186" s="241"/>
      <c r="CQ186" s="241"/>
      <c r="CR186" s="241"/>
      <c r="CS186" s="241"/>
      <c r="CT186" s="241"/>
    </row>
    <row r="187" spans="1:98" ht="19.5" customHeight="1">
      <c r="A187" s="261"/>
      <c r="B187" s="270"/>
      <c r="C187" s="263" t="s">
        <v>89</v>
      </c>
      <c r="D187" s="247">
        <f t="shared" si="74"/>
        <v>1045</v>
      </c>
      <c r="E187" s="247">
        <v>16</v>
      </c>
      <c r="F187" s="247">
        <v>94</v>
      </c>
      <c r="G187" s="247">
        <v>120</v>
      </c>
      <c r="H187" s="247">
        <v>82</v>
      </c>
      <c r="I187" s="247">
        <v>90</v>
      </c>
      <c r="J187" s="247">
        <v>80</v>
      </c>
      <c r="K187" s="247">
        <v>76</v>
      </c>
      <c r="L187" s="247">
        <v>69</v>
      </c>
      <c r="M187" s="247">
        <v>62</v>
      </c>
      <c r="N187" s="247">
        <v>51</v>
      </c>
      <c r="O187" s="247">
        <v>47</v>
      </c>
      <c r="P187" s="247">
        <v>52</v>
      </c>
      <c r="Q187" s="247">
        <v>43</v>
      </c>
      <c r="R187" s="247">
        <v>44</v>
      </c>
      <c r="S187" s="247">
        <v>30</v>
      </c>
      <c r="T187" s="247">
        <v>22</v>
      </c>
      <c r="U187" s="247">
        <v>25</v>
      </c>
      <c r="V187" s="264">
        <v>42</v>
      </c>
      <c r="W187" s="267"/>
      <c r="X187" s="240"/>
      <c r="Y187" s="240"/>
      <c r="Z187" s="241"/>
      <c r="AA187" s="241"/>
      <c r="AB187" s="241"/>
      <c r="AC187" s="241"/>
      <c r="AD187" s="241"/>
      <c r="AE187" s="241"/>
      <c r="AF187" s="241"/>
      <c r="AG187" s="241"/>
      <c r="AH187" s="241"/>
      <c r="AI187" s="241"/>
      <c r="AJ187" s="241"/>
      <c r="AK187" s="241"/>
      <c r="AL187" s="241"/>
      <c r="AM187" s="241"/>
      <c r="AN187" s="241"/>
      <c r="AO187" s="241"/>
      <c r="AP187" s="241"/>
      <c r="AQ187" s="241"/>
      <c r="AR187" s="241"/>
      <c r="AS187" s="241"/>
      <c r="AT187" s="241"/>
      <c r="AU187" s="241"/>
      <c r="AV187" s="241"/>
      <c r="AW187" s="241"/>
      <c r="AX187" s="241"/>
      <c r="AY187" s="241"/>
      <c r="AZ187" s="241"/>
      <c r="BA187" s="241"/>
      <c r="BB187" s="241"/>
      <c r="BC187" s="241"/>
      <c r="BD187" s="241"/>
      <c r="BE187" s="241"/>
      <c r="BF187" s="241"/>
      <c r="BG187" s="241"/>
      <c r="BH187" s="241"/>
      <c r="BI187" s="241"/>
      <c r="BJ187" s="241"/>
      <c r="BK187" s="241"/>
      <c r="BL187" s="241"/>
      <c r="BM187" s="241"/>
      <c r="BN187" s="241"/>
      <c r="BO187" s="241"/>
      <c r="BP187" s="241"/>
      <c r="BQ187" s="241"/>
      <c r="BR187" s="241"/>
      <c r="BS187" s="241"/>
      <c r="BT187" s="241"/>
      <c r="BU187" s="241"/>
      <c r="BV187" s="241"/>
      <c r="BW187" s="241"/>
      <c r="BX187" s="241"/>
      <c r="BY187" s="241"/>
      <c r="BZ187" s="241"/>
      <c r="CA187" s="241"/>
      <c r="CB187" s="241"/>
      <c r="CC187" s="241"/>
      <c r="CD187" s="241"/>
      <c r="CE187" s="241"/>
      <c r="CF187" s="241"/>
      <c r="CG187" s="241"/>
      <c r="CH187" s="241"/>
      <c r="CI187" s="241"/>
      <c r="CJ187" s="241"/>
      <c r="CK187" s="241"/>
      <c r="CL187" s="241"/>
      <c r="CM187" s="241"/>
      <c r="CN187" s="241"/>
      <c r="CO187" s="241"/>
      <c r="CP187" s="241"/>
      <c r="CQ187" s="241"/>
      <c r="CR187" s="241"/>
      <c r="CS187" s="241"/>
      <c r="CT187" s="241"/>
    </row>
    <row r="188" spans="1:98" s="265" customFormat="1" ht="19.5" customHeight="1">
      <c r="A188" s="258">
        <v>10</v>
      </c>
      <c r="B188" s="249" t="s">
        <v>233</v>
      </c>
      <c r="C188" s="166"/>
      <c r="D188" s="239">
        <f t="shared" si="74"/>
        <v>14583</v>
      </c>
      <c r="E188" s="239">
        <f>SUM(E189:E190)</f>
        <v>478</v>
      </c>
      <c r="F188" s="239">
        <f>SUM(F189:F190)</f>
        <v>1412</v>
      </c>
      <c r="G188" s="239">
        <f t="shared" ref="G188:V188" si="77">SUM(G189:G190)</f>
        <v>1400</v>
      </c>
      <c r="H188" s="239">
        <f t="shared" si="77"/>
        <v>1472</v>
      </c>
      <c r="I188" s="239">
        <f t="shared" si="77"/>
        <v>1119</v>
      </c>
      <c r="J188" s="239">
        <f t="shared" si="77"/>
        <v>986</v>
      </c>
      <c r="K188" s="239">
        <f t="shared" si="77"/>
        <v>998</v>
      </c>
      <c r="L188" s="239">
        <f t="shared" si="77"/>
        <v>1093</v>
      </c>
      <c r="M188" s="239">
        <f t="shared" si="77"/>
        <v>889</v>
      </c>
      <c r="N188" s="239">
        <f t="shared" si="77"/>
        <v>831</v>
      </c>
      <c r="O188" s="239">
        <f t="shared" si="77"/>
        <v>748</v>
      </c>
      <c r="P188" s="239">
        <f t="shared" si="77"/>
        <v>712</v>
      </c>
      <c r="Q188" s="239">
        <f t="shared" si="77"/>
        <v>645</v>
      </c>
      <c r="R188" s="239">
        <f t="shared" si="77"/>
        <v>591</v>
      </c>
      <c r="S188" s="239">
        <f t="shared" si="77"/>
        <v>358</v>
      </c>
      <c r="T188" s="239">
        <f t="shared" si="77"/>
        <v>283</v>
      </c>
      <c r="U188" s="239">
        <f t="shared" si="77"/>
        <v>173</v>
      </c>
      <c r="V188" s="251">
        <f t="shared" si="77"/>
        <v>395</v>
      </c>
      <c r="W188" s="240"/>
      <c r="X188" s="240"/>
      <c r="Y188" s="240"/>
      <c r="Z188" s="241"/>
      <c r="AA188" s="241"/>
      <c r="AB188" s="241"/>
      <c r="AC188" s="241"/>
      <c r="AD188" s="241"/>
      <c r="AE188" s="241"/>
      <c r="AF188" s="241"/>
      <c r="AG188" s="241"/>
      <c r="AH188" s="241"/>
      <c r="AI188" s="241"/>
      <c r="AJ188" s="241"/>
      <c r="AK188" s="241"/>
      <c r="AL188" s="241"/>
      <c r="AM188" s="241"/>
      <c r="AN188" s="241"/>
      <c r="AO188" s="241"/>
      <c r="AP188" s="241"/>
      <c r="AQ188" s="241"/>
      <c r="AR188" s="241"/>
      <c r="AS188" s="241"/>
      <c r="AT188" s="241"/>
      <c r="AU188" s="241"/>
      <c r="AV188" s="241"/>
      <c r="AW188" s="241"/>
      <c r="AX188" s="241"/>
      <c r="AY188" s="241"/>
      <c r="AZ188" s="241"/>
      <c r="BA188" s="241"/>
      <c r="BB188" s="241"/>
      <c r="BC188" s="241"/>
      <c r="BD188" s="241"/>
      <c r="BE188" s="241"/>
      <c r="BF188" s="241"/>
      <c r="BG188" s="241"/>
      <c r="BH188" s="241"/>
      <c r="BI188" s="241"/>
      <c r="BJ188" s="241"/>
      <c r="BK188" s="241"/>
      <c r="BL188" s="241"/>
      <c r="BM188" s="241"/>
      <c r="BN188" s="241"/>
      <c r="BO188" s="241"/>
      <c r="BP188" s="241"/>
      <c r="BQ188" s="241"/>
      <c r="BR188" s="241"/>
      <c r="BS188" s="241"/>
      <c r="BT188" s="241"/>
      <c r="BU188" s="241"/>
      <c r="BV188" s="241"/>
      <c r="BW188" s="241"/>
      <c r="BX188" s="241"/>
      <c r="BY188" s="241"/>
      <c r="BZ188" s="241"/>
      <c r="CA188" s="241"/>
      <c r="CB188" s="241"/>
      <c r="CC188" s="241"/>
      <c r="CD188" s="241"/>
      <c r="CE188" s="241"/>
      <c r="CF188" s="241"/>
      <c r="CG188" s="241"/>
      <c r="CH188" s="241"/>
      <c r="CI188" s="241"/>
      <c r="CJ188" s="241"/>
      <c r="CK188" s="241"/>
      <c r="CL188" s="241"/>
      <c r="CM188" s="241"/>
      <c r="CN188" s="241"/>
      <c r="CO188" s="241"/>
      <c r="CP188" s="241"/>
      <c r="CQ188" s="241"/>
      <c r="CR188" s="241"/>
      <c r="CS188" s="241"/>
      <c r="CT188" s="241"/>
    </row>
    <row r="189" spans="1:98" s="265" customFormat="1" ht="19.5" customHeight="1">
      <c r="A189" s="261"/>
      <c r="B189" s="262"/>
      <c r="C189" s="263" t="s">
        <v>88</v>
      </c>
      <c r="D189" s="247">
        <f t="shared" si="74"/>
        <v>6958</v>
      </c>
      <c r="E189" s="247">
        <v>238</v>
      </c>
      <c r="F189" s="247">
        <v>721</v>
      </c>
      <c r="G189" s="247">
        <v>719</v>
      </c>
      <c r="H189" s="247">
        <v>732</v>
      </c>
      <c r="I189" s="247">
        <v>565</v>
      </c>
      <c r="J189" s="247">
        <v>450</v>
      </c>
      <c r="K189" s="247">
        <v>460</v>
      </c>
      <c r="L189" s="247">
        <v>501</v>
      </c>
      <c r="M189" s="247">
        <v>437</v>
      </c>
      <c r="N189" s="247">
        <v>392</v>
      </c>
      <c r="O189" s="247">
        <v>364</v>
      </c>
      <c r="P189" s="247">
        <v>305</v>
      </c>
      <c r="Q189" s="247">
        <v>312</v>
      </c>
      <c r="R189" s="247">
        <v>257</v>
      </c>
      <c r="S189" s="247">
        <v>164</v>
      </c>
      <c r="T189" s="247">
        <v>137</v>
      </c>
      <c r="U189" s="247">
        <v>81</v>
      </c>
      <c r="V189" s="264">
        <v>123</v>
      </c>
      <c r="W189" s="267"/>
      <c r="X189" s="240"/>
      <c r="Y189" s="240"/>
      <c r="Z189" s="241"/>
      <c r="AA189" s="241"/>
      <c r="AB189" s="241"/>
      <c r="AC189" s="241"/>
      <c r="AD189" s="241"/>
      <c r="AE189" s="241"/>
      <c r="AF189" s="241"/>
      <c r="AG189" s="241"/>
      <c r="AH189" s="241"/>
      <c r="AI189" s="241"/>
      <c r="AJ189" s="241"/>
      <c r="AK189" s="241"/>
      <c r="AL189" s="241"/>
      <c r="AM189" s="241"/>
      <c r="AN189" s="241"/>
      <c r="AO189" s="241"/>
      <c r="AP189" s="241"/>
      <c r="AQ189" s="241"/>
      <c r="AR189" s="241"/>
      <c r="AS189" s="241"/>
      <c r="AT189" s="241"/>
      <c r="AU189" s="241"/>
      <c r="AV189" s="241"/>
      <c r="AW189" s="241"/>
      <c r="AX189" s="241"/>
      <c r="AY189" s="241"/>
      <c r="AZ189" s="241"/>
      <c r="BA189" s="241"/>
      <c r="BB189" s="241"/>
      <c r="BC189" s="241"/>
      <c r="BD189" s="241"/>
      <c r="BE189" s="241"/>
      <c r="BF189" s="241"/>
      <c r="BG189" s="241"/>
      <c r="BH189" s="241"/>
      <c r="BI189" s="241"/>
      <c r="BJ189" s="241"/>
      <c r="BK189" s="241"/>
      <c r="BL189" s="241"/>
      <c r="BM189" s="241"/>
      <c r="BN189" s="241"/>
      <c r="BO189" s="241"/>
      <c r="BP189" s="241"/>
      <c r="BQ189" s="241"/>
      <c r="BR189" s="241"/>
      <c r="BS189" s="241"/>
      <c r="BT189" s="241"/>
      <c r="BU189" s="241"/>
      <c r="BV189" s="241"/>
      <c r="BW189" s="241"/>
      <c r="BX189" s="241"/>
      <c r="BY189" s="241"/>
      <c r="BZ189" s="241"/>
      <c r="CA189" s="241"/>
      <c r="CB189" s="241"/>
      <c r="CC189" s="241"/>
      <c r="CD189" s="241"/>
      <c r="CE189" s="241"/>
      <c r="CF189" s="241"/>
      <c r="CG189" s="241"/>
      <c r="CH189" s="241"/>
      <c r="CI189" s="241"/>
      <c r="CJ189" s="241"/>
      <c r="CK189" s="241"/>
      <c r="CL189" s="241"/>
      <c r="CM189" s="241"/>
      <c r="CN189" s="241"/>
      <c r="CO189" s="241"/>
      <c r="CP189" s="241"/>
      <c r="CQ189" s="241"/>
      <c r="CR189" s="241"/>
      <c r="CS189" s="241"/>
      <c r="CT189" s="241"/>
    </row>
    <row r="190" spans="1:98" ht="19.5" customHeight="1">
      <c r="A190" s="261"/>
      <c r="B190" s="266"/>
      <c r="C190" s="263" t="s">
        <v>89</v>
      </c>
      <c r="D190" s="247">
        <f t="shared" si="74"/>
        <v>7625</v>
      </c>
      <c r="E190" s="247">
        <v>240</v>
      </c>
      <c r="F190" s="247">
        <v>691</v>
      </c>
      <c r="G190" s="247">
        <v>681</v>
      </c>
      <c r="H190" s="247">
        <v>740</v>
      </c>
      <c r="I190" s="247">
        <v>554</v>
      </c>
      <c r="J190" s="247">
        <v>536</v>
      </c>
      <c r="K190" s="247">
        <v>538</v>
      </c>
      <c r="L190" s="247">
        <v>592</v>
      </c>
      <c r="M190" s="247">
        <v>452</v>
      </c>
      <c r="N190" s="247">
        <v>439</v>
      </c>
      <c r="O190" s="247">
        <v>384</v>
      </c>
      <c r="P190" s="247">
        <v>407</v>
      </c>
      <c r="Q190" s="247">
        <v>333</v>
      </c>
      <c r="R190" s="247">
        <v>334</v>
      </c>
      <c r="S190" s="247">
        <v>194</v>
      </c>
      <c r="T190" s="247">
        <v>146</v>
      </c>
      <c r="U190" s="247">
        <v>92</v>
      </c>
      <c r="V190" s="264">
        <v>272</v>
      </c>
      <c r="W190" s="267"/>
      <c r="X190" s="240"/>
      <c r="Y190" s="240"/>
      <c r="Z190" s="241"/>
      <c r="AA190" s="241"/>
      <c r="AB190" s="241"/>
      <c r="AC190" s="241"/>
      <c r="AD190" s="241"/>
      <c r="AE190" s="241"/>
      <c r="AF190" s="241"/>
      <c r="AG190" s="241"/>
      <c r="AH190" s="241"/>
      <c r="AI190" s="241"/>
      <c r="AJ190" s="241"/>
      <c r="AK190" s="241"/>
      <c r="AL190" s="241"/>
      <c r="AM190" s="241"/>
      <c r="AN190" s="241"/>
      <c r="AO190" s="241"/>
      <c r="AP190" s="241"/>
      <c r="AQ190" s="241"/>
      <c r="AR190" s="241"/>
      <c r="AS190" s="241"/>
      <c r="AT190" s="241"/>
      <c r="AU190" s="241"/>
      <c r="AV190" s="241"/>
      <c r="AW190" s="241"/>
      <c r="AX190" s="241"/>
      <c r="AY190" s="241"/>
      <c r="AZ190" s="241"/>
      <c r="BA190" s="241"/>
      <c r="BB190" s="241"/>
      <c r="BC190" s="241"/>
      <c r="BD190" s="241"/>
      <c r="BE190" s="241"/>
      <c r="BF190" s="241"/>
      <c r="BG190" s="241"/>
      <c r="BH190" s="241"/>
      <c r="BI190" s="241"/>
      <c r="BJ190" s="241"/>
      <c r="BK190" s="241"/>
      <c r="BL190" s="241"/>
      <c r="BM190" s="241"/>
      <c r="BN190" s="241"/>
      <c r="BO190" s="241"/>
      <c r="BP190" s="241"/>
      <c r="BQ190" s="241"/>
      <c r="BR190" s="241"/>
      <c r="BS190" s="241"/>
      <c r="BT190" s="241"/>
      <c r="BU190" s="241"/>
      <c r="BV190" s="241"/>
      <c r="BW190" s="241"/>
      <c r="BX190" s="241"/>
      <c r="BY190" s="241"/>
      <c r="BZ190" s="241"/>
      <c r="CA190" s="241"/>
      <c r="CB190" s="241"/>
      <c r="CC190" s="241"/>
      <c r="CD190" s="241"/>
      <c r="CE190" s="241"/>
      <c r="CF190" s="241"/>
      <c r="CG190" s="241"/>
      <c r="CH190" s="241"/>
      <c r="CI190" s="241"/>
      <c r="CJ190" s="241"/>
      <c r="CK190" s="241"/>
      <c r="CL190" s="241"/>
      <c r="CM190" s="241"/>
      <c r="CN190" s="241"/>
      <c r="CO190" s="241"/>
      <c r="CP190" s="241"/>
      <c r="CQ190" s="241"/>
      <c r="CR190" s="241"/>
      <c r="CS190" s="241"/>
      <c r="CT190" s="241"/>
    </row>
    <row r="191" spans="1:98" ht="20.25" customHeight="1">
      <c r="A191" s="258">
        <v>11</v>
      </c>
      <c r="B191" s="249" t="s">
        <v>852</v>
      </c>
      <c r="C191" s="166"/>
      <c r="D191" s="239">
        <f t="shared" ref="D191:D196" si="78">SUM(E191:V191)</f>
        <v>31160</v>
      </c>
      <c r="E191" s="239">
        <f>SUM(E192:E193)</f>
        <v>554</v>
      </c>
      <c r="F191" s="239">
        <f>SUM(F192:F193)</f>
        <v>2160</v>
      </c>
      <c r="G191" s="239">
        <f t="shared" ref="G191:V191" si="79">SUM(G192:G193)</f>
        <v>2641</v>
      </c>
      <c r="H191" s="239">
        <f t="shared" si="79"/>
        <v>2571</v>
      </c>
      <c r="I191" s="239">
        <f t="shared" si="79"/>
        <v>2355</v>
      </c>
      <c r="J191" s="239">
        <f t="shared" si="79"/>
        <v>2717</v>
      </c>
      <c r="K191" s="239">
        <f t="shared" si="79"/>
        <v>2174</v>
      </c>
      <c r="L191" s="239">
        <f t="shared" si="79"/>
        <v>2024</v>
      </c>
      <c r="M191" s="239">
        <f t="shared" si="79"/>
        <v>1685</v>
      </c>
      <c r="N191" s="239">
        <f t="shared" si="79"/>
        <v>1520</v>
      </c>
      <c r="O191" s="239">
        <f t="shared" si="79"/>
        <v>1575</v>
      </c>
      <c r="P191" s="239">
        <f t="shared" si="79"/>
        <v>1697</v>
      </c>
      <c r="Q191" s="239">
        <f t="shared" si="79"/>
        <v>1844</v>
      </c>
      <c r="R191" s="239">
        <f t="shared" si="79"/>
        <v>1660</v>
      </c>
      <c r="S191" s="239">
        <f t="shared" si="79"/>
        <v>1283</v>
      </c>
      <c r="T191" s="239">
        <f t="shared" si="79"/>
        <v>937</v>
      </c>
      <c r="U191" s="239">
        <f t="shared" si="79"/>
        <v>608</v>
      </c>
      <c r="V191" s="251">
        <f t="shared" si="79"/>
        <v>1155</v>
      </c>
      <c r="W191" s="240"/>
      <c r="X191" s="241"/>
      <c r="Y191" s="241"/>
      <c r="Z191" s="241"/>
      <c r="AA191" s="241"/>
      <c r="AB191" s="241"/>
      <c r="AC191" s="241"/>
      <c r="AD191" s="241"/>
      <c r="AE191" s="241"/>
      <c r="AF191" s="241"/>
      <c r="AG191" s="241"/>
      <c r="AH191" s="241"/>
      <c r="AI191" s="241"/>
      <c r="AJ191" s="241"/>
      <c r="AK191" s="241"/>
      <c r="AL191" s="241"/>
      <c r="AM191" s="241"/>
      <c r="AN191" s="241"/>
      <c r="AO191" s="241"/>
      <c r="AP191" s="241"/>
      <c r="AQ191" s="241"/>
      <c r="AR191" s="241"/>
      <c r="AS191" s="241"/>
      <c r="AT191" s="241"/>
      <c r="AU191" s="241"/>
      <c r="AV191" s="241"/>
      <c r="AW191" s="241"/>
      <c r="AX191" s="241"/>
      <c r="AY191" s="241"/>
      <c r="AZ191" s="241"/>
      <c r="BA191" s="241"/>
      <c r="BB191" s="241"/>
      <c r="BC191" s="241"/>
      <c r="BD191" s="241"/>
      <c r="BE191" s="241"/>
      <c r="BF191" s="241"/>
      <c r="BG191" s="241"/>
      <c r="BH191" s="241"/>
      <c r="BI191" s="241"/>
      <c r="BJ191" s="241"/>
      <c r="BK191" s="241"/>
      <c r="BL191" s="241"/>
      <c r="BM191" s="241"/>
      <c r="BN191" s="241"/>
      <c r="BO191" s="241"/>
      <c r="BP191" s="241"/>
      <c r="BQ191" s="241"/>
      <c r="BR191" s="241"/>
      <c r="BS191" s="241"/>
      <c r="BT191" s="241"/>
      <c r="BU191" s="241"/>
      <c r="BV191" s="241"/>
      <c r="BW191" s="241"/>
      <c r="BX191" s="241"/>
      <c r="BY191" s="241"/>
      <c r="BZ191" s="241"/>
      <c r="CA191" s="241"/>
      <c r="CB191" s="241"/>
      <c r="CC191" s="241"/>
      <c r="CD191" s="241"/>
      <c r="CE191" s="241"/>
      <c r="CF191" s="241"/>
      <c r="CG191" s="241"/>
      <c r="CH191" s="241"/>
      <c r="CI191" s="241"/>
      <c r="CJ191" s="241"/>
      <c r="CK191" s="241"/>
      <c r="CL191" s="241"/>
      <c r="CM191" s="241"/>
      <c r="CN191" s="241"/>
      <c r="CO191" s="241"/>
      <c r="CP191" s="241"/>
      <c r="CQ191" s="241"/>
      <c r="CR191" s="241"/>
      <c r="CS191" s="241"/>
      <c r="CT191" s="241"/>
    </row>
    <row r="192" spans="1:98" ht="20.25" customHeight="1">
      <c r="A192" s="261"/>
      <c r="B192" s="262"/>
      <c r="C192" s="263" t="s">
        <v>88</v>
      </c>
      <c r="D192" s="247">
        <f t="shared" si="78"/>
        <v>15154</v>
      </c>
      <c r="E192" s="247">
        <v>284</v>
      </c>
      <c r="F192" s="247">
        <v>1098</v>
      </c>
      <c r="G192" s="247">
        <v>1344</v>
      </c>
      <c r="H192" s="247">
        <v>1318</v>
      </c>
      <c r="I192" s="247">
        <v>1181</v>
      </c>
      <c r="J192" s="247">
        <v>1463</v>
      </c>
      <c r="K192" s="247">
        <v>1125</v>
      </c>
      <c r="L192" s="247">
        <v>1069</v>
      </c>
      <c r="M192" s="247">
        <v>845</v>
      </c>
      <c r="N192" s="247">
        <v>734</v>
      </c>
      <c r="O192" s="247">
        <v>740</v>
      </c>
      <c r="P192" s="247">
        <v>780</v>
      </c>
      <c r="Q192" s="247">
        <v>859</v>
      </c>
      <c r="R192" s="247">
        <v>758</v>
      </c>
      <c r="S192" s="247">
        <v>581</v>
      </c>
      <c r="T192" s="247">
        <v>396</v>
      </c>
      <c r="U192" s="247">
        <v>223</v>
      </c>
      <c r="V192" s="264">
        <v>356</v>
      </c>
      <c r="W192" s="240"/>
      <c r="X192" s="241"/>
      <c r="Y192" s="241"/>
      <c r="Z192" s="241"/>
      <c r="AA192" s="241"/>
      <c r="AB192" s="241"/>
      <c r="AC192" s="241"/>
      <c r="AD192" s="241"/>
      <c r="AE192" s="241"/>
      <c r="AF192" s="241"/>
      <c r="AG192" s="241"/>
      <c r="AH192" s="241"/>
      <c r="AI192" s="241"/>
      <c r="AJ192" s="241"/>
      <c r="AK192" s="241"/>
      <c r="AL192" s="241"/>
      <c r="AM192" s="241"/>
      <c r="AN192" s="241"/>
      <c r="AO192" s="241"/>
      <c r="AP192" s="241"/>
      <c r="AQ192" s="241"/>
      <c r="AR192" s="241"/>
      <c r="AS192" s="241"/>
      <c r="AT192" s="241"/>
      <c r="AU192" s="241"/>
      <c r="AV192" s="241"/>
      <c r="AW192" s="241"/>
      <c r="AX192" s="241"/>
      <c r="AY192" s="241"/>
      <c r="AZ192" s="241"/>
      <c r="BA192" s="241"/>
      <c r="BB192" s="241"/>
      <c r="BC192" s="241"/>
      <c r="BD192" s="241"/>
      <c r="BE192" s="241"/>
      <c r="BF192" s="241"/>
      <c r="BG192" s="241"/>
      <c r="BH192" s="241"/>
      <c r="BI192" s="241"/>
      <c r="BJ192" s="241"/>
      <c r="BK192" s="241"/>
      <c r="BL192" s="241"/>
      <c r="BM192" s="241"/>
      <c r="BN192" s="241"/>
      <c r="BO192" s="241"/>
      <c r="BP192" s="241"/>
      <c r="BQ192" s="241"/>
      <c r="BR192" s="241"/>
      <c r="BS192" s="241"/>
      <c r="BT192" s="241"/>
      <c r="BU192" s="241"/>
      <c r="BV192" s="241"/>
      <c r="BW192" s="241"/>
      <c r="BX192" s="241"/>
      <c r="BY192" s="241"/>
      <c r="BZ192" s="241"/>
      <c r="CA192" s="241"/>
      <c r="CB192" s="241"/>
      <c r="CC192" s="241"/>
      <c r="CD192" s="241"/>
      <c r="CE192" s="241"/>
      <c r="CF192" s="241"/>
      <c r="CG192" s="241"/>
      <c r="CH192" s="241"/>
      <c r="CI192" s="241"/>
      <c r="CJ192" s="241"/>
      <c r="CK192" s="241"/>
      <c r="CL192" s="241"/>
      <c r="CM192" s="241"/>
      <c r="CN192" s="241"/>
      <c r="CO192" s="241"/>
      <c r="CP192" s="241"/>
      <c r="CQ192" s="241"/>
      <c r="CR192" s="241"/>
      <c r="CS192" s="241"/>
      <c r="CT192" s="241"/>
    </row>
    <row r="193" spans="1:98" ht="20.25" customHeight="1">
      <c r="A193" s="261"/>
      <c r="B193" s="266"/>
      <c r="C193" s="263" t="s">
        <v>89</v>
      </c>
      <c r="D193" s="247">
        <f t="shared" si="78"/>
        <v>16006</v>
      </c>
      <c r="E193" s="247">
        <v>270</v>
      </c>
      <c r="F193" s="247">
        <v>1062</v>
      </c>
      <c r="G193" s="247">
        <v>1297</v>
      </c>
      <c r="H193" s="247">
        <v>1253</v>
      </c>
      <c r="I193" s="247">
        <v>1174</v>
      </c>
      <c r="J193" s="247">
        <v>1254</v>
      </c>
      <c r="K193" s="247">
        <v>1049</v>
      </c>
      <c r="L193" s="247">
        <v>955</v>
      </c>
      <c r="M193" s="247">
        <v>840</v>
      </c>
      <c r="N193" s="247">
        <v>786</v>
      </c>
      <c r="O193" s="247">
        <v>835</v>
      </c>
      <c r="P193" s="247">
        <v>917</v>
      </c>
      <c r="Q193" s="247">
        <v>985</v>
      </c>
      <c r="R193" s="247">
        <v>902</v>
      </c>
      <c r="S193" s="247">
        <v>702</v>
      </c>
      <c r="T193" s="247">
        <v>541</v>
      </c>
      <c r="U193" s="247">
        <v>385</v>
      </c>
      <c r="V193" s="264">
        <v>799</v>
      </c>
      <c r="W193" s="240"/>
      <c r="X193" s="241"/>
      <c r="Y193" s="241"/>
      <c r="Z193" s="241"/>
      <c r="AA193" s="241"/>
      <c r="AB193" s="241"/>
      <c r="AC193" s="241"/>
      <c r="AD193" s="241"/>
      <c r="AE193" s="241"/>
      <c r="AF193" s="241"/>
      <c r="AG193" s="241"/>
      <c r="AH193" s="241"/>
      <c r="AI193" s="241"/>
      <c r="AJ193" s="241"/>
      <c r="AK193" s="241"/>
      <c r="AL193" s="241"/>
      <c r="AM193" s="241"/>
      <c r="AN193" s="241"/>
      <c r="AO193" s="241"/>
      <c r="AP193" s="241"/>
      <c r="AQ193" s="241"/>
      <c r="AR193" s="241"/>
      <c r="AS193" s="241"/>
      <c r="AT193" s="241"/>
      <c r="AU193" s="241"/>
      <c r="AV193" s="241"/>
      <c r="AW193" s="241"/>
      <c r="AX193" s="241"/>
      <c r="AY193" s="241"/>
      <c r="AZ193" s="241"/>
      <c r="BA193" s="241"/>
      <c r="BB193" s="241"/>
      <c r="BC193" s="241"/>
      <c r="BD193" s="241"/>
      <c r="BE193" s="241"/>
      <c r="BF193" s="241"/>
      <c r="BG193" s="241"/>
      <c r="BH193" s="241"/>
      <c r="BI193" s="241"/>
      <c r="BJ193" s="241"/>
      <c r="BK193" s="241"/>
      <c r="BL193" s="241"/>
      <c r="BM193" s="241"/>
      <c r="BN193" s="241"/>
      <c r="BO193" s="241"/>
      <c r="BP193" s="241"/>
      <c r="BQ193" s="241"/>
      <c r="BR193" s="241"/>
      <c r="BS193" s="241"/>
      <c r="BT193" s="241"/>
      <c r="BU193" s="241"/>
      <c r="BV193" s="241"/>
      <c r="BW193" s="241"/>
      <c r="BX193" s="241"/>
      <c r="BY193" s="241"/>
      <c r="BZ193" s="241"/>
      <c r="CA193" s="241"/>
      <c r="CB193" s="241"/>
      <c r="CC193" s="241"/>
      <c r="CD193" s="241"/>
      <c r="CE193" s="241"/>
      <c r="CF193" s="241"/>
      <c r="CG193" s="241"/>
      <c r="CH193" s="241"/>
      <c r="CI193" s="241"/>
      <c r="CJ193" s="241"/>
      <c r="CK193" s="241"/>
      <c r="CL193" s="241"/>
      <c r="CM193" s="241"/>
      <c r="CN193" s="241"/>
      <c r="CO193" s="241"/>
      <c r="CP193" s="241"/>
      <c r="CQ193" s="241"/>
      <c r="CR193" s="241"/>
      <c r="CS193" s="241"/>
      <c r="CT193" s="241"/>
    </row>
    <row r="194" spans="1:98" ht="20.25" customHeight="1">
      <c r="A194" s="258">
        <v>12</v>
      </c>
      <c r="B194" s="249" t="s">
        <v>853</v>
      </c>
      <c r="C194" s="166"/>
      <c r="D194" s="239">
        <f t="shared" si="78"/>
        <v>40227</v>
      </c>
      <c r="E194" s="239">
        <f>SUM(E195:E196)</f>
        <v>714</v>
      </c>
      <c r="F194" s="239">
        <f>SUM(F195:F196)</f>
        <v>2772</v>
      </c>
      <c r="G194" s="239">
        <f t="shared" ref="G194:V194" si="80">SUM(G195:G196)</f>
        <v>3389</v>
      </c>
      <c r="H194" s="239">
        <f t="shared" si="80"/>
        <v>3298</v>
      </c>
      <c r="I194" s="239">
        <f t="shared" si="80"/>
        <v>2956</v>
      </c>
      <c r="J194" s="239">
        <f t="shared" si="80"/>
        <v>3354</v>
      </c>
      <c r="K194" s="239">
        <f t="shared" si="80"/>
        <v>2717</v>
      </c>
      <c r="L194" s="239">
        <f t="shared" si="80"/>
        <v>2550</v>
      </c>
      <c r="M194" s="239">
        <f t="shared" si="80"/>
        <v>2146</v>
      </c>
      <c r="N194" s="239">
        <f t="shared" si="80"/>
        <v>2032</v>
      </c>
      <c r="O194" s="239">
        <f t="shared" si="80"/>
        <v>2108</v>
      </c>
      <c r="P194" s="239">
        <f t="shared" si="80"/>
        <v>2344</v>
      </c>
      <c r="Q194" s="239">
        <f t="shared" si="80"/>
        <v>2475</v>
      </c>
      <c r="R194" s="239">
        <f t="shared" si="80"/>
        <v>2180</v>
      </c>
      <c r="S194" s="239">
        <f t="shared" si="80"/>
        <v>1671</v>
      </c>
      <c r="T194" s="239">
        <f t="shared" si="80"/>
        <v>1202</v>
      </c>
      <c r="U194" s="239">
        <f t="shared" si="80"/>
        <v>825</v>
      </c>
      <c r="V194" s="251">
        <f t="shared" si="80"/>
        <v>1494</v>
      </c>
      <c r="W194" s="240"/>
      <c r="X194" s="241"/>
      <c r="Y194" s="241"/>
      <c r="Z194" s="241"/>
      <c r="AA194" s="241"/>
      <c r="AB194" s="241"/>
      <c r="AC194" s="241"/>
      <c r="AD194" s="241"/>
      <c r="AE194" s="241"/>
      <c r="AF194" s="241"/>
      <c r="AG194" s="241"/>
      <c r="AH194" s="241"/>
      <c r="AI194" s="241"/>
      <c r="AJ194" s="241"/>
      <c r="AK194" s="241"/>
      <c r="AL194" s="241"/>
      <c r="AM194" s="241"/>
      <c r="AN194" s="241"/>
      <c r="AO194" s="241"/>
      <c r="AP194" s="241"/>
      <c r="AQ194" s="241"/>
      <c r="AR194" s="241"/>
      <c r="AS194" s="241"/>
      <c r="AT194" s="241"/>
      <c r="AU194" s="241"/>
      <c r="AV194" s="241"/>
      <c r="AW194" s="241"/>
      <c r="AX194" s="241"/>
      <c r="AY194" s="241"/>
      <c r="AZ194" s="241"/>
      <c r="BA194" s="241"/>
      <c r="BB194" s="241"/>
      <c r="BC194" s="241"/>
      <c r="BD194" s="241"/>
      <c r="BE194" s="241"/>
      <c r="BF194" s="241"/>
      <c r="BG194" s="241"/>
      <c r="BH194" s="241"/>
      <c r="BI194" s="241"/>
      <c r="BJ194" s="241"/>
      <c r="BK194" s="241"/>
      <c r="BL194" s="241"/>
      <c r="BM194" s="241"/>
      <c r="BN194" s="241"/>
      <c r="BO194" s="241"/>
      <c r="BP194" s="241"/>
      <c r="BQ194" s="241"/>
      <c r="BR194" s="241"/>
      <c r="BS194" s="241"/>
      <c r="BT194" s="241"/>
      <c r="BU194" s="241"/>
      <c r="BV194" s="241"/>
      <c r="BW194" s="241"/>
      <c r="BX194" s="241"/>
      <c r="BY194" s="241"/>
      <c r="BZ194" s="241"/>
      <c r="CA194" s="241"/>
      <c r="CB194" s="241"/>
      <c r="CC194" s="241"/>
      <c r="CD194" s="241"/>
      <c r="CE194" s="241"/>
      <c r="CF194" s="241"/>
      <c r="CG194" s="241"/>
      <c r="CH194" s="241"/>
      <c r="CI194" s="241"/>
      <c r="CJ194" s="241"/>
      <c r="CK194" s="241"/>
      <c r="CL194" s="241"/>
      <c r="CM194" s="241"/>
      <c r="CN194" s="241"/>
      <c r="CO194" s="241"/>
      <c r="CP194" s="241"/>
      <c r="CQ194" s="241"/>
      <c r="CR194" s="241"/>
      <c r="CS194" s="241"/>
      <c r="CT194" s="241"/>
    </row>
    <row r="195" spans="1:98" ht="20.25" customHeight="1">
      <c r="A195" s="261"/>
      <c r="B195" s="262"/>
      <c r="C195" s="263" t="s">
        <v>88</v>
      </c>
      <c r="D195" s="247">
        <f t="shared" si="78"/>
        <v>19201</v>
      </c>
      <c r="E195" s="247">
        <v>365</v>
      </c>
      <c r="F195" s="247">
        <v>1401</v>
      </c>
      <c r="G195" s="247">
        <v>1715</v>
      </c>
      <c r="H195" s="247">
        <v>1678</v>
      </c>
      <c r="I195" s="247">
        <v>1438</v>
      </c>
      <c r="J195" s="247">
        <v>1731</v>
      </c>
      <c r="K195" s="247">
        <v>1408</v>
      </c>
      <c r="L195" s="247">
        <v>1315</v>
      </c>
      <c r="M195" s="247">
        <v>1076</v>
      </c>
      <c r="N195" s="247">
        <v>1013</v>
      </c>
      <c r="O195" s="247">
        <v>942</v>
      </c>
      <c r="P195" s="247">
        <v>1022</v>
      </c>
      <c r="Q195" s="247">
        <v>1106</v>
      </c>
      <c r="R195" s="247">
        <v>956</v>
      </c>
      <c r="S195" s="247">
        <v>742</v>
      </c>
      <c r="T195" s="247">
        <v>503</v>
      </c>
      <c r="U195" s="247">
        <v>328</v>
      </c>
      <c r="V195" s="264">
        <v>462</v>
      </c>
      <c r="W195" s="240"/>
      <c r="X195" s="241"/>
      <c r="Y195" s="241"/>
      <c r="Z195" s="241"/>
      <c r="AA195" s="241"/>
      <c r="AB195" s="241"/>
      <c r="AC195" s="241"/>
      <c r="AD195" s="241"/>
      <c r="AE195" s="241"/>
      <c r="AF195" s="241"/>
      <c r="AG195" s="241"/>
      <c r="AH195" s="241"/>
      <c r="AI195" s="241"/>
      <c r="AJ195" s="241"/>
      <c r="AK195" s="241"/>
      <c r="AL195" s="241"/>
      <c r="AM195" s="241"/>
      <c r="AN195" s="241"/>
      <c r="AO195" s="241"/>
      <c r="AP195" s="241"/>
      <c r="AQ195" s="241"/>
      <c r="AR195" s="241"/>
      <c r="AS195" s="241"/>
      <c r="AT195" s="241"/>
      <c r="AU195" s="241"/>
      <c r="AV195" s="241"/>
      <c r="AW195" s="241"/>
      <c r="AX195" s="241"/>
      <c r="AY195" s="241"/>
      <c r="AZ195" s="241"/>
      <c r="BA195" s="241"/>
      <c r="BB195" s="241"/>
      <c r="BC195" s="241"/>
      <c r="BD195" s="241"/>
      <c r="BE195" s="241"/>
      <c r="BF195" s="241"/>
      <c r="BG195" s="241"/>
      <c r="BH195" s="241"/>
      <c r="BI195" s="241"/>
      <c r="BJ195" s="241"/>
      <c r="BK195" s="241"/>
      <c r="BL195" s="241"/>
      <c r="BM195" s="241"/>
      <c r="BN195" s="241"/>
      <c r="BO195" s="241"/>
      <c r="BP195" s="241"/>
      <c r="BQ195" s="241"/>
      <c r="BR195" s="241"/>
      <c r="BS195" s="241"/>
      <c r="BT195" s="241"/>
      <c r="BU195" s="241"/>
      <c r="BV195" s="241"/>
      <c r="BW195" s="241"/>
      <c r="BX195" s="241"/>
      <c r="BY195" s="241"/>
      <c r="BZ195" s="241"/>
      <c r="CA195" s="241"/>
      <c r="CB195" s="241"/>
      <c r="CC195" s="241"/>
      <c r="CD195" s="241"/>
      <c r="CE195" s="241"/>
      <c r="CF195" s="241"/>
      <c r="CG195" s="241"/>
      <c r="CH195" s="241"/>
      <c r="CI195" s="241"/>
      <c r="CJ195" s="241"/>
      <c r="CK195" s="241"/>
      <c r="CL195" s="241"/>
      <c r="CM195" s="241"/>
      <c r="CN195" s="241"/>
      <c r="CO195" s="241"/>
      <c r="CP195" s="241"/>
      <c r="CQ195" s="241"/>
      <c r="CR195" s="241"/>
      <c r="CS195" s="241"/>
      <c r="CT195" s="241"/>
    </row>
    <row r="196" spans="1:98" ht="20.25" customHeight="1">
      <c r="A196" s="261"/>
      <c r="B196" s="266"/>
      <c r="C196" s="263" t="s">
        <v>89</v>
      </c>
      <c r="D196" s="247">
        <f t="shared" si="78"/>
        <v>21026</v>
      </c>
      <c r="E196" s="247">
        <v>349</v>
      </c>
      <c r="F196" s="247">
        <v>1371</v>
      </c>
      <c r="G196" s="247">
        <v>1674</v>
      </c>
      <c r="H196" s="247">
        <v>1620</v>
      </c>
      <c r="I196" s="247">
        <v>1518</v>
      </c>
      <c r="J196" s="247">
        <v>1623</v>
      </c>
      <c r="K196" s="247">
        <v>1309</v>
      </c>
      <c r="L196" s="247">
        <v>1235</v>
      </c>
      <c r="M196" s="247">
        <v>1070</v>
      </c>
      <c r="N196" s="247">
        <v>1019</v>
      </c>
      <c r="O196" s="247">
        <v>1166</v>
      </c>
      <c r="P196" s="247">
        <v>1322</v>
      </c>
      <c r="Q196" s="247">
        <v>1369</v>
      </c>
      <c r="R196" s="247">
        <v>1224</v>
      </c>
      <c r="S196" s="247">
        <v>929</v>
      </c>
      <c r="T196" s="247">
        <v>699</v>
      </c>
      <c r="U196" s="247">
        <v>497</v>
      </c>
      <c r="V196" s="264">
        <v>1032</v>
      </c>
      <c r="W196" s="240"/>
      <c r="X196" s="241"/>
      <c r="Y196" s="241"/>
      <c r="Z196" s="241"/>
      <c r="AA196" s="241"/>
      <c r="AB196" s="241"/>
      <c r="AC196" s="241"/>
      <c r="AD196" s="241"/>
      <c r="AE196" s="241"/>
      <c r="AF196" s="241"/>
      <c r="AG196" s="241"/>
      <c r="AH196" s="241"/>
      <c r="AI196" s="241"/>
      <c r="AJ196" s="241"/>
      <c r="AK196" s="241"/>
      <c r="AL196" s="241"/>
      <c r="AM196" s="241"/>
      <c r="AN196" s="241"/>
      <c r="AO196" s="241"/>
      <c r="AP196" s="241"/>
      <c r="AQ196" s="241"/>
      <c r="AR196" s="241"/>
      <c r="AS196" s="241"/>
      <c r="AT196" s="241"/>
      <c r="AU196" s="241"/>
      <c r="AV196" s="241"/>
      <c r="AW196" s="241"/>
      <c r="AX196" s="241"/>
      <c r="AY196" s="241"/>
      <c r="AZ196" s="241"/>
      <c r="BA196" s="241"/>
      <c r="BB196" s="241"/>
      <c r="BC196" s="241"/>
      <c r="BD196" s="241"/>
      <c r="BE196" s="241"/>
      <c r="BF196" s="241"/>
      <c r="BG196" s="241"/>
      <c r="BH196" s="241"/>
      <c r="BI196" s="241"/>
      <c r="BJ196" s="241"/>
      <c r="BK196" s="241"/>
      <c r="BL196" s="241"/>
      <c r="BM196" s="241"/>
      <c r="BN196" s="241"/>
      <c r="BO196" s="241"/>
      <c r="BP196" s="241"/>
      <c r="BQ196" s="241"/>
      <c r="BR196" s="241"/>
      <c r="BS196" s="241"/>
      <c r="BT196" s="241"/>
      <c r="BU196" s="241"/>
      <c r="BV196" s="241"/>
      <c r="BW196" s="241"/>
      <c r="BX196" s="241"/>
      <c r="BY196" s="241"/>
      <c r="BZ196" s="241"/>
      <c r="CA196" s="241"/>
      <c r="CB196" s="241"/>
      <c r="CC196" s="241"/>
      <c r="CD196" s="241"/>
      <c r="CE196" s="241"/>
      <c r="CF196" s="241"/>
      <c r="CG196" s="241"/>
      <c r="CH196" s="241"/>
      <c r="CI196" s="241"/>
      <c r="CJ196" s="241"/>
      <c r="CK196" s="241"/>
      <c r="CL196" s="241"/>
      <c r="CM196" s="241"/>
      <c r="CN196" s="241"/>
      <c r="CO196" s="241"/>
      <c r="CP196" s="241"/>
      <c r="CQ196" s="241"/>
      <c r="CR196" s="241"/>
      <c r="CS196" s="241"/>
      <c r="CT196" s="241"/>
    </row>
    <row r="197" spans="1:98" ht="19.5" customHeight="1">
      <c r="A197" s="1182" t="s">
        <v>37</v>
      </c>
      <c r="B197" s="1183" t="s">
        <v>234</v>
      </c>
      <c r="C197" s="1184"/>
      <c r="D197" s="1185">
        <f t="shared" ref="D197:D241" si="81">SUM(E197:V197)</f>
        <v>27429</v>
      </c>
      <c r="E197" s="1108">
        <f t="shared" ref="E197:V197" si="82">SUM(E200+E203+E206+E209+E212+E215+E218+E221)</f>
        <v>447</v>
      </c>
      <c r="F197" s="1110">
        <f t="shared" si="82"/>
        <v>1839</v>
      </c>
      <c r="G197" s="1109">
        <f t="shared" si="82"/>
        <v>2341</v>
      </c>
      <c r="H197" s="1109">
        <f t="shared" si="82"/>
        <v>2316</v>
      </c>
      <c r="I197" s="1109">
        <f t="shared" si="82"/>
        <v>2249</v>
      </c>
      <c r="J197" s="1109">
        <f t="shared" si="82"/>
        <v>2119</v>
      </c>
      <c r="K197" s="1109">
        <f t="shared" si="82"/>
        <v>2032</v>
      </c>
      <c r="L197" s="1109">
        <f t="shared" si="82"/>
        <v>1882</v>
      </c>
      <c r="M197" s="1109">
        <f t="shared" si="82"/>
        <v>1713</v>
      </c>
      <c r="N197" s="1109">
        <f t="shared" si="82"/>
        <v>1625</v>
      </c>
      <c r="O197" s="1109">
        <f t="shared" si="82"/>
        <v>1473</v>
      </c>
      <c r="P197" s="1109">
        <f t="shared" si="82"/>
        <v>1561</v>
      </c>
      <c r="Q197" s="1109">
        <f t="shared" si="82"/>
        <v>1421</v>
      </c>
      <c r="R197" s="1109">
        <f t="shared" si="82"/>
        <v>1232</v>
      </c>
      <c r="S197" s="1109">
        <f t="shared" si="82"/>
        <v>993</v>
      </c>
      <c r="T197" s="1109">
        <f t="shared" si="82"/>
        <v>745</v>
      </c>
      <c r="U197" s="1109">
        <f t="shared" si="82"/>
        <v>588</v>
      </c>
      <c r="V197" s="1110">
        <f t="shared" si="82"/>
        <v>853</v>
      </c>
      <c r="W197" s="240"/>
      <c r="X197" s="241"/>
      <c r="Y197" s="241"/>
      <c r="Z197" s="241"/>
      <c r="AA197" s="241"/>
      <c r="AB197" s="241"/>
      <c r="AC197" s="241"/>
      <c r="AD197" s="241"/>
      <c r="AE197" s="241"/>
      <c r="AF197" s="241"/>
      <c r="AG197" s="241"/>
      <c r="AH197" s="241"/>
      <c r="AI197" s="241"/>
      <c r="AJ197" s="241"/>
      <c r="AK197" s="241"/>
      <c r="AL197" s="241"/>
      <c r="AM197" s="241"/>
      <c r="AN197" s="241"/>
      <c r="AO197" s="241"/>
      <c r="AP197" s="241"/>
      <c r="AQ197" s="241"/>
      <c r="AR197" s="241"/>
      <c r="AS197" s="241"/>
      <c r="AT197" s="241"/>
      <c r="AU197" s="241"/>
      <c r="AV197" s="241"/>
      <c r="AW197" s="241"/>
      <c r="AX197" s="241"/>
      <c r="AY197" s="241"/>
      <c r="AZ197" s="241"/>
      <c r="BA197" s="241"/>
      <c r="BB197" s="241"/>
      <c r="BC197" s="241"/>
      <c r="BD197" s="241"/>
      <c r="BE197" s="241"/>
      <c r="BF197" s="241"/>
      <c r="BG197" s="241"/>
      <c r="BH197" s="241"/>
      <c r="BI197" s="241"/>
      <c r="BJ197" s="241"/>
      <c r="BK197" s="241"/>
      <c r="BL197" s="241"/>
      <c r="BM197" s="241"/>
      <c r="BN197" s="241"/>
      <c r="BO197" s="241"/>
      <c r="BP197" s="241"/>
      <c r="BQ197" s="241"/>
      <c r="BR197" s="241"/>
      <c r="BS197" s="241"/>
      <c r="BT197" s="241"/>
      <c r="BU197" s="241"/>
      <c r="BV197" s="241"/>
      <c r="BW197" s="241"/>
      <c r="BX197" s="241"/>
      <c r="BY197" s="241"/>
      <c r="BZ197" s="241"/>
      <c r="CA197" s="241"/>
      <c r="CB197" s="241"/>
      <c r="CC197" s="241"/>
      <c r="CD197" s="241"/>
      <c r="CE197" s="241"/>
      <c r="CF197" s="241"/>
      <c r="CG197" s="241"/>
      <c r="CH197" s="241"/>
      <c r="CI197" s="241"/>
      <c r="CJ197" s="241"/>
      <c r="CK197" s="241"/>
      <c r="CL197" s="241"/>
      <c r="CM197" s="241"/>
      <c r="CN197" s="241"/>
      <c r="CO197" s="241"/>
      <c r="CP197" s="241"/>
      <c r="CQ197" s="241"/>
      <c r="CR197" s="241"/>
      <c r="CS197" s="241"/>
      <c r="CT197" s="241"/>
    </row>
    <row r="198" spans="1:98" ht="19.5" customHeight="1">
      <c r="A198" s="1186"/>
      <c r="B198" s="256"/>
      <c r="C198" s="284" t="s">
        <v>88</v>
      </c>
      <c r="D198" s="247">
        <f t="shared" si="81"/>
        <v>13549</v>
      </c>
      <c r="E198" s="178">
        <f t="shared" ref="E198:V199" si="83">E201+E204+E207+E210+E213+E216+E219+E222</f>
        <v>222</v>
      </c>
      <c r="F198" s="205">
        <f t="shared" si="83"/>
        <v>930</v>
      </c>
      <c r="G198" s="209">
        <f t="shared" si="83"/>
        <v>1202</v>
      </c>
      <c r="H198" s="209">
        <f t="shared" si="83"/>
        <v>1182</v>
      </c>
      <c r="I198" s="209">
        <f t="shared" si="83"/>
        <v>1133</v>
      </c>
      <c r="J198" s="209">
        <f t="shared" si="83"/>
        <v>1046</v>
      </c>
      <c r="K198" s="209">
        <f t="shared" si="83"/>
        <v>1004</v>
      </c>
      <c r="L198" s="209">
        <f t="shared" si="83"/>
        <v>880</v>
      </c>
      <c r="M198" s="209">
        <f t="shared" si="83"/>
        <v>839</v>
      </c>
      <c r="N198" s="209">
        <f t="shared" si="83"/>
        <v>782</v>
      </c>
      <c r="O198" s="209">
        <f t="shared" si="83"/>
        <v>703</v>
      </c>
      <c r="P198" s="209">
        <f t="shared" si="83"/>
        <v>748</v>
      </c>
      <c r="Q198" s="209">
        <f t="shared" si="83"/>
        <v>700</v>
      </c>
      <c r="R198" s="209">
        <f t="shared" si="83"/>
        <v>636</v>
      </c>
      <c r="S198" s="209">
        <f t="shared" si="83"/>
        <v>496</v>
      </c>
      <c r="T198" s="209">
        <f t="shared" si="83"/>
        <v>370</v>
      </c>
      <c r="U198" s="209">
        <f t="shared" si="83"/>
        <v>295</v>
      </c>
      <c r="V198" s="205">
        <f t="shared" si="83"/>
        <v>381</v>
      </c>
      <c r="W198" s="240"/>
      <c r="X198" s="241"/>
      <c r="Y198" s="241"/>
      <c r="Z198" s="241"/>
      <c r="AA198" s="241"/>
      <c r="AB198" s="241"/>
      <c r="AC198" s="241"/>
      <c r="AD198" s="241"/>
      <c r="AE198" s="241"/>
      <c r="AF198" s="241"/>
      <c r="AG198" s="241"/>
      <c r="AH198" s="241"/>
      <c r="AI198" s="241"/>
      <c r="AJ198" s="241"/>
      <c r="AK198" s="241"/>
      <c r="AL198" s="241"/>
      <c r="AM198" s="241"/>
      <c r="AN198" s="241"/>
      <c r="AO198" s="241"/>
      <c r="AP198" s="241"/>
      <c r="AQ198" s="241"/>
      <c r="AR198" s="241"/>
      <c r="AS198" s="241"/>
      <c r="AT198" s="241"/>
      <c r="AU198" s="241"/>
      <c r="AV198" s="241"/>
      <c r="AW198" s="241"/>
      <c r="AX198" s="241"/>
      <c r="AY198" s="241"/>
      <c r="AZ198" s="241"/>
      <c r="BA198" s="241"/>
      <c r="BB198" s="241"/>
      <c r="BC198" s="241"/>
      <c r="BD198" s="241"/>
      <c r="BE198" s="241"/>
      <c r="BF198" s="241"/>
      <c r="BG198" s="241"/>
      <c r="BH198" s="241"/>
      <c r="BI198" s="241"/>
      <c r="BJ198" s="241"/>
      <c r="BK198" s="241"/>
      <c r="BL198" s="241"/>
      <c r="BM198" s="241"/>
      <c r="BN198" s="241"/>
      <c r="BO198" s="241"/>
      <c r="BP198" s="241"/>
      <c r="BQ198" s="241"/>
      <c r="BR198" s="241"/>
      <c r="BS198" s="241"/>
      <c r="BT198" s="241"/>
      <c r="BU198" s="241"/>
      <c r="BV198" s="241"/>
      <c r="BW198" s="241"/>
      <c r="BX198" s="241"/>
      <c r="BY198" s="241"/>
      <c r="BZ198" s="241"/>
      <c r="CA198" s="241"/>
      <c r="CB198" s="241"/>
      <c r="CC198" s="241"/>
      <c r="CD198" s="241"/>
      <c r="CE198" s="241"/>
      <c r="CF198" s="241"/>
      <c r="CG198" s="241"/>
      <c r="CH198" s="241"/>
      <c r="CI198" s="241"/>
      <c r="CJ198" s="241"/>
      <c r="CK198" s="241"/>
      <c r="CL198" s="241"/>
      <c r="CM198" s="241"/>
      <c r="CN198" s="241"/>
      <c r="CO198" s="241"/>
      <c r="CP198" s="241"/>
      <c r="CQ198" s="241"/>
      <c r="CR198" s="241"/>
      <c r="CS198" s="241"/>
      <c r="CT198" s="241"/>
    </row>
    <row r="199" spans="1:98" ht="19.5" customHeight="1">
      <c r="A199" s="1187"/>
      <c r="B199" s="1281"/>
      <c r="C199" s="1293" t="s">
        <v>89</v>
      </c>
      <c r="D199" s="1276">
        <f t="shared" si="81"/>
        <v>13880</v>
      </c>
      <c r="E199" s="1294">
        <f t="shared" si="83"/>
        <v>225</v>
      </c>
      <c r="F199" s="1114">
        <f t="shared" si="83"/>
        <v>909</v>
      </c>
      <c r="G199" s="1115">
        <f t="shared" si="83"/>
        <v>1139</v>
      </c>
      <c r="H199" s="1115">
        <f t="shared" si="83"/>
        <v>1134</v>
      </c>
      <c r="I199" s="1115">
        <f t="shared" si="83"/>
        <v>1116</v>
      </c>
      <c r="J199" s="1115">
        <f t="shared" si="83"/>
        <v>1073</v>
      </c>
      <c r="K199" s="1115">
        <f t="shared" si="83"/>
        <v>1028</v>
      </c>
      <c r="L199" s="1115">
        <f t="shared" si="83"/>
        <v>1002</v>
      </c>
      <c r="M199" s="1115">
        <f t="shared" si="83"/>
        <v>874</v>
      </c>
      <c r="N199" s="1115">
        <f t="shared" si="83"/>
        <v>843</v>
      </c>
      <c r="O199" s="1115">
        <f t="shared" si="83"/>
        <v>770</v>
      </c>
      <c r="P199" s="1115">
        <f t="shared" si="83"/>
        <v>813</v>
      </c>
      <c r="Q199" s="1115">
        <f t="shared" si="83"/>
        <v>721</v>
      </c>
      <c r="R199" s="1115">
        <f t="shared" si="83"/>
        <v>596</v>
      </c>
      <c r="S199" s="1115">
        <f t="shared" si="83"/>
        <v>497</v>
      </c>
      <c r="T199" s="1115">
        <f t="shared" si="83"/>
        <v>375</v>
      </c>
      <c r="U199" s="1115">
        <f t="shared" si="83"/>
        <v>293</v>
      </c>
      <c r="V199" s="1114">
        <f t="shared" si="83"/>
        <v>472</v>
      </c>
      <c r="W199" s="240"/>
      <c r="X199" s="241"/>
      <c r="Y199" s="241"/>
      <c r="Z199" s="241"/>
      <c r="AA199" s="241"/>
      <c r="AB199" s="241"/>
      <c r="AC199" s="241"/>
      <c r="AD199" s="241"/>
      <c r="AE199" s="241"/>
      <c r="AF199" s="241"/>
      <c r="AG199" s="241"/>
      <c r="AH199" s="241"/>
      <c r="AI199" s="241"/>
      <c r="AJ199" s="241"/>
      <c r="AK199" s="241"/>
      <c r="AL199" s="241"/>
      <c r="AM199" s="241"/>
      <c r="AN199" s="241"/>
      <c r="AO199" s="241"/>
      <c r="AP199" s="241"/>
      <c r="AQ199" s="241"/>
      <c r="AR199" s="241"/>
      <c r="AS199" s="241"/>
      <c r="AT199" s="241"/>
      <c r="AU199" s="241"/>
      <c r="AV199" s="241"/>
      <c r="AW199" s="241"/>
      <c r="AX199" s="241"/>
      <c r="AY199" s="241"/>
      <c r="AZ199" s="241"/>
      <c r="BA199" s="241"/>
      <c r="BB199" s="241"/>
      <c r="BC199" s="241"/>
      <c r="BD199" s="241"/>
      <c r="BE199" s="241"/>
      <c r="BF199" s="241"/>
      <c r="BG199" s="241"/>
      <c r="BH199" s="241"/>
      <c r="BI199" s="241"/>
      <c r="BJ199" s="241"/>
      <c r="BK199" s="241"/>
      <c r="BL199" s="241"/>
      <c r="BM199" s="241"/>
      <c r="BN199" s="241"/>
      <c r="BO199" s="241"/>
      <c r="BP199" s="241"/>
      <c r="BQ199" s="241"/>
      <c r="BR199" s="241"/>
      <c r="BS199" s="241"/>
      <c r="BT199" s="241"/>
      <c r="BU199" s="241"/>
      <c r="BV199" s="241"/>
      <c r="BW199" s="241"/>
      <c r="BX199" s="241"/>
      <c r="BY199" s="241"/>
      <c r="BZ199" s="241"/>
      <c r="CA199" s="241"/>
      <c r="CB199" s="241"/>
      <c r="CC199" s="241"/>
      <c r="CD199" s="241"/>
      <c r="CE199" s="241"/>
      <c r="CF199" s="241"/>
      <c r="CG199" s="241"/>
      <c r="CH199" s="241"/>
      <c r="CI199" s="241"/>
      <c r="CJ199" s="241"/>
      <c r="CK199" s="241"/>
      <c r="CL199" s="241"/>
      <c r="CM199" s="241"/>
      <c r="CN199" s="241"/>
      <c r="CO199" s="241"/>
      <c r="CP199" s="241"/>
      <c r="CQ199" s="241"/>
      <c r="CR199" s="241"/>
      <c r="CS199" s="241"/>
      <c r="CT199" s="241"/>
    </row>
    <row r="200" spans="1:98" s="254" customFormat="1" ht="19.5" customHeight="1">
      <c r="A200" s="248" t="s">
        <v>25</v>
      </c>
      <c r="B200" s="249" t="s">
        <v>235</v>
      </c>
      <c r="C200" s="274"/>
      <c r="D200" s="239">
        <f t="shared" si="81"/>
        <v>4736</v>
      </c>
      <c r="E200" s="239">
        <f t="shared" ref="E200:V200" si="84">SUM(E201:E202)</f>
        <v>78</v>
      </c>
      <c r="F200" s="239">
        <f t="shared" si="84"/>
        <v>282</v>
      </c>
      <c r="G200" s="239">
        <f t="shared" si="84"/>
        <v>348</v>
      </c>
      <c r="H200" s="239">
        <f t="shared" si="84"/>
        <v>383</v>
      </c>
      <c r="I200" s="239">
        <f t="shared" si="84"/>
        <v>372</v>
      </c>
      <c r="J200" s="239">
        <f t="shared" si="84"/>
        <v>404</v>
      </c>
      <c r="K200" s="251">
        <f t="shared" si="84"/>
        <v>322</v>
      </c>
      <c r="L200" s="239">
        <f t="shared" si="84"/>
        <v>317</v>
      </c>
      <c r="M200" s="239">
        <f t="shared" si="84"/>
        <v>254</v>
      </c>
      <c r="N200" s="239">
        <f t="shared" si="84"/>
        <v>275</v>
      </c>
      <c r="O200" s="239">
        <f t="shared" si="84"/>
        <v>247</v>
      </c>
      <c r="P200" s="239">
        <f t="shared" si="84"/>
        <v>294</v>
      </c>
      <c r="Q200" s="251">
        <f t="shared" si="84"/>
        <v>256</v>
      </c>
      <c r="R200" s="251">
        <f t="shared" si="84"/>
        <v>249</v>
      </c>
      <c r="S200" s="239">
        <f t="shared" si="84"/>
        <v>178</v>
      </c>
      <c r="T200" s="239">
        <f t="shared" si="84"/>
        <v>173</v>
      </c>
      <c r="U200" s="251">
        <f t="shared" si="84"/>
        <v>107</v>
      </c>
      <c r="V200" s="251">
        <f t="shared" si="84"/>
        <v>197</v>
      </c>
      <c r="W200" s="252"/>
      <c r="X200" s="252"/>
      <c r="Y200" s="252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53"/>
      <c r="AT200" s="253"/>
      <c r="AU200" s="253"/>
      <c r="AV200" s="253"/>
      <c r="AW200" s="253"/>
      <c r="AX200" s="253"/>
      <c r="AY200" s="253"/>
      <c r="AZ200" s="253"/>
      <c r="BA200" s="253"/>
      <c r="BB200" s="253"/>
      <c r="BC200" s="253"/>
      <c r="BD200" s="253"/>
      <c r="BE200" s="253"/>
      <c r="BF200" s="253"/>
      <c r="BG200" s="253"/>
      <c r="BH200" s="253"/>
      <c r="BI200" s="253"/>
      <c r="BJ200" s="253"/>
      <c r="BK200" s="253"/>
      <c r="BL200" s="253"/>
      <c r="BM200" s="253"/>
      <c r="BN200" s="253"/>
      <c r="BO200" s="253"/>
      <c r="BP200" s="253"/>
      <c r="BQ200" s="253"/>
      <c r="BR200" s="253"/>
      <c r="BS200" s="253"/>
      <c r="BT200" s="253"/>
      <c r="BU200" s="253"/>
      <c r="BV200" s="253"/>
      <c r="BW200" s="253"/>
      <c r="BX200" s="253"/>
      <c r="BY200" s="253"/>
      <c r="BZ200" s="253"/>
      <c r="CA200" s="253"/>
      <c r="CB200" s="253"/>
      <c r="CC200" s="253"/>
      <c r="CD200" s="253"/>
      <c r="CE200" s="253"/>
      <c r="CF200" s="253"/>
      <c r="CG200" s="253"/>
      <c r="CH200" s="253"/>
      <c r="CI200" s="253"/>
      <c r="CJ200" s="253"/>
      <c r="CK200" s="253"/>
      <c r="CL200" s="253"/>
      <c r="CM200" s="253"/>
      <c r="CN200" s="253"/>
      <c r="CO200" s="253"/>
      <c r="CP200" s="253"/>
      <c r="CQ200" s="253"/>
      <c r="CR200" s="253"/>
      <c r="CS200" s="253"/>
      <c r="CT200" s="253"/>
    </row>
    <row r="201" spans="1:98" s="265" customFormat="1" ht="19.5" customHeight="1">
      <c r="A201" s="261"/>
      <c r="B201" s="273"/>
      <c r="C201" s="263" t="s">
        <v>88</v>
      </c>
      <c r="D201" s="247">
        <f t="shared" si="81"/>
        <v>2324</v>
      </c>
      <c r="E201" s="247">
        <v>41</v>
      </c>
      <c r="F201" s="247">
        <v>147</v>
      </c>
      <c r="G201" s="247">
        <v>176</v>
      </c>
      <c r="H201" s="247">
        <v>192</v>
      </c>
      <c r="I201" s="247">
        <v>189</v>
      </c>
      <c r="J201" s="247">
        <v>196</v>
      </c>
      <c r="K201" s="247">
        <v>170</v>
      </c>
      <c r="L201" s="247">
        <v>150</v>
      </c>
      <c r="M201" s="247">
        <v>122</v>
      </c>
      <c r="N201" s="247">
        <v>131</v>
      </c>
      <c r="O201" s="247">
        <v>109</v>
      </c>
      <c r="P201" s="247">
        <v>142</v>
      </c>
      <c r="Q201" s="247">
        <v>133</v>
      </c>
      <c r="R201" s="247">
        <v>125</v>
      </c>
      <c r="S201" s="247">
        <v>89</v>
      </c>
      <c r="T201" s="247">
        <v>83</v>
      </c>
      <c r="U201" s="247">
        <v>53</v>
      </c>
      <c r="V201" s="264">
        <v>76</v>
      </c>
      <c r="W201" s="267"/>
      <c r="X201" s="240"/>
      <c r="Y201" s="240"/>
      <c r="Z201" s="241"/>
      <c r="AA201" s="241"/>
      <c r="AB201" s="241"/>
      <c r="AC201" s="241"/>
      <c r="AD201" s="241"/>
      <c r="AE201" s="241"/>
      <c r="AF201" s="241"/>
      <c r="AG201" s="241"/>
      <c r="AH201" s="241"/>
      <c r="AI201" s="241"/>
      <c r="AJ201" s="241"/>
      <c r="AK201" s="241"/>
      <c r="AL201" s="241"/>
      <c r="AM201" s="241"/>
      <c r="AN201" s="241"/>
      <c r="AO201" s="241"/>
      <c r="AP201" s="241"/>
      <c r="AQ201" s="241"/>
      <c r="AR201" s="241"/>
      <c r="AS201" s="241"/>
      <c r="AT201" s="241"/>
      <c r="AU201" s="241"/>
      <c r="AV201" s="241"/>
      <c r="AW201" s="241"/>
      <c r="AX201" s="241"/>
      <c r="AY201" s="241"/>
      <c r="AZ201" s="241"/>
      <c r="BA201" s="241"/>
      <c r="BB201" s="241"/>
      <c r="BC201" s="241"/>
      <c r="BD201" s="241"/>
      <c r="BE201" s="241"/>
      <c r="BF201" s="241"/>
      <c r="BG201" s="241"/>
      <c r="BH201" s="241"/>
      <c r="BI201" s="241"/>
      <c r="BJ201" s="241"/>
      <c r="BK201" s="241"/>
      <c r="BL201" s="241"/>
      <c r="BM201" s="241"/>
      <c r="BN201" s="241"/>
      <c r="BO201" s="241"/>
      <c r="BP201" s="241"/>
      <c r="BQ201" s="241"/>
      <c r="BR201" s="241"/>
      <c r="BS201" s="241"/>
      <c r="BT201" s="241"/>
      <c r="BU201" s="241"/>
      <c r="BV201" s="241"/>
      <c r="BW201" s="241"/>
      <c r="BX201" s="241"/>
      <c r="BY201" s="241"/>
      <c r="BZ201" s="241"/>
      <c r="CA201" s="241"/>
      <c r="CB201" s="241"/>
      <c r="CC201" s="241"/>
      <c r="CD201" s="241"/>
      <c r="CE201" s="241"/>
      <c r="CF201" s="241"/>
      <c r="CG201" s="241"/>
      <c r="CH201" s="241"/>
      <c r="CI201" s="241"/>
      <c r="CJ201" s="241"/>
      <c r="CK201" s="241"/>
      <c r="CL201" s="241"/>
      <c r="CM201" s="241"/>
      <c r="CN201" s="241"/>
      <c r="CO201" s="241"/>
      <c r="CP201" s="241"/>
      <c r="CQ201" s="241"/>
      <c r="CR201" s="241"/>
      <c r="CS201" s="241"/>
      <c r="CT201" s="241"/>
    </row>
    <row r="202" spans="1:98" ht="19.5" customHeight="1">
      <c r="A202" s="261"/>
      <c r="B202" s="270"/>
      <c r="C202" s="263" t="s">
        <v>89</v>
      </c>
      <c r="D202" s="247">
        <f t="shared" si="81"/>
        <v>2412</v>
      </c>
      <c r="E202" s="247">
        <v>37</v>
      </c>
      <c r="F202" s="247">
        <v>135</v>
      </c>
      <c r="G202" s="247">
        <v>172</v>
      </c>
      <c r="H202" s="247">
        <v>191</v>
      </c>
      <c r="I202" s="247">
        <v>183</v>
      </c>
      <c r="J202" s="247">
        <v>208</v>
      </c>
      <c r="K202" s="247">
        <v>152</v>
      </c>
      <c r="L202" s="247">
        <v>167</v>
      </c>
      <c r="M202" s="247">
        <v>132</v>
      </c>
      <c r="N202" s="247">
        <v>144</v>
      </c>
      <c r="O202" s="247">
        <v>138</v>
      </c>
      <c r="P202" s="247">
        <v>152</v>
      </c>
      <c r="Q202" s="247">
        <v>123</v>
      </c>
      <c r="R202" s="247">
        <v>124</v>
      </c>
      <c r="S202" s="247">
        <v>89</v>
      </c>
      <c r="T202" s="247">
        <v>90</v>
      </c>
      <c r="U202" s="247">
        <v>54</v>
      </c>
      <c r="V202" s="264">
        <v>121</v>
      </c>
      <c r="W202" s="267"/>
      <c r="X202" s="240"/>
      <c r="Y202" s="240"/>
      <c r="Z202" s="241"/>
      <c r="AA202" s="241"/>
      <c r="AB202" s="241"/>
      <c r="AC202" s="241"/>
      <c r="AD202" s="241"/>
      <c r="AE202" s="241"/>
      <c r="AF202" s="241"/>
      <c r="AG202" s="241"/>
      <c r="AH202" s="241"/>
      <c r="AI202" s="241"/>
      <c r="AJ202" s="241"/>
      <c r="AK202" s="241"/>
      <c r="AL202" s="241"/>
      <c r="AM202" s="241"/>
      <c r="AN202" s="241"/>
      <c r="AO202" s="241"/>
      <c r="AP202" s="241"/>
      <c r="AQ202" s="241"/>
      <c r="AR202" s="241"/>
      <c r="AS202" s="241"/>
      <c r="AT202" s="241"/>
      <c r="AU202" s="241"/>
      <c r="AV202" s="241"/>
      <c r="AW202" s="241"/>
      <c r="AX202" s="241"/>
      <c r="AY202" s="241"/>
      <c r="AZ202" s="241"/>
      <c r="BA202" s="241"/>
      <c r="BB202" s="241"/>
      <c r="BC202" s="241"/>
      <c r="BD202" s="241"/>
      <c r="BE202" s="241"/>
      <c r="BF202" s="241"/>
      <c r="BG202" s="241"/>
      <c r="BH202" s="241"/>
      <c r="BI202" s="241"/>
      <c r="BJ202" s="241"/>
      <c r="BK202" s="241"/>
      <c r="BL202" s="241"/>
      <c r="BM202" s="241"/>
      <c r="BN202" s="241"/>
      <c r="BO202" s="241"/>
      <c r="BP202" s="241"/>
      <c r="BQ202" s="241"/>
      <c r="BR202" s="241"/>
      <c r="BS202" s="241"/>
      <c r="BT202" s="241"/>
      <c r="BU202" s="241"/>
      <c r="BV202" s="241"/>
      <c r="BW202" s="241"/>
      <c r="BX202" s="241"/>
      <c r="BY202" s="241"/>
      <c r="BZ202" s="241"/>
      <c r="CA202" s="241"/>
      <c r="CB202" s="241"/>
      <c r="CC202" s="241"/>
      <c r="CD202" s="241"/>
      <c r="CE202" s="241"/>
      <c r="CF202" s="241"/>
      <c r="CG202" s="241"/>
      <c r="CH202" s="241"/>
      <c r="CI202" s="241"/>
      <c r="CJ202" s="241"/>
      <c r="CK202" s="241"/>
      <c r="CL202" s="241"/>
      <c r="CM202" s="241"/>
      <c r="CN202" s="241"/>
      <c r="CO202" s="241"/>
      <c r="CP202" s="241"/>
      <c r="CQ202" s="241"/>
      <c r="CR202" s="241"/>
      <c r="CS202" s="241"/>
      <c r="CT202" s="241"/>
    </row>
    <row r="203" spans="1:98" s="254" customFormat="1" ht="19.5" customHeight="1">
      <c r="A203" s="248" t="s">
        <v>27</v>
      </c>
      <c r="B203" s="249" t="s">
        <v>236</v>
      </c>
      <c r="C203" s="166"/>
      <c r="D203" s="239">
        <f t="shared" si="81"/>
        <v>1686</v>
      </c>
      <c r="E203" s="239">
        <f t="shared" ref="E203:V203" si="85">SUM(E204:E205)</f>
        <v>29</v>
      </c>
      <c r="F203" s="239">
        <f t="shared" si="85"/>
        <v>104</v>
      </c>
      <c r="G203" s="239">
        <f t="shared" si="85"/>
        <v>129</v>
      </c>
      <c r="H203" s="239">
        <f t="shared" si="85"/>
        <v>144</v>
      </c>
      <c r="I203" s="239">
        <f t="shared" si="85"/>
        <v>147</v>
      </c>
      <c r="J203" s="239">
        <f t="shared" si="85"/>
        <v>119</v>
      </c>
      <c r="K203" s="239">
        <f t="shared" si="85"/>
        <v>124</v>
      </c>
      <c r="L203" s="239">
        <f t="shared" si="85"/>
        <v>105</v>
      </c>
      <c r="M203" s="239">
        <f t="shared" si="85"/>
        <v>88</v>
      </c>
      <c r="N203" s="239">
        <f t="shared" si="85"/>
        <v>93</v>
      </c>
      <c r="O203" s="239">
        <f t="shared" si="85"/>
        <v>91</v>
      </c>
      <c r="P203" s="239">
        <f t="shared" si="85"/>
        <v>92</v>
      </c>
      <c r="Q203" s="239">
        <f t="shared" si="85"/>
        <v>87</v>
      </c>
      <c r="R203" s="239">
        <f t="shared" si="85"/>
        <v>70</v>
      </c>
      <c r="S203" s="239">
        <f t="shared" si="85"/>
        <v>91</v>
      </c>
      <c r="T203" s="239">
        <f t="shared" si="85"/>
        <v>65</v>
      </c>
      <c r="U203" s="239">
        <f t="shared" si="85"/>
        <v>56</v>
      </c>
      <c r="V203" s="251">
        <f t="shared" si="85"/>
        <v>52</v>
      </c>
      <c r="W203" s="252"/>
      <c r="X203" s="252"/>
      <c r="Y203" s="252"/>
      <c r="Z203" s="253"/>
      <c r="AA203" s="253"/>
      <c r="AB203" s="253"/>
      <c r="AC203" s="253"/>
      <c r="AD203" s="253"/>
      <c r="AE203" s="253"/>
      <c r="AF203" s="253"/>
      <c r="AG203" s="253"/>
      <c r="AH203" s="253"/>
      <c r="AI203" s="253"/>
      <c r="AJ203" s="253"/>
      <c r="AK203" s="253"/>
      <c r="AL203" s="253"/>
      <c r="AM203" s="253"/>
      <c r="AN203" s="253"/>
      <c r="AO203" s="253"/>
      <c r="AP203" s="253"/>
      <c r="AQ203" s="253"/>
      <c r="AR203" s="253"/>
      <c r="AS203" s="253"/>
      <c r="AT203" s="253"/>
      <c r="AU203" s="253"/>
      <c r="AV203" s="253"/>
      <c r="AW203" s="253"/>
      <c r="AX203" s="253"/>
      <c r="AY203" s="253"/>
      <c r="AZ203" s="253"/>
      <c r="BA203" s="253"/>
      <c r="BB203" s="253"/>
      <c r="BC203" s="253"/>
      <c r="BD203" s="253"/>
      <c r="BE203" s="253"/>
      <c r="BF203" s="253"/>
      <c r="BG203" s="253"/>
      <c r="BH203" s="253"/>
      <c r="BI203" s="253"/>
      <c r="BJ203" s="253"/>
      <c r="BK203" s="253"/>
      <c r="BL203" s="253"/>
      <c r="BM203" s="253"/>
      <c r="BN203" s="253"/>
      <c r="BO203" s="253"/>
      <c r="BP203" s="253"/>
      <c r="BQ203" s="253"/>
      <c r="BR203" s="253"/>
      <c r="BS203" s="253"/>
      <c r="BT203" s="253"/>
      <c r="BU203" s="253"/>
      <c r="BV203" s="253"/>
      <c r="BW203" s="253"/>
      <c r="BX203" s="253"/>
      <c r="BY203" s="253"/>
      <c r="BZ203" s="253"/>
      <c r="CA203" s="253"/>
      <c r="CB203" s="253"/>
      <c r="CC203" s="253"/>
      <c r="CD203" s="253"/>
      <c r="CE203" s="253"/>
      <c r="CF203" s="253"/>
      <c r="CG203" s="253"/>
      <c r="CH203" s="253"/>
      <c r="CI203" s="253"/>
      <c r="CJ203" s="253"/>
      <c r="CK203" s="253"/>
      <c r="CL203" s="253"/>
      <c r="CM203" s="253"/>
      <c r="CN203" s="253"/>
      <c r="CO203" s="253"/>
      <c r="CP203" s="253"/>
      <c r="CQ203" s="253"/>
      <c r="CR203" s="253"/>
      <c r="CS203" s="253"/>
      <c r="CT203" s="253"/>
    </row>
    <row r="204" spans="1:98" s="265" customFormat="1" ht="19.5" customHeight="1">
      <c r="A204" s="261"/>
      <c r="B204" s="273"/>
      <c r="C204" s="263" t="s">
        <v>88</v>
      </c>
      <c r="D204" s="247">
        <f t="shared" si="81"/>
        <v>865</v>
      </c>
      <c r="E204" s="247">
        <v>14</v>
      </c>
      <c r="F204" s="247">
        <v>56</v>
      </c>
      <c r="G204" s="247">
        <v>71</v>
      </c>
      <c r="H204" s="247">
        <v>71</v>
      </c>
      <c r="I204" s="247">
        <v>81</v>
      </c>
      <c r="J204" s="247">
        <v>68</v>
      </c>
      <c r="K204" s="247">
        <v>57</v>
      </c>
      <c r="L204" s="247">
        <v>54</v>
      </c>
      <c r="M204" s="247">
        <v>41</v>
      </c>
      <c r="N204" s="247">
        <v>49</v>
      </c>
      <c r="O204" s="247">
        <v>46</v>
      </c>
      <c r="P204" s="247">
        <v>46</v>
      </c>
      <c r="Q204" s="247">
        <v>40</v>
      </c>
      <c r="R204" s="247">
        <v>26</v>
      </c>
      <c r="S204" s="247">
        <v>50</v>
      </c>
      <c r="T204" s="247">
        <v>37</v>
      </c>
      <c r="U204" s="247">
        <v>31</v>
      </c>
      <c r="V204" s="264">
        <v>27</v>
      </c>
      <c r="W204" s="267"/>
      <c r="X204" s="240"/>
      <c r="Y204" s="240"/>
      <c r="Z204" s="241"/>
      <c r="AA204" s="241"/>
      <c r="AB204" s="241"/>
      <c r="AC204" s="241"/>
      <c r="AD204" s="241"/>
      <c r="AE204" s="241"/>
      <c r="AF204" s="241"/>
      <c r="AG204" s="241"/>
      <c r="AH204" s="241"/>
      <c r="AI204" s="241"/>
      <c r="AJ204" s="241"/>
      <c r="AK204" s="241"/>
      <c r="AL204" s="241"/>
      <c r="AM204" s="241"/>
      <c r="AN204" s="241"/>
      <c r="AO204" s="241"/>
      <c r="AP204" s="241"/>
      <c r="AQ204" s="241"/>
      <c r="AR204" s="241"/>
      <c r="AS204" s="241"/>
      <c r="AT204" s="241"/>
      <c r="AU204" s="241"/>
      <c r="AV204" s="241"/>
      <c r="AW204" s="241"/>
      <c r="AX204" s="241"/>
      <c r="AY204" s="241"/>
      <c r="AZ204" s="241"/>
      <c r="BA204" s="241"/>
      <c r="BB204" s="241"/>
      <c r="BC204" s="241"/>
      <c r="BD204" s="241"/>
      <c r="BE204" s="241"/>
      <c r="BF204" s="241"/>
      <c r="BG204" s="241"/>
      <c r="BH204" s="241"/>
      <c r="BI204" s="241"/>
      <c r="BJ204" s="241"/>
      <c r="BK204" s="241"/>
      <c r="BL204" s="241"/>
      <c r="BM204" s="241"/>
      <c r="BN204" s="241"/>
      <c r="BO204" s="241"/>
      <c r="BP204" s="241"/>
      <c r="BQ204" s="241"/>
      <c r="BR204" s="241"/>
      <c r="BS204" s="241"/>
      <c r="BT204" s="241"/>
      <c r="BU204" s="241"/>
      <c r="BV204" s="241"/>
      <c r="BW204" s="241"/>
      <c r="BX204" s="241"/>
      <c r="BY204" s="241"/>
      <c r="BZ204" s="241"/>
      <c r="CA204" s="241"/>
      <c r="CB204" s="241"/>
      <c r="CC204" s="241"/>
      <c r="CD204" s="241"/>
      <c r="CE204" s="241"/>
      <c r="CF204" s="241"/>
      <c r="CG204" s="241"/>
      <c r="CH204" s="241"/>
      <c r="CI204" s="241"/>
      <c r="CJ204" s="241"/>
      <c r="CK204" s="241"/>
      <c r="CL204" s="241"/>
      <c r="CM204" s="241"/>
      <c r="CN204" s="241"/>
      <c r="CO204" s="241"/>
      <c r="CP204" s="241"/>
      <c r="CQ204" s="241"/>
      <c r="CR204" s="241"/>
      <c r="CS204" s="241"/>
      <c r="CT204" s="241"/>
    </row>
    <row r="205" spans="1:98" ht="19.5" customHeight="1">
      <c r="A205" s="261"/>
      <c r="B205" s="270"/>
      <c r="C205" s="263" t="s">
        <v>89</v>
      </c>
      <c r="D205" s="247">
        <f t="shared" si="81"/>
        <v>821</v>
      </c>
      <c r="E205" s="247">
        <v>15</v>
      </c>
      <c r="F205" s="247">
        <v>48</v>
      </c>
      <c r="G205" s="247">
        <v>58</v>
      </c>
      <c r="H205" s="247">
        <v>73</v>
      </c>
      <c r="I205" s="247">
        <v>66</v>
      </c>
      <c r="J205" s="247">
        <v>51</v>
      </c>
      <c r="K205" s="247">
        <v>67</v>
      </c>
      <c r="L205" s="247">
        <v>51</v>
      </c>
      <c r="M205" s="247">
        <v>47</v>
      </c>
      <c r="N205" s="247">
        <v>44</v>
      </c>
      <c r="O205" s="247">
        <v>45</v>
      </c>
      <c r="P205" s="247">
        <v>46</v>
      </c>
      <c r="Q205" s="247">
        <v>47</v>
      </c>
      <c r="R205" s="247">
        <v>44</v>
      </c>
      <c r="S205" s="247">
        <v>41</v>
      </c>
      <c r="T205" s="247">
        <v>28</v>
      </c>
      <c r="U205" s="247">
        <v>25</v>
      </c>
      <c r="V205" s="264">
        <v>25</v>
      </c>
      <c r="W205" s="267"/>
      <c r="X205" s="240"/>
      <c r="Y205" s="240"/>
      <c r="Z205" s="241"/>
      <c r="AA205" s="241"/>
      <c r="AB205" s="241"/>
      <c r="AC205" s="241"/>
      <c r="AD205" s="241"/>
      <c r="AE205" s="241"/>
      <c r="AF205" s="241"/>
      <c r="AG205" s="241"/>
      <c r="AH205" s="241"/>
      <c r="AI205" s="241"/>
      <c r="AJ205" s="241"/>
      <c r="AK205" s="241"/>
      <c r="AL205" s="241"/>
      <c r="AM205" s="241"/>
      <c r="AN205" s="241"/>
      <c r="AO205" s="241"/>
      <c r="AP205" s="241"/>
      <c r="AQ205" s="241"/>
      <c r="AR205" s="241"/>
      <c r="AS205" s="241"/>
      <c r="AT205" s="241"/>
      <c r="AU205" s="241"/>
      <c r="AV205" s="241"/>
      <c r="AW205" s="241"/>
      <c r="AX205" s="241"/>
      <c r="AY205" s="241"/>
      <c r="AZ205" s="241"/>
      <c r="BA205" s="241"/>
      <c r="BB205" s="241"/>
      <c r="BC205" s="241"/>
      <c r="BD205" s="241"/>
      <c r="BE205" s="241"/>
      <c r="BF205" s="241"/>
      <c r="BG205" s="241"/>
      <c r="BH205" s="241"/>
      <c r="BI205" s="241"/>
      <c r="BJ205" s="241"/>
      <c r="BK205" s="241"/>
      <c r="BL205" s="241"/>
      <c r="BM205" s="241"/>
      <c r="BN205" s="241"/>
      <c r="BO205" s="241"/>
      <c r="BP205" s="241"/>
      <c r="BQ205" s="241"/>
      <c r="BR205" s="241"/>
      <c r="BS205" s="241"/>
      <c r="BT205" s="241"/>
      <c r="BU205" s="241"/>
      <c r="BV205" s="241"/>
      <c r="BW205" s="241"/>
      <c r="BX205" s="241"/>
      <c r="BY205" s="241"/>
      <c r="BZ205" s="241"/>
      <c r="CA205" s="241"/>
      <c r="CB205" s="241"/>
      <c r="CC205" s="241"/>
      <c r="CD205" s="241"/>
      <c r="CE205" s="241"/>
      <c r="CF205" s="241"/>
      <c r="CG205" s="241"/>
      <c r="CH205" s="241"/>
      <c r="CI205" s="241"/>
      <c r="CJ205" s="241"/>
      <c r="CK205" s="241"/>
      <c r="CL205" s="241"/>
      <c r="CM205" s="241"/>
      <c r="CN205" s="241"/>
      <c r="CO205" s="241"/>
      <c r="CP205" s="241"/>
      <c r="CQ205" s="241"/>
      <c r="CR205" s="241"/>
      <c r="CS205" s="241"/>
      <c r="CT205" s="241"/>
    </row>
    <row r="206" spans="1:98" s="254" customFormat="1" ht="19.5" customHeight="1">
      <c r="A206" s="248" t="s">
        <v>29</v>
      </c>
      <c r="B206" s="249" t="s">
        <v>237</v>
      </c>
      <c r="C206" s="166"/>
      <c r="D206" s="239">
        <f t="shared" si="81"/>
        <v>3336</v>
      </c>
      <c r="E206" s="239">
        <f t="shared" ref="E206:V206" si="86">SUM(E207:E208)</f>
        <v>46</v>
      </c>
      <c r="F206" s="239">
        <f t="shared" si="86"/>
        <v>204</v>
      </c>
      <c r="G206" s="239">
        <f t="shared" si="86"/>
        <v>266</v>
      </c>
      <c r="H206" s="239">
        <f t="shared" si="86"/>
        <v>258</v>
      </c>
      <c r="I206" s="239">
        <f t="shared" si="86"/>
        <v>273</v>
      </c>
      <c r="J206" s="239">
        <f t="shared" si="86"/>
        <v>244</v>
      </c>
      <c r="K206" s="239">
        <f t="shared" si="86"/>
        <v>273</v>
      </c>
      <c r="L206" s="239">
        <f t="shared" si="86"/>
        <v>239</v>
      </c>
      <c r="M206" s="239">
        <f t="shared" si="86"/>
        <v>210</v>
      </c>
      <c r="N206" s="239">
        <f t="shared" si="86"/>
        <v>181</v>
      </c>
      <c r="O206" s="239">
        <f t="shared" si="86"/>
        <v>172</v>
      </c>
      <c r="P206" s="239">
        <f t="shared" si="86"/>
        <v>194</v>
      </c>
      <c r="Q206" s="239">
        <f t="shared" si="86"/>
        <v>208</v>
      </c>
      <c r="R206" s="239">
        <f t="shared" si="86"/>
        <v>157</v>
      </c>
      <c r="S206" s="239">
        <f t="shared" si="86"/>
        <v>113</v>
      </c>
      <c r="T206" s="239">
        <f t="shared" si="86"/>
        <v>94</v>
      </c>
      <c r="U206" s="239">
        <f t="shared" si="86"/>
        <v>78</v>
      </c>
      <c r="V206" s="251">
        <f t="shared" si="86"/>
        <v>126</v>
      </c>
      <c r="W206" s="252"/>
      <c r="X206" s="252"/>
      <c r="Y206" s="252"/>
      <c r="Z206" s="253"/>
      <c r="AA206" s="253"/>
      <c r="AB206" s="253"/>
      <c r="AC206" s="253"/>
      <c r="AD206" s="253"/>
      <c r="AE206" s="253"/>
      <c r="AF206" s="253"/>
      <c r="AG206" s="253"/>
      <c r="AH206" s="253"/>
      <c r="AI206" s="253"/>
      <c r="AJ206" s="253"/>
      <c r="AK206" s="253"/>
      <c r="AL206" s="253"/>
      <c r="AM206" s="253"/>
      <c r="AN206" s="253"/>
      <c r="AO206" s="253"/>
      <c r="AP206" s="253"/>
      <c r="AQ206" s="253"/>
      <c r="AR206" s="253"/>
      <c r="AS206" s="253"/>
      <c r="AT206" s="253"/>
      <c r="AU206" s="253"/>
      <c r="AV206" s="253"/>
      <c r="AW206" s="253"/>
      <c r="AX206" s="253"/>
      <c r="AY206" s="253"/>
      <c r="AZ206" s="253"/>
      <c r="BA206" s="253"/>
      <c r="BB206" s="253"/>
      <c r="BC206" s="253"/>
      <c r="BD206" s="253"/>
      <c r="BE206" s="253"/>
      <c r="BF206" s="253"/>
      <c r="BG206" s="253"/>
      <c r="BH206" s="253"/>
      <c r="BI206" s="253"/>
      <c r="BJ206" s="253"/>
      <c r="BK206" s="253"/>
      <c r="BL206" s="253"/>
      <c r="BM206" s="253"/>
      <c r="BN206" s="253"/>
      <c r="BO206" s="253"/>
      <c r="BP206" s="253"/>
      <c r="BQ206" s="253"/>
      <c r="BR206" s="253"/>
      <c r="BS206" s="253"/>
      <c r="BT206" s="253"/>
      <c r="BU206" s="253"/>
      <c r="BV206" s="253"/>
      <c r="BW206" s="253"/>
      <c r="BX206" s="253"/>
      <c r="BY206" s="253"/>
      <c r="BZ206" s="253"/>
      <c r="CA206" s="253"/>
      <c r="CB206" s="253"/>
      <c r="CC206" s="253"/>
      <c r="CD206" s="253"/>
      <c r="CE206" s="253"/>
      <c r="CF206" s="253"/>
      <c r="CG206" s="253"/>
      <c r="CH206" s="253"/>
      <c r="CI206" s="253"/>
      <c r="CJ206" s="253"/>
      <c r="CK206" s="253"/>
      <c r="CL206" s="253"/>
      <c r="CM206" s="253"/>
      <c r="CN206" s="253"/>
      <c r="CO206" s="253"/>
      <c r="CP206" s="253"/>
      <c r="CQ206" s="253"/>
      <c r="CR206" s="253"/>
      <c r="CS206" s="253"/>
      <c r="CT206" s="253"/>
    </row>
    <row r="207" spans="1:98" s="265" customFormat="1" ht="19.5" customHeight="1">
      <c r="A207" s="261"/>
      <c r="B207" s="273"/>
      <c r="C207" s="263" t="s">
        <v>88</v>
      </c>
      <c r="D207" s="247">
        <f t="shared" si="81"/>
        <v>1695</v>
      </c>
      <c r="E207" s="247">
        <v>25</v>
      </c>
      <c r="F207" s="247">
        <v>103</v>
      </c>
      <c r="G207" s="247">
        <v>140</v>
      </c>
      <c r="H207" s="247">
        <v>147</v>
      </c>
      <c r="I207" s="247">
        <v>142</v>
      </c>
      <c r="J207" s="247">
        <v>137</v>
      </c>
      <c r="K207" s="247">
        <v>132</v>
      </c>
      <c r="L207" s="247">
        <v>128</v>
      </c>
      <c r="M207" s="247">
        <v>108</v>
      </c>
      <c r="N207" s="247">
        <v>97</v>
      </c>
      <c r="O207" s="247">
        <v>92</v>
      </c>
      <c r="P207" s="247">
        <v>83</v>
      </c>
      <c r="Q207" s="247">
        <v>102</v>
      </c>
      <c r="R207" s="247">
        <v>81</v>
      </c>
      <c r="S207" s="247">
        <v>45</v>
      </c>
      <c r="T207" s="247">
        <v>42</v>
      </c>
      <c r="U207" s="247">
        <v>31</v>
      </c>
      <c r="V207" s="264">
        <v>60</v>
      </c>
      <c r="W207" s="240"/>
      <c r="X207" s="240"/>
      <c r="Y207" s="240"/>
      <c r="Z207" s="241"/>
      <c r="AA207" s="241"/>
      <c r="AB207" s="241"/>
      <c r="AC207" s="241"/>
      <c r="AD207" s="241"/>
      <c r="AE207" s="241"/>
      <c r="AF207" s="241"/>
      <c r="AG207" s="241"/>
      <c r="AH207" s="241"/>
      <c r="AI207" s="241"/>
      <c r="AJ207" s="241"/>
      <c r="AK207" s="241"/>
      <c r="AL207" s="241"/>
      <c r="AM207" s="241"/>
      <c r="AN207" s="241"/>
      <c r="AO207" s="241"/>
      <c r="AP207" s="241"/>
      <c r="AQ207" s="241"/>
      <c r="AR207" s="241"/>
      <c r="AS207" s="241"/>
      <c r="AT207" s="241"/>
      <c r="AU207" s="241"/>
      <c r="AV207" s="241"/>
      <c r="AW207" s="241"/>
      <c r="AX207" s="241"/>
      <c r="AY207" s="241"/>
      <c r="AZ207" s="241"/>
      <c r="BA207" s="241"/>
      <c r="BB207" s="241"/>
      <c r="BC207" s="241"/>
      <c r="BD207" s="241"/>
      <c r="BE207" s="241"/>
      <c r="BF207" s="241"/>
      <c r="BG207" s="241"/>
      <c r="BH207" s="241"/>
      <c r="BI207" s="241"/>
      <c r="BJ207" s="241"/>
      <c r="BK207" s="241"/>
      <c r="BL207" s="241"/>
      <c r="BM207" s="241"/>
      <c r="BN207" s="241"/>
      <c r="BO207" s="241"/>
      <c r="BP207" s="241"/>
      <c r="BQ207" s="241"/>
      <c r="BR207" s="241"/>
      <c r="BS207" s="241"/>
      <c r="BT207" s="241"/>
      <c r="BU207" s="241"/>
      <c r="BV207" s="241"/>
      <c r="BW207" s="241"/>
      <c r="BX207" s="241"/>
      <c r="BY207" s="241"/>
      <c r="BZ207" s="241"/>
      <c r="CA207" s="241"/>
      <c r="CB207" s="241"/>
      <c r="CC207" s="241"/>
      <c r="CD207" s="241"/>
      <c r="CE207" s="241"/>
      <c r="CF207" s="241"/>
      <c r="CG207" s="241"/>
      <c r="CH207" s="241"/>
      <c r="CI207" s="241"/>
      <c r="CJ207" s="241"/>
      <c r="CK207" s="241"/>
      <c r="CL207" s="241"/>
      <c r="CM207" s="241"/>
      <c r="CN207" s="241"/>
      <c r="CO207" s="241"/>
      <c r="CP207" s="241"/>
      <c r="CQ207" s="241"/>
      <c r="CR207" s="241"/>
      <c r="CS207" s="241"/>
      <c r="CT207" s="241"/>
    </row>
    <row r="208" spans="1:98" ht="19.5" customHeight="1">
      <c r="A208" s="261"/>
      <c r="B208" s="270"/>
      <c r="C208" s="263" t="s">
        <v>89</v>
      </c>
      <c r="D208" s="247">
        <f t="shared" si="81"/>
        <v>1641</v>
      </c>
      <c r="E208" s="247">
        <v>21</v>
      </c>
      <c r="F208" s="247">
        <v>101</v>
      </c>
      <c r="G208" s="247">
        <v>126</v>
      </c>
      <c r="H208" s="247">
        <v>111</v>
      </c>
      <c r="I208" s="247">
        <v>131</v>
      </c>
      <c r="J208" s="247">
        <v>107</v>
      </c>
      <c r="K208" s="247">
        <v>141</v>
      </c>
      <c r="L208" s="247">
        <v>111</v>
      </c>
      <c r="M208" s="247">
        <v>102</v>
      </c>
      <c r="N208" s="247">
        <v>84</v>
      </c>
      <c r="O208" s="247">
        <v>80</v>
      </c>
      <c r="P208" s="247">
        <v>111</v>
      </c>
      <c r="Q208" s="247">
        <v>106</v>
      </c>
      <c r="R208" s="247">
        <v>76</v>
      </c>
      <c r="S208" s="247">
        <v>68</v>
      </c>
      <c r="T208" s="247">
        <v>52</v>
      </c>
      <c r="U208" s="247">
        <v>47</v>
      </c>
      <c r="V208" s="264">
        <v>66</v>
      </c>
      <c r="W208" s="240"/>
      <c r="X208" s="240"/>
      <c r="Y208" s="240"/>
      <c r="Z208" s="241"/>
      <c r="AA208" s="241"/>
      <c r="AB208" s="241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  <c r="AU208" s="241"/>
      <c r="AV208" s="241"/>
      <c r="AW208" s="241"/>
      <c r="AX208" s="241"/>
      <c r="AY208" s="241"/>
      <c r="AZ208" s="241"/>
      <c r="BA208" s="241"/>
      <c r="BB208" s="241"/>
      <c r="BC208" s="241"/>
      <c r="BD208" s="241"/>
      <c r="BE208" s="241"/>
      <c r="BF208" s="241"/>
      <c r="BG208" s="241"/>
      <c r="BH208" s="241"/>
      <c r="BI208" s="241"/>
      <c r="BJ208" s="241"/>
      <c r="BK208" s="241"/>
      <c r="BL208" s="241"/>
      <c r="BM208" s="241"/>
      <c r="BN208" s="241"/>
      <c r="BO208" s="241"/>
      <c r="BP208" s="241"/>
      <c r="BQ208" s="241"/>
      <c r="BR208" s="241"/>
      <c r="BS208" s="241"/>
      <c r="BT208" s="241"/>
      <c r="BU208" s="241"/>
      <c r="BV208" s="241"/>
      <c r="BW208" s="241"/>
      <c r="BX208" s="241"/>
      <c r="BY208" s="241"/>
      <c r="BZ208" s="241"/>
      <c r="CA208" s="241"/>
      <c r="CB208" s="241"/>
      <c r="CC208" s="241"/>
      <c r="CD208" s="241"/>
      <c r="CE208" s="241"/>
      <c r="CF208" s="241"/>
      <c r="CG208" s="241"/>
      <c r="CH208" s="241"/>
      <c r="CI208" s="241"/>
      <c r="CJ208" s="241"/>
      <c r="CK208" s="241"/>
      <c r="CL208" s="241"/>
      <c r="CM208" s="241"/>
      <c r="CN208" s="241"/>
      <c r="CO208" s="241"/>
      <c r="CP208" s="241"/>
      <c r="CQ208" s="241"/>
      <c r="CR208" s="241"/>
      <c r="CS208" s="241"/>
      <c r="CT208" s="241"/>
    </row>
    <row r="209" spans="1:98" s="254" customFormat="1" ht="19.5" customHeight="1">
      <c r="A209" s="248" t="s">
        <v>31</v>
      </c>
      <c r="B209" s="249" t="s">
        <v>238</v>
      </c>
      <c r="C209" s="166"/>
      <c r="D209" s="239">
        <f t="shared" si="81"/>
        <v>1576</v>
      </c>
      <c r="E209" s="239">
        <f t="shared" ref="E209:V209" si="87">SUM(E210:E211)</f>
        <v>25</v>
      </c>
      <c r="F209" s="239">
        <f t="shared" si="87"/>
        <v>88</v>
      </c>
      <c r="G209" s="239">
        <f t="shared" si="87"/>
        <v>112</v>
      </c>
      <c r="H209" s="239">
        <f t="shared" si="87"/>
        <v>137</v>
      </c>
      <c r="I209" s="239">
        <f t="shared" si="87"/>
        <v>148</v>
      </c>
      <c r="J209" s="239">
        <f t="shared" si="87"/>
        <v>134</v>
      </c>
      <c r="K209" s="239">
        <f t="shared" si="87"/>
        <v>122</v>
      </c>
      <c r="L209" s="239">
        <f t="shared" si="87"/>
        <v>75</v>
      </c>
      <c r="M209" s="239">
        <f t="shared" si="87"/>
        <v>93</v>
      </c>
      <c r="N209" s="239">
        <f t="shared" si="87"/>
        <v>81</v>
      </c>
      <c r="O209" s="239">
        <f t="shared" si="87"/>
        <v>83</v>
      </c>
      <c r="P209" s="239">
        <f t="shared" si="87"/>
        <v>78</v>
      </c>
      <c r="Q209" s="239">
        <f t="shared" si="87"/>
        <v>91</v>
      </c>
      <c r="R209" s="239">
        <f t="shared" si="87"/>
        <v>64</v>
      </c>
      <c r="S209" s="239">
        <f t="shared" si="87"/>
        <v>77</v>
      </c>
      <c r="T209" s="239">
        <f t="shared" si="87"/>
        <v>43</v>
      </c>
      <c r="U209" s="239">
        <f t="shared" si="87"/>
        <v>56</v>
      </c>
      <c r="V209" s="251">
        <f t="shared" si="87"/>
        <v>69</v>
      </c>
      <c r="W209" s="252"/>
      <c r="X209" s="252"/>
      <c r="Y209" s="252"/>
      <c r="Z209" s="253"/>
      <c r="AA209" s="253"/>
      <c r="AB209" s="253"/>
      <c r="AC209" s="253"/>
      <c r="AD209" s="253"/>
      <c r="AE209" s="253"/>
      <c r="AF209" s="253"/>
      <c r="AG209" s="253"/>
      <c r="AH209" s="253"/>
      <c r="AI209" s="253"/>
      <c r="AJ209" s="253"/>
      <c r="AK209" s="253"/>
      <c r="AL209" s="253"/>
      <c r="AM209" s="253"/>
      <c r="AN209" s="253"/>
      <c r="AO209" s="253"/>
      <c r="AP209" s="253"/>
      <c r="AQ209" s="253"/>
      <c r="AR209" s="253"/>
      <c r="AS209" s="253"/>
      <c r="AT209" s="253"/>
      <c r="AU209" s="253"/>
      <c r="AV209" s="253"/>
      <c r="AW209" s="253"/>
      <c r="AX209" s="253"/>
      <c r="AY209" s="253"/>
      <c r="AZ209" s="253"/>
      <c r="BA209" s="253"/>
      <c r="BB209" s="253"/>
      <c r="BC209" s="253"/>
      <c r="BD209" s="253"/>
      <c r="BE209" s="253"/>
      <c r="BF209" s="253"/>
      <c r="BG209" s="253"/>
      <c r="BH209" s="253"/>
      <c r="BI209" s="253"/>
      <c r="BJ209" s="253"/>
      <c r="BK209" s="253"/>
      <c r="BL209" s="253"/>
      <c r="BM209" s="253"/>
      <c r="BN209" s="253"/>
      <c r="BO209" s="253"/>
      <c r="BP209" s="253"/>
      <c r="BQ209" s="253"/>
      <c r="BR209" s="253"/>
      <c r="BS209" s="253"/>
      <c r="BT209" s="253"/>
      <c r="BU209" s="253"/>
      <c r="BV209" s="253"/>
      <c r="BW209" s="253"/>
      <c r="BX209" s="253"/>
      <c r="BY209" s="253"/>
      <c r="BZ209" s="253"/>
      <c r="CA209" s="253"/>
      <c r="CB209" s="253"/>
      <c r="CC209" s="253"/>
      <c r="CD209" s="253"/>
      <c r="CE209" s="253"/>
      <c r="CF209" s="253"/>
      <c r="CG209" s="253"/>
      <c r="CH209" s="253"/>
      <c r="CI209" s="253"/>
      <c r="CJ209" s="253"/>
      <c r="CK209" s="253"/>
      <c r="CL209" s="253"/>
      <c r="CM209" s="253"/>
      <c r="CN209" s="253"/>
      <c r="CO209" s="253"/>
      <c r="CP209" s="253"/>
      <c r="CQ209" s="253"/>
      <c r="CR209" s="253"/>
      <c r="CS209" s="253"/>
      <c r="CT209" s="253"/>
    </row>
    <row r="210" spans="1:98" s="265" customFormat="1" ht="19.5" customHeight="1">
      <c r="A210" s="261"/>
      <c r="B210" s="273"/>
      <c r="C210" s="263" t="s">
        <v>88</v>
      </c>
      <c r="D210" s="247">
        <f t="shared" si="81"/>
        <v>872</v>
      </c>
      <c r="E210" s="247">
        <v>12</v>
      </c>
      <c r="F210" s="247">
        <v>40</v>
      </c>
      <c r="G210" s="247">
        <v>56</v>
      </c>
      <c r="H210" s="247">
        <v>78</v>
      </c>
      <c r="I210" s="247">
        <v>85</v>
      </c>
      <c r="J210" s="247">
        <v>76</v>
      </c>
      <c r="K210" s="247">
        <v>74</v>
      </c>
      <c r="L210" s="247">
        <v>38</v>
      </c>
      <c r="M210" s="247">
        <v>63</v>
      </c>
      <c r="N210" s="247">
        <v>44</v>
      </c>
      <c r="O210" s="247">
        <v>47</v>
      </c>
      <c r="P210" s="247">
        <v>45</v>
      </c>
      <c r="Q210" s="247">
        <v>46</v>
      </c>
      <c r="R210" s="247">
        <v>39</v>
      </c>
      <c r="S210" s="247">
        <v>42</v>
      </c>
      <c r="T210" s="247">
        <v>22</v>
      </c>
      <c r="U210" s="247">
        <v>33</v>
      </c>
      <c r="V210" s="264">
        <v>32</v>
      </c>
      <c r="W210" s="267"/>
      <c r="X210" s="240"/>
      <c r="Y210" s="240"/>
      <c r="Z210" s="241"/>
      <c r="AA210" s="241"/>
      <c r="AB210" s="241"/>
      <c r="AC210" s="241"/>
      <c r="AD210" s="241"/>
      <c r="AE210" s="241"/>
      <c r="AF210" s="241"/>
      <c r="AG210" s="241"/>
      <c r="AH210" s="241"/>
      <c r="AI210" s="241"/>
      <c r="AJ210" s="241"/>
      <c r="AK210" s="241"/>
      <c r="AL210" s="241"/>
      <c r="AM210" s="241"/>
      <c r="AN210" s="241"/>
      <c r="AO210" s="241"/>
      <c r="AP210" s="241"/>
      <c r="AQ210" s="241"/>
      <c r="AR210" s="241"/>
      <c r="AS210" s="241"/>
      <c r="AT210" s="241"/>
      <c r="AU210" s="241"/>
      <c r="AV210" s="241"/>
      <c r="AW210" s="241"/>
      <c r="AX210" s="241"/>
      <c r="AY210" s="241"/>
      <c r="AZ210" s="241"/>
      <c r="BA210" s="241"/>
      <c r="BB210" s="241"/>
      <c r="BC210" s="241"/>
      <c r="BD210" s="241"/>
      <c r="BE210" s="241"/>
      <c r="BF210" s="241"/>
      <c r="BG210" s="241"/>
      <c r="BH210" s="241"/>
      <c r="BI210" s="241"/>
      <c r="BJ210" s="241"/>
      <c r="BK210" s="241"/>
      <c r="BL210" s="241"/>
      <c r="BM210" s="241"/>
      <c r="BN210" s="241"/>
      <c r="BO210" s="241"/>
      <c r="BP210" s="241"/>
      <c r="BQ210" s="241"/>
      <c r="BR210" s="241"/>
      <c r="BS210" s="241"/>
      <c r="BT210" s="241"/>
      <c r="BU210" s="241"/>
      <c r="BV210" s="241"/>
      <c r="BW210" s="241"/>
      <c r="BX210" s="241"/>
      <c r="BY210" s="241"/>
      <c r="BZ210" s="241"/>
      <c r="CA210" s="241"/>
      <c r="CB210" s="241"/>
      <c r="CC210" s="241"/>
      <c r="CD210" s="241"/>
      <c r="CE210" s="241"/>
      <c r="CF210" s="241"/>
      <c r="CG210" s="241"/>
      <c r="CH210" s="241"/>
      <c r="CI210" s="241"/>
      <c r="CJ210" s="241"/>
      <c r="CK210" s="241"/>
      <c r="CL210" s="241"/>
      <c r="CM210" s="241"/>
      <c r="CN210" s="241"/>
      <c r="CO210" s="241"/>
      <c r="CP210" s="241"/>
      <c r="CQ210" s="241"/>
      <c r="CR210" s="241"/>
      <c r="CS210" s="241"/>
      <c r="CT210" s="241"/>
    </row>
    <row r="211" spans="1:98" ht="19.5" customHeight="1">
      <c r="A211" s="261"/>
      <c r="B211" s="270"/>
      <c r="C211" s="263" t="s">
        <v>89</v>
      </c>
      <c r="D211" s="247">
        <f t="shared" si="81"/>
        <v>704</v>
      </c>
      <c r="E211" s="247">
        <v>13</v>
      </c>
      <c r="F211" s="247">
        <v>48</v>
      </c>
      <c r="G211" s="247">
        <v>56</v>
      </c>
      <c r="H211" s="247">
        <v>59</v>
      </c>
      <c r="I211" s="247">
        <v>63</v>
      </c>
      <c r="J211" s="247">
        <v>58</v>
      </c>
      <c r="K211" s="247">
        <v>48</v>
      </c>
      <c r="L211" s="247">
        <v>37</v>
      </c>
      <c r="M211" s="247">
        <v>30</v>
      </c>
      <c r="N211" s="247">
        <v>37</v>
      </c>
      <c r="O211" s="247">
        <v>36</v>
      </c>
      <c r="P211" s="247">
        <v>33</v>
      </c>
      <c r="Q211" s="247">
        <v>45</v>
      </c>
      <c r="R211" s="247">
        <v>25</v>
      </c>
      <c r="S211" s="247">
        <v>35</v>
      </c>
      <c r="T211" s="247">
        <v>21</v>
      </c>
      <c r="U211" s="247">
        <v>23</v>
      </c>
      <c r="V211" s="264">
        <v>37</v>
      </c>
      <c r="W211" s="267"/>
      <c r="X211" s="240"/>
      <c r="Y211" s="240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  <c r="AW211" s="241"/>
      <c r="AX211" s="241"/>
      <c r="AY211" s="241"/>
      <c r="AZ211" s="241"/>
      <c r="BA211" s="241"/>
      <c r="BB211" s="241"/>
      <c r="BC211" s="241"/>
      <c r="BD211" s="241"/>
      <c r="BE211" s="241"/>
      <c r="BF211" s="241"/>
      <c r="BG211" s="241"/>
      <c r="BH211" s="241"/>
      <c r="BI211" s="241"/>
      <c r="BJ211" s="241"/>
      <c r="BK211" s="241"/>
      <c r="BL211" s="241"/>
      <c r="BM211" s="241"/>
      <c r="BN211" s="241"/>
      <c r="BO211" s="241"/>
      <c r="BP211" s="241"/>
      <c r="BQ211" s="241"/>
      <c r="BR211" s="241"/>
      <c r="BS211" s="241"/>
      <c r="BT211" s="241"/>
      <c r="BU211" s="241"/>
      <c r="BV211" s="241"/>
      <c r="BW211" s="241"/>
      <c r="BX211" s="241"/>
      <c r="BY211" s="241"/>
      <c r="BZ211" s="241"/>
      <c r="CA211" s="241"/>
      <c r="CB211" s="241"/>
      <c r="CC211" s="241"/>
      <c r="CD211" s="241"/>
      <c r="CE211" s="241"/>
      <c r="CF211" s="241"/>
      <c r="CG211" s="241"/>
      <c r="CH211" s="241"/>
      <c r="CI211" s="241"/>
      <c r="CJ211" s="241"/>
      <c r="CK211" s="241"/>
      <c r="CL211" s="241"/>
      <c r="CM211" s="241"/>
      <c r="CN211" s="241"/>
      <c r="CO211" s="241"/>
      <c r="CP211" s="241"/>
      <c r="CQ211" s="241"/>
      <c r="CR211" s="241"/>
      <c r="CS211" s="241"/>
      <c r="CT211" s="241"/>
    </row>
    <row r="212" spans="1:98" s="254" customFormat="1" ht="19.5" customHeight="1">
      <c r="A212" s="248" t="s">
        <v>33</v>
      </c>
      <c r="B212" s="249" t="s">
        <v>239</v>
      </c>
      <c r="C212" s="166"/>
      <c r="D212" s="239">
        <f t="shared" si="81"/>
        <v>1939</v>
      </c>
      <c r="E212" s="239">
        <f t="shared" ref="E212:V212" si="88">SUM(E213:E214)</f>
        <v>31</v>
      </c>
      <c r="F212" s="239">
        <f t="shared" si="88"/>
        <v>140</v>
      </c>
      <c r="G212" s="239">
        <f t="shared" si="88"/>
        <v>170</v>
      </c>
      <c r="H212" s="239">
        <f t="shared" si="88"/>
        <v>149</v>
      </c>
      <c r="I212" s="239">
        <f t="shared" si="88"/>
        <v>175</v>
      </c>
      <c r="J212" s="239">
        <f t="shared" si="88"/>
        <v>152</v>
      </c>
      <c r="K212" s="239">
        <f t="shared" si="88"/>
        <v>148</v>
      </c>
      <c r="L212" s="239">
        <f t="shared" si="88"/>
        <v>110</v>
      </c>
      <c r="M212" s="239">
        <f t="shared" si="88"/>
        <v>100</v>
      </c>
      <c r="N212" s="239">
        <f t="shared" si="88"/>
        <v>99</v>
      </c>
      <c r="O212" s="239">
        <f t="shared" si="88"/>
        <v>78</v>
      </c>
      <c r="P212" s="239">
        <f t="shared" si="88"/>
        <v>119</v>
      </c>
      <c r="Q212" s="239">
        <f t="shared" si="88"/>
        <v>95</v>
      </c>
      <c r="R212" s="239">
        <f t="shared" si="88"/>
        <v>89</v>
      </c>
      <c r="S212" s="239">
        <f t="shared" si="88"/>
        <v>88</v>
      </c>
      <c r="T212" s="239">
        <f t="shared" si="88"/>
        <v>60</v>
      </c>
      <c r="U212" s="239">
        <f t="shared" si="88"/>
        <v>60</v>
      </c>
      <c r="V212" s="251">
        <f t="shared" si="88"/>
        <v>76</v>
      </c>
      <c r="W212" s="252"/>
      <c r="X212" s="252"/>
      <c r="Y212" s="252"/>
      <c r="Z212" s="253"/>
      <c r="AA212" s="253"/>
      <c r="AB212" s="253"/>
      <c r="AC212" s="253"/>
      <c r="AD212" s="253"/>
      <c r="AE212" s="253"/>
      <c r="AF212" s="253"/>
      <c r="AG212" s="253"/>
      <c r="AH212" s="253"/>
      <c r="AI212" s="253"/>
      <c r="AJ212" s="253"/>
      <c r="AK212" s="253"/>
      <c r="AL212" s="253"/>
      <c r="AM212" s="253"/>
      <c r="AN212" s="253"/>
      <c r="AO212" s="253"/>
      <c r="AP212" s="253"/>
      <c r="AQ212" s="253"/>
      <c r="AR212" s="253"/>
      <c r="AS212" s="253"/>
      <c r="AT212" s="253"/>
      <c r="AU212" s="253"/>
      <c r="AV212" s="253"/>
      <c r="AW212" s="253"/>
      <c r="AX212" s="253"/>
      <c r="AY212" s="253"/>
      <c r="AZ212" s="253"/>
      <c r="BA212" s="253"/>
      <c r="BB212" s="253"/>
      <c r="BC212" s="253"/>
      <c r="BD212" s="253"/>
      <c r="BE212" s="253"/>
      <c r="BF212" s="253"/>
      <c r="BG212" s="253"/>
      <c r="BH212" s="253"/>
      <c r="BI212" s="253"/>
      <c r="BJ212" s="253"/>
      <c r="BK212" s="253"/>
      <c r="BL212" s="253"/>
      <c r="BM212" s="253"/>
      <c r="BN212" s="253"/>
      <c r="BO212" s="253"/>
      <c r="BP212" s="253"/>
      <c r="BQ212" s="253"/>
      <c r="BR212" s="253"/>
      <c r="BS212" s="253"/>
      <c r="BT212" s="253"/>
      <c r="BU212" s="253"/>
      <c r="BV212" s="253"/>
      <c r="BW212" s="253"/>
      <c r="BX212" s="253"/>
      <c r="BY212" s="253"/>
      <c r="BZ212" s="253"/>
      <c r="CA212" s="253"/>
      <c r="CB212" s="253"/>
      <c r="CC212" s="253"/>
      <c r="CD212" s="253"/>
      <c r="CE212" s="253"/>
      <c r="CF212" s="253"/>
      <c r="CG212" s="253"/>
      <c r="CH212" s="253"/>
      <c r="CI212" s="253"/>
      <c r="CJ212" s="253"/>
      <c r="CK212" s="253"/>
      <c r="CL212" s="253"/>
      <c r="CM212" s="253"/>
      <c r="CN212" s="253"/>
      <c r="CO212" s="253"/>
      <c r="CP212" s="253"/>
      <c r="CQ212" s="253"/>
      <c r="CR212" s="253"/>
      <c r="CS212" s="253"/>
      <c r="CT212" s="253"/>
    </row>
    <row r="213" spans="1:98" s="265" customFormat="1" ht="19.5" customHeight="1">
      <c r="A213" s="261"/>
      <c r="B213" s="273"/>
      <c r="C213" s="263" t="s">
        <v>88</v>
      </c>
      <c r="D213" s="247">
        <f t="shared" si="81"/>
        <v>991</v>
      </c>
      <c r="E213" s="247">
        <v>14</v>
      </c>
      <c r="F213" s="247">
        <v>69</v>
      </c>
      <c r="G213" s="247">
        <v>87</v>
      </c>
      <c r="H213" s="247">
        <v>71</v>
      </c>
      <c r="I213" s="247">
        <v>84</v>
      </c>
      <c r="J213" s="247">
        <v>67</v>
      </c>
      <c r="K213" s="247">
        <v>80</v>
      </c>
      <c r="L213" s="247">
        <v>56</v>
      </c>
      <c r="M213" s="247">
        <v>55</v>
      </c>
      <c r="N213" s="247">
        <v>55</v>
      </c>
      <c r="O213" s="247">
        <v>44</v>
      </c>
      <c r="P213" s="247">
        <v>60</v>
      </c>
      <c r="Q213" s="247">
        <v>46</v>
      </c>
      <c r="R213" s="247">
        <v>49</v>
      </c>
      <c r="S213" s="247">
        <v>46</v>
      </c>
      <c r="T213" s="247">
        <v>30</v>
      </c>
      <c r="U213" s="247">
        <v>34</v>
      </c>
      <c r="V213" s="264">
        <v>44</v>
      </c>
      <c r="W213" s="267"/>
      <c r="X213" s="240"/>
      <c r="Y213" s="240"/>
      <c r="Z213" s="241"/>
      <c r="AA213" s="241"/>
      <c r="AB213" s="241"/>
      <c r="AC213" s="241"/>
      <c r="AD213" s="241"/>
      <c r="AE213" s="241"/>
      <c r="AF213" s="241"/>
      <c r="AG213" s="241"/>
      <c r="AH213" s="241"/>
      <c r="AI213" s="241"/>
      <c r="AJ213" s="241"/>
      <c r="AK213" s="241"/>
      <c r="AL213" s="241"/>
      <c r="AM213" s="241"/>
      <c r="AN213" s="241"/>
      <c r="AO213" s="241"/>
      <c r="AP213" s="241"/>
      <c r="AQ213" s="241"/>
      <c r="AR213" s="241"/>
      <c r="AS213" s="241"/>
      <c r="AT213" s="241"/>
      <c r="AU213" s="241"/>
      <c r="AV213" s="241"/>
      <c r="AW213" s="241"/>
      <c r="AX213" s="241"/>
      <c r="AY213" s="241"/>
      <c r="AZ213" s="241"/>
      <c r="BA213" s="241"/>
      <c r="BB213" s="241"/>
      <c r="BC213" s="241"/>
      <c r="BD213" s="241"/>
      <c r="BE213" s="241"/>
      <c r="BF213" s="241"/>
      <c r="BG213" s="241"/>
      <c r="BH213" s="241"/>
      <c r="BI213" s="241"/>
      <c r="BJ213" s="241"/>
      <c r="BK213" s="241"/>
      <c r="BL213" s="241"/>
      <c r="BM213" s="241"/>
      <c r="BN213" s="241"/>
      <c r="BO213" s="241"/>
      <c r="BP213" s="241"/>
      <c r="BQ213" s="241"/>
      <c r="BR213" s="241"/>
      <c r="BS213" s="241"/>
      <c r="BT213" s="241"/>
      <c r="BU213" s="241"/>
      <c r="BV213" s="241"/>
      <c r="BW213" s="241"/>
      <c r="BX213" s="241"/>
      <c r="BY213" s="241"/>
      <c r="BZ213" s="241"/>
      <c r="CA213" s="241"/>
      <c r="CB213" s="241"/>
      <c r="CC213" s="241"/>
      <c r="CD213" s="241"/>
      <c r="CE213" s="241"/>
      <c r="CF213" s="241"/>
      <c r="CG213" s="241"/>
      <c r="CH213" s="241"/>
      <c r="CI213" s="241"/>
      <c r="CJ213" s="241"/>
      <c r="CK213" s="241"/>
      <c r="CL213" s="241"/>
      <c r="CM213" s="241"/>
      <c r="CN213" s="241"/>
      <c r="CO213" s="241"/>
      <c r="CP213" s="241"/>
      <c r="CQ213" s="241"/>
      <c r="CR213" s="241"/>
      <c r="CS213" s="241"/>
      <c r="CT213" s="241"/>
    </row>
    <row r="214" spans="1:98" ht="19.5" customHeight="1">
      <c r="A214" s="261"/>
      <c r="B214" s="270"/>
      <c r="C214" s="263" t="s">
        <v>89</v>
      </c>
      <c r="D214" s="247">
        <f t="shared" si="81"/>
        <v>948</v>
      </c>
      <c r="E214" s="247">
        <v>17</v>
      </c>
      <c r="F214" s="247">
        <v>71</v>
      </c>
      <c r="G214" s="247">
        <v>83</v>
      </c>
      <c r="H214" s="247">
        <v>78</v>
      </c>
      <c r="I214" s="247">
        <v>91</v>
      </c>
      <c r="J214" s="247">
        <v>85</v>
      </c>
      <c r="K214" s="247">
        <v>68</v>
      </c>
      <c r="L214" s="247">
        <v>54</v>
      </c>
      <c r="M214" s="247">
        <v>45</v>
      </c>
      <c r="N214" s="247">
        <v>44</v>
      </c>
      <c r="O214" s="247">
        <v>34</v>
      </c>
      <c r="P214" s="247">
        <v>59</v>
      </c>
      <c r="Q214" s="247">
        <v>49</v>
      </c>
      <c r="R214" s="247">
        <v>40</v>
      </c>
      <c r="S214" s="247">
        <v>42</v>
      </c>
      <c r="T214" s="247">
        <v>30</v>
      </c>
      <c r="U214" s="247">
        <v>26</v>
      </c>
      <c r="V214" s="264">
        <v>32</v>
      </c>
      <c r="W214" s="267"/>
      <c r="X214" s="240"/>
      <c r="Y214" s="240"/>
      <c r="Z214" s="241"/>
      <c r="AA214" s="241"/>
      <c r="AB214" s="241"/>
      <c r="AC214" s="241"/>
      <c r="AD214" s="241"/>
      <c r="AE214" s="241"/>
      <c r="AF214" s="241"/>
      <c r="AG214" s="241"/>
      <c r="AH214" s="241"/>
      <c r="AI214" s="241"/>
      <c r="AJ214" s="241"/>
      <c r="AK214" s="241"/>
      <c r="AL214" s="241"/>
      <c r="AM214" s="241"/>
      <c r="AN214" s="241"/>
      <c r="AO214" s="241"/>
      <c r="AP214" s="241"/>
      <c r="AQ214" s="241"/>
      <c r="AR214" s="241"/>
      <c r="AS214" s="241"/>
      <c r="AT214" s="241"/>
      <c r="AU214" s="241"/>
      <c r="AV214" s="241"/>
      <c r="AW214" s="241"/>
      <c r="AX214" s="241"/>
      <c r="AY214" s="241"/>
      <c r="AZ214" s="241"/>
      <c r="BA214" s="241"/>
      <c r="BB214" s="241"/>
      <c r="BC214" s="241"/>
      <c r="BD214" s="241"/>
      <c r="BE214" s="241"/>
      <c r="BF214" s="241"/>
      <c r="BG214" s="241"/>
      <c r="BH214" s="241"/>
      <c r="BI214" s="241"/>
      <c r="BJ214" s="241"/>
      <c r="BK214" s="241"/>
      <c r="BL214" s="241"/>
      <c r="BM214" s="241"/>
      <c r="BN214" s="241"/>
      <c r="BO214" s="241"/>
      <c r="BP214" s="241"/>
      <c r="BQ214" s="241"/>
      <c r="BR214" s="241"/>
      <c r="BS214" s="241"/>
      <c r="BT214" s="241"/>
      <c r="BU214" s="241"/>
      <c r="BV214" s="241"/>
      <c r="BW214" s="241"/>
      <c r="BX214" s="241"/>
      <c r="BY214" s="241"/>
      <c r="BZ214" s="241"/>
      <c r="CA214" s="241"/>
      <c r="CB214" s="241"/>
      <c r="CC214" s="241"/>
      <c r="CD214" s="241"/>
      <c r="CE214" s="241"/>
      <c r="CF214" s="241"/>
      <c r="CG214" s="241"/>
      <c r="CH214" s="241"/>
      <c r="CI214" s="241"/>
      <c r="CJ214" s="241"/>
      <c r="CK214" s="241"/>
      <c r="CL214" s="241"/>
      <c r="CM214" s="241"/>
      <c r="CN214" s="241"/>
      <c r="CO214" s="241"/>
      <c r="CP214" s="241"/>
      <c r="CQ214" s="241"/>
      <c r="CR214" s="241"/>
      <c r="CS214" s="241"/>
      <c r="CT214" s="241"/>
    </row>
    <row r="215" spans="1:98" s="254" customFormat="1" ht="19.5" customHeight="1">
      <c r="A215" s="248" t="s">
        <v>35</v>
      </c>
      <c r="B215" s="249" t="s">
        <v>240</v>
      </c>
      <c r="C215" s="166"/>
      <c r="D215" s="239">
        <f t="shared" si="81"/>
        <v>1957</v>
      </c>
      <c r="E215" s="239">
        <f t="shared" ref="E215:V215" si="89">SUM(E216:E217)</f>
        <v>34</v>
      </c>
      <c r="F215" s="239">
        <f t="shared" si="89"/>
        <v>143</v>
      </c>
      <c r="G215" s="239">
        <f t="shared" si="89"/>
        <v>173</v>
      </c>
      <c r="H215" s="239">
        <f t="shared" si="89"/>
        <v>159</v>
      </c>
      <c r="I215" s="239">
        <f t="shared" si="89"/>
        <v>176</v>
      </c>
      <c r="J215" s="239">
        <f t="shared" si="89"/>
        <v>142</v>
      </c>
      <c r="K215" s="239">
        <f t="shared" si="89"/>
        <v>159</v>
      </c>
      <c r="L215" s="239">
        <f t="shared" si="89"/>
        <v>131</v>
      </c>
      <c r="M215" s="239">
        <f t="shared" si="89"/>
        <v>105</v>
      </c>
      <c r="N215" s="239">
        <f t="shared" si="89"/>
        <v>96</v>
      </c>
      <c r="O215" s="239">
        <f t="shared" si="89"/>
        <v>85</v>
      </c>
      <c r="P215" s="239">
        <f t="shared" si="89"/>
        <v>99</v>
      </c>
      <c r="Q215" s="239">
        <f t="shared" si="89"/>
        <v>110</v>
      </c>
      <c r="R215" s="239">
        <f t="shared" si="89"/>
        <v>90</v>
      </c>
      <c r="S215" s="239">
        <f t="shared" si="89"/>
        <v>74</v>
      </c>
      <c r="T215" s="239">
        <f t="shared" si="89"/>
        <v>53</v>
      </c>
      <c r="U215" s="239">
        <f t="shared" si="89"/>
        <v>40</v>
      </c>
      <c r="V215" s="251">
        <f t="shared" si="89"/>
        <v>88</v>
      </c>
      <c r="W215" s="252"/>
      <c r="X215" s="252"/>
      <c r="Y215" s="252"/>
      <c r="Z215" s="253"/>
      <c r="AA215" s="253"/>
      <c r="AB215" s="253"/>
      <c r="AC215" s="253"/>
      <c r="AD215" s="253"/>
      <c r="AE215" s="253"/>
      <c r="AF215" s="253"/>
      <c r="AG215" s="253"/>
      <c r="AH215" s="253"/>
      <c r="AI215" s="253"/>
      <c r="AJ215" s="253"/>
      <c r="AK215" s="253"/>
      <c r="AL215" s="253"/>
      <c r="AM215" s="253"/>
      <c r="AN215" s="253"/>
      <c r="AO215" s="253"/>
      <c r="AP215" s="253"/>
      <c r="AQ215" s="253"/>
      <c r="AR215" s="253"/>
      <c r="AS215" s="253"/>
      <c r="AT215" s="253"/>
      <c r="AU215" s="253"/>
      <c r="AV215" s="253"/>
      <c r="AW215" s="253"/>
      <c r="AX215" s="253"/>
      <c r="AY215" s="253"/>
      <c r="AZ215" s="253"/>
      <c r="BA215" s="253"/>
      <c r="BB215" s="253"/>
      <c r="BC215" s="253"/>
      <c r="BD215" s="253"/>
      <c r="BE215" s="253"/>
      <c r="BF215" s="253"/>
      <c r="BG215" s="253"/>
      <c r="BH215" s="253"/>
      <c r="BI215" s="253"/>
      <c r="BJ215" s="253"/>
      <c r="BK215" s="253"/>
      <c r="BL215" s="253"/>
      <c r="BM215" s="253"/>
      <c r="BN215" s="253"/>
      <c r="BO215" s="253"/>
      <c r="BP215" s="253"/>
      <c r="BQ215" s="253"/>
      <c r="BR215" s="253"/>
      <c r="BS215" s="253"/>
      <c r="BT215" s="253"/>
      <c r="BU215" s="253"/>
      <c r="BV215" s="253"/>
      <c r="BW215" s="253"/>
      <c r="BX215" s="253"/>
      <c r="BY215" s="253"/>
      <c r="BZ215" s="253"/>
      <c r="CA215" s="253"/>
      <c r="CB215" s="253"/>
      <c r="CC215" s="253"/>
      <c r="CD215" s="253"/>
      <c r="CE215" s="253"/>
      <c r="CF215" s="253"/>
      <c r="CG215" s="253"/>
      <c r="CH215" s="253"/>
      <c r="CI215" s="253"/>
      <c r="CJ215" s="253"/>
      <c r="CK215" s="253"/>
      <c r="CL215" s="253"/>
      <c r="CM215" s="253"/>
      <c r="CN215" s="253"/>
      <c r="CO215" s="253"/>
      <c r="CP215" s="253"/>
      <c r="CQ215" s="253"/>
      <c r="CR215" s="253"/>
      <c r="CS215" s="253"/>
      <c r="CT215" s="253"/>
    </row>
    <row r="216" spans="1:98" s="265" customFormat="1" ht="19.5" customHeight="1">
      <c r="A216" s="261"/>
      <c r="B216" s="273"/>
      <c r="C216" s="263" t="s">
        <v>88</v>
      </c>
      <c r="D216" s="247">
        <f t="shared" si="81"/>
        <v>1026</v>
      </c>
      <c r="E216" s="247">
        <v>20</v>
      </c>
      <c r="F216" s="247">
        <v>80</v>
      </c>
      <c r="G216" s="247">
        <v>91</v>
      </c>
      <c r="H216" s="247">
        <v>83</v>
      </c>
      <c r="I216" s="247">
        <v>95</v>
      </c>
      <c r="J216" s="247">
        <v>71</v>
      </c>
      <c r="K216" s="247">
        <v>82</v>
      </c>
      <c r="L216" s="247">
        <v>71</v>
      </c>
      <c r="M216" s="247">
        <v>51</v>
      </c>
      <c r="N216" s="247">
        <v>55</v>
      </c>
      <c r="O216" s="247">
        <v>43</v>
      </c>
      <c r="P216" s="247">
        <v>49</v>
      </c>
      <c r="Q216" s="247">
        <v>56</v>
      </c>
      <c r="R216" s="247">
        <v>45</v>
      </c>
      <c r="S216" s="247">
        <v>46</v>
      </c>
      <c r="T216" s="247">
        <v>30</v>
      </c>
      <c r="U216" s="247">
        <v>23</v>
      </c>
      <c r="V216" s="264">
        <v>35</v>
      </c>
      <c r="W216" s="267"/>
      <c r="X216" s="240"/>
      <c r="Y216" s="240"/>
      <c r="Z216" s="241"/>
      <c r="AA216" s="241"/>
      <c r="AB216" s="241"/>
      <c r="AC216" s="241"/>
      <c r="AD216" s="241"/>
      <c r="AE216" s="241"/>
      <c r="AF216" s="241"/>
      <c r="AG216" s="241"/>
      <c r="AH216" s="241"/>
      <c r="AI216" s="241"/>
      <c r="AJ216" s="241"/>
      <c r="AK216" s="241"/>
      <c r="AL216" s="241"/>
      <c r="AM216" s="241"/>
      <c r="AN216" s="241"/>
      <c r="AO216" s="241"/>
      <c r="AP216" s="241"/>
      <c r="AQ216" s="241"/>
      <c r="AR216" s="241"/>
      <c r="AS216" s="241"/>
      <c r="AT216" s="241"/>
      <c r="AU216" s="241"/>
      <c r="AV216" s="241"/>
      <c r="AW216" s="241"/>
      <c r="AX216" s="241"/>
      <c r="AY216" s="241"/>
      <c r="AZ216" s="241"/>
      <c r="BA216" s="241"/>
      <c r="BB216" s="241"/>
      <c r="BC216" s="241"/>
      <c r="BD216" s="241"/>
      <c r="BE216" s="241"/>
      <c r="BF216" s="241"/>
      <c r="BG216" s="241"/>
      <c r="BH216" s="241"/>
      <c r="BI216" s="241"/>
      <c r="BJ216" s="241"/>
      <c r="BK216" s="241"/>
      <c r="BL216" s="241"/>
      <c r="BM216" s="241"/>
      <c r="BN216" s="241"/>
      <c r="BO216" s="241"/>
      <c r="BP216" s="241"/>
      <c r="BQ216" s="241"/>
      <c r="BR216" s="241"/>
      <c r="BS216" s="241"/>
      <c r="BT216" s="241"/>
      <c r="BU216" s="241"/>
      <c r="BV216" s="241"/>
      <c r="BW216" s="241"/>
      <c r="BX216" s="241"/>
      <c r="BY216" s="241"/>
      <c r="BZ216" s="241"/>
      <c r="CA216" s="241"/>
      <c r="CB216" s="241"/>
      <c r="CC216" s="241"/>
      <c r="CD216" s="241"/>
      <c r="CE216" s="241"/>
      <c r="CF216" s="241"/>
      <c r="CG216" s="241"/>
      <c r="CH216" s="241"/>
      <c r="CI216" s="241"/>
      <c r="CJ216" s="241"/>
      <c r="CK216" s="241"/>
      <c r="CL216" s="241"/>
      <c r="CM216" s="241"/>
      <c r="CN216" s="241"/>
      <c r="CO216" s="241"/>
      <c r="CP216" s="241"/>
      <c r="CQ216" s="241"/>
      <c r="CR216" s="241"/>
      <c r="CS216" s="241"/>
      <c r="CT216" s="241"/>
    </row>
    <row r="217" spans="1:98" ht="19.5" customHeight="1">
      <c r="A217" s="261"/>
      <c r="B217" s="270"/>
      <c r="C217" s="263" t="s">
        <v>89</v>
      </c>
      <c r="D217" s="247">
        <f t="shared" si="81"/>
        <v>931</v>
      </c>
      <c r="E217" s="247">
        <v>14</v>
      </c>
      <c r="F217" s="247">
        <v>63</v>
      </c>
      <c r="G217" s="247">
        <v>82</v>
      </c>
      <c r="H217" s="247">
        <v>76</v>
      </c>
      <c r="I217" s="247">
        <v>81</v>
      </c>
      <c r="J217" s="247">
        <v>71</v>
      </c>
      <c r="K217" s="247">
        <v>77</v>
      </c>
      <c r="L217" s="247">
        <v>60</v>
      </c>
      <c r="M217" s="247">
        <v>54</v>
      </c>
      <c r="N217" s="247">
        <v>41</v>
      </c>
      <c r="O217" s="247">
        <v>42</v>
      </c>
      <c r="P217" s="247">
        <v>50</v>
      </c>
      <c r="Q217" s="247">
        <v>54</v>
      </c>
      <c r="R217" s="247">
        <v>45</v>
      </c>
      <c r="S217" s="247">
        <v>28</v>
      </c>
      <c r="T217" s="247">
        <v>23</v>
      </c>
      <c r="U217" s="247">
        <v>17</v>
      </c>
      <c r="V217" s="264">
        <v>53</v>
      </c>
      <c r="W217" s="267"/>
      <c r="X217" s="240"/>
      <c r="Y217" s="240"/>
      <c r="Z217" s="241"/>
      <c r="AA217" s="241"/>
      <c r="AB217" s="241"/>
      <c r="AC217" s="241"/>
      <c r="AD217" s="241"/>
      <c r="AE217" s="241"/>
      <c r="AF217" s="241"/>
      <c r="AG217" s="241"/>
      <c r="AH217" s="241"/>
      <c r="AI217" s="241"/>
      <c r="AJ217" s="241"/>
      <c r="AK217" s="241"/>
      <c r="AL217" s="241"/>
      <c r="AM217" s="241"/>
      <c r="AN217" s="241"/>
      <c r="AO217" s="241"/>
      <c r="AP217" s="241"/>
      <c r="AQ217" s="241"/>
      <c r="AR217" s="241"/>
      <c r="AS217" s="241"/>
      <c r="AT217" s="241"/>
      <c r="AU217" s="241"/>
      <c r="AV217" s="241"/>
      <c r="AW217" s="241"/>
      <c r="AX217" s="241"/>
      <c r="AY217" s="241"/>
      <c r="AZ217" s="241"/>
      <c r="BA217" s="241"/>
      <c r="BB217" s="241"/>
      <c r="BC217" s="241"/>
      <c r="BD217" s="241"/>
      <c r="BE217" s="241"/>
      <c r="BF217" s="241"/>
      <c r="BG217" s="241"/>
      <c r="BH217" s="241"/>
      <c r="BI217" s="241"/>
      <c r="BJ217" s="241"/>
      <c r="BK217" s="241"/>
      <c r="BL217" s="241"/>
      <c r="BM217" s="241"/>
      <c r="BN217" s="241"/>
      <c r="BO217" s="241"/>
      <c r="BP217" s="241"/>
      <c r="BQ217" s="241"/>
      <c r="BR217" s="241"/>
      <c r="BS217" s="241"/>
      <c r="BT217" s="241"/>
      <c r="BU217" s="241"/>
      <c r="BV217" s="241"/>
      <c r="BW217" s="241"/>
      <c r="BX217" s="241"/>
      <c r="BY217" s="241"/>
      <c r="BZ217" s="241"/>
      <c r="CA217" s="241"/>
      <c r="CB217" s="241"/>
      <c r="CC217" s="241"/>
      <c r="CD217" s="241"/>
      <c r="CE217" s="241"/>
      <c r="CF217" s="241"/>
      <c r="CG217" s="241"/>
      <c r="CH217" s="241"/>
      <c r="CI217" s="241"/>
      <c r="CJ217" s="241"/>
      <c r="CK217" s="241"/>
      <c r="CL217" s="241"/>
      <c r="CM217" s="241"/>
      <c r="CN217" s="241"/>
      <c r="CO217" s="241"/>
      <c r="CP217" s="241"/>
      <c r="CQ217" s="241"/>
      <c r="CR217" s="241"/>
      <c r="CS217" s="241"/>
      <c r="CT217" s="241"/>
    </row>
    <row r="218" spans="1:98" s="254" customFormat="1" ht="19.5" customHeight="1">
      <c r="A218" s="248" t="s">
        <v>37</v>
      </c>
      <c r="B218" s="249" t="s">
        <v>241</v>
      </c>
      <c r="C218" s="166"/>
      <c r="D218" s="239">
        <f t="shared" si="81"/>
        <v>1581</v>
      </c>
      <c r="E218" s="239">
        <f t="shared" ref="E218:V218" si="90">SUM(E219:E220)</f>
        <v>26</v>
      </c>
      <c r="F218" s="239">
        <f t="shared" si="90"/>
        <v>117</v>
      </c>
      <c r="G218" s="239">
        <f t="shared" si="90"/>
        <v>150</v>
      </c>
      <c r="H218" s="239">
        <f t="shared" si="90"/>
        <v>142</v>
      </c>
      <c r="I218" s="239">
        <f t="shared" si="90"/>
        <v>143</v>
      </c>
      <c r="J218" s="239">
        <f t="shared" si="90"/>
        <v>121</v>
      </c>
      <c r="K218" s="239">
        <f t="shared" si="90"/>
        <v>109</v>
      </c>
      <c r="L218" s="239">
        <f t="shared" si="90"/>
        <v>87</v>
      </c>
      <c r="M218" s="239">
        <f t="shared" si="90"/>
        <v>93</v>
      </c>
      <c r="N218" s="239">
        <f t="shared" si="90"/>
        <v>81</v>
      </c>
      <c r="O218" s="239">
        <f t="shared" si="90"/>
        <v>80</v>
      </c>
      <c r="P218" s="239">
        <f t="shared" si="90"/>
        <v>84</v>
      </c>
      <c r="Q218" s="239">
        <f t="shared" si="90"/>
        <v>71</v>
      </c>
      <c r="R218" s="239">
        <f t="shared" si="90"/>
        <v>65</v>
      </c>
      <c r="S218" s="239">
        <f t="shared" si="90"/>
        <v>73</v>
      </c>
      <c r="T218" s="239">
        <f t="shared" si="90"/>
        <v>40</v>
      </c>
      <c r="U218" s="239">
        <f t="shared" si="90"/>
        <v>47</v>
      </c>
      <c r="V218" s="251">
        <f t="shared" si="90"/>
        <v>52</v>
      </c>
      <c r="W218" s="252"/>
      <c r="X218" s="252"/>
      <c r="Y218" s="252"/>
      <c r="Z218" s="253"/>
      <c r="AA218" s="253"/>
      <c r="AB218" s="253"/>
      <c r="AC218" s="253"/>
      <c r="AD218" s="253"/>
      <c r="AE218" s="253"/>
      <c r="AF218" s="253"/>
      <c r="AG218" s="253"/>
      <c r="AH218" s="253"/>
      <c r="AI218" s="253"/>
      <c r="AJ218" s="253"/>
      <c r="AK218" s="253"/>
      <c r="AL218" s="253"/>
      <c r="AM218" s="253"/>
      <c r="AN218" s="253"/>
      <c r="AO218" s="253"/>
      <c r="AP218" s="253"/>
      <c r="AQ218" s="253"/>
      <c r="AR218" s="253"/>
      <c r="AS218" s="253"/>
      <c r="AT218" s="253"/>
      <c r="AU218" s="253"/>
      <c r="AV218" s="253"/>
      <c r="AW218" s="253"/>
      <c r="AX218" s="253"/>
      <c r="AY218" s="253"/>
      <c r="AZ218" s="253"/>
      <c r="BA218" s="253"/>
      <c r="BB218" s="253"/>
      <c r="BC218" s="253"/>
      <c r="BD218" s="253"/>
      <c r="BE218" s="253"/>
      <c r="BF218" s="253"/>
      <c r="BG218" s="253"/>
      <c r="BH218" s="253"/>
      <c r="BI218" s="253"/>
      <c r="BJ218" s="253"/>
      <c r="BK218" s="253"/>
      <c r="BL218" s="253"/>
      <c r="BM218" s="253"/>
      <c r="BN218" s="253"/>
      <c r="BO218" s="253"/>
      <c r="BP218" s="253"/>
      <c r="BQ218" s="253"/>
      <c r="BR218" s="253"/>
      <c r="BS218" s="253"/>
      <c r="BT218" s="253"/>
      <c r="BU218" s="253"/>
      <c r="BV218" s="253"/>
      <c r="BW218" s="253"/>
      <c r="BX218" s="253"/>
      <c r="BY218" s="253"/>
      <c r="BZ218" s="253"/>
      <c r="CA218" s="253"/>
      <c r="CB218" s="253"/>
      <c r="CC218" s="253"/>
      <c r="CD218" s="253"/>
      <c r="CE218" s="253"/>
      <c r="CF218" s="253"/>
      <c r="CG218" s="253"/>
      <c r="CH218" s="253"/>
      <c r="CI218" s="253"/>
      <c r="CJ218" s="253"/>
      <c r="CK218" s="253"/>
      <c r="CL218" s="253"/>
      <c r="CM218" s="253"/>
      <c r="CN218" s="253"/>
      <c r="CO218" s="253"/>
      <c r="CP218" s="253"/>
      <c r="CQ218" s="253"/>
      <c r="CR218" s="253"/>
      <c r="CS218" s="253"/>
      <c r="CT218" s="253"/>
    </row>
    <row r="219" spans="1:98" s="265" customFormat="1" ht="19.5" customHeight="1">
      <c r="A219" s="261"/>
      <c r="B219" s="262"/>
      <c r="C219" s="263" t="s">
        <v>88</v>
      </c>
      <c r="D219" s="247">
        <f t="shared" si="81"/>
        <v>791</v>
      </c>
      <c r="E219" s="247">
        <v>9</v>
      </c>
      <c r="F219" s="247">
        <v>59</v>
      </c>
      <c r="G219" s="247">
        <v>83</v>
      </c>
      <c r="H219" s="247">
        <v>67</v>
      </c>
      <c r="I219" s="247">
        <v>66</v>
      </c>
      <c r="J219" s="247">
        <v>61</v>
      </c>
      <c r="K219" s="247">
        <v>51</v>
      </c>
      <c r="L219" s="247">
        <v>42</v>
      </c>
      <c r="M219" s="247">
        <v>43</v>
      </c>
      <c r="N219" s="247">
        <v>42</v>
      </c>
      <c r="O219" s="247">
        <v>37</v>
      </c>
      <c r="P219" s="247">
        <v>45</v>
      </c>
      <c r="Q219" s="247">
        <v>34</v>
      </c>
      <c r="R219" s="247">
        <v>37</v>
      </c>
      <c r="S219" s="247">
        <v>43</v>
      </c>
      <c r="T219" s="247">
        <v>21</v>
      </c>
      <c r="U219" s="247">
        <v>23</v>
      </c>
      <c r="V219" s="264">
        <v>28</v>
      </c>
      <c r="W219" s="267"/>
      <c r="X219" s="267"/>
      <c r="Y219" s="240"/>
      <c r="Z219" s="241"/>
      <c r="AA219" s="241"/>
      <c r="AB219" s="241"/>
      <c r="AC219" s="241"/>
      <c r="AD219" s="241"/>
      <c r="AE219" s="241"/>
      <c r="AF219" s="241"/>
      <c r="AG219" s="241"/>
      <c r="AH219" s="241"/>
      <c r="AI219" s="241"/>
      <c r="AJ219" s="241"/>
      <c r="AK219" s="241"/>
      <c r="AL219" s="241"/>
      <c r="AM219" s="241"/>
      <c r="AN219" s="241"/>
      <c r="AO219" s="241"/>
      <c r="AP219" s="241"/>
      <c r="AQ219" s="241"/>
      <c r="AR219" s="241"/>
      <c r="AS219" s="241"/>
      <c r="AT219" s="241"/>
      <c r="AU219" s="241"/>
      <c r="AV219" s="241"/>
      <c r="AW219" s="241"/>
      <c r="AX219" s="241"/>
      <c r="AY219" s="241"/>
      <c r="AZ219" s="241"/>
      <c r="BA219" s="241"/>
      <c r="BB219" s="241"/>
      <c r="BC219" s="241"/>
      <c r="BD219" s="241"/>
      <c r="BE219" s="241"/>
      <c r="BF219" s="241"/>
      <c r="BG219" s="241"/>
      <c r="BH219" s="241"/>
      <c r="BI219" s="241"/>
      <c r="BJ219" s="241"/>
      <c r="BK219" s="241"/>
      <c r="BL219" s="241"/>
      <c r="BM219" s="241"/>
      <c r="BN219" s="241"/>
      <c r="BO219" s="241"/>
      <c r="BP219" s="241"/>
      <c r="BQ219" s="241"/>
      <c r="BR219" s="241"/>
      <c r="BS219" s="241"/>
      <c r="BT219" s="241"/>
      <c r="BU219" s="241"/>
      <c r="BV219" s="241"/>
      <c r="BW219" s="241"/>
      <c r="BX219" s="241"/>
      <c r="BY219" s="241"/>
      <c r="BZ219" s="241"/>
      <c r="CA219" s="241"/>
      <c r="CB219" s="241"/>
      <c r="CC219" s="241"/>
      <c r="CD219" s="241"/>
      <c r="CE219" s="241"/>
      <c r="CF219" s="241"/>
      <c r="CG219" s="241"/>
      <c r="CH219" s="241"/>
      <c r="CI219" s="241"/>
      <c r="CJ219" s="241"/>
      <c r="CK219" s="241"/>
      <c r="CL219" s="241"/>
      <c r="CM219" s="241"/>
      <c r="CN219" s="241"/>
      <c r="CO219" s="241"/>
      <c r="CP219" s="241"/>
      <c r="CQ219" s="241"/>
      <c r="CR219" s="241"/>
      <c r="CS219" s="241"/>
      <c r="CT219" s="241"/>
    </row>
    <row r="220" spans="1:98" ht="19.5" customHeight="1">
      <c r="A220" s="261"/>
      <c r="B220" s="266"/>
      <c r="C220" s="263" t="s">
        <v>89</v>
      </c>
      <c r="D220" s="247">
        <f t="shared" si="81"/>
        <v>790</v>
      </c>
      <c r="E220" s="247">
        <v>17</v>
      </c>
      <c r="F220" s="247">
        <v>58</v>
      </c>
      <c r="G220" s="247">
        <v>67</v>
      </c>
      <c r="H220" s="247">
        <v>75</v>
      </c>
      <c r="I220" s="247">
        <v>77</v>
      </c>
      <c r="J220" s="247">
        <v>60</v>
      </c>
      <c r="K220" s="247">
        <v>58</v>
      </c>
      <c r="L220" s="247">
        <v>45</v>
      </c>
      <c r="M220" s="247">
        <v>50</v>
      </c>
      <c r="N220" s="247">
        <v>39</v>
      </c>
      <c r="O220" s="247">
        <v>43</v>
      </c>
      <c r="P220" s="247">
        <v>39</v>
      </c>
      <c r="Q220" s="247">
        <v>37</v>
      </c>
      <c r="R220" s="247">
        <v>28</v>
      </c>
      <c r="S220" s="247">
        <v>30</v>
      </c>
      <c r="T220" s="247">
        <v>19</v>
      </c>
      <c r="U220" s="247">
        <v>24</v>
      </c>
      <c r="V220" s="264">
        <v>24</v>
      </c>
      <c r="W220" s="267"/>
      <c r="X220" s="267"/>
      <c r="Y220" s="240"/>
      <c r="Z220" s="241"/>
      <c r="AA220" s="241"/>
      <c r="AB220" s="241"/>
      <c r="AC220" s="241"/>
      <c r="AD220" s="241"/>
      <c r="AE220" s="241"/>
      <c r="AF220" s="241"/>
      <c r="AG220" s="241"/>
      <c r="AH220" s="241"/>
      <c r="AI220" s="241"/>
      <c r="AJ220" s="241"/>
      <c r="AK220" s="241"/>
      <c r="AL220" s="241"/>
      <c r="AM220" s="241"/>
      <c r="AN220" s="241"/>
      <c r="AO220" s="241"/>
      <c r="AP220" s="241"/>
      <c r="AQ220" s="241"/>
      <c r="AR220" s="241"/>
      <c r="AS220" s="241"/>
      <c r="AT220" s="241"/>
      <c r="AU220" s="241"/>
      <c r="AV220" s="241"/>
      <c r="AW220" s="241"/>
      <c r="AX220" s="241"/>
      <c r="AY220" s="241"/>
      <c r="AZ220" s="241"/>
      <c r="BA220" s="241"/>
      <c r="BB220" s="241"/>
      <c r="BC220" s="241"/>
      <c r="BD220" s="241"/>
      <c r="BE220" s="241"/>
      <c r="BF220" s="241"/>
      <c r="BG220" s="241"/>
      <c r="BH220" s="241"/>
      <c r="BI220" s="241"/>
      <c r="BJ220" s="241"/>
      <c r="BK220" s="241"/>
      <c r="BL220" s="241"/>
      <c r="BM220" s="241"/>
      <c r="BN220" s="241"/>
      <c r="BO220" s="241"/>
      <c r="BP220" s="241"/>
      <c r="BQ220" s="241"/>
      <c r="BR220" s="241"/>
      <c r="BS220" s="241"/>
      <c r="BT220" s="241"/>
      <c r="BU220" s="241"/>
      <c r="BV220" s="241"/>
      <c r="BW220" s="241"/>
      <c r="BX220" s="241"/>
      <c r="BY220" s="241"/>
      <c r="BZ220" s="241"/>
      <c r="CA220" s="241"/>
      <c r="CB220" s="241"/>
      <c r="CC220" s="241"/>
      <c r="CD220" s="241"/>
      <c r="CE220" s="241"/>
      <c r="CF220" s="241"/>
      <c r="CG220" s="241"/>
      <c r="CH220" s="241"/>
      <c r="CI220" s="241"/>
      <c r="CJ220" s="241"/>
      <c r="CK220" s="241"/>
      <c r="CL220" s="241"/>
      <c r="CM220" s="241"/>
      <c r="CN220" s="241"/>
      <c r="CO220" s="241"/>
      <c r="CP220" s="241"/>
      <c r="CQ220" s="241"/>
      <c r="CR220" s="241"/>
      <c r="CS220" s="241"/>
      <c r="CT220" s="241"/>
    </row>
    <row r="221" spans="1:98" s="226" customFormat="1" ht="19.5" customHeight="1">
      <c r="A221" s="285" t="s">
        <v>39</v>
      </c>
      <c r="B221" s="249" t="s">
        <v>242</v>
      </c>
      <c r="C221" s="166"/>
      <c r="D221" s="239">
        <f t="shared" si="81"/>
        <v>10618</v>
      </c>
      <c r="E221" s="239">
        <f t="shared" ref="E221:V221" si="91">SUM(E222:E223)</f>
        <v>178</v>
      </c>
      <c r="F221" s="239">
        <f t="shared" si="91"/>
        <v>761</v>
      </c>
      <c r="G221" s="239">
        <f t="shared" si="91"/>
        <v>993</v>
      </c>
      <c r="H221" s="239">
        <f t="shared" si="91"/>
        <v>944</v>
      </c>
      <c r="I221" s="239">
        <f t="shared" si="91"/>
        <v>815</v>
      </c>
      <c r="J221" s="239">
        <f t="shared" si="91"/>
        <v>803</v>
      </c>
      <c r="K221" s="239">
        <f t="shared" si="91"/>
        <v>775</v>
      </c>
      <c r="L221" s="239">
        <f t="shared" si="91"/>
        <v>818</v>
      </c>
      <c r="M221" s="239">
        <f t="shared" si="91"/>
        <v>770</v>
      </c>
      <c r="N221" s="239">
        <f t="shared" si="91"/>
        <v>719</v>
      </c>
      <c r="O221" s="239">
        <f t="shared" si="91"/>
        <v>637</v>
      </c>
      <c r="P221" s="239">
        <f t="shared" si="91"/>
        <v>601</v>
      </c>
      <c r="Q221" s="239">
        <f t="shared" si="91"/>
        <v>503</v>
      </c>
      <c r="R221" s="239">
        <f t="shared" si="91"/>
        <v>448</v>
      </c>
      <c r="S221" s="239">
        <f t="shared" si="91"/>
        <v>299</v>
      </c>
      <c r="T221" s="239">
        <f t="shared" si="91"/>
        <v>217</v>
      </c>
      <c r="U221" s="239">
        <f t="shared" si="91"/>
        <v>144</v>
      </c>
      <c r="V221" s="251">
        <f t="shared" si="91"/>
        <v>193</v>
      </c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40"/>
      <c r="CB221" s="240"/>
      <c r="CC221" s="240"/>
      <c r="CD221" s="240"/>
      <c r="CE221" s="240"/>
      <c r="CF221" s="240"/>
      <c r="CG221" s="240"/>
      <c r="CH221" s="240"/>
      <c r="CI221" s="240"/>
      <c r="CJ221" s="240"/>
      <c r="CK221" s="240"/>
      <c r="CL221" s="240"/>
      <c r="CM221" s="240"/>
      <c r="CN221" s="240"/>
      <c r="CO221" s="240"/>
      <c r="CP221" s="240"/>
      <c r="CQ221" s="240"/>
      <c r="CR221" s="240"/>
      <c r="CS221" s="240"/>
      <c r="CT221" s="240"/>
    </row>
    <row r="222" spans="1:98" s="226" customFormat="1" ht="19.5" customHeight="1">
      <c r="A222" s="231"/>
      <c r="B222" s="262"/>
      <c r="C222" s="263" t="s">
        <v>88</v>
      </c>
      <c r="D222" s="247">
        <f t="shared" si="81"/>
        <v>4985</v>
      </c>
      <c r="E222" s="247">
        <v>87</v>
      </c>
      <c r="F222" s="247">
        <v>376</v>
      </c>
      <c r="G222" s="247">
        <v>498</v>
      </c>
      <c r="H222" s="247">
        <v>473</v>
      </c>
      <c r="I222" s="247">
        <v>391</v>
      </c>
      <c r="J222" s="247">
        <v>370</v>
      </c>
      <c r="K222" s="247">
        <v>358</v>
      </c>
      <c r="L222" s="247">
        <v>341</v>
      </c>
      <c r="M222" s="247">
        <v>356</v>
      </c>
      <c r="N222" s="247">
        <v>309</v>
      </c>
      <c r="O222" s="247">
        <v>285</v>
      </c>
      <c r="P222" s="247">
        <v>278</v>
      </c>
      <c r="Q222" s="247">
        <v>243</v>
      </c>
      <c r="R222" s="247">
        <v>234</v>
      </c>
      <c r="S222" s="247">
        <v>135</v>
      </c>
      <c r="T222" s="247">
        <v>105</v>
      </c>
      <c r="U222" s="247">
        <v>67</v>
      </c>
      <c r="V222" s="264">
        <v>79</v>
      </c>
      <c r="W222" s="267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40"/>
      <c r="CB222" s="240"/>
      <c r="CC222" s="240"/>
      <c r="CD222" s="240"/>
      <c r="CE222" s="240"/>
      <c r="CF222" s="240"/>
      <c r="CG222" s="240"/>
      <c r="CH222" s="240"/>
      <c r="CI222" s="240"/>
      <c r="CJ222" s="240"/>
      <c r="CK222" s="240"/>
      <c r="CL222" s="240"/>
      <c r="CM222" s="240"/>
      <c r="CN222" s="240"/>
      <c r="CO222" s="240"/>
      <c r="CP222" s="240"/>
      <c r="CQ222" s="240"/>
      <c r="CR222" s="240"/>
      <c r="CS222" s="240"/>
      <c r="CT222" s="240"/>
    </row>
    <row r="223" spans="1:98" s="226" customFormat="1" ht="19.5" customHeight="1">
      <c r="A223" s="231"/>
      <c r="B223" s="266"/>
      <c r="C223" s="263" t="s">
        <v>89</v>
      </c>
      <c r="D223" s="247">
        <f t="shared" si="81"/>
        <v>5633</v>
      </c>
      <c r="E223" s="247">
        <v>91</v>
      </c>
      <c r="F223" s="247">
        <v>385</v>
      </c>
      <c r="G223" s="247">
        <v>495</v>
      </c>
      <c r="H223" s="247">
        <v>471</v>
      </c>
      <c r="I223" s="247">
        <v>424</v>
      </c>
      <c r="J223" s="247">
        <v>433</v>
      </c>
      <c r="K223" s="247">
        <v>417</v>
      </c>
      <c r="L223" s="247">
        <v>477</v>
      </c>
      <c r="M223" s="247">
        <v>414</v>
      </c>
      <c r="N223" s="247">
        <v>410</v>
      </c>
      <c r="O223" s="247">
        <v>352</v>
      </c>
      <c r="P223" s="247">
        <v>323</v>
      </c>
      <c r="Q223" s="247">
        <v>260</v>
      </c>
      <c r="R223" s="247">
        <v>214</v>
      </c>
      <c r="S223" s="247">
        <v>164</v>
      </c>
      <c r="T223" s="247">
        <v>112</v>
      </c>
      <c r="U223" s="247">
        <v>77</v>
      </c>
      <c r="V223" s="264">
        <v>114</v>
      </c>
      <c r="W223" s="267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40"/>
      <c r="CB223" s="240"/>
      <c r="CC223" s="240"/>
      <c r="CD223" s="240"/>
      <c r="CE223" s="240"/>
      <c r="CF223" s="240"/>
      <c r="CG223" s="240"/>
      <c r="CH223" s="240"/>
      <c r="CI223" s="240"/>
      <c r="CJ223" s="240"/>
      <c r="CK223" s="240"/>
      <c r="CL223" s="240"/>
      <c r="CM223" s="240"/>
      <c r="CN223" s="240"/>
      <c r="CO223" s="240"/>
      <c r="CP223" s="240"/>
      <c r="CQ223" s="240"/>
      <c r="CR223" s="240"/>
      <c r="CS223" s="240"/>
      <c r="CT223" s="240"/>
    </row>
    <row r="224" spans="1:98" ht="19.5" customHeight="1">
      <c r="A224" s="1182" t="s">
        <v>39</v>
      </c>
      <c r="B224" s="1183" t="s">
        <v>243</v>
      </c>
      <c r="C224" s="1184"/>
      <c r="D224" s="1185">
        <f t="shared" si="81"/>
        <v>10671</v>
      </c>
      <c r="E224" s="1108">
        <f t="shared" ref="E224:V224" si="92">SUM(E227+E230+E233+E236+E239)</f>
        <v>174</v>
      </c>
      <c r="F224" s="1296">
        <f t="shared" si="92"/>
        <v>735</v>
      </c>
      <c r="G224" s="1296">
        <f t="shared" si="92"/>
        <v>953</v>
      </c>
      <c r="H224" s="1296">
        <f t="shared" si="92"/>
        <v>942</v>
      </c>
      <c r="I224" s="1296">
        <f t="shared" si="92"/>
        <v>941</v>
      </c>
      <c r="J224" s="1296">
        <f t="shared" si="92"/>
        <v>849</v>
      </c>
      <c r="K224" s="1296">
        <f t="shared" si="92"/>
        <v>851</v>
      </c>
      <c r="L224" s="1296">
        <f t="shared" si="92"/>
        <v>725</v>
      </c>
      <c r="M224" s="1296">
        <f t="shared" si="92"/>
        <v>648</v>
      </c>
      <c r="N224" s="1296">
        <f t="shared" si="92"/>
        <v>575</v>
      </c>
      <c r="O224" s="1296">
        <f t="shared" si="92"/>
        <v>510</v>
      </c>
      <c r="P224" s="1296">
        <f t="shared" si="92"/>
        <v>513</v>
      </c>
      <c r="Q224" s="1296">
        <f t="shared" si="92"/>
        <v>534</v>
      </c>
      <c r="R224" s="1296">
        <f t="shared" si="92"/>
        <v>493</v>
      </c>
      <c r="S224" s="1296">
        <f t="shared" si="92"/>
        <v>397</v>
      </c>
      <c r="T224" s="1296">
        <f t="shared" si="92"/>
        <v>310</v>
      </c>
      <c r="U224" s="1297">
        <f t="shared" si="92"/>
        <v>236</v>
      </c>
      <c r="V224" s="1296">
        <f t="shared" si="92"/>
        <v>285</v>
      </c>
      <c r="W224" s="240"/>
      <c r="X224" s="241"/>
      <c r="Y224" s="241"/>
      <c r="Z224" s="241"/>
      <c r="AA224" s="241"/>
      <c r="AB224" s="241"/>
      <c r="AC224" s="241"/>
      <c r="AD224" s="241"/>
      <c r="AE224" s="241"/>
      <c r="AF224" s="241"/>
      <c r="AG224" s="241"/>
      <c r="AH224" s="241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1"/>
      <c r="AU224" s="241"/>
      <c r="AV224" s="241"/>
      <c r="AW224" s="241"/>
      <c r="AX224" s="241"/>
      <c r="AY224" s="241"/>
      <c r="AZ224" s="241"/>
      <c r="BA224" s="241"/>
      <c r="BB224" s="241"/>
      <c r="BC224" s="241"/>
      <c r="BD224" s="241"/>
      <c r="BE224" s="241"/>
      <c r="BF224" s="241"/>
      <c r="BG224" s="241"/>
      <c r="BH224" s="241"/>
      <c r="BI224" s="241"/>
      <c r="BJ224" s="241"/>
      <c r="BK224" s="241"/>
      <c r="BL224" s="241"/>
      <c r="BM224" s="241"/>
      <c r="BN224" s="241"/>
      <c r="BO224" s="241"/>
      <c r="BP224" s="241"/>
      <c r="BQ224" s="241"/>
      <c r="BR224" s="241"/>
      <c r="BS224" s="241"/>
      <c r="BT224" s="241"/>
      <c r="BU224" s="241"/>
      <c r="BV224" s="241"/>
      <c r="BW224" s="241"/>
      <c r="BX224" s="241"/>
      <c r="BY224" s="241"/>
      <c r="BZ224" s="241"/>
      <c r="CA224" s="241"/>
      <c r="CB224" s="241"/>
      <c r="CC224" s="241"/>
      <c r="CD224" s="241"/>
      <c r="CE224" s="241"/>
      <c r="CF224" s="241"/>
      <c r="CG224" s="241"/>
      <c r="CH224" s="241"/>
      <c r="CI224" s="241"/>
      <c r="CJ224" s="241"/>
      <c r="CK224" s="241"/>
      <c r="CL224" s="241"/>
      <c r="CM224" s="241"/>
      <c r="CN224" s="241"/>
      <c r="CO224" s="241"/>
      <c r="CP224" s="241"/>
      <c r="CQ224" s="241"/>
      <c r="CR224" s="241"/>
      <c r="CS224" s="241"/>
      <c r="CT224" s="241"/>
    </row>
    <row r="225" spans="1:98" ht="19.5" customHeight="1">
      <c r="A225" s="1186"/>
      <c r="B225" s="256"/>
      <c r="C225" s="257" t="s">
        <v>88</v>
      </c>
      <c r="D225" s="247">
        <f t="shared" si="81"/>
        <v>5556</v>
      </c>
      <c r="E225" s="155">
        <f t="shared" ref="E225:V226" si="93">E228+E231+E234+E237+E240</f>
        <v>84</v>
      </c>
      <c r="F225" s="288">
        <f t="shared" si="93"/>
        <v>384</v>
      </c>
      <c r="G225" s="286">
        <f t="shared" si="93"/>
        <v>503</v>
      </c>
      <c r="H225" s="286">
        <f t="shared" si="93"/>
        <v>472</v>
      </c>
      <c r="I225" s="286">
        <f t="shared" si="93"/>
        <v>479</v>
      </c>
      <c r="J225" s="286">
        <f t="shared" si="93"/>
        <v>417</v>
      </c>
      <c r="K225" s="286">
        <f t="shared" si="93"/>
        <v>440</v>
      </c>
      <c r="L225" s="286">
        <f t="shared" si="93"/>
        <v>380</v>
      </c>
      <c r="M225" s="286">
        <f t="shared" si="93"/>
        <v>355</v>
      </c>
      <c r="N225" s="286">
        <f t="shared" si="93"/>
        <v>305</v>
      </c>
      <c r="O225" s="286">
        <f t="shared" si="93"/>
        <v>265</v>
      </c>
      <c r="P225" s="286">
        <f t="shared" si="93"/>
        <v>272</v>
      </c>
      <c r="Q225" s="286">
        <f t="shared" si="93"/>
        <v>271</v>
      </c>
      <c r="R225" s="286">
        <f t="shared" si="93"/>
        <v>283</v>
      </c>
      <c r="S225" s="286">
        <f t="shared" si="93"/>
        <v>205</v>
      </c>
      <c r="T225" s="286">
        <f t="shared" si="93"/>
        <v>166</v>
      </c>
      <c r="U225" s="286">
        <f t="shared" si="93"/>
        <v>132</v>
      </c>
      <c r="V225" s="286">
        <f t="shared" si="93"/>
        <v>143</v>
      </c>
      <c r="W225" s="240"/>
      <c r="X225" s="241"/>
      <c r="Y225" s="241"/>
      <c r="Z225" s="241"/>
      <c r="AA225" s="241"/>
      <c r="AB225" s="241"/>
      <c r="AC225" s="241"/>
      <c r="AD225" s="241"/>
      <c r="AE225" s="241"/>
      <c r="AF225" s="241"/>
      <c r="AG225" s="241"/>
      <c r="AH225" s="241"/>
      <c r="AI225" s="241"/>
      <c r="AJ225" s="241"/>
      <c r="AK225" s="241"/>
      <c r="AL225" s="241"/>
      <c r="AM225" s="241"/>
      <c r="AN225" s="241"/>
      <c r="AO225" s="241"/>
      <c r="AP225" s="241"/>
      <c r="AQ225" s="241"/>
      <c r="AR225" s="241"/>
      <c r="AS225" s="241"/>
      <c r="AT225" s="241"/>
      <c r="AU225" s="241"/>
      <c r="AV225" s="241"/>
      <c r="AW225" s="241"/>
      <c r="AX225" s="241"/>
      <c r="AY225" s="241"/>
      <c r="AZ225" s="241"/>
      <c r="BA225" s="241"/>
      <c r="BB225" s="241"/>
      <c r="BC225" s="241"/>
      <c r="BD225" s="241"/>
      <c r="BE225" s="241"/>
      <c r="BF225" s="241"/>
      <c r="BG225" s="241"/>
      <c r="BH225" s="241"/>
      <c r="BI225" s="241"/>
      <c r="BJ225" s="241"/>
      <c r="BK225" s="241"/>
      <c r="BL225" s="241"/>
      <c r="BM225" s="241"/>
      <c r="BN225" s="241"/>
      <c r="BO225" s="241"/>
      <c r="BP225" s="241"/>
      <c r="BQ225" s="241"/>
      <c r="BR225" s="241"/>
      <c r="BS225" s="241"/>
      <c r="BT225" s="241"/>
      <c r="BU225" s="241"/>
      <c r="BV225" s="241"/>
      <c r="BW225" s="241"/>
      <c r="BX225" s="241"/>
      <c r="BY225" s="241"/>
      <c r="BZ225" s="241"/>
      <c r="CA225" s="241"/>
      <c r="CB225" s="241"/>
      <c r="CC225" s="241"/>
      <c r="CD225" s="241"/>
      <c r="CE225" s="241"/>
      <c r="CF225" s="241"/>
      <c r="CG225" s="241"/>
      <c r="CH225" s="241"/>
      <c r="CI225" s="241"/>
      <c r="CJ225" s="241"/>
      <c r="CK225" s="241"/>
      <c r="CL225" s="241"/>
      <c r="CM225" s="241"/>
      <c r="CN225" s="241"/>
      <c r="CO225" s="241"/>
      <c r="CP225" s="241"/>
      <c r="CQ225" s="241"/>
      <c r="CR225" s="241"/>
      <c r="CS225" s="241"/>
      <c r="CT225" s="241"/>
    </row>
    <row r="226" spans="1:98" ht="19.5" customHeight="1">
      <c r="A226" s="1187"/>
      <c r="B226" s="1281"/>
      <c r="C226" s="1189" t="s">
        <v>89</v>
      </c>
      <c r="D226" s="1276">
        <f t="shared" si="81"/>
        <v>5115</v>
      </c>
      <c r="E226" s="1197">
        <f t="shared" si="93"/>
        <v>90</v>
      </c>
      <c r="F226" s="1278">
        <f t="shared" si="93"/>
        <v>351</v>
      </c>
      <c r="G226" s="1283">
        <f t="shared" si="93"/>
        <v>450</v>
      </c>
      <c r="H226" s="1283">
        <f t="shared" si="93"/>
        <v>470</v>
      </c>
      <c r="I226" s="1283">
        <f t="shared" si="93"/>
        <v>462</v>
      </c>
      <c r="J226" s="1283">
        <f t="shared" si="93"/>
        <v>432</v>
      </c>
      <c r="K226" s="1283">
        <f t="shared" si="93"/>
        <v>411</v>
      </c>
      <c r="L226" s="1283">
        <f t="shared" si="93"/>
        <v>345</v>
      </c>
      <c r="M226" s="1283">
        <f t="shared" si="93"/>
        <v>293</v>
      </c>
      <c r="N226" s="1283">
        <f t="shared" si="93"/>
        <v>270</v>
      </c>
      <c r="O226" s="1283">
        <f t="shared" si="93"/>
        <v>245</v>
      </c>
      <c r="P226" s="1283">
        <f t="shared" si="93"/>
        <v>241</v>
      </c>
      <c r="Q226" s="1283">
        <f t="shared" si="93"/>
        <v>263</v>
      </c>
      <c r="R226" s="1283">
        <f t="shared" si="93"/>
        <v>210</v>
      </c>
      <c r="S226" s="1283">
        <f t="shared" si="93"/>
        <v>192</v>
      </c>
      <c r="T226" s="1283">
        <f t="shared" si="93"/>
        <v>144</v>
      </c>
      <c r="U226" s="1283">
        <f t="shared" si="93"/>
        <v>104</v>
      </c>
      <c r="V226" s="1283">
        <f t="shared" si="93"/>
        <v>142</v>
      </c>
      <c r="W226" s="240"/>
      <c r="X226" s="241"/>
      <c r="Y226" s="241"/>
      <c r="Z226" s="241"/>
      <c r="AA226" s="241"/>
      <c r="AB226" s="241"/>
      <c r="AC226" s="241"/>
      <c r="AD226" s="241"/>
      <c r="AE226" s="241"/>
      <c r="AF226" s="241"/>
      <c r="AG226" s="241"/>
      <c r="AH226" s="241"/>
      <c r="AI226" s="241"/>
      <c r="AJ226" s="241"/>
      <c r="AK226" s="241"/>
      <c r="AL226" s="241"/>
      <c r="AM226" s="241"/>
      <c r="AN226" s="241"/>
      <c r="AO226" s="241"/>
      <c r="AP226" s="241"/>
      <c r="AQ226" s="241"/>
      <c r="AR226" s="241"/>
      <c r="AS226" s="241"/>
      <c r="AT226" s="241"/>
      <c r="AU226" s="241"/>
      <c r="AV226" s="241"/>
      <c r="AW226" s="241"/>
      <c r="AX226" s="241"/>
      <c r="AY226" s="241"/>
      <c r="AZ226" s="241"/>
      <c r="BA226" s="241"/>
      <c r="BB226" s="241"/>
      <c r="BC226" s="241"/>
      <c r="BD226" s="241"/>
      <c r="BE226" s="241"/>
      <c r="BF226" s="241"/>
      <c r="BG226" s="241"/>
      <c r="BH226" s="241"/>
      <c r="BI226" s="241"/>
      <c r="BJ226" s="241"/>
      <c r="BK226" s="241"/>
      <c r="BL226" s="241"/>
      <c r="BM226" s="241"/>
      <c r="BN226" s="241"/>
      <c r="BO226" s="241"/>
      <c r="BP226" s="241"/>
      <c r="BQ226" s="241"/>
      <c r="BR226" s="241"/>
      <c r="BS226" s="241"/>
      <c r="BT226" s="241"/>
      <c r="BU226" s="241"/>
      <c r="BV226" s="241"/>
      <c r="BW226" s="241"/>
      <c r="BX226" s="241"/>
      <c r="BY226" s="241"/>
      <c r="BZ226" s="241"/>
      <c r="CA226" s="241"/>
      <c r="CB226" s="241"/>
      <c r="CC226" s="241"/>
      <c r="CD226" s="241"/>
      <c r="CE226" s="241"/>
      <c r="CF226" s="241"/>
      <c r="CG226" s="241"/>
      <c r="CH226" s="241"/>
      <c r="CI226" s="241"/>
      <c r="CJ226" s="241"/>
      <c r="CK226" s="241"/>
      <c r="CL226" s="241"/>
      <c r="CM226" s="241"/>
      <c r="CN226" s="241"/>
      <c r="CO226" s="241"/>
      <c r="CP226" s="241"/>
      <c r="CQ226" s="241"/>
      <c r="CR226" s="241"/>
      <c r="CS226" s="241"/>
      <c r="CT226" s="241"/>
    </row>
    <row r="227" spans="1:98" s="254" customFormat="1" ht="19.5" customHeight="1">
      <c r="A227" s="248" t="s">
        <v>25</v>
      </c>
      <c r="B227" s="249" t="s">
        <v>244</v>
      </c>
      <c r="C227" s="166"/>
      <c r="D227" s="239">
        <f t="shared" si="81"/>
        <v>6225</v>
      </c>
      <c r="E227" s="239">
        <f t="shared" ref="E227:V227" si="94">SUM(E228:E229)</f>
        <v>95</v>
      </c>
      <c r="F227" s="239">
        <f t="shared" si="94"/>
        <v>431</v>
      </c>
      <c r="G227" s="239">
        <f t="shared" si="94"/>
        <v>568</v>
      </c>
      <c r="H227" s="239">
        <f t="shared" si="94"/>
        <v>544</v>
      </c>
      <c r="I227" s="239">
        <f t="shared" si="94"/>
        <v>555</v>
      </c>
      <c r="J227" s="239">
        <f t="shared" si="94"/>
        <v>502</v>
      </c>
      <c r="K227" s="239">
        <f t="shared" si="94"/>
        <v>505</v>
      </c>
      <c r="L227" s="239">
        <f t="shared" si="94"/>
        <v>438</v>
      </c>
      <c r="M227" s="239">
        <f t="shared" si="94"/>
        <v>392</v>
      </c>
      <c r="N227" s="239">
        <f t="shared" si="94"/>
        <v>348</v>
      </c>
      <c r="O227" s="239">
        <f t="shared" si="94"/>
        <v>305</v>
      </c>
      <c r="P227" s="239">
        <f t="shared" si="94"/>
        <v>303</v>
      </c>
      <c r="Q227" s="239">
        <f t="shared" si="94"/>
        <v>308</v>
      </c>
      <c r="R227" s="239">
        <f t="shared" si="94"/>
        <v>269</v>
      </c>
      <c r="S227" s="239">
        <f t="shared" si="94"/>
        <v>219</v>
      </c>
      <c r="T227" s="239">
        <f t="shared" si="94"/>
        <v>161</v>
      </c>
      <c r="U227" s="239">
        <f t="shared" si="94"/>
        <v>112</v>
      </c>
      <c r="V227" s="251">
        <f t="shared" si="94"/>
        <v>170</v>
      </c>
      <c r="W227" s="252"/>
      <c r="X227" s="253"/>
      <c r="Y227" s="253"/>
      <c r="Z227" s="253"/>
      <c r="AA227" s="253"/>
      <c r="AB227" s="253"/>
      <c r="AC227" s="253"/>
      <c r="AD227" s="253"/>
      <c r="AE227" s="253"/>
      <c r="AF227" s="253"/>
      <c r="AG227" s="253"/>
      <c r="AH227" s="253"/>
      <c r="AI227" s="253"/>
      <c r="AJ227" s="253"/>
      <c r="AK227" s="253"/>
      <c r="AL227" s="253"/>
      <c r="AM227" s="253"/>
      <c r="AN227" s="253"/>
      <c r="AO227" s="253"/>
      <c r="AP227" s="253"/>
      <c r="AQ227" s="253"/>
      <c r="AR227" s="253"/>
      <c r="AS227" s="253"/>
      <c r="AT227" s="253"/>
      <c r="AU227" s="253"/>
      <c r="AV227" s="253"/>
      <c r="AW227" s="253"/>
      <c r="AX227" s="253"/>
      <c r="AY227" s="253"/>
      <c r="AZ227" s="253"/>
      <c r="BA227" s="253"/>
      <c r="BB227" s="253"/>
      <c r="BC227" s="253"/>
      <c r="BD227" s="253"/>
      <c r="BE227" s="253"/>
      <c r="BF227" s="253"/>
      <c r="BG227" s="253"/>
      <c r="BH227" s="253"/>
      <c r="BI227" s="253"/>
      <c r="BJ227" s="253"/>
      <c r="BK227" s="253"/>
      <c r="BL227" s="253"/>
      <c r="BM227" s="253"/>
      <c r="BN227" s="253"/>
      <c r="BO227" s="253"/>
      <c r="BP227" s="253"/>
      <c r="BQ227" s="253"/>
      <c r="BR227" s="253"/>
      <c r="BS227" s="253"/>
      <c r="BT227" s="253"/>
      <c r="BU227" s="253"/>
      <c r="BV227" s="253"/>
      <c r="BW227" s="253"/>
      <c r="BX227" s="253"/>
      <c r="BY227" s="253"/>
      <c r="BZ227" s="253"/>
      <c r="CA227" s="253"/>
      <c r="CB227" s="253"/>
      <c r="CC227" s="253"/>
      <c r="CD227" s="253"/>
      <c r="CE227" s="253"/>
      <c r="CF227" s="253"/>
      <c r="CG227" s="253"/>
      <c r="CH227" s="253"/>
      <c r="CI227" s="253"/>
      <c r="CJ227" s="253"/>
      <c r="CK227" s="253"/>
      <c r="CL227" s="253"/>
      <c r="CM227" s="253"/>
      <c r="CN227" s="253"/>
      <c r="CO227" s="253"/>
      <c r="CP227" s="253"/>
      <c r="CQ227" s="253"/>
      <c r="CR227" s="253"/>
      <c r="CS227" s="253"/>
      <c r="CT227" s="253"/>
    </row>
    <row r="228" spans="1:98" s="265" customFormat="1" ht="19.5" customHeight="1">
      <c r="A228" s="261"/>
      <c r="B228" s="273"/>
      <c r="C228" s="263" t="s">
        <v>88</v>
      </c>
      <c r="D228" s="247">
        <f t="shared" si="81"/>
        <v>3180</v>
      </c>
      <c r="E228" s="247">
        <v>49</v>
      </c>
      <c r="F228" s="247">
        <v>229</v>
      </c>
      <c r="G228" s="247">
        <v>297</v>
      </c>
      <c r="H228" s="247">
        <v>275</v>
      </c>
      <c r="I228" s="247">
        <v>292</v>
      </c>
      <c r="J228" s="247">
        <v>240</v>
      </c>
      <c r="K228" s="247">
        <v>261</v>
      </c>
      <c r="L228" s="247">
        <v>220</v>
      </c>
      <c r="M228" s="247">
        <v>209</v>
      </c>
      <c r="N228" s="247">
        <v>176</v>
      </c>
      <c r="O228" s="247">
        <v>157</v>
      </c>
      <c r="P228" s="247">
        <v>151</v>
      </c>
      <c r="Q228" s="247">
        <v>150</v>
      </c>
      <c r="R228" s="247">
        <v>148</v>
      </c>
      <c r="S228" s="247">
        <v>106</v>
      </c>
      <c r="T228" s="247">
        <v>76</v>
      </c>
      <c r="U228" s="247">
        <v>61</v>
      </c>
      <c r="V228" s="264">
        <v>83</v>
      </c>
      <c r="W228" s="240"/>
      <c r="X228" s="240"/>
      <c r="Y228" s="241"/>
      <c r="Z228" s="241"/>
      <c r="AA228" s="241"/>
      <c r="AB228" s="241"/>
      <c r="AC228" s="241"/>
      <c r="AD228" s="241"/>
      <c r="AE228" s="241"/>
      <c r="AF228" s="241"/>
      <c r="AG228" s="241"/>
      <c r="AH228" s="241"/>
      <c r="AI228" s="241"/>
      <c r="AJ228" s="241"/>
      <c r="AK228" s="241"/>
      <c r="AL228" s="241"/>
      <c r="AM228" s="241"/>
      <c r="AN228" s="241"/>
      <c r="AO228" s="241"/>
      <c r="AP228" s="241"/>
      <c r="AQ228" s="241"/>
      <c r="AR228" s="241"/>
      <c r="AS228" s="241"/>
      <c r="AT228" s="241"/>
      <c r="AU228" s="241"/>
      <c r="AV228" s="241"/>
      <c r="AW228" s="241"/>
      <c r="AX228" s="241"/>
      <c r="AY228" s="241"/>
      <c r="AZ228" s="241"/>
      <c r="BA228" s="241"/>
      <c r="BB228" s="241"/>
      <c r="BC228" s="241"/>
      <c r="BD228" s="241"/>
      <c r="BE228" s="241"/>
      <c r="BF228" s="241"/>
      <c r="BG228" s="241"/>
      <c r="BH228" s="241"/>
      <c r="BI228" s="241"/>
      <c r="BJ228" s="241"/>
      <c r="BK228" s="241"/>
      <c r="BL228" s="241"/>
      <c r="BM228" s="241"/>
      <c r="BN228" s="241"/>
      <c r="BO228" s="241"/>
      <c r="BP228" s="241"/>
      <c r="BQ228" s="241"/>
      <c r="BR228" s="241"/>
      <c r="BS228" s="241"/>
      <c r="BT228" s="241"/>
      <c r="BU228" s="241"/>
      <c r="BV228" s="241"/>
      <c r="BW228" s="241"/>
      <c r="BX228" s="241"/>
      <c r="BY228" s="241"/>
      <c r="BZ228" s="241"/>
      <c r="CA228" s="241"/>
      <c r="CB228" s="241"/>
      <c r="CC228" s="241"/>
      <c r="CD228" s="241"/>
      <c r="CE228" s="241"/>
      <c r="CF228" s="241"/>
      <c r="CG228" s="241"/>
      <c r="CH228" s="241"/>
      <c r="CI228" s="241"/>
      <c r="CJ228" s="241"/>
      <c r="CK228" s="241"/>
      <c r="CL228" s="241"/>
      <c r="CM228" s="241"/>
      <c r="CN228" s="241"/>
      <c r="CO228" s="241"/>
      <c r="CP228" s="241"/>
      <c r="CQ228" s="241"/>
      <c r="CR228" s="241"/>
      <c r="CS228" s="241"/>
      <c r="CT228" s="241"/>
    </row>
    <row r="229" spans="1:98" ht="19.5" customHeight="1">
      <c r="A229" s="261"/>
      <c r="B229" s="270"/>
      <c r="C229" s="263" t="s">
        <v>89</v>
      </c>
      <c r="D229" s="247">
        <f t="shared" si="81"/>
        <v>3045</v>
      </c>
      <c r="E229" s="247">
        <v>46</v>
      </c>
      <c r="F229" s="247">
        <v>202</v>
      </c>
      <c r="G229" s="247">
        <v>271</v>
      </c>
      <c r="H229" s="247">
        <v>269</v>
      </c>
      <c r="I229" s="247">
        <v>263</v>
      </c>
      <c r="J229" s="247">
        <v>262</v>
      </c>
      <c r="K229" s="247">
        <v>244</v>
      </c>
      <c r="L229" s="247">
        <v>218</v>
      </c>
      <c r="M229" s="247">
        <v>183</v>
      </c>
      <c r="N229" s="247">
        <v>172</v>
      </c>
      <c r="O229" s="247">
        <v>148</v>
      </c>
      <c r="P229" s="247">
        <v>152</v>
      </c>
      <c r="Q229" s="247">
        <v>158</v>
      </c>
      <c r="R229" s="247">
        <v>121</v>
      </c>
      <c r="S229" s="247">
        <v>113</v>
      </c>
      <c r="T229" s="247">
        <v>85</v>
      </c>
      <c r="U229" s="247">
        <v>51</v>
      </c>
      <c r="V229" s="264">
        <v>87</v>
      </c>
      <c r="W229" s="240"/>
      <c r="X229" s="240"/>
      <c r="Y229" s="241"/>
      <c r="Z229" s="241"/>
      <c r="AA229" s="241"/>
      <c r="AB229" s="241"/>
      <c r="AC229" s="241"/>
      <c r="AD229" s="241"/>
      <c r="AE229" s="241"/>
      <c r="AF229" s="241"/>
      <c r="AG229" s="241"/>
      <c r="AH229" s="241"/>
      <c r="AI229" s="241"/>
      <c r="AJ229" s="241"/>
      <c r="AK229" s="241"/>
      <c r="AL229" s="241"/>
      <c r="AM229" s="241"/>
      <c r="AN229" s="241"/>
      <c r="AO229" s="241"/>
      <c r="AP229" s="241"/>
      <c r="AQ229" s="241"/>
      <c r="AR229" s="241"/>
      <c r="AS229" s="241"/>
      <c r="AT229" s="241"/>
      <c r="AU229" s="241"/>
      <c r="AV229" s="241"/>
      <c r="AW229" s="241"/>
      <c r="AX229" s="241"/>
      <c r="AY229" s="241"/>
      <c r="AZ229" s="241"/>
      <c r="BA229" s="241"/>
      <c r="BB229" s="241"/>
      <c r="BC229" s="241"/>
      <c r="BD229" s="241"/>
      <c r="BE229" s="241"/>
      <c r="BF229" s="241"/>
      <c r="BG229" s="241"/>
      <c r="BH229" s="241"/>
      <c r="BI229" s="241"/>
      <c r="BJ229" s="241"/>
      <c r="BK229" s="241"/>
      <c r="BL229" s="241"/>
      <c r="BM229" s="241"/>
      <c r="BN229" s="241"/>
      <c r="BO229" s="241"/>
      <c r="BP229" s="241"/>
      <c r="BQ229" s="241"/>
      <c r="BR229" s="241"/>
      <c r="BS229" s="241"/>
      <c r="BT229" s="241"/>
      <c r="BU229" s="241"/>
      <c r="BV229" s="241"/>
      <c r="BW229" s="241"/>
      <c r="BX229" s="241"/>
      <c r="BY229" s="241"/>
      <c r="BZ229" s="241"/>
      <c r="CA229" s="241"/>
      <c r="CB229" s="241"/>
      <c r="CC229" s="241"/>
      <c r="CD229" s="241"/>
      <c r="CE229" s="241"/>
      <c r="CF229" s="241"/>
      <c r="CG229" s="241"/>
      <c r="CH229" s="241"/>
      <c r="CI229" s="241"/>
      <c r="CJ229" s="241"/>
      <c r="CK229" s="241"/>
      <c r="CL229" s="241"/>
      <c r="CM229" s="241"/>
      <c r="CN229" s="241"/>
      <c r="CO229" s="241"/>
      <c r="CP229" s="241"/>
      <c r="CQ229" s="241"/>
      <c r="CR229" s="241"/>
      <c r="CS229" s="241"/>
      <c r="CT229" s="241"/>
    </row>
    <row r="230" spans="1:98" s="254" customFormat="1" ht="19.5" customHeight="1">
      <c r="A230" s="248" t="s">
        <v>27</v>
      </c>
      <c r="B230" s="249" t="s">
        <v>245</v>
      </c>
      <c r="C230" s="166"/>
      <c r="D230" s="239">
        <f t="shared" si="81"/>
        <v>1284</v>
      </c>
      <c r="E230" s="239">
        <f t="shared" ref="E230:V230" si="95">SUM(E231:E232)</f>
        <v>22</v>
      </c>
      <c r="F230" s="239">
        <f t="shared" si="95"/>
        <v>86</v>
      </c>
      <c r="G230" s="239">
        <f t="shared" si="95"/>
        <v>115</v>
      </c>
      <c r="H230" s="239">
        <f t="shared" si="95"/>
        <v>122</v>
      </c>
      <c r="I230" s="239">
        <f t="shared" si="95"/>
        <v>122</v>
      </c>
      <c r="J230" s="239">
        <f t="shared" si="95"/>
        <v>118</v>
      </c>
      <c r="K230" s="239">
        <f t="shared" si="95"/>
        <v>101</v>
      </c>
      <c r="L230" s="239">
        <f t="shared" si="95"/>
        <v>81</v>
      </c>
      <c r="M230" s="239">
        <f t="shared" si="95"/>
        <v>70</v>
      </c>
      <c r="N230" s="239">
        <f t="shared" si="95"/>
        <v>59</v>
      </c>
      <c r="O230" s="239">
        <f t="shared" si="95"/>
        <v>57</v>
      </c>
      <c r="P230" s="239">
        <f t="shared" si="95"/>
        <v>52</v>
      </c>
      <c r="Q230" s="239">
        <f t="shared" si="95"/>
        <v>62</v>
      </c>
      <c r="R230" s="239">
        <f t="shared" si="95"/>
        <v>64</v>
      </c>
      <c r="S230" s="239">
        <f t="shared" si="95"/>
        <v>53</v>
      </c>
      <c r="T230" s="239">
        <f t="shared" si="95"/>
        <v>41</v>
      </c>
      <c r="U230" s="239">
        <f t="shared" si="95"/>
        <v>38</v>
      </c>
      <c r="V230" s="251">
        <f t="shared" si="95"/>
        <v>21</v>
      </c>
      <c r="W230" s="252"/>
      <c r="X230" s="252"/>
      <c r="Y230" s="253"/>
      <c r="Z230" s="253"/>
      <c r="AA230" s="253"/>
      <c r="AB230" s="253"/>
      <c r="AC230" s="253"/>
      <c r="AD230" s="253"/>
      <c r="AE230" s="253"/>
      <c r="AF230" s="253"/>
      <c r="AG230" s="253"/>
      <c r="AH230" s="253"/>
      <c r="AI230" s="253"/>
      <c r="AJ230" s="253"/>
      <c r="AK230" s="253"/>
      <c r="AL230" s="253"/>
      <c r="AM230" s="253"/>
      <c r="AN230" s="253"/>
      <c r="AO230" s="253"/>
      <c r="AP230" s="253"/>
      <c r="AQ230" s="253"/>
      <c r="AR230" s="253"/>
      <c r="AS230" s="253"/>
      <c r="AT230" s="253"/>
      <c r="AU230" s="253"/>
      <c r="AV230" s="253"/>
      <c r="AW230" s="253"/>
      <c r="AX230" s="253"/>
      <c r="AY230" s="253"/>
      <c r="AZ230" s="253"/>
      <c r="BA230" s="253"/>
      <c r="BB230" s="253"/>
      <c r="BC230" s="253"/>
      <c r="BD230" s="253"/>
      <c r="BE230" s="253"/>
      <c r="BF230" s="253"/>
      <c r="BG230" s="253"/>
      <c r="BH230" s="253"/>
      <c r="BI230" s="253"/>
      <c r="BJ230" s="253"/>
      <c r="BK230" s="253"/>
      <c r="BL230" s="253"/>
      <c r="BM230" s="253"/>
      <c r="BN230" s="253"/>
      <c r="BO230" s="253"/>
      <c r="BP230" s="253"/>
      <c r="BQ230" s="253"/>
      <c r="BR230" s="253"/>
      <c r="BS230" s="253"/>
      <c r="BT230" s="253"/>
      <c r="BU230" s="253"/>
      <c r="BV230" s="253"/>
      <c r="BW230" s="253"/>
      <c r="BX230" s="253"/>
      <c r="BY230" s="253"/>
      <c r="BZ230" s="253"/>
      <c r="CA230" s="253"/>
      <c r="CB230" s="253"/>
      <c r="CC230" s="253"/>
      <c r="CD230" s="253"/>
      <c r="CE230" s="253"/>
      <c r="CF230" s="253"/>
      <c r="CG230" s="253"/>
      <c r="CH230" s="253"/>
      <c r="CI230" s="253"/>
      <c r="CJ230" s="253"/>
      <c r="CK230" s="253"/>
      <c r="CL230" s="253"/>
      <c r="CM230" s="253"/>
      <c r="CN230" s="253"/>
      <c r="CO230" s="253"/>
      <c r="CP230" s="253"/>
      <c r="CQ230" s="253"/>
      <c r="CR230" s="253"/>
      <c r="CS230" s="253"/>
      <c r="CT230" s="253"/>
    </row>
    <row r="231" spans="1:98" s="265" customFormat="1" ht="19.5" customHeight="1">
      <c r="A231" s="261"/>
      <c r="B231" s="273"/>
      <c r="C231" s="263" t="s">
        <v>88</v>
      </c>
      <c r="D231" s="247">
        <f t="shared" si="81"/>
        <v>695</v>
      </c>
      <c r="E231" s="247">
        <v>8</v>
      </c>
      <c r="F231" s="247">
        <v>42</v>
      </c>
      <c r="G231" s="247">
        <v>62</v>
      </c>
      <c r="H231" s="247">
        <v>60</v>
      </c>
      <c r="I231" s="247">
        <v>62</v>
      </c>
      <c r="J231" s="247">
        <v>63</v>
      </c>
      <c r="K231" s="247">
        <v>45</v>
      </c>
      <c r="L231" s="247">
        <v>50</v>
      </c>
      <c r="M231" s="247">
        <v>38</v>
      </c>
      <c r="N231" s="247">
        <v>35</v>
      </c>
      <c r="O231" s="247">
        <v>35</v>
      </c>
      <c r="P231" s="247">
        <v>32</v>
      </c>
      <c r="Q231" s="247">
        <v>33</v>
      </c>
      <c r="R231" s="247">
        <v>37</v>
      </c>
      <c r="S231" s="247">
        <v>28</v>
      </c>
      <c r="T231" s="247">
        <v>30</v>
      </c>
      <c r="U231" s="247">
        <v>22</v>
      </c>
      <c r="V231" s="264">
        <v>13</v>
      </c>
      <c r="W231" s="267"/>
      <c r="X231" s="240"/>
      <c r="Y231" s="241"/>
      <c r="Z231" s="241"/>
      <c r="AA231" s="241"/>
      <c r="AB231" s="241"/>
      <c r="AC231" s="241"/>
      <c r="AD231" s="241"/>
      <c r="AE231" s="241"/>
      <c r="AF231" s="241"/>
      <c r="AG231" s="241"/>
      <c r="AH231" s="241"/>
      <c r="AI231" s="241"/>
      <c r="AJ231" s="241"/>
      <c r="AK231" s="241"/>
      <c r="AL231" s="241"/>
      <c r="AM231" s="241"/>
      <c r="AN231" s="241"/>
      <c r="AO231" s="241"/>
      <c r="AP231" s="241"/>
      <c r="AQ231" s="241"/>
      <c r="AR231" s="241"/>
      <c r="AS231" s="241"/>
      <c r="AT231" s="241"/>
      <c r="AU231" s="241"/>
      <c r="AV231" s="241"/>
      <c r="AW231" s="241"/>
      <c r="AX231" s="241"/>
      <c r="AY231" s="241"/>
      <c r="AZ231" s="241"/>
      <c r="BA231" s="241"/>
      <c r="BB231" s="241"/>
      <c r="BC231" s="241"/>
      <c r="BD231" s="241"/>
      <c r="BE231" s="241"/>
      <c r="BF231" s="241"/>
      <c r="BG231" s="241"/>
      <c r="BH231" s="241"/>
      <c r="BI231" s="241"/>
      <c r="BJ231" s="241"/>
      <c r="BK231" s="241"/>
      <c r="BL231" s="241"/>
      <c r="BM231" s="241"/>
      <c r="BN231" s="241"/>
      <c r="BO231" s="241"/>
      <c r="BP231" s="241"/>
      <c r="BQ231" s="241"/>
      <c r="BR231" s="241"/>
      <c r="BS231" s="241"/>
      <c r="BT231" s="241"/>
      <c r="BU231" s="241"/>
      <c r="BV231" s="241"/>
      <c r="BW231" s="241"/>
      <c r="BX231" s="241"/>
      <c r="BY231" s="241"/>
      <c r="BZ231" s="241"/>
      <c r="CA231" s="241"/>
      <c r="CB231" s="241"/>
      <c r="CC231" s="241"/>
      <c r="CD231" s="241"/>
      <c r="CE231" s="241"/>
      <c r="CF231" s="241"/>
      <c r="CG231" s="241"/>
      <c r="CH231" s="241"/>
      <c r="CI231" s="241"/>
      <c r="CJ231" s="241"/>
      <c r="CK231" s="241"/>
      <c r="CL231" s="241"/>
      <c r="CM231" s="241"/>
      <c r="CN231" s="241"/>
      <c r="CO231" s="241"/>
      <c r="CP231" s="241"/>
      <c r="CQ231" s="241"/>
      <c r="CR231" s="241"/>
      <c r="CS231" s="241"/>
      <c r="CT231" s="241"/>
    </row>
    <row r="232" spans="1:98" ht="19.5" customHeight="1">
      <c r="A232" s="261"/>
      <c r="B232" s="270"/>
      <c r="C232" s="263" t="s">
        <v>89</v>
      </c>
      <c r="D232" s="247">
        <f t="shared" si="81"/>
        <v>589</v>
      </c>
      <c r="E232" s="247">
        <v>14</v>
      </c>
      <c r="F232" s="247">
        <v>44</v>
      </c>
      <c r="G232" s="247">
        <v>53</v>
      </c>
      <c r="H232" s="247">
        <v>62</v>
      </c>
      <c r="I232" s="247">
        <v>60</v>
      </c>
      <c r="J232" s="247">
        <v>55</v>
      </c>
      <c r="K232" s="247">
        <v>56</v>
      </c>
      <c r="L232" s="247">
        <v>31</v>
      </c>
      <c r="M232" s="247">
        <v>32</v>
      </c>
      <c r="N232" s="247">
        <v>24</v>
      </c>
      <c r="O232" s="247">
        <v>22</v>
      </c>
      <c r="P232" s="247">
        <v>20</v>
      </c>
      <c r="Q232" s="247">
        <v>29</v>
      </c>
      <c r="R232" s="247">
        <v>27</v>
      </c>
      <c r="S232" s="247">
        <v>25</v>
      </c>
      <c r="T232" s="247">
        <v>11</v>
      </c>
      <c r="U232" s="247">
        <v>16</v>
      </c>
      <c r="V232" s="264">
        <v>8</v>
      </c>
      <c r="W232" s="267"/>
      <c r="X232" s="240"/>
      <c r="Y232" s="241"/>
      <c r="Z232" s="241"/>
      <c r="AA232" s="241"/>
      <c r="AB232" s="241"/>
      <c r="AC232" s="241"/>
      <c r="AD232" s="241"/>
      <c r="AE232" s="241"/>
      <c r="AF232" s="241"/>
      <c r="AG232" s="241"/>
      <c r="AH232" s="241"/>
      <c r="AI232" s="241"/>
      <c r="AJ232" s="241"/>
      <c r="AK232" s="241"/>
      <c r="AL232" s="241"/>
      <c r="AM232" s="241"/>
      <c r="AN232" s="241"/>
      <c r="AO232" s="241"/>
      <c r="AP232" s="241"/>
      <c r="AQ232" s="241"/>
      <c r="AR232" s="241"/>
      <c r="AS232" s="241"/>
      <c r="AT232" s="241"/>
      <c r="AU232" s="241"/>
      <c r="AV232" s="241"/>
      <c r="AW232" s="241"/>
      <c r="AX232" s="241"/>
      <c r="AY232" s="241"/>
      <c r="AZ232" s="241"/>
      <c r="BA232" s="241"/>
      <c r="BB232" s="241"/>
      <c r="BC232" s="241"/>
      <c r="BD232" s="241"/>
      <c r="BE232" s="241"/>
      <c r="BF232" s="241"/>
      <c r="BG232" s="241"/>
      <c r="BH232" s="241"/>
      <c r="BI232" s="241"/>
      <c r="BJ232" s="241"/>
      <c r="BK232" s="241"/>
      <c r="BL232" s="241"/>
      <c r="BM232" s="241"/>
      <c r="BN232" s="241"/>
      <c r="BO232" s="241"/>
      <c r="BP232" s="241"/>
      <c r="BQ232" s="241"/>
      <c r="BR232" s="241"/>
      <c r="BS232" s="241"/>
      <c r="BT232" s="241"/>
      <c r="BU232" s="241"/>
      <c r="BV232" s="241"/>
      <c r="BW232" s="241"/>
      <c r="BX232" s="241"/>
      <c r="BY232" s="241"/>
      <c r="BZ232" s="241"/>
      <c r="CA232" s="241"/>
      <c r="CB232" s="241"/>
      <c r="CC232" s="241"/>
      <c r="CD232" s="241"/>
      <c r="CE232" s="241"/>
      <c r="CF232" s="241"/>
      <c r="CG232" s="241"/>
      <c r="CH232" s="241"/>
      <c r="CI232" s="241"/>
      <c r="CJ232" s="241"/>
      <c r="CK232" s="241"/>
      <c r="CL232" s="241"/>
      <c r="CM232" s="241"/>
      <c r="CN232" s="241"/>
      <c r="CO232" s="241"/>
      <c r="CP232" s="241"/>
      <c r="CQ232" s="241"/>
      <c r="CR232" s="241"/>
      <c r="CS232" s="241"/>
      <c r="CT232" s="241"/>
    </row>
    <row r="233" spans="1:98" s="254" customFormat="1" ht="19.5" customHeight="1">
      <c r="A233" s="248" t="s">
        <v>29</v>
      </c>
      <c r="B233" s="249" t="s">
        <v>246</v>
      </c>
      <c r="C233" s="166"/>
      <c r="D233" s="239">
        <f t="shared" si="81"/>
        <v>786</v>
      </c>
      <c r="E233" s="239">
        <f t="shared" ref="E233:V233" si="96">SUM(E234:E235)</f>
        <v>20</v>
      </c>
      <c r="F233" s="239">
        <f t="shared" si="96"/>
        <v>59</v>
      </c>
      <c r="G233" s="239">
        <f t="shared" si="96"/>
        <v>68</v>
      </c>
      <c r="H233" s="239">
        <f t="shared" si="96"/>
        <v>82</v>
      </c>
      <c r="I233" s="239">
        <f t="shared" si="96"/>
        <v>66</v>
      </c>
      <c r="J233" s="239">
        <f t="shared" si="96"/>
        <v>55</v>
      </c>
      <c r="K233" s="239">
        <f t="shared" si="96"/>
        <v>52</v>
      </c>
      <c r="L233" s="239">
        <f t="shared" si="96"/>
        <v>53</v>
      </c>
      <c r="M233" s="239">
        <f t="shared" si="96"/>
        <v>43</v>
      </c>
      <c r="N233" s="239">
        <f t="shared" si="96"/>
        <v>41</v>
      </c>
      <c r="O233" s="239">
        <f t="shared" si="96"/>
        <v>29</v>
      </c>
      <c r="P233" s="239">
        <f t="shared" si="96"/>
        <v>38</v>
      </c>
      <c r="Q233" s="239">
        <f t="shared" si="96"/>
        <v>45</v>
      </c>
      <c r="R233" s="239">
        <f t="shared" si="96"/>
        <v>37</v>
      </c>
      <c r="S233" s="239">
        <f t="shared" si="96"/>
        <v>31</v>
      </c>
      <c r="T233" s="239">
        <f t="shared" si="96"/>
        <v>21</v>
      </c>
      <c r="U233" s="239">
        <f t="shared" si="96"/>
        <v>18</v>
      </c>
      <c r="V233" s="251">
        <f t="shared" si="96"/>
        <v>28</v>
      </c>
      <c r="W233" s="252"/>
      <c r="X233" s="252"/>
      <c r="Y233" s="253"/>
      <c r="Z233" s="253"/>
      <c r="AA233" s="253"/>
      <c r="AB233" s="253"/>
      <c r="AC233" s="253"/>
      <c r="AD233" s="253"/>
      <c r="AE233" s="253"/>
      <c r="AF233" s="253"/>
      <c r="AG233" s="253"/>
      <c r="AH233" s="253"/>
      <c r="AI233" s="253"/>
      <c r="AJ233" s="253"/>
      <c r="AK233" s="253"/>
      <c r="AL233" s="253"/>
      <c r="AM233" s="253"/>
      <c r="AN233" s="253"/>
      <c r="AO233" s="253"/>
      <c r="AP233" s="253"/>
      <c r="AQ233" s="253"/>
      <c r="AR233" s="253"/>
      <c r="AS233" s="253"/>
      <c r="AT233" s="253"/>
      <c r="AU233" s="253"/>
      <c r="AV233" s="253"/>
      <c r="AW233" s="253"/>
      <c r="AX233" s="253"/>
      <c r="AY233" s="253"/>
      <c r="AZ233" s="253"/>
      <c r="BA233" s="253"/>
      <c r="BB233" s="253"/>
      <c r="BC233" s="253"/>
      <c r="BD233" s="253"/>
      <c r="BE233" s="253"/>
      <c r="BF233" s="253"/>
      <c r="BG233" s="253"/>
      <c r="BH233" s="253"/>
      <c r="BI233" s="253"/>
      <c r="BJ233" s="253"/>
      <c r="BK233" s="253"/>
      <c r="BL233" s="253"/>
      <c r="BM233" s="253"/>
      <c r="BN233" s="253"/>
      <c r="BO233" s="253"/>
      <c r="BP233" s="253"/>
      <c r="BQ233" s="253"/>
      <c r="BR233" s="253"/>
      <c r="BS233" s="253"/>
      <c r="BT233" s="253"/>
      <c r="BU233" s="253"/>
      <c r="BV233" s="253"/>
      <c r="BW233" s="253"/>
      <c r="BX233" s="253"/>
      <c r="BY233" s="253"/>
      <c r="BZ233" s="253"/>
      <c r="CA233" s="253"/>
      <c r="CB233" s="253"/>
      <c r="CC233" s="253"/>
      <c r="CD233" s="253"/>
      <c r="CE233" s="253"/>
      <c r="CF233" s="253"/>
      <c r="CG233" s="253"/>
      <c r="CH233" s="253"/>
      <c r="CI233" s="253"/>
      <c r="CJ233" s="253"/>
      <c r="CK233" s="253"/>
      <c r="CL233" s="253"/>
      <c r="CM233" s="253"/>
      <c r="CN233" s="253"/>
      <c r="CO233" s="253"/>
      <c r="CP233" s="253"/>
      <c r="CQ233" s="253"/>
      <c r="CR233" s="253"/>
      <c r="CS233" s="253"/>
      <c r="CT233" s="253"/>
    </row>
    <row r="234" spans="1:98" s="265" customFormat="1" ht="19.5" customHeight="1">
      <c r="A234" s="261"/>
      <c r="B234" s="273"/>
      <c r="C234" s="263" t="s">
        <v>88</v>
      </c>
      <c r="D234" s="247">
        <f t="shared" si="81"/>
        <v>406</v>
      </c>
      <c r="E234" s="247">
        <v>13</v>
      </c>
      <c r="F234" s="247">
        <v>31</v>
      </c>
      <c r="G234" s="247">
        <v>32</v>
      </c>
      <c r="H234" s="247">
        <v>46</v>
      </c>
      <c r="I234" s="247">
        <v>30</v>
      </c>
      <c r="J234" s="247">
        <v>23</v>
      </c>
      <c r="K234" s="247">
        <v>26</v>
      </c>
      <c r="L234" s="247">
        <v>24</v>
      </c>
      <c r="M234" s="247">
        <v>24</v>
      </c>
      <c r="N234" s="247">
        <v>24</v>
      </c>
      <c r="O234" s="247">
        <v>15</v>
      </c>
      <c r="P234" s="247">
        <v>18</v>
      </c>
      <c r="Q234" s="247">
        <v>21</v>
      </c>
      <c r="R234" s="247">
        <v>22</v>
      </c>
      <c r="S234" s="247">
        <v>19</v>
      </c>
      <c r="T234" s="247">
        <v>12</v>
      </c>
      <c r="U234" s="247">
        <v>12</v>
      </c>
      <c r="V234" s="264">
        <v>14</v>
      </c>
      <c r="W234" s="240"/>
      <c r="X234" s="240"/>
      <c r="Y234" s="241"/>
      <c r="Z234" s="241"/>
      <c r="AA234" s="241"/>
      <c r="AB234" s="241"/>
      <c r="AC234" s="241"/>
      <c r="AD234" s="241"/>
      <c r="AE234" s="241"/>
      <c r="AF234" s="241"/>
      <c r="AG234" s="241"/>
      <c r="AH234" s="241"/>
      <c r="AI234" s="241"/>
      <c r="AJ234" s="241"/>
      <c r="AK234" s="241"/>
      <c r="AL234" s="241"/>
      <c r="AM234" s="241"/>
      <c r="AN234" s="241"/>
      <c r="AO234" s="241"/>
      <c r="AP234" s="241"/>
      <c r="AQ234" s="241"/>
      <c r="AR234" s="241"/>
      <c r="AS234" s="241"/>
      <c r="AT234" s="241"/>
      <c r="AU234" s="241"/>
      <c r="AV234" s="241"/>
      <c r="AW234" s="241"/>
      <c r="AX234" s="241"/>
      <c r="AY234" s="241"/>
      <c r="AZ234" s="241"/>
      <c r="BA234" s="241"/>
      <c r="BB234" s="241"/>
      <c r="BC234" s="241"/>
      <c r="BD234" s="241"/>
      <c r="BE234" s="241"/>
      <c r="BF234" s="241"/>
      <c r="BG234" s="241"/>
      <c r="BH234" s="241"/>
      <c r="BI234" s="241"/>
      <c r="BJ234" s="241"/>
      <c r="BK234" s="241"/>
      <c r="BL234" s="241"/>
      <c r="BM234" s="241"/>
      <c r="BN234" s="241"/>
      <c r="BO234" s="241"/>
      <c r="BP234" s="241"/>
      <c r="BQ234" s="241"/>
      <c r="BR234" s="241"/>
      <c r="BS234" s="241"/>
      <c r="BT234" s="241"/>
      <c r="BU234" s="241"/>
      <c r="BV234" s="241"/>
      <c r="BW234" s="241"/>
      <c r="BX234" s="241"/>
      <c r="BY234" s="241"/>
      <c r="BZ234" s="241"/>
      <c r="CA234" s="241"/>
      <c r="CB234" s="241"/>
      <c r="CC234" s="241"/>
      <c r="CD234" s="241"/>
      <c r="CE234" s="241"/>
      <c r="CF234" s="241"/>
      <c r="CG234" s="241"/>
      <c r="CH234" s="241"/>
      <c r="CI234" s="241"/>
      <c r="CJ234" s="241"/>
      <c r="CK234" s="241"/>
      <c r="CL234" s="241"/>
      <c r="CM234" s="241"/>
      <c r="CN234" s="241"/>
      <c r="CO234" s="241"/>
      <c r="CP234" s="241"/>
      <c r="CQ234" s="241"/>
      <c r="CR234" s="241"/>
      <c r="CS234" s="241"/>
      <c r="CT234" s="241"/>
    </row>
    <row r="235" spans="1:98" ht="19.5" customHeight="1">
      <c r="A235" s="261"/>
      <c r="B235" s="270"/>
      <c r="C235" s="263" t="s">
        <v>89</v>
      </c>
      <c r="D235" s="247">
        <f t="shared" si="81"/>
        <v>380</v>
      </c>
      <c r="E235" s="247">
        <v>7</v>
      </c>
      <c r="F235" s="247">
        <v>28</v>
      </c>
      <c r="G235" s="247">
        <v>36</v>
      </c>
      <c r="H235" s="247">
        <v>36</v>
      </c>
      <c r="I235" s="247">
        <v>36</v>
      </c>
      <c r="J235" s="247">
        <v>32</v>
      </c>
      <c r="K235" s="247">
        <v>26</v>
      </c>
      <c r="L235" s="247">
        <v>29</v>
      </c>
      <c r="M235" s="247">
        <v>19</v>
      </c>
      <c r="N235" s="247">
        <v>17</v>
      </c>
      <c r="O235" s="247">
        <v>14</v>
      </c>
      <c r="P235" s="247">
        <v>20</v>
      </c>
      <c r="Q235" s="247">
        <v>24</v>
      </c>
      <c r="R235" s="247">
        <v>15</v>
      </c>
      <c r="S235" s="247">
        <v>12</v>
      </c>
      <c r="T235" s="247">
        <v>9</v>
      </c>
      <c r="U235" s="247">
        <v>6</v>
      </c>
      <c r="V235" s="264">
        <v>14</v>
      </c>
      <c r="W235" s="240"/>
      <c r="X235" s="240"/>
      <c r="Y235" s="241"/>
      <c r="Z235" s="241"/>
      <c r="AA235" s="241"/>
      <c r="AB235" s="241"/>
      <c r="AC235" s="241"/>
      <c r="AD235" s="241"/>
      <c r="AE235" s="241"/>
      <c r="AF235" s="241"/>
      <c r="AG235" s="241"/>
      <c r="AH235" s="241"/>
      <c r="AI235" s="241"/>
      <c r="AJ235" s="241"/>
      <c r="AK235" s="241"/>
      <c r="AL235" s="241"/>
      <c r="AM235" s="241"/>
      <c r="AN235" s="241"/>
      <c r="AO235" s="241"/>
      <c r="AP235" s="241"/>
      <c r="AQ235" s="241"/>
      <c r="AR235" s="241"/>
      <c r="AS235" s="241"/>
      <c r="AT235" s="241"/>
      <c r="AU235" s="241"/>
      <c r="AV235" s="241"/>
      <c r="AW235" s="241"/>
      <c r="AX235" s="241"/>
      <c r="AY235" s="241"/>
      <c r="AZ235" s="241"/>
      <c r="BA235" s="241"/>
      <c r="BB235" s="241"/>
      <c r="BC235" s="241"/>
      <c r="BD235" s="241"/>
      <c r="BE235" s="241"/>
      <c r="BF235" s="241"/>
      <c r="BG235" s="241"/>
      <c r="BH235" s="241"/>
      <c r="BI235" s="241"/>
      <c r="BJ235" s="241"/>
      <c r="BK235" s="241"/>
      <c r="BL235" s="241"/>
      <c r="BM235" s="241"/>
      <c r="BN235" s="241"/>
      <c r="BO235" s="241"/>
      <c r="BP235" s="241"/>
      <c r="BQ235" s="241"/>
      <c r="BR235" s="241"/>
      <c r="BS235" s="241"/>
      <c r="BT235" s="241"/>
      <c r="BU235" s="241"/>
      <c r="BV235" s="241"/>
      <c r="BW235" s="241"/>
      <c r="BX235" s="241"/>
      <c r="BY235" s="241"/>
      <c r="BZ235" s="241"/>
      <c r="CA235" s="241"/>
      <c r="CB235" s="241"/>
      <c r="CC235" s="241"/>
      <c r="CD235" s="241"/>
      <c r="CE235" s="241"/>
      <c r="CF235" s="241"/>
      <c r="CG235" s="241"/>
      <c r="CH235" s="241"/>
      <c r="CI235" s="241"/>
      <c r="CJ235" s="241"/>
      <c r="CK235" s="241"/>
      <c r="CL235" s="241"/>
      <c r="CM235" s="241"/>
      <c r="CN235" s="241"/>
      <c r="CO235" s="241"/>
      <c r="CP235" s="241"/>
      <c r="CQ235" s="241"/>
      <c r="CR235" s="241"/>
      <c r="CS235" s="241"/>
      <c r="CT235" s="241"/>
    </row>
    <row r="236" spans="1:98" s="254" customFormat="1" ht="19.5" customHeight="1">
      <c r="A236" s="248" t="s">
        <v>31</v>
      </c>
      <c r="B236" s="249" t="s">
        <v>247</v>
      </c>
      <c r="C236" s="166"/>
      <c r="D236" s="239">
        <f t="shared" si="81"/>
        <v>704</v>
      </c>
      <c r="E236" s="239">
        <f t="shared" ref="E236:V236" si="97">SUM(E237:E238)</f>
        <v>7</v>
      </c>
      <c r="F236" s="239">
        <f t="shared" si="97"/>
        <v>41</v>
      </c>
      <c r="G236" s="239">
        <f t="shared" si="97"/>
        <v>51</v>
      </c>
      <c r="H236" s="239">
        <f t="shared" si="97"/>
        <v>38</v>
      </c>
      <c r="I236" s="239">
        <f t="shared" si="97"/>
        <v>55</v>
      </c>
      <c r="J236" s="239">
        <f t="shared" si="97"/>
        <v>44</v>
      </c>
      <c r="K236" s="239">
        <f t="shared" si="97"/>
        <v>57</v>
      </c>
      <c r="L236" s="239">
        <f t="shared" si="97"/>
        <v>43</v>
      </c>
      <c r="M236" s="239">
        <f t="shared" si="97"/>
        <v>50</v>
      </c>
      <c r="N236" s="239">
        <f t="shared" si="97"/>
        <v>44</v>
      </c>
      <c r="O236" s="239">
        <f t="shared" si="97"/>
        <v>39</v>
      </c>
      <c r="P236" s="239">
        <f t="shared" si="97"/>
        <v>36</v>
      </c>
      <c r="Q236" s="239">
        <f t="shared" si="97"/>
        <v>31</v>
      </c>
      <c r="R236" s="239">
        <f t="shared" si="97"/>
        <v>42</v>
      </c>
      <c r="S236" s="239">
        <f t="shared" si="97"/>
        <v>37</v>
      </c>
      <c r="T236" s="239">
        <f t="shared" si="97"/>
        <v>39</v>
      </c>
      <c r="U236" s="239">
        <f t="shared" si="97"/>
        <v>29</v>
      </c>
      <c r="V236" s="251">
        <f t="shared" si="97"/>
        <v>21</v>
      </c>
      <c r="W236" s="252"/>
      <c r="X236" s="252"/>
      <c r="Y236" s="253"/>
      <c r="Z236" s="253"/>
      <c r="AA236" s="253"/>
      <c r="AB236" s="253"/>
      <c r="AC236" s="253"/>
      <c r="AD236" s="253"/>
      <c r="AE236" s="253"/>
      <c r="AF236" s="253"/>
      <c r="AG236" s="253"/>
      <c r="AH236" s="253"/>
      <c r="AI236" s="253"/>
      <c r="AJ236" s="253"/>
      <c r="AK236" s="253"/>
      <c r="AL236" s="253"/>
      <c r="AM236" s="253"/>
      <c r="AN236" s="253"/>
      <c r="AO236" s="253"/>
      <c r="AP236" s="253"/>
      <c r="AQ236" s="253"/>
      <c r="AR236" s="253"/>
      <c r="AS236" s="253"/>
      <c r="AT236" s="253"/>
      <c r="AU236" s="253"/>
      <c r="AV236" s="253"/>
      <c r="AW236" s="253"/>
      <c r="AX236" s="253"/>
      <c r="AY236" s="253"/>
      <c r="AZ236" s="253"/>
      <c r="BA236" s="253"/>
      <c r="BB236" s="253"/>
      <c r="BC236" s="253"/>
      <c r="BD236" s="253"/>
      <c r="BE236" s="253"/>
      <c r="BF236" s="253"/>
      <c r="BG236" s="253"/>
      <c r="BH236" s="253"/>
      <c r="BI236" s="253"/>
      <c r="BJ236" s="253"/>
      <c r="BK236" s="253"/>
      <c r="BL236" s="253"/>
      <c r="BM236" s="253"/>
      <c r="BN236" s="253"/>
      <c r="BO236" s="253"/>
      <c r="BP236" s="253"/>
      <c r="BQ236" s="253"/>
      <c r="BR236" s="253"/>
      <c r="BS236" s="253"/>
      <c r="BT236" s="253"/>
      <c r="BU236" s="253"/>
      <c r="BV236" s="253"/>
      <c r="BW236" s="253"/>
      <c r="BX236" s="253"/>
      <c r="BY236" s="253"/>
      <c r="BZ236" s="253"/>
      <c r="CA236" s="253"/>
      <c r="CB236" s="253"/>
      <c r="CC236" s="253"/>
      <c r="CD236" s="253"/>
      <c r="CE236" s="253"/>
      <c r="CF236" s="253"/>
      <c r="CG236" s="253"/>
      <c r="CH236" s="253"/>
      <c r="CI236" s="253"/>
      <c r="CJ236" s="253"/>
      <c r="CK236" s="253"/>
      <c r="CL236" s="253"/>
      <c r="CM236" s="253"/>
      <c r="CN236" s="253"/>
      <c r="CO236" s="253"/>
      <c r="CP236" s="253"/>
      <c r="CQ236" s="253"/>
      <c r="CR236" s="253"/>
      <c r="CS236" s="253"/>
      <c r="CT236" s="253"/>
    </row>
    <row r="237" spans="1:98" s="265" customFormat="1" ht="19.5" customHeight="1">
      <c r="A237" s="261"/>
      <c r="B237" s="273"/>
      <c r="C237" s="263" t="s">
        <v>88</v>
      </c>
      <c r="D237" s="247">
        <f t="shared" si="81"/>
        <v>392</v>
      </c>
      <c r="E237" s="247">
        <v>2</v>
      </c>
      <c r="F237" s="247">
        <v>20</v>
      </c>
      <c r="G237" s="247">
        <v>25</v>
      </c>
      <c r="H237" s="247">
        <v>15</v>
      </c>
      <c r="I237" s="247">
        <v>25</v>
      </c>
      <c r="J237" s="247">
        <v>23</v>
      </c>
      <c r="K237" s="247">
        <v>37</v>
      </c>
      <c r="L237" s="247">
        <v>28</v>
      </c>
      <c r="M237" s="247">
        <v>31</v>
      </c>
      <c r="N237" s="247">
        <v>27</v>
      </c>
      <c r="O237" s="247">
        <v>22</v>
      </c>
      <c r="P237" s="247">
        <v>23</v>
      </c>
      <c r="Q237" s="247">
        <v>19</v>
      </c>
      <c r="R237" s="247">
        <v>27</v>
      </c>
      <c r="S237" s="247">
        <v>17</v>
      </c>
      <c r="T237" s="247">
        <v>20</v>
      </c>
      <c r="U237" s="247">
        <v>20</v>
      </c>
      <c r="V237" s="264">
        <v>11</v>
      </c>
      <c r="W237" s="240"/>
      <c r="X237" s="240"/>
      <c r="Y237" s="241"/>
      <c r="Z237" s="241"/>
      <c r="AA237" s="241"/>
      <c r="AB237" s="241"/>
      <c r="AC237" s="241"/>
      <c r="AD237" s="241"/>
      <c r="AE237" s="241"/>
      <c r="AF237" s="241"/>
      <c r="AG237" s="241"/>
      <c r="AH237" s="241"/>
      <c r="AI237" s="241"/>
      <c r="AJ237" s="241"/>
      <c r="AK237" s="241"/>
      <c r="AL237" s="241"/>
      <c r="AM237" s="241"/>
      <c r="AN237" s="241"/>
      <c r="AO237" s="241"/>
      <c r="AP237" s="241"/>
      <c r="AQ237" s="241"/>
      <c r="AR237" s="241"/>
      <c r="AS237" s="241"/>
      <c r="AT237" s="241"/>
      <c r="AU237" s="241"/>
      <c r="AV237" s="241"/>
      <c r="AW237" s="241"/>
      <c r="AX237" s="241"/>
      <c r="AY237" s="241"/>
      <c r="AZ237" s="241"/>
      <c r="BA237" s="241"/>
      <c r="BB237" s="241"/>
      <c r="BC237" s="241"/>
      <c r="BD237" s="241"/>
      <c r="BE237" s="241"/>
      <c r="BF237" s="241"/>
      <c r="BG237" s="241"/>
      <c r="BH237" s="241"/>
      <c r="BI237" s="241"/>
      <c r="BJ237" s="241"/>
      <c r="BK237" s="241"/>
      <c r="BL237" s="241"/>
      <c r="BM237" s="241"/>
      <c r="BN237" s="241"/>
      <c r="BO237" s="241"/>
      <c r="BP237" s="241"/>
      <c r="BQ237" s="241"/>
      <c r="BR237" s="241"/>
      <c r="BS237" s="241"/>
      <c r="BT237" s="241"/>
      <c r="BU237" s="241"/>
      <c r="BV237" s="241"/>
      <c r="BW237" s="241"/>
      <c r="BX237" s="241"/>
      <c r="BY237" s="241"/>
      <c r="BZ237" s="241"/>
      <c r="CA237" s="241"/>
      <c r="CB237" s="241"/>
      <c r="CC237" s="241"/>
      <c r="CD237" s="241"/>
      <c r="CE237" s="241"/>
      <c r="CF237" s="241"/>
      <c r="CG237" s="241"/>
      <c r="CH237" s="241"/>
      <c r="CI237" s="241"/>
      <c r="CJ237" s="241"/>
      <c r="CK237" s="241"/>
      <c r="CL237" s="241"/>
      <c r="CM237" s="241"/>
      <c r="CN237" s="241"/>
      <c r="CO237" s="241"/>
      <c r="CP237" s="241"/>
      <c r="CQ237" s="241"/>
      <c r="CR237" s="241"/>
      <c r="CS237" s="241"/>
      <c r="CT237" s="241"/>
    </row>
    <row r="238" spans="1:98" ht="19.5" customHeight="1">
      <c r="A238" s="287" t="s">
        <v>876</v>
      </c>
      <c r="B238" s="270"/>
      <c r="C238" s="263" t="s">
        <v>89</v>
      </c>
      <c r="D238" s="243">
        <f t="shared" si="81"/>
        <v>312</v>
      </c>
      <c r="E238" s="247">
        <v>5</v>
      </c>
      <c r="F238" s="247">
        <v>21</v>
      </c>
      <c r="G238" s="247">
        <v>26</v>
      </c>
      <c r="H238" s="247">
        <v>23</v>
      </c>
      <c r="I238" s="247">
        <v>30</v>
      </c>
      <c r="J238" s="247">
        <v>21</v>
      </c>
      <c r="K238" s="247">
        <v>20</v>
      </c>
      <c r="L238" s="247">
        <v>15</v>
      </c>
      <c r="M238" s="247">
        <v>19</v>
      </c>
      <c r="N238" s="247">
        <v>17</v>
      </c>
      <c r="O238" s="247">
        <v>17</v>
      </c>
      <c r="P238" s="247">
        <v>13</v>
      </c>
      <c r="Q238" s="247">
        <v>12</v>
      </c>
      <c r="R238" s="247">
        <v>15</v>
      </c>
      <c r="S238" s="247">
        <v>20</v>
      </c>
      <c r="T238" s="247">
        <v>19</v>
      </c>
      <c r="U238" s="247">
        <v>9</v>
      </c>
      <c r="V238" s="264">
        <v>10</v>
      </c>
      <c r="W238" s="240"/>
      <c r="X238" s="240"/>
      <c r="Y238" s="241"/>
      <c r="Z238" s="241"/>
      <c r="AA238" s="241"/>
      <c r="AB238" s="241"/>
      <c r="AC238" s="241"/>
      <c r="AD238" s="241"/>
      <c r="AE238" s="241"/>
      <c r="AF238" s="241"/>
      <c r="AG238" s="241"/>
      <c r="AH238" s="241"/>
      <c r="AI238" s="241"/>
      <c r="AJ238" s="241"/>
      <c r="AK238" s="241"/>
      <c r="AL238" s="241"/>
      <c r="AM238" s="241"/>
      <c r="AN238" s="241"/>
      <c r="AO238" s="241"/>
      <c r="AP238" s="241"/>
      <c r="AQ238" s="241"/>
      <c r="AR238" s="241"/>
      <c r="AS238" s="241"/>
      <c r="AT238" s="241"/>
      <c r="AU238" s="241"/>
      <c r="AV238" s="241"/>
      <c r="AW238" s="241"/>
      <c r="AX238" s="241"/>
      <c r="AY238" s="241"/>
      <c r="AZ238" s="241"/>
      <c r="BA238" s="241"/>
      <c r="BB238" s="241"/>
      <c r="BC238" s="241"/>
      <c r="BD238" s="241"/>
      <c r="BE238" s="241"/>
      <c r="BF238" s="241"/>
      <c r="BG238" s="241"/>
      <c r="BH238" s="241"/>
      <c r="BI238" s="241"/>
      <c r="BJ238" s="241"/>
      <c r="BK238" s="241"/>
      <c r="BL238" s="241"/>
      <c r="BM238" s="241"/>
      <c r="BN238" s="241"/>
      <c r="BO238" s="241"/>
      <c r="BP238" s="241"/>
      <c r="BQ238" s="241"/>
      <c r="BR238" s="241"/>
      <c r="BS238" s="241"/>
      <c r="BT238" s="241"/>
      <c r="BU238" s="241"/>
      <c r="BV238" s="241"/>
      <c r="BW238" s="241"/>
      <c r="BX238" s="241"/>
      <c r="BY238" s="241"/>
      <c r="BZ238" s="241"/>
      <c r="CA238" s="241"/>
      <c r="CB238" s="241"/>
      <c r="CC238" s="241"/>
      <c r="CD238" s="241"/>
      <c r="CE238" s="241"/>
      <c r="CF238" s="241"/>
      <c r="CG238" s="241"/>
      <c r="CH238" s="241"/>
      <c r="CI238" s="241"/>
      <c r="CJ238" s="241"/>
      <c r="CK238" s="241"/>
      <c r="CL238" s="241"/>
      <c r="CM238" s="241"/>
      <c r="CN238" s="241"/>
      <c r="CO238" s="241"/>
      <c r="CP238" s="241"/>
      <c r="CQ238" s="241"/>
      <c r="CR238" s="241"/>
      <c r="CS238" s="241"/>
      <c r="CT238" s="241"/>
    </row>
    <row r="239" spans="1:98" s="254" customFormat="1" ht="19.5" customHeight="1">
      <c r="A239" s="248" t="s">
        <v>33</v>
      </c>
      <c r="B239" s="249" t="s">
        <v>248</v>
      </c>
      <c r="C239" s="166"/>
      <c r="D239" s="239">
        <f t="shared" si="81"/>
        <v>1672</v>
      </c>
      <c r="E239" s="239">
        <f t="shared" ref="E239:V239" si="98">SUM(E240:E241)</f>
        <v>30</v>
      </c>
      <c r="F239" s="239">
        <f t="shared" si="98"/>
        <v>118</v>
      </c>
      <c r="G239" s="239">
        <f t="shared" si="98"/>
        <v>151</v>
      </c>
      <c r="H239" s="239">
        <f t="shared" si="98"/>
        <v>156</v>
      </c>
      <c r="I239" s="239">
        <f t="shared" si="98"/>
        <v>143</v>
      </c>
      <c r="J239" s="239">
        <f t="shared" si="98"/>
        <v>130</v>
      </c>
      <c r="K239" s="239">
        <f t="shared" si="98"/>
        <v>136</v>
      </c>
      <c r="L239" s="239">
        <f t="shared" si="98"/>
        <v>110</v>
      </c>
      <c r="M239" s="239">
        <f t="shared" si="98"/>
        <v>93</v>
      </c>
      <c r="N239" s="239">
        <f t="shared" si="98"/>
        <v>83</v>
      </c>
      <c r="O239" s="239">
        <f t="shared" si="98"/>
        <v>80</v>
      </c>
      <c r="P239" s="239">
        <f t="shared" si="98"/>
        <v>84</v>
      </c>
      <c r="Q239" s="239">
        <f t="shared" si="98"/>
        <v>88</v>
      </c>
      <c r="R239" s="239">
        <f t="shared" si="98"/>
        <v>81</v>
      </c>
      <c r="S239" s="239">
        <f t="shared" si="98"/>
        <v>57</v>
      </c>
      <c r="T239" s="239">
        <f t="shared" si="98"/>
        <v>48</v>
      </c>
      <c r="U239" s="239">
        <f t="shared" si="98"/>
        <v>39</v>
      </c>
      <c r="V239" s="251">
        <f t="shared" si="98"/>
        <v>45</v>
      </c>
      <c r="W239" s="252"/>
      <c r="X239" s="252"/>
      <c r="Y239" s="253"/>
      <c r="Z239" s="253"/>
      <c r="AA239" s="253"/>
      <c r="AB239" s="253"/>
      <c r="AC239" s="253"/>
      <c r="AD239" s="253"/>
      <c r="AE239" s="253"/>
      <c r="AF239" s="253"/>
      <c r="AG239" s="253"/>
      <c r="AH239" s="253"/>
      <c r="AI239" s="253"/>
      <c r="AJ239" s="253"/>
      <c r="AK239" s="253"/>
      <c r="AL239" s="253"/>
      <c r="AM239" s="253"/>
      <c r="AN239" s="253"/>
      <c r="AO239" s="253"/>
      <c r="AP239" s="253"/>
      <c r="AQ239" s="253"/>
      <c r="AR239" s="253"/>
      <c r="AS239" s="253"/>
      <c r="AT239" s="253"/>
      <c r="AU239" s="253"/>
      <c r="AV239" s="253"/>
      <c r="AW239" s="253"/>
      <c r="AX239" s="253"/>
      <c r="AY239" s="253"/>
      <c r="AZ239" s="253"/>
      <c r="BA239" s="253"/>
      <c r="BB239" s="253"/>
      <c r="BC239" s="253"/>
      <c r="BD239" s="253"/>
      <c r="BE239" s="253"/>
      <c r="BF239" s="253"/>
      <c r="BG239" s="253"/>
      <c r="BH239" s="253"/>
      <c r="BI239" s="253"/>
      <c r="BJ239" s="253"/>
      <c r="BK239" s="253"/>
      <c r="BL239" s="253"/>
      <c r="BM239" s="253"/>
      <c r="BN239" s="253"/>
      <c r="BO239" s="253"/>
      <c r="BP239" s="253"/>
      <c r="BQ239" s="253"/>
      <c r="BR239" s="253"/>
      <c r="BS239" s="253"/>
      <c r="BT239" s="253"/>
      <c r="BU239" s="253"/>
      <c r="BV239" s="253"/>
      <c r="BW239" s="253"/>
      <c r="BX239" s="253"/>
      <c r="BY239" s="253"/>
      <c r="BZ239" s="253"/>
      <c r="CA239" s="253"/>
      <c r="CB239" s="253"/>
      <c r="CC239" s="253"/>
      <c r="CD239" s="253"/>
      <c r="CE239" s="253"/>
      <c r="CF239" s="253"/>
      <c r="CG239" s="253"/>
      <c r="CH239" s="253"/>
      <c r="CI239" s="253"/>
      <c r="CJ239" s="253"/>
      <c r="CK239" s="253"/>
      <c r="CL239" s="253"/>
      <c r="CM239" s="253"/>
      <c r="CN239" s="253"/>
      <c r="CO239" s="253"/>
      <c r="CP239" s="253"/>
      <c r="CQ239" s="253"/>
      <c r="CR239" s="253"/>
      <c r="CS239" s="253"/>
      <c r="CT239" s="253"/>
    </row>
    <row r="240" spans="1:98" s="265" customFormat="1" ht="19.5" customHeight="1">
      <c r="A240" s="261"/>
      <c r="B240" s="262"/>
      <c r="C240" s="263" t="s">
        <v>88</v>
      </c>
      <c r="D240" s="247">
        <f t="shared" si="81"/>
        <v>883</v>
      </c>
      <c r="E240" s="247">
        <v>12</v>
      </c>
      <c r="F240" s="247">
        <v>62</v>
      </c>
      <c r="G240" s="247">
        <v>87</v>
      </c>
      <c r="H240" s="247">
        <v>76</v>
      </c>
      <c r="I240" s="247">
        <v>70</v>
      </c>
      <c r="J240" s="247">
        <v>68</v>
      </c>
      <c r="K240" s="247">
        <v>71</v>
      </c>
      <c r="L240" s="247">
        <v>58</v>
      </c>
      <c r="M240" s="247">
        <v>53</v>
      </c>
      <c r="N240" s="247">
        <v>43</v>
      </c>
      <c r="O240" s="247">
        <v>36</v>
      </c>
      <c r="P240" s="247">
        <v>48</v>
      </c>
      <c r="Q240" s="247">
        <v>48</v>
      </c>
      <c r="R240" s="247">
        <v>49</v>
      </c>
      <c r="S240" s="247">
        <v>35</v>
      </c>
      <c r="T240" s="247">
        <v>28</v>
      </c>
      <c r="U240" s="247">
        <v>17</v>
      </c>
      <c r="V240" s="264">
        <v>22</v>
      </c>
      <c r="W240" s="240"/>
      <c r="X240" s="240"/>
      <c r="Y240" s="241"/>
      <c r="Z240" s="241"/>
      <c r="AA240" s="241"/>
      <c r="AB240" s="241"/>
      <c r="AC240" s="241"/>
      <c r="AD240" s="241"/>
      <c r="AE240" s="241"/>
      <c r="AF240" s="241"/>
      <c r="AG240" s="241"/>
      <c r="AH240" s="241"/>
      <c r="AI240" s="241"/>
      <c r="AJ240" s="241"/>
      <c r="AK240" s="241"/>
      <c r="AL240" s="241"/>
      <c r="AM240" s="241"/>
      <c r="AN240" s="241"/>
      <c r="AO240" s="241"/>
      <c r="AP240" s="241"/>
      <c r="AQ240" s="241"/>
      <c r="AR240" s="241"/>
      <c r="AS240" s="241"/>
      <c r="AT240" s="241"/>
      <c r="AU240" s="241"/>
      <c r="AV240" s="241"/>
      <c r="AW240" s="241"/>
      <c r="AX240" s="241"/>
      <c r="AY240" s="241"/>
      <c r="AZ240" s="241"/>
      <c r="BA240" s="241"/>
      <c r="BB240" s="241"/>
      <c r="BC240" s="241"/>
      <c r="BD240" s="241"/>
      <c r="BE240" s="241"/>
      <c r="BF240" s="241"/>
      <c r="BG240" s="241"/>
      <c r="BH240" s="241"/>
      <c r="BI240" s="241"/>
      <c r="BJ240" s="241"/>
      <c r="BK240" s="241"/>
      <c r="BL240" s="241"/>
      <c r="BM240" s="241"/>
      <c r="BN240" s="241"/>
      <c r="BO240" s="241"/>
      <c r="BP240" s="241"/>
      <c r="BQ240" s="241"/>
      <c r="BR240" s="241"/>
      <c r="BS240" s="241"/>
      <c r="BT240" s="241"/>
      <c r="BU240" s="241"/>
      <c r="BV240" s="241"/>
      <c r="BW240" s="241"/>
      <c r="BX240" s="241"/>
      <c r="BY240" s="241"/>
      <c r="BZ240" s="241"/>
      <c r="CA240" s="241"/>
      <c r="CB240" s="241"/>
      <c r="CC240" s="241"/>
      <c r="CD240" s="241"/>
      <c r="CE240" s="241"/>
      <c r="CF240" s="241"/>
      <c r="CG240" s="241"/>
      <c r="CH240" s="241"/>
      <c r="CI240" s="241"/>
      <c r="CJ240" s="241"/>
      <c r="CK240" s="241"/>
      <c r="CL240" s="241"/>
      <c r="CM240" s="241"/>
      <c r="CN240" s="241"/>
      <c r="CO240" s="241"/>
      <c r="CP240" s="241"/>
      <c r="CQ240" s="241"/>
      <c r="CR240" s="241"/>
      <c r="CS240" s="241"/>
      <c r="CT240" s="241"/>
    </row>
    <row r="241" spans="1:98" ht="19.5" customHeight="1">
      <c r="A241" s="261"/>
      <c r="B241" s="266"/>
      <c r="C241" s="263" t="s">
        <v>89</v>
      </c>
      <c r="D241" s="247">
        <f t="shared" si="81"/>
        <v>789</v>
      </c>
      <c r="E241" s="247">
        <v>18</v>
      </c>
      <c r="F241" s="247">
        <v>56</v>
      </c>
      <c r="G241" s="247">
        <v>64</v>
      </c>
      <c r="H241" s="247">
        <v>80</v>
      </c>
      <c r="I241" s="247">
        <v>73</v>
      </c>
      <c r="J241" s="247">
        <v>62</v>
      </c>
      <c r="K241" s="247">
        <v>65</v>
      </c>
      <c r="L241" s="247">
        <v>52</v>
      </c>
      <c r="M241" s="247">
        <v>40</v>
      </c>
      <c r="N241" s="247">
        <v>40</v>
      </c>
      <c r="O241" s="247">
        <v>44</v>
      </c>
      <c r="P241" s="247">
        <v>36</v>
      </c>
      <c r="Q241" s="247">
        <v>40</v>
      </c>
      <c r="R241" s="247">
        <v>32</v>
      </c>
      <c r="S241" s="247">
        <v>22</v>
      </c>
      <c r="T241" s="247">
        <v>20</v>
      </c>
      <c r="U241" s="247">
        <v>22</v>
      </c>
      <c r="V241" s="264">
        <v>23</v>
      </c>
      <c r="W241" s="240"/>
      <c r="X241" s="240"/>
      <c r="Y241" s="241"/>
      <c r="Z241" s="241"/>
      <c r="AA241" s="241"/>
      <c r="AB241" s="241"/>
      <c r="AC241" s="241"/>
      <c r="AD241" s="241"/>
      <c r="AE241" s="241"/>
      <c r="AF241" s="241"/>
      <c r="AG241" s="241"/>
      <c r="AH241" s="241"/>
      <c r="AI241" s="241"/>
      <c r="AJ241" s="241"/>
      <c r="AK241" s="241"/>
      <c r="AL241" s="241"/>
      <c r="AM241" s="241"/>
      <c r="AN241" s="241"/>
      <c r="AO241" s="241"/>
      <c r="AP241" s="241"/>
      <c r="AQ241" s="241"/>
      <c r="AR241" s="241"/>
      <c r="AS241" s="241"/>
      <c r="AT241" s="241"/>
      <c r="AU241" s="241"/>
      <c r="AV241" s="241"/>
      <c r="AW241" s="241"/>
      <c r="AX241" s="241"/>
      <c r="AY241" s="241"/>
      <c r="AZ241" s="241"/>
      <c r="BA241" s="241"/>
      <c r="BB241" s="241"/>
      <c r="BC241" s="241"/>
      <c r="BD241" s="241"/>
      <c r="BE241" s="241"/>
      <c r="BF241" s="241"/>
      <c r="BG241" s="241"/>
      <c r="BH241" s="241"/>
      <c r="BI241" s="241"/>
      <c r="BJ241" s="241"/>
      <c r="BK241" s="241"/>
      <c r="BL241" s="241"/>
      <c r="BM241" s="241"/>
      <c r="BN241" s="241"/>
      <c r="BO241" s="241"/>
      <c r="BP241" s="241"/>
      <c r="BQ241" s="241"/>
      <c r="BR241" s="241"/>
      <c r="BS241" s="241"/>
      <c r="BT241" s="241"/>
      <c r="BU241" s="241"/>
      <c r="BV241" s="241"/>
      <c r="BW241" s="241"/>
      <c r="BX241" s="241"/>
      <c r="BY241" s="241"/>
      <c r="BZ241" s="241"/>
      <c r="CA241" s="241"/>
      <c r="CB241" s="241"/>
      <c r="CC241" s="241"/>
      <c r="CD241" s="241"/>
      <c r="CE241" s="241"/>
      <c r="CF241" s="241"/>
      <c r="CG241" s="241"/>
      <c r="CH241" s="241"/>
      <c r="CI241" s="241"/>
      <c r="CJ241" s="241"/>
      <c r="CK241" s="241"/>
      <c r="CL241" s="241"/>
      <c r="CM241" s="241"/>
      <c r="CN241" s="241"/>
      <c r="CO241" s="241"/>
      <c r="CP241" s="241"/>
      <c r="CQ241" s="241"/>
      <c r="CR241" s="241"/>
      <c r="CS241" s="241"/>
      <c r="CT241" s="241"/>
    </row>
    <row r="242" spans="1:98" ht="11.25" customHeight="1">
      <c r="A242" s="261"/>
      <c r="B242" s="266"/>
      <c r="C242" s="263"/>
      <c r="D242" s="247"/>
      <c r="E242" s="267"/>
      <c r="F242" s="247"/>
      <c r="G242" s="247"/>
      <c r="H242" s="247"/>
      <c r="I242" s="247"/>
      <c r="J242" s="247"/>
      <c r="K242" s="247"/>
      <c r="L242" s="247"/>
      <c r="M242" s="247"/>
      <c r="N242" s="247"/>
      <c r="O242" s="247"/>
      <c r="P242" s="247"/>
      <c r="Q242" s="247"/>
      <c r="R242" s="247"/>
      <c r="S242" s="247"/>
      <c r="T242" s="247"/>
      <c r="U242" s="264"/>
      <c r="V242" s="264"/>
      <c r="W242" s="240"/>
      <c r="X242" s="240"/>
      <c r="Y242" s="241"/>
      <c r="Z242" s="241"/>
      <c r="AA242" s="241"/>
      <c r="AB242" s="241"/>
      <c r="AC242" s="241"/>
      <c r="AD242" s="241"/>
      <c r="AE242" s="241"/>
      <c r="AF242" s="241"/>
      <c r="AG242" s="241"/>
      <c r="AH242" s="241"/>
      <c r="AI242" s="241"/>
      <c r="AJ242" s="241"/>
      <c r="AK242" s="241"/>
      <c r="AL242" s="241"/>
      <c r="AM242" s="241"/>
      <c r="AN242" s="241"/>
      <c r="AO242" s="241"/>
      <c r="AP242" s="241"/>
      <c r="AQ242" s="241"/>
      <c r="AR242" s="241"/>
      <c r="AS242" s="241"/>
      <c r="AT242" s="241"/>
      <c r="AU242" s="241"/>
      <c r="AV242" s="241"/>
      <c r="AW242" s="241"/>
      <c r="AX242" s="241"/>
      <c r="AY242" s="241"/>
      <c r="AZ242" s="241"/>
      <c r="BA242" s="241"/>
      <c r="BB242" s="241"/>
      <c r="BC242" s="241"/>
      <c r="BD242" s="241"/>
      <c r="BE242" s="241"/>
      <c r="BF242" s="241"/>
      <c r="BG242" s="241"/>
      <c r="BH242" s="241"/>
      <c r="BI242" s="241"/>
      <c r="BJ242" s="241"/>
      <c r="BK242" s="241"/>
      <c r="BL242" s="241"/>
      <c r="BM242" s="241"/>
      <c r="BN242" s="241"/>
      <c r="BO242" s="241"/>
      <c r="BP242" s="241"/>
      <c r="BQ242" s="241"/>
      <c r="BR242" s="241"/>
      <c r="BS242" s="241"/>
      <c r="BT242" s="241"/>
      <c r="BU242" s="241"/>
      <c r="BV242" s="241"/>
      <c r="BW242" s="241"/>
      <c r="BX242" s="241"/>
      <c r="BY242" s="241"/>
      <c r="BZ242" s="241"/>
      <c r="CA242" s="241"/>
      <c r="CB242" s="241"/>
      <c r="CC242" s="241"/>
      <c r="CD242" s="241"/>
      <c r="CE242" s="241"/>
      <c r="CF242" s="241"/>
      <c r="CG242" s="241"/>
      <c r="CH242" s="241"/>
      <c r="CI242" s="241"/>
      <c r="CJ242" s="241"/>
      <c r="CK242" s="241"/>
      <c r="CL242" s="241"/>
      <c r="CM242" s="241"/>
      <c r="CN242" s="241"/>
      <c r="CO242" s="241"/>
      <c r="CP242" s="241"/>
      <c r="CQ242" s="241"/>
      <c r="CR242" s="241"/>
      <c r="CS242" s="241"/>
      <c r="CT242" s="241"/>
    </row>
    <row r="243" spans="1:98" s="265" customFormat="1" ht="19.5" customHeight="1">
      <c r="A243" s="1295" t="s">
        <v>46</v>
      </c>
      <c r="B243" s="1183" t="s">
        <v>249</v>
      </c>
      <c r="C243" s="1298"/>
      <c r="D243" s="1285">
        <f t="shared" ref="D243:D260" si="99">SUM(E243:V243)</f>
        <v>4434</v>
      </c>
      <c r="E243" s="1108">
        <f t="shared" ref="E243:V245" si="100">SUM(E246+E249+E252+E255+E258)</f>
        <v>85</v>
      </c>
      <c r="F243" s="1296">
        <f t="shared" si="100"/>
        <v>324</v>
      </c>
      <c r="G243" s="1296">
        <f t="shared" si="100"/>
        <v>400</v>
      </c>
      <c r="H243" s="1296">
        <f t="shared" si="100"/>
        <v>420</v>
      </c>
      <c r="I243" s="1296">
        <f t="shared" si="100"/>
        <v>416</v>
      </c>
      <c r="J243" s="1296">
        <f t="shared" si="100"/>
        <v>387</v>
      </c>
      <c r="K243" s="1296">
        <f t="shared" si="100"/>
        <v>337</v>
      </c>
      <c r="L243" s="1296">
        <f t="shared" si="100"/>
        <v>271</v>
      </c>
      <c r="M243" s="1296">
        <f t="shared" si="100"/>
        <v>233</v>
      </c>
      <c r="N243" s="1296">
        <f t="shared" si="100"/>
        <v>215</v>
      </c>
      <c r="O243" s="1296">
        <f t="shared" si="100"/>
        <v>197</v>
      </c>
      <c r="P243" s="1296">
        <f t="shared" si="100"/>
        <v>225</v>
      </c>
      <c r="Q243" s="1296">
        <f t="shared" si="100"/>
        <v>214</v>
      </c>
      <c r="R243" s="1296">
        <f t="shared" si="100"/>
        <v>187</v>
      </c>
      <c r="S243" s="1296">
        <f t="shared" si="100"/>
        <v>173</v>
      </c>
      <c r="T243" s="1296">
        <f t="shared" si="100"/>
        <v>120</v>
      </c>
      <c r="U243" s="1297">
        <f t="shared" si="100"/>
        <v>86</v>
      </c>
      <c r="V243" s="1296">
        <f t="shared" si="100"/>
        <v>144</v>
      </c>
      <c r="W243" s="240"/>
      <c r="X243" s="241"/>
      <c r="Y243" s="241"/>
      <c r="Z243" s="241"/>
      <c r="AA243" s="241"/>
      <c r="AB243" s="241"/>
      <c r="AC243" s="241"/>
      <c r="AD243" s="241"/>
      <c r="AE243" s="241"/>
      <c r="AF243" s="241"/>
      <c r="AG243" s="241"/>
      <c r="AH243" s="241"/>
      <c r="AI243" s="241"/>
      <c r="AJ243" s="241"/>
      <c r="AK243" s="241"/>
      <c r="AL243" s="241"/>
      <c r="AM243" s="241"/>
      <c r="AN243" s="241"/>
      <c r="AO243" s="241"/>
      <c r="AP243" s="241"/>
      <c r="AQ243" s="241"/>
      <c r="AR243" s="241"/>
      <c r="AS243" s="241"/>
      <c r="AT243" s="241"/>
      <c r="AU243" s="241"/>
      <c r="AV243" s="241"/>
      <c r="AW243" s="241"/>
      <c r="AX243" s="241"/>
      <c r="AY243" s="241"/>
      <c r="AZ243" s="241"/>
      <c r="BA243" s="241"/>
      <c r="BB243" s="241"/>
      <c r="BC243" s="241"/>
      <c r="BD243" s="241"/>
      <c r="BE243" s="241"/>
      <c r="BF243" s="241"/>
      <c r="BG243" s="241"/>
      <c r="BH243" s="241"/>
      <c r="BI243" s="241"/>
      <c r="BJ243" s="241"/>
      <c r="BK243" s="241"/>
      <c r="BL243" s="241"/>
      <c r="BM243" s="241"/>
      <c r="BN243" s="241"/>
      <c r="BO243" s="241"/>
      <c r="BP243" s="241"/>
      <c r="BQ243" s="241"/>
      <c r="BR243" s="241"/>
      <c r="BS243" s="241"/>
      <c r="BT243" s="241"/>
      <c r="BU243" s="241"/>
      <c r="BV243" s="241"/>
      <c r="BW243" s="241"/>
      <c r="BX243" s="241"/>
      <c r="BY243" s="241"/>
      <c r="BZ243" s="241"/>
      <c r="CA243" s="241"/>
      <c r="CB243" s="241"/>
      <c r="CC243" s="241"/>
      <c r="CD243" s="241"/>
      <c r="CE243" s="241"/>
      <c r="CF243" s="241"/>
      <c r="CG243" s="241"/>
      <c r="CH243" s="241"/>
      <c r="CI243" s="241"/>
      <c r="CJ243" s="241"/>
      <c r="CK243" s="241"/>
      <c r="CL243" s="241"/>
      <c r="CM243" s="241"/>
      <c r="CN243" s="241"/>
      <c r="CO243" s="241"/>
      <c r="CP243" s="241"/>
      <c r="CQ243" s="241"/>
      <c r="CR243" s="241"/>
      <c r="CS243" s="241"/>
      <c r="CT243" s="241"/>
    </row>
    <row r="244" spans="1:98" s="265" customFormat="1" ht="19.5" customHeight="1">
      <c r="A244" s="1186"/>
      <c r="B244" s="162"/>
      <c r="C244" s="257" t="s">
        <v>88</v>
      </c>
      <c r="D244" s="247">
        <f t="shared" si="99"/>
        <v>2307</v>
      </c>
      <c r="E244" s="178">
        <f>SUM(E247+E250+E253+E256+E259)</f>
        <v>43</v>
      </c>
      <c r="F244" s="286">
        <f>SUM(F247+F250+F253+F256+F259)</f>
        <v>166</v>
      </c>
      <c r="G244" s="286">
        <f t="shared" si="100"/>
        <v>207</v>
      </c>
      <c r="H244" s="286">
        <f t="shared" si="100"/>
        <v>221</v>
      </c>
      <c r="I244" s="286">
        <f t="shared" si="100"/>
        <v>225</v>
      </c>
      <c r="J244" s="286">
        <f t="shared" si="100"/>
        <v>197</v>
      </c>
      <c r="K244" s="286">
        <f t="shared" si="100"/>
        <v>182</v>
      </c>
      <c r="L244" s="286">
        <f t="shared" si="100"/>
        <v>143</v>
      </c>
      <c r="M244" s="286">
        <f t="shared" si="100"/>
        <v>121</v>
      </c>
      <c r="N244" s="286">
        <f t="shared" si="100"/>
        <v>115</v>
      </c>
      <c r="O244" s="286">
        <f t="shared" si="100"/>
        <v>100</v>
      </c>
      <c r="P244" s="286">
        <f t="shared" si="100"/>
        <v>117</v>
      </c>
      <c r="Q244" s="286">
        <f t="shared" si="100"/>
        <v>108</v>
      </c>
      <c r="R244" s="286">
        <f t="shared" si="100"/>
        <v>103</v>
      </c>
      <c r="S244" s="286">
        <f t="shared" si="100"/>
        <v>87</v>
      </c>
      <c r="T244" s="286">
        <f t="shared" si="100"/>
        <v>65</v>
      </c>
      <c r="U244" s="245">
        <f t="shared" si="100"/>
        <v>46</v>
      </c>
      <c r="V244" s="286">
        <f t="shared" si="100"/>
        <v>61</v>
      </c>
      <c r="W244" s="240"/>
      <c r="X244" s="241"/>
      <c r="Y244" s="241"/>
      <c r="Z244" s="241"/>
      <c r="AA244" s="241"/>
      <c r="AB244" s="241"/>
      <c r="AC244" s="241"/>
      <c r="AD244" s="241"/>
      <c r="AE244" s="241"/>
      <c r="AF244" s="241"/>
      <c r="AG244" s="241"/>
      <c r="AH244" s="241"/>
      <c r="AI244" s="241"/>
      <c r="AJ244" s="241"/>
      <c r="AK244" s="241"/>
      <c r="AL244" s="241"/>
      <c r="AM244" s="241"/>
      <c r="AN244" s="241"/>
      <c r="AO244" s="241"/>
      <c r="AP244" s="241"/>
      <c r="AQ244" s="241"/>
      <c r="AR244" s="241"/>
      <c r="AS244" s="241"/>
      <c r="AT244" s="241"/>
      <c r="AU244" s="241"/>
      <c r="AV244" s="241"/>
      <c r="AW244" s="241"/>
      <c r="AX244" s="241"/>
      <c r="AY244" s="241"/>
      <c r="AZ244" s="241"/>
      <c r="BA244" s="241"/>
      <c r="BB244" s="241"/>
      <c r="BC244" s="241"/>
      <c r="BD244" s="241"/>
      <c r="BE244" s="241"/>
      <c r="BF244" s="241"/>
      <c r="BG244" s="241"/>
      <c r="BH244" s="241"/>
      <c r="BI244" s="241"/>
      <c r="BJ244" s="241"/>
      <c r="BK244" s="241"/>
      <c r="BL244" s="241"/>
      <c r="BM244" s="241"/>
      <c r="BN244" s="241"/>
      <c r="BO244" s="241"/>
      <c r="BP244" s="241"/>
      <c r="BQ244" s="241"/>
      <c r="BR244" s="241"/>
      <c r="BS244" s="241"/>
      <c r="BT244" s="241"/>
      <c r="BU244" s="241"/>
      <c r="BV244" s="241"/>
      <c r="BW244" s="241"/>
      <c r="BX244" s="241"/>
      <c r="BY244" s="241"/>
      <c r="BZ244" s="241"/>
      <c r="CA244" s="241"/>
      <c r="CB244" s="241"/>
      <c r="CC244" s="241"/>
      <c r="CD244" s="241"/>
      <c r="CE244" s="241"/>
      <c r="CF244" s="241"/>
      <c r="CG244" s="241"/>
      <c r="CH244" s="241"/>
      <c r="CI244" s="241"/>
      <c r="CJ244" s="241"/>
      <c r="CK244" s="241"/>
      <c r="CL244" s="241"/>
      <c r="CM244" s="241"/>
      <c r="CN244" s="241"/>
      <c r="CO244" s="241"/>
      <c r="CP244" s="241"/>
      <c r="CQ244" s="241"/>
      <c r="CR244" s="241"/>
      <c r="CS244" s="241"/>
      <c r="CT244" s="241"/>
    </row>
    <row r="245" spans="1:98" ht="19.5" customHeight="1">
      <c r="A245" s="1187"/>
      <c r="B245" s="1188"/>
      <c r="C245" s="1189" t="s">
        <v>89</v>
      </c>
      <c r="D245" s="1276">
        <f t="shared" si="99"/>
        <v>2127</v>
      </c>
      <c r="E245" s="1294">
        <f>SUM(E248+E251+E254+E257+E260)</f>
        <v>42</v>
      </c>
      <c r="F245" s="1283">
        <f>SUM(F248+F251+F254+F257+F260)</f>
        <v>158</v>
      </c>
      <c r="G245" s="1283">
        <f t="shared" si="100"/>
        <v>193</v>
      </c>
      <c r="H245" s="1283">
        <f t="shared" si="100"/>
        <v>199</v>
      </c>
      <c r="I245" s="1283">
        <f t="shared" si="100"/>
        <v>191</v>
      </c>
      <c r="J245" s="1283">
        <f t="shared" si="100"/>
        <v>190</v>
      </c>
      <c r="K245" s="1283">
        <f t="shared" si="100"/>
        <v>155</v>
      </c>
      <c r="L245" s="1283">
        <f t="shared" si="100"/>
        <v>128</v>
      </c>
      <c r="M245" s="1283">
        <f t="shared" si="100"/>
        <v>112</v>
      </c>
      <c r="N245" s="1283">
        <f t="shared" si="100"/>
        <v>100</v>
      </c>
      <c r="O245" s="1283">
        <f t="shared" si="100"/>
        <v>97</v>
      </c>
      <c r="P245" s="1283">
        <f t="shared" si="100"/>
        <v>108</v>
      </c>
      <c r="Q245" s="1283">
        <f t="shared" si="100"/>
        <v>106</v>
      </c>
      <c r="R245" s="1283">
        <f t="shared" si="100"/>
        <v>84</v>
      </c>
      <c r="S245" s="1283">
        <f t="shared" si="100"/>
        <v>86</v>
      </c>
      <c r="T245" s="1283">
        <f t="shared" si="100"/>
        <v>55</v>
      </c>
      <c r="U245" s="1282">
        <f t="shared" si="100"/>
        <v>40</v>
      </c>
      <c r="V245" s="1283">
        <f t="shared" si="100"/>
        <v>83</v>
      </c>
      <c r="W245" s="240"/>
      <c r="X245" s="241"/>
      <c r="Y245" s="241"/>
      <c r="Z245" s="241"/>
      <c r="AA245" s="241"/>
      <c r="AB245" s="241"/>
      <c r="AC245" s="241"/>
      <c r="AD245" s="241"/>
      <c r="AE245" s="241"/>
      <c r="AF245" s="241"/>
      <c r="AG245" s="241"/>
      <c r="AH245" s="241"/>
      <c r="AI245" s="241"/>
      <c r="AJ245" s="241"/>
      <c r="AK245" s="241"/>
      <c r="AL245" s="241"/>
      <c r="AM245" s="241"/>
      <c r="AN245" s="241"/>
      <c r="AO245" s="241"/>
      <c r="AP245" s="241"/>
      <c r="AQ245" s="241"/>
      <c r="AR245" s="241"/>
      <c r="AS245" s="241"/>
      <c r="AT245" s="241"/>
      <c r="AU245" s="241"/>
      <c r="AV245" s="241"/>
      <c r="AW245" s="241"/>
      <c r="AX245" s="241"/>
      <c r="AY245" s="241"/>
      <c r="AZ245" s="241"/>
      <c r="BA245" s="241"/>
      <c r="BB245" s="241"/>
      <c r="BC245" s="241"/>
      <c r="BD245" s="241"/>
      <c r="BE245" s="241"/>
      <c r="BF245" s="241"/>
      <c r="BG245" s="241"/>
      <c r="BH245" s="241"/>
      <c r="BI245" s="241"/>
      <c r="BJ245" s="241"/>
      <c r="BK245" s="241"/>
      <c r="BL245" s="241"/>
      <c r="BM245" s="241"/>
      <c r="BN245" s="241"/>
      <c r="BO245" s="241"/>
      <c r="BP245" s="241"/>
      <c r="BQ245" s="241"/>
      <c r="BR245" s="241"/>
      <c r="BS245" s="241"/>
      <c r="BT245" s="241"/>
      <c r="BU245" s="241"/>
      <c r="BV245" s="241"/>
      <c r="BW245" s="241"/>
      <c r="BX245" s="241"/>
      <c r="BY245" s="241"/>
      <c r="BZ245" s="241"/>
      <c r="CA245" s="241"/>
      <c r="CB245" s="241"/>
      <c r="CC245" s="241"/>
      <c r="CD245" s="241"/>
      <c r="CE245" s="241"/>
      <c r="CF245" s="241"/>
      <c r="CG245" s="241"/>
      <c r="CH245" s="241"/>
      <c r="CI245" s="241"/>
      <c r="CJ245" s="241"/>
      <c r="CK245" s="241"/>
      <c r="CL245" s="241"/>
      <c r="CM245" s="241"/>
      <c r="CN245" s="241"/>
      <c r="CO245" s="241"/>
      <c r="CP245" s="241"/>
      <c r="CQ245" s="241"/>
      <c r="CR245" s="241"/>
      <c r="CS245" s="241"/>
      <c r="CT245" s="241"/>
    </row>
    <row r="246" spans="1:98" s="254" customFormat="1" ht="19.5" customHeight="1">
      <c r="A246" s="248" t="s">
        <v>25</v>
      </c>
      <c r="B246" s="249" t="s">
        <v>250</v>
      </c>
      <c r="C246" s="166"/>
      <c r="D246" s="239">
        <f t="shared" si="99"/>
        <v>923</v>
      </c>
      <c r="E246" s="239">
        <f t="shared" ref="E246:V246" si="101">SUM(E247:E248)</f>
        <v>14</v>
      </c>
      <c r="F246" s="239">
        <f t="shared" si="101"/>
        <v>47</v>
      </c>
      <c r="G246" s="239">
        <f t="shared" si="101"/>
        <v>54</v>
      </c>
      <c r="H246" s="239">
        <f t="shared" si="101"/>
        <v>66</v>
      </c>
      <c r="I246" s="239">
        <f t="shared" si="101"/>
        <v>77</v>
      </c>
      <c r="J246" s="239">
        <f t="shared" si="101"/>
        <v>65</v>
      </c>
      <c r="K246" s="239">
        <f t="shared" si="101"/>
        <v>63</v>
      </c>
      <c r="L246" s="239">
        <f t="shared" si="101"/>
        <v>56</v>
      </c>
      <c r="M246" s="239">
        <f t="shared" si="101"/>
        <v>42</v>
      </c>
      <c r="N246" s="239">
        <f t="shared" si="101"/>
        <v>53</v>
      </c>
      <c r="O246" s="239">
        <f t="shared" si="101"/>
        <v>47</v>
      </c>
      <c r="P246" s="239">
        <f t="shared" si="101"/>
        <v>72</v>
      </c>
      <c r="Q246" s="239">
        <f t="shared" si="101"/>
        <v>61</v>
      </c>
      <c r="R246" s="239">
        <f t="shared" si="101"/>
        <v>44</v>
      </c>
      <c r="S246" s="239">
        <f t="shared" si="101"/>
        <v>44</v>
      </c>
      <c r="T246" s="239">
        <f t="shared" si="101"/>
        <v>42</v>
      </c>
      <c r="U246" s="239">
        <f t="shared" si="101"/>
        <v>26</v>
      </c>
      <c r="V246" s="251">
        <f t="shared" si="101"/>
        <v>50</v>
      </c>
      <c r="W246" s="252"/>
      <c r="X246" s="253"/>
      <c r="Y246" s="253"/>
      <c r="Z246" s="253"/>
      <c r="AA246" s="253"/>
      <c r="AB246" s="253"/>
      <c r="AC246" s="253"/>
      <c r="AD246" s="253"/>
      <c r="AE246" s="253"/>
      <c r="AF246" s="253"/>
      <c r="AG246" s="253"/>
      <c r="AH246" s="253"/>
      <c r="AI246" s="253"/>
      <c r="AJ246" s="253"/>
      <c r="AK246" s="253"/>
      <c r="AL246" s="253"/>
      <c r="AM246" s="253"/>
      <c r="AN246" s="253"/>
      <c r="AO246" s="253"/>
      <c r="AP246" s="253"/>
      <c r="AQ246" s="253"/>
      <c r="AR246" s="253"/>
      <c r="AS246" s="253"/>
      <c r="AT246" s="253"/>
      <c r="AU246" s="253"/>
      <c r="AV246" s="253"/>
      <c r="AW246" s="253"/>
      <c r="AX246" s="253"/>
      <c r="AY246" s="253"/>
      <c r="AZ246" s="253"/>
      <c r="BA246" s="253"/>
      <c r="BB246" s="253"/>
      <c r="BC246" s="253"/>
      <c r="BD246" s="253"/>
      <c r="BE246" s="253"/>
      <c r="BF246" s="253"/>
      <c r="BG246" s="253"/>
      <c r="BH246" s="253"/>
      <c r="BI246" s="253"/>
      <c r="BJ246" s="253"/>
      <c r="BK246" s="253"/>
      <c r="BL246" s="253"/>
      <c r="BM246" s="253"/>
      <c r="BN246" s="253"/>
      <c r="BO246" s="253"/>
      <c r="BP246" s="253"/>
      <c r="BQ246" s="253"/>
      <c r="BR246" s="253"/>
      <c r="BS246" s="253"/>
      <c r="BT246" s="253"/>
      <c r="BU246" s="253"/>
      <c r="BV246" s="253"/>
      <c r="BW246" s="253"/>
      <c r="BX246" s="253"/>
      <c r="BY246" s="253"/>
      <c r="BZ246" s="253"/>
      <c r="CA246" s="253"/>
      <c r="CB246" s="253"/>
      <c r="CC246" s="253"/>
      <c r="CD246" s="253"/>
      <c r="CE246" s="253"/>
      <c r="CF246" s="253"/>
      <c r="CG246" s="253"/>
      <c r="CH246" s="253"/>
      <c r="CI246" s="253"/>
      <c r="CJ246" s="253"/>
      <c r="CK246" s="253"/>
      <c r="CL246" s="253"/>
      <c r="CM246" s="253"/>
      <c r="CN246" s="253"/>
      <c r="CO246" s="253"/>
      <c r="CP246" s="253"/>
      <c r="CQ246" s="253"/>
      <c r="CR246" s="253"/>
      <c r="CS246" s="253"/>
      <c r="CT246" s="253"/>
    </row>
    <row r="247" spans="1:98" s="265" customFormat="1" ht="19.5" customHeight="1">
      <c r="A247" s="261"/>
      <c r="B247" s="273"/>
      <c r="C247" s="263" t="s">
        <v>88</v>
      </c>
      <c r="D247" s="247">
        <f t="shared" si="99"/>
        <v>483</v>
      </c>
      <c r="E247" s="247">
        <v>6</v>
      </c>
      <c r="F247" s="247">
        <v>24</v>
      </c>
      <c r="G247" s="247">
        <v>28</v>
      </c>
      <c r="H247" s="247">
        <v>33</v>
      </c>
      <c r="I247" s="247">
        <v>46</v>
      </c>
      <c r="J247" s="247">
        <v>32</v>
      </c>
      <c r="K247" s="247">
        <v>35</v>
      </c>
      <c r="L247" s="247">
        <v>30</v>
      </c>
      <c r="M247" s="247">
        <v>22</v>
      </c>
      <c r="N247" s="247">
        <v>28</v>
      </c>
      <c r="O247" s="247">
        <v>23</v>
      </c>
      <c r="P247" s="247">
        <v>38</v>
      </c>
      <c r="Q247" s="247">
        <v>31</v>
      </c>
      <c r="R247" s="247">
        <v>24</v>
      </c>
      <c r="S247" s="247">
        <v>23</v>
      </c>
      <c r="T247" s="247">
        <v>23</v>
      </c>
      <c r="U247" s="247">
        <v>14</v>
      </c>
      <c r="V247" s="264">
        <v>23</v>
      </c>
      <c r="W247" s="267"/>
      <c r="X247" s="240"/>
      <c r="Y247" s="240"/>
      <c r="Z247" s="241"/>
      <c r="AA247" s="241"/>
      <c r="AB247" s="241"/>
      <c r="AC247" s="241"/>
      <c r="AD247" s="241"/>
      <c r="AE247" s="241"/>
      <c r="AF247" s="241"/>
      <c r="AG247" s="241"/>
      <c r="AH247" s="241"/>
      <c r="AI247" s="241"/>
      <c r="AJ247" s="241"/>
      <c r="AK247" s="241"/>
      <c r="AL247" s="241"/>
      <c r="AM247" s="241"/>
      <c r="AN247" s="241"/>
      <c r="AO247" s="241"/>
      <c r="AP247" s="241"/>
      <c r="AQ247" s="241"/>
      <c r="AR247" s="241"/>
      <c r="AS247" s="241"/>
      <c r="AT247" s="241"/>
      <c r="AU247" s="241"/>
      <c r="AV247" s="241"/>
      <c r="AW247" s="241"/>
      <c r="AX247" s="241"/>
      <c r="AY247" s="241"/>
      <c r="AZ247" s="241"/>
      <c r="BA247" s="241"/>
      <c r="BB247" s="241"/>
      <c r="BC247" s="241"/>
      <c r="BD247" s="241"/>
      <c r="BE247" s="241"/>
      <c r="BF247" s="241"/>
      <c r="BG247" s="241"/>
      <c r="BH247" s="241"/>
      <c r="BI247" s="241"/>
      <c r="BJ247" s="241"/>
      <c r="BK247" s="241"/>
      <c r="BL247" s="241"/>
      <c r="BM247" s="241"/>
      <c r="BN247" s="241"/>
      <c r="BO247" s="241"/>
      <c r="BP247" s="241"/>
      <c r="BQ247" s="241"/>
      <c r="BR247" s="241"/>
      <c r="BS247" s="241"/>
      <c r="BT247" s="241"/>
      <c r="BU247" s="241"/>
      <c r="BV247" s="241"/>
      <c r="BW247" s="241"/>
      <c r="BX247" s="241"/>
      <c r="BY247" s="241"/>
      <c r="BZ247" s="241"/>
      <c r="CA247" s="241"/>
      <c r="CB247" s="241"/>
      <c r="CC247" s="241"/>
      <c r="CD247" s="241"/>
      <c r="CE247" s="241"/>
      <c r="CF247" s="241"/>
      <c r="CG247" s="241"/>
      <c r="CH247" s="241"/>
      <c r="CI247" s="241"/>
      <c r="CJ247" s="241"/>
      <c r="CK247" s="241"/>
      <c r="CL247" s="241"/>
      <c r="CM247" s="241"/>
      <c r="CN247" s="241"/>
      <c r="CO247" s="241"/>
      <c r="CP247" s="241"/>
      <c r="CQ247" s="241"/>
      <c r="CR247" s="241"/>
      <c r="CS247" s="241"/>
      <c r="CT247" s="241"/>
    </row>
    <row r="248" spans="1:98" ht="19.5" customHeight="1">
      <c r="A248" s="261"/>
      <c r="B248" s="270"/>
      <c r="C248" s="263" t="s">
        <v>89</v>
      </c>
      <c r="D248" s="247">
        <f t="shared" si="99"/>
        <v>440</v>
      </c>
      <c r="E248" s="247">
        <v>8</v>
      </c>
      <c r="F248" s="247">
        <v>23</v>
      </c>
      <c r="G248" s="247">
        <v>26</v>
      </c>
      <c r="H248" s="247">
        <v>33</v>
      </c>
      <c r="I248" s="247">
        <v>31</v>
      </c>
      <c r="J248" s="247">
        <v>33</v>
      </c>
      <c r="K248" s="247">
        <v>28</v>
      </c>
      <c r="L248" s="247">
        <v>26</v>
      </c>
      <c r="M248" s="247">
        <v>20</v>
      </c>
      <c r="N248" s="247">
        <v>25</v>
      </c>
      <c r="O248" s="247">
        <v>24</v>
      </c>
      <c r="P248" s="247">
        <v>34</v>
      </c>
      <c r="Q248" s="247">
        <v>30</v>
      </c>
      <c r="R248" s="247">
        <v>20</v>
      </c>
      <c r="S248" s="247">
        <v>21</v>
      </c>
      <c r="T248" s="247">
        <v>19</v>
      </c>
      <c r="U248" s="247">
        <v>12</v>
      </c>
      <c r="V248" s="264">
        <v>27</v>
      </c>
      <c r="W248" s="267"/>
      <c r="X248" s="240"/>
      <c r="Y248" s="240"/>
      <c r="Z248" s="241"/>
      <c r="AA248" s="241"/>
      <c r="AB248" s="241"/>
      <c r="AC248" s="241"/>
      <c r="AD248" s="241"/>
      <c r="AE248" s="241"/>
      <c r="AF248" s="241"/>
      <c r="AG248" s="241"/>
      <c r="AH248" s="241"/>
      <c r="AI248" s="241"/>
      <c r="AJ248" s="241"/>
      <c r="AK248" s="241"/>
      <c r="AL248" s="241"/>
      <c r="AM248" s="241"/>
      <c r="AN248" s="241"/>
      <c r="AO248" s="241"/>
      <c r="AP248" s="241"/>
      <c r="AQ248" s="241"/>
      <c r="AR248" s="241"/>
      <c r="AS248" s="241"/>
      <c r="AT248" s="241"/>
      <c r="AU248" s="241"/>
      <c r="AV248" s="241"/>
      <c r="AW248" s="241"/>
      <c r="AX248" s="241"/>
      <c r="AY248" s="241"/>
      <c r="AZ248" s="241"/>
      <c r="BA248" s="241"/>
      <c r="BB248" s="241"/>
      <c r="BC248" s="241"/>
      <c r="BD248" s="241"/>
      <c r="BE248" s="241"/>
      <c r="BF248" s="241"/>
      <c r="BG248" s="241"/>
      <c r="BH248" s="241"/>
      <c r="BI248" s="241"/>
      <c r="BJ248" s="241"/>
      <c r="BK248" s="241"/>
      <c r="BL248" s="241"/>
      <c r="BM248" s="241"/>
      <c r="BN248" s="241"/>
      <c r="BO248" s="241"/>
      <c r="BP248" s="241"/>
      <c r="BQ248" s="241"/>
      <c r="BR248" s="241"/>
      <c r="BS248" s="241"/>
      <c r="BT248" s="241"/>
      <c r="BU248" s="241"/>
      <c r="BV248" s="241"/>
      <c r="BW248" s="241"/>
      <c r="BX248" s="241"/>
      <c r="BY248" s="241"/>
      <c r="BZ248" s="241"/>
      <c r="CA248" s="241"/>
      <c r="CB248" s="241"/>
      <c r="CC248" s="241"/>
      <c r="CD248" s="241"/>
      <c r="CE248" s="241"/>
      <c r="CF248" s="241"/>
      <c r="CG248" s="241"/>
      <c r="CH248" s="241"/>
      <c r="CI248" s="241"/>
      <c r="CJ248" s="241"/>
      <c r="CK248" s="241"/>
      <c r="CL248" s="241"/>
      <c r="CM248" s="241"/>
      <c r="CN248" s="241"/>
      <c r="CO248" s="241"/>
      <c r="CP248" s="241"/>
      <c r="CQ248" s="241"/>
      <c r="CR248" s="241"/>
      <c r="CS248" s="241"/>
      <c r="CT248" s="241"/>
    </row>
    <row r="249" spans="1:98" s="254" customFormat="1" ht="19.5" customHeight="1">
      <c r="A249" s="248" t="s">
        <v>27</v>
      </c>
      <c r="B249" s="249" t="s">
        <v>251</v>
      </c>
      <c r="C249" s="166"/>
      <c r="D249" s="239">
        <f t="shared" si="99"/>
        <v>674</v>
      </c>
      <c r="E249" s="239">
        <f t="shared" ref="E249:V249" si="102">SUM(E250:E251)</f>
        <v>15</v>
      </c>
      <c r="F249" s="239">
        <f t="shared" si="102"/>
        <v>57</v>
      </c>
      <c r="G249" s="239">
        <f t="shared" si="102"/>
        <v>74</v>
      </c>
      <c r="H249" s="239">
        <f t="shared" si="102"/>
        <v>80</v>
      </c>
      <c r="I249" s="239">
        <f t="shared" si="102"/>
        <v>64</v>
      </c>
      <c r="J249" s="239">
        <f t="shared" si="102"/>
        <v>45</v>
      </c>
      <c r="K249" s="239">
        <f t="shared" si="102"/>
        <v>36</v>
      </c>
      <c r="L249" s="239">
        <f t="shared" si="102"/>
        <v>30</v>
      </c>
      <c r="M249" s="239">
        <f t="shared" si="102"/>
        <v>31</v>
      </c>
      <c r="N249" s="239">
        <f t="shared" si="102"/>
        <v>37</v>
      </c>
      <c r="O249" s="239">
        <f t="shared" si="102"/>
        <v>29</v>
      </c>
      <c r="P249" s="239">
        <f t="shared" si="102"/>
        <v>32</v>
      </c>
      <c r="Q249" s="239">
        <f t="shared" si="102"/>
        <v>26</v>
      </c>
      <c r="R249" s="239">
        <f t="shared" si="102"/>
        <v>21</v>
      </c>
      <c r="S249" s="239">
        <f t="shared" si="102"/>
        <v>34</v>
      </c>
      <c r="T249" s="239">
        <f t="shared" si="102"/>
        <v>17</v>
      </c>
      <c r="U249" s="239">
        <f t="shared" si="102"/>
        <v>23</v>
      </c>
      <c r="V249" s="251">
        <f t="shared" si="102"/>
        <v>23</v>
      </c>
      <c r="W249" s="252"/>
      <c r="X249" s="252"/>
      <c r="Y249" s="252"/>
      <c r="Z249" s="253"/>
      <c r="AA249" s="253"/>
      <c r="AB249" s="253"/>
      <c r="AC249" s="253"/>
      <c r="AD249" s="253"/>
      <c r="AE249" s="253"/>
      <c r="AF249" s="253"/>
      <c r="AG249" s="253"/>
      <c r="AH249" s="253"/>
      <c r="AI249" s="253"/>
      <c r="AJ249" s="253"/>
      <c r="AK249" s="253"/>
      <c r="AL249" s="253"/>
      <c r="AM249" s="253"/>
      <c r="AN249" s="253"/>
      <c r="AO249" s="253"/>
      <c r="AP249" s="253"/>
      <c r="AQ249" s="253"/>
      <c r="AR249" s="253"/>
      <c r="AS249" s="253"/>
      <c r="AT249" s="253"/>
      <c r="AU249" s="253"/>
      <c r="AV249" s="253"/>
      <c r="AW249" s="253"/>
      <c r="AX249" s="253"/>
      <c r="AY249" s="253"/>
      <c r="AZ249" s="253"/>
      <c r="BA249" s="253"/>
      <c r="BB249" s="253"/>
      <c r="BC249" s="253"/>
      <c r="BD249" s="253"/>
      <c r="BE249" s="253"/>
      <c r="BF249" s="253"/>
      <c r="BG249" s="253"/>
      <c r="BH249" s="253"/>
      <c r="BI249" s="253"/>
      <c r="BJ249" s="253"/>
      <c r="BK249" s="253"/>
      <c r="BL249" s="253"/>
      <c r="BM249" s="253"/>
      <c r="BN249" s="253"/>
      <c r="BO249" s="253"/>
      <c r="BP249" s="253"/>
      <c r="BQ249" s="253"/>
      <c r="BR249" s="253"/>
      <c r="BS249" s="253"/>
      <c r="BT249" s="253"/>
      <c r="BU249" s="253"/>
      <c r="BV249" s="253"/>
      <c r="BW249" s="253"/>
      <c r="BX249" s="253"/>
      <c r="BY249" s="253"/>
      <c r="BZ249" s="253"/>
      <c r="CA249" s="253"/>
      <c r="CB249" s="253"/>
      <c r="CC249" s="253"/>
      <c r="CD249" s="253"/>
      <c r="CE249" s="253"/>
      <c r="CF249" s="253"/>
      <c r="CG249" s="253"/>
      <c r="CH249" s="253"/>
      <c r="CI249" s="253"/>
      <c r="CJ249" s="253"/>
      <c r="CK249" s="253"/>
      <c r="CL249" s="253"/>
      <c r="CM249" s="253"/>
      <c r="CN249" s="253"/>
      <c r="CO249" s="253"/>
      <c r="CP249" s="253"/>
      <c r="CQ249" s="253"/>
      <c r="CR249" s="253"/>
      <c r="CS249" s="253"/>
      <c r="CT249" s="253"/>
    </row>
    <row r="250" spans="1:98" s="265" customFormat="1" ht="19.5" customHeight="1">
      <c r="A250" s="261"/>
      <c r="B250" s="273"/>
      <c r="C250" s="263" t="s">
        <v>88</v>
      </c>
      <c r="D250" s="247">
        <f t="shared" si="99"/>
        <v>341</v>
      </c>
      <c r="E250" s="247">
        <v>7</v>
      </c>
      <c r="F250" s="247">
        <v>29</v>
      </c>
      <c r="G250" s="247">
        <v>38</v>
      </c>
      <c r="H250" s="247">
        <v>41</v>
      </c>
      <c r="I250" s="247">
        <v>33</v>
      </c>
      <c r="J250" s="247">
        <v>23</v>
      </c>
      <c r="K250" s="247">
        <v>18</v>
      </c>
      <c r="L250" s="247">
        <v>16</v>
      </c>
      <c r="M250" s="247">
        <v>15</v>
      </c>
      <c r="N250" s="247">
        <v>20</v>
      </c>
      <c r="O250" s="247">
        <v>13</v>
      </c>
      <c r="P250" s="247">
        <v>16</v>
      </c>
      <c r="Q250" s="247">
        <v>13</v>
      </c>
      <c r="R250" s="247">
        <v>12</v>
      </c>
      <c r="S250" s="247">
        <v>17</v>
      </c>
      <c r="T250" s="247">
        <v>9</v>
      </c>
      <c r="U250" s="247">
        <v>13</v>
      </c>
      <c r="V250" s="264">
        <v>8</v>
      </c>
      <c r="W250" s="240"/>
      <c r="X250" s="240"/>
      <c r="Y250" s="240"/>
      <c r="Z250" s="241"/>
      <c r="AA250" s="241"/>
      <c r="AB250" s="241"/>
      <c r="AC250" s="241"/>
      <c r="AD250" s="241"/>
      <c r="AE250" s="241"/>
      <c r="AF250" s="241"/>
      <c r="AG250" s="241"/>
      <c r="AH250" s="241"/>
      <c r="AI250" s="241"/>
      <c r="AJ250" s="241"/>
      <c r="AK250" s="241"/>
      <c r="AL250" s="241"/>
      <c r="AM250" s="241"/>
      <c r="AN250" s="241"/>
      <c r="AO250" s="241"/>
      <c r="AP250" s="241"/>
      <c r="AQ250" s="241"/>
      <c r="AR250" s="241"/>
      <c r="AS250" s="241"/>
      <c r="AT250" s="241"/>
      <c r="AU250" s="241"/>
      <c r="AV250" s="241"/>
      <c r="AW250" s="241"/>
      <c r="AX250" s="241"/>
      <c r="AY250" s="241"/>
      <c r="AZ250" s="241"/>
      <c r="BA250" s="241"/>
      <c r="BB250" s="241"/>
      <c r="BC250" s="241"/>
      <c r="BD250" s="241"/>
      <c r="BE250" s="241"/>
      <c r="BF250" s="241"/>
      <c r="BG250" s="241"/>
      <c r="BH250" s="241"/>
      <c r="BI250" s="241"/>
      <c r="BJ250" s="241"/>
      <c r="BK250" s="241"/>
      <c r="BL250" s="241"/>
      <c r="BM250" s="241"/>
      <c r="BN250" s="241"/>
      <c r="BO250" s="241"/>
      <c r="BP250" s="241"/>
      <c r="BQ250" s="241"/>
      <c r="BR250" s="241"/>
      <c r="BS250" s="241"/>
      <c r="BT250" s="241"/>
      <c r="BU250" s="241"/>
      <c r="BV250" s="241"/>
      <c r="BW250" s="241"/>
      <c r="BX250" s="241"/>
      <c r="BY250" s="241"/>
      <c r="BZ250" s="241"/>
      <c r="CA250" s="241"/>
      <c r="CB250" s="241"/>
      <c r="CC250" s="241"/>
      <c r="CD250" s="241"/>
      <c r="CE250" s="241"/>
      <c r="CF250" s="241"/>
      <c r="CG250" s="241"/>
      <c r="CH250" s="241"/>
      <c r="CI250" s="241"/>
      <c r="CJ250" s="241"/>
      <c r="CK250" s="241"/>
      <c r="CL250" s="241"/>
      <c r="CM250" s="241"/>
      <c r="CN250" s="241"/>
      <c r="CO250" s="241"/>
      <c r="CP250" s="241"/>
      <c r="CQ250" s="241"/>
      <c r="CR250" s="241"/>
      <c r="CS250" s="241"/>
      <c r="CT250" s="241"/>
    </row>
    <row r="251" spans="1:98" ht="19.5" customHeight="1">
      <c r="A251" s="261"/>
      <c r="B251" s="270"/>
      <c r="C251" s="263" t="s">
        <v>89</v>
      </c>
      <c r="D251" s="247">
        <f t="shared" si="99"/>
        <v>333</v>
      </c>
      <c r="E251" s="247">
        <v>8</v>
      </c>
      <c r="F251" s="247">
        <v>28</v>
      </c>
      <c r="G251" s="247">
        <v>36</v>
      </c>
      <c r="H251" s="247">
        <v>39</v>
      </c>
      <c r="I251" s="247">
        <v>31</v>
      </c>
      <c r="J251" s="247">
        <v>22</v>
      </c>
      <c r="K251" s="247">
        <v>18</v>
      </c>
      <c r="L251" s="247">
        <v>14</v>
      </c>
      <c r="M251" s="247">
        <v>16</v>
      </c>
      <c r="N251" s="247">
        <v>17</v>
      </c>
      <c r="O251" s="247">
        <v>16</v>
      </c>
      <c r="P251" s="247">
        <v>16</v>
      </c>
      <c r="Q251" s="247">
        <v>13</v>
      </c>
      <c r="R251" s="247">
        <v>9</v>
      </c>
      <c r="S251" s="247">
        <v>17</v>
      </c>
      <c r="T251" s="247">
        <v>8</v>
      </c>
      <c r="U251" s="247">
        <v>10</v>
      </c>
      <c r="V251" s="264">
        <v>15</v>
      </c>
      <c r="W251" s="240"/>
      <c r="X251" s="240"/>
      <c r="Y251" s="240"/>
      <c r="Z251" s="241"/>
      <c r="AA251" s="241"/>
      <c r="AB251" s="241"/>
      <c r="AC251" s="241"/>
      <c r="AD251" s="241"/>
      <c r="AE251" s="241"/>
      <c r="AF251" s="241"/>
      <c r="AG251" s="241"/>
      <c r="AH251" s="241"/>
      <c r="AI251" s="241"/>
      <c r="AJ251" s="241"/>
      <c r="AK251" s="241"/>
      <c r="AL251" s="241"/>
      <c r="AM251" s="241"/>
      <c r="AN251" s="241"/>
      <c r="AO251" s="241"/>
      <c r="AP251" s="241"/>
      <c r="AQ251" s="241"/>
      <c r="AR251" s="241"/>
      <c r="AS251" s="241"/>
      <c r="AT251" s="241"/>
      <c r="AU251" s="241"/>
      <c r="AV251" s="241"/>
      <c r="AW251" s="241"/>
      <c r="AX251" s="241"/>
      <c r="AY251" s="241"/>
      <c r="AZ251" s="241"/>
      <c r="BA251" s="241"/>
      <c r="BB251" s="241"/>
      <c r="BC251" s="241"/>
      <c r="BD251" s="241"/>
      <c r="BE251" s="241"/>
      <c r="BF251" s="241"/>
      <c r="BG251" s="241"/>
      <c r="BH251" s="241"/>
      <c r="BI251" s="241"/>
      <c r="BJ251" s="241"/>
      <c r="BK251" s="241"/>
      <c r="BL251" s="241"/>
      <c r="BM251" s="241"/>
      <c r="BN251" s="241"/>
      <c r="BO251" s="241"/>
      <c r="BP251" s="241"/>
      <c r="BQ251" s="241"/>
      <c r="BR251" s="241"/>
      <c r="BS251" s="241"/>
      <c r="BT251" s="241"/>
      <c r="BU251" s="241"/>
      <c r="BV251" s="241"/>
      <c r="BW251" s="241"/>
      <c r="BX251" s="241"/>
      <c r="BY251" s="241"/>
      <c r="BZ251" s="241"/>
      <c r="CA251" s="241"/>
      <c r="CB251" s="241"/>
      <c r="CC251" s="241"/>
      <c r="CD251" s="241"/>
      <c r="CE251" s="241"/>
      <c r="CF251" s="241"/>
      <c r="CG251" s="241"/>
      <c r="CH251" s="241"/>
      <c r="CI251" s="241"/>
      <c r="CJ251" s="241"/>
      <c r="CK251" s="241"/>
      <c r="CL251" s="241"/>
      <c r="CM251" s="241"/>
      <c r="CN251" s="241"/>
      <c r="CO251" s="241"/>
      <c r="CP251" s="241"/>
      <c r="CQ251" s="241"/>
      <c r="CR251" s="241"/>
      <c r="CS251" s="241"/>
      <c r="CT251" s="241"/>
    </row>
    <row r="252" spans="1:98" s="254" customFormat="1" ht="19.5" customHeight="1">
      <c r="A252" s="248" t="s">
        <v>29</v>
      </c>
      <c r="B252" s="249" t="s">
        <v>252</v>
      </c>
      <c r="C252" s="166"/>
      <c r="D252" s="239">
        <f t="shared" si="99"/>
        <v>1466</v>
      </c>
      <c r="E252" s="239">
        <f t="shared" ref="E252:V252" si="103">SUM(E253:E254)</f>
        <v>24</v>
      </c>
      <c r="F252" s="239">
        <f t="shared" si="103"/>
        <v>118</v>
      </c>
      <c r="G252" s="239">
        <f t="shared" si="103"/>
        <v>151</v>
      </c>
      <c r="H252" s="239">
        <f t="shared" si="103"/>
        <v>131</v>
      </c>
      <c r="I252" s="239">
        <f t="shared" si="103"/>
        <v>152</v>
      </c>
      <c r="J252" s="239">
        <f t="shared" si="103"/>
        <v>140</v>
      </c>
      <c r="K252" s="239">
        <f t="shared" si="103"/>
        <v>123</v>
      </c>
      <c r="L252" s="239">
        <f t="shared" si="103"/>
        <v>85</v>
      </c>
      <c r="M252" s="239">
        <f t="shared" si="103"/>
        <v>87</v>
      </c>
      <c r="N252" s="239">
        <f t="shared" si="103"/>
        <v>67</v>
      </c>
      <c r="O252" s="239">
        <f t="shared" si="103"/>
        <v>67</v>
      </c>
      <c r="P252" s="239">
        <f t="shared" si="103"/>
        <v>64</v>
      </c>
      <c r="Q252" s="239">
        <f t="shared" si="103"/>
        <v>56</v>
      </c>
      <c r="R252" s="239">
        <f t="shared" si="103"/>
        <v>60</v>
      </c>
      <c r="S252" s="239">
        <f t="shared" si="103"/>
        <v>56</v>
      </c>
      <c r="T252" s="239">
        <f t="shared" si="103"/>
        <v>36</v>
      </c>
      <c r="U252" s="239">
        <f t="shared" si="103"/>
        <v>18</v>
      </c>
      <c r="V252" s="251">
        <f t="shared" si="103"/>
        <v>31</v>
      </c>
      <c r="W252" s="252"/>
      <c r="X252" s="252"/>
      <c r="Y252" s="252"/>
      <c r="Z252" s="253"/>
      <c r="AA252" s="253"/>
      <c r="AB252" s="253"/>
      <c r="AC252" s="253"/>
      <c r="AD252" s="253"/>
      <c r="AE252" s="253"/>
      <c r="AF252" s="253"/>
      <c r="AG252" s="253"/>
      <c r="AH252" s="253"/>
      <c r="AI252" s="253"/>
      <c r="AJ252" s="253"/>
      <c r="AK252" s="253"/>
      <c r="AL252" s="253"/>
      <c r="AM252" s="253"/>
      <c r="AN252" s="253"/>
      <c r="AO252" s="253"/>
      <c r="AP252" s="253"/>
      <c r="AQ252" s="253"/>
      <c r="AR252" s="253"/>
      <c r="AS252" s="253"/>
      <c r="AT252" s="253"/>
      <c r="AU252" s="253"/>
      <c r="AV252" s="253"/>
      <c r="AW252" s="253"/>
      <c r="AX252" s="253"/>
      <c r="AY252" s="253"/>
      <c r="AZ252" s="253"/>
      <c r="BA252" s="253"/>
      <c r="BB252" s="253"/>
      <c r="BC252" s="253"/>
      <c r="BD252" s="253"/>
      <c r="BE252" s="253"/>
      <c r="BF252" s="253"/>
      <c r="BG252" s="253"/>
      <c r="BH252" s="253"/>
      <c r="BI252" s="253"/>
      <c r="BJ252" s="253"/>
      <c r="BK252" s="253"/>
      <c r="BL252" s="253"/>
      <c r="BM252" s="253"/>
      <c r="BN252" s="253"/>
      <c r="BO252" s="253"/>
      <c r="BP252" s="253"/>
      <c r="BQ252" s="253"/>
      <c r="BR252" s="253"/>
      <c r="BS252" s="253"/>
      <c r="BT252" s="253"/>
      <c r="BU252" s="253"/>
      <c r="BV252" s="253"/>
      <c r="BW252" s="253"/>
      <c r="BX252" s="253"/>
      <c r="BY252" s="253"/>
      <c r="BZ252" s="253"/>
      <c r="CA252" s="253"/>
      <c r="CB252" s="253"/>
      <c r="CC252" s="253"/>
      <c r="CD252" s="253"/>
      <c r="CE252" s="253"/>
      <c r="CF252" s="253"/>
      <c r="CG252" s="253"/>
      <c r="CH252" s="253"/>
      <c r="CI252" s="253"/>
      <c r="CJ252" s="253"/>
      <c r="CK252" s="253"/>
      <c r="CL252" s="253"/>
      <c r="CM252" s="253"/>
      <c r="CN252" s="253"/>
      <c r="CO252" s="253"/>
      <c r="CP252" s="253"/>
      <c r="CQ252" s="253"/>
      <c r="CR252" s="253"/>
      <c r="CS252" s="253"/>
      <c r="CT252" s="253"/>
    </row>
    <row r="253" spans="1:98" s="265" customFormat="1" ht="19.5" customHeight="1">
      <c r="A253" s="261"/>
      <c r="B253" s="273"/>
      <c r="C253" s="263" t="s">
        <v>88</v>
      </c>
      <c r="D253" s="247">
        <f t="shared" si="99"/>
        <v>772</v>
      </c>
      <c r="E253" s="247">
        <v>13</v>
      </c>
      <c r="F253" s="247">
        <v>58</v>
      </c>
      <c r="G253" s="247">
        <v>77</v>
      </c>
      <c r="H253" s="247">
        <v>74</v>
      </c>
      <c r="I253" s="247">
        <v>82</v>
      </c>
      <c r="J253" s="247">
        <v>75</v>
      </c>
      <c r="K253" s="247">
        <v>66</v>
      </c>
      <c r="L253" s="247">
        <v>45</v>
      </c>
      <c r="M253" s="247">
        <v>46</v>
      </c>
      <c r="N253" s="247">
        <v>36</v>
      </c>
      <c r="O253" s="247">
        <v>33</v>
      </c>
      <c r="P253" s="247">
        <v>34</v>
      </c>
      <c r="Q253" s="247">
        <v>30</v>
      </c>
      <c r="R253" s="247">
        <v>32</v>
      </c>
      <c r="S253" s="247">
        <v>30</v>
      </c>
      <c r="T253" s="247">
        <v>19</v>
      </c>
      <c r="U253" s="247">
        <v>9</v>
      </c>
      <c r="V253" s="264">
        <v>13</v>
      </c>
      <c r="W253" s="267"/>
      <c r="X253" s="240"/>
      <c r="Y253" s="240"/>
      <c r="Z253" s="241"/>
      <c r="AA253" s="241"/>
      <c r="AB253" s="241"/>
      <c r="AC253" s="241"/>
      <c r="AD253" s="241"/>
      <c r="AE253" s="241"/>
      <c r="AF253" s="241"/>
      <c r="AG253" s="241"/>
      <c r="AH253" s="241"/>
      <c r="AI253" s="241"/>
      <c r="AJ253" s="241"/>
      <c r="AK253" s="241"/>
      <c r="AL253" s="241"/>
      <c r="AM253" s="241"/>
      <c r="AN253" s="241"/>
      <c r="AO253" s="241"/>
      <c r="AP253" s="241"/>
      <c r="AQ253" s="241"/>
      <c r="AR253" s="241"/>
      <c r="AS253" s="241"/>
      <c r="AT253" s="241"/>
      <c r="AU253" s="241"/>
      <c r="AV253" s="241"/>
      <c r="AW253" s="241"/>
      <c r="AX253" s="241"/>
      <c r="AY253" s="241"/>
      <c r="AZ253" s="241"/>
      <c r="BA253" s="241"/>
      <c r="BB253" s="241"/>
      <c r="BC253" s="241"/>
      <c r="BD253" s="241"/>
      <c r="BE253" s="241"/>
      <c r="BF253" s="241"/>
      <c r="BG253" s="241"/>
      <c r="BH253" s="241"/>
      <c r="BI253" s="241"/>
      <c r="BJ253" s="241"/>
      <c r="BK253" s="241"/>
      <c r="BL253" s="241"/>
      <c r="BM253" s="241"/>
      <c r="BN253" s="241"/>
      <c r="BO253" s="241"/>
      <c r="BP253" s="241"/>
      <c r="BQ253" s="241"/>
      <c r="BR253" s="241"/>
      <c r="BS253" s="241"/>
      <c r="BT253" s="241"/>
      <c r="BU253" s="241"/>
      <c r="BV253" s="241"/>
      <c r="BW253" s="241"/>
      <c r="BX253" s="241"/>
      <c r="BY253" s="241"/>
      <c r="BZ253" s="241"/>
      <c r="CA253" s="241"/>
      <c r="CB253" s="241"/>
      <c r="CC253" s="241"/>
      <c r="CD253" s="241"/>
      <c r="CE253" s="241"/>
      <c r="CF253" s="241"/>
      <c r="CG253" s="241"/>
      <c r="CH253" s="241"/>
      <c r="CI253" s="241"/>
      <c r="CJ253" s="241"/>
      <c r="CK253" s="241"/>
      <c r="CL253" s="241"/>
      <c r="CM253" s="241"/>
      <c r="CN253" s="241"/>
      <c r="CO253" s="241"/>
      <c r="CP253" s="241"/>
      <c r="CQ253" s="241"/>
      <c r="CR253" s="241"/>
      <c r="CS253" s="241"/>
      <c r="CT253" s="241"/>
    </row>
    <row r="254" spans="1:98" ht="19.5" customHeight="1">
      <c r="A254" s="261"/>
      <c r="B254" s="270"/>
      <c r="C254" s="263" t="s">
        <v>89</v>
      </c>
      <c r="D254" s="247">
        <f t="shared" si="99"/>
        <v>694</v>
      </c>
      <c r="E254" s="247">
        <v>11</v>
      </c>
      <c r="F254" s="247">
        <v>60</v>
      </c>
      <c r="G254" s="247">
        <v>74</v>
      </c>
      <c r="H254" s="247">
        <v>57</v>
      </c>
      <c r="I254" s="247">
        <v>70</v>
      </c>
      <c r="J254" s="247">
        <v>65</v>
      </c>
      <c r="K254" s="247">
        <v>57</v>
      </c>
      <c r="L254" s="247">
        <v>40</v>
      </c>
      <c r="M254" s="247">
        <v>41</v>
      </c>
      <c r="N254" s="247">
        <v>31</v>
      </c>
      <c r="O254" s="247">
        <v>34</v>
      </c>
      <c r="P254" s="247">
        <v>30</v>
      </c>
      <c r="Q254" s="247">
        <v>26</v>
      </c>
      <c r="R254" s="247">
        <v>28</v>
      </c>
      <c r="S254" s="247">
        <v>26</v>
      </c>
      <c r="T254" s="247">
        <v>17</v>
      </c>
      <c r="U254" s="247">
        <v>9</v>
      </c>
      <c r="V254" s="264">
        <v>18</v>
      </c>
      <c r="W254" s="267"/>
      <c r="X254" s="240"/>
      <c r="Y254" s="240"/>
      <c r="Z254" s="241"/>
      <c r="AA254" s="241"/>
      <c r="AB254" s="241"/>
      <c r="AC254" s="241"/>
      <c r="AD254" s="241"/>
      <c r="AE254" s="241"/>
      <c r="AF254" s="241"/>
      <c r="AG254" s="241"/>
      <c r="AH254" s="241"/>
      <c r="AI254" s="241"/>
      <c r="AJ254" s="241"/>
      <c r="AK254" s="241"/>
      <c r="AL254" s="241"/>
      <c r="AM254" s="241"/>
      <c r="AN254" s="241"/>
      <c r="AO254" s="241"/>
      <c r="AP254" s="241"/>
      <c r="AQ254" s="241"/>
      <c r="AR254" s="241"/>
      <c r="AS254" s="241"/>
      <c r="AT254" s="241"/>
      <c r="AU254" s="241"/>
      <c r="AV254" s="241"/>
      <c r="AW254" s="241"/>
      <c r="AX254" s="241"/>
      <c r="AY254" s="241"/>
      <c r="AZ254" s="241"/>
      <c r="BA254" s="241"/>
      <c r="BB254" s="241"/>
      <c r="BC254" s="241"/>
      <c r="BD254" s="241"/>
      <c r="BE254" s="241"/>
      <c r="BF254" s="241"/>
      <c r="BG254" s="241"/>
      <c r="BH254" s="241"/>
      <c r="BI254" s="241"/>
      <c r="BJ254" s="241"/>
      <c r="BK254" s="241"/>
      <c r="BL254" s="241"/>
      <c r="BM254" s="241"/>
      <c r="BN254" s="241"/>
      <c r="BO254" s="241"/>
      <c r="BP254" s="241"/>
      <c r="BQ254" s="241"/>
      <c r="BR254" s="241"/>
      <c r="BS254" s="241"/>
      <c r="BT254" s="241"/>
      <c r="BU254" s="241"/>
      <c r="BV254" s="241"/>
      <c r="BW254" s="241"/>
      <c r="BX254" s="241"/>
      <c r="BY254" s="241"/>
      <c r="BZ254" s="241"/>
      <c r="CA254" s="241"/>
      <c r="CB254" s="241"/>
      <c r="CC254" s="241"/>
      <c r="CD254" s="241"/>
      <c r="CE254" s="241"/>
      <c r="CF254" s="241"/>
      <c r="CG254" s="241"/>
      <c r="CH254" s="241"/>
      <c r="CI254" s="241"/>
      <c r="CJ254" s="241"/>
      <c r="CK254" s="241"/>
      <c r="CL254" s="241"/>
      <c r="CM254" s="241"/>
      <c r="CN254" s="241"/>
      <c r="CO254" s="241"/>
      <c r="CP254" s="241"/>
      <c r="CQ254" s="241"/>
      <c r="CR254" s="241"/>
      <c r="CS254" s="241"/>
      <c r="CT254" s="241"/>
    </row>
    <row r="255" spans="1:98" s="254" customFormat="1" ht="19.5" customHeight="1">
      <c r="A255" s="248" t="s">
        <v>31</v>
      </c>
      <c r="B255" s="249" t="s">
        <v>253</v>
      </c>
      <c r="C255" s="274"/>
      <c r="D255" s="239">
        <f t="shared" si="99"/>
        <v>877</v>
      </c>
      <c r="E255" s="239">
        <f t="shared" ref="E255:V255" si="104">SUM(E256:E257)</f>
        <v>23</v>
      </c>
      <c r="F255" s="239">
        <f t="shared" si="104"/>
        <v>66</v>
      </c>
      <c r="G255" s="239">
        <f t="shared" si="104"/>
        <v>78</v>
      </c>
      <c r="H255" s="239">
        <f t="shared" si="104"/>
        <v>100</v>
      </c>
      <c r="I255" s="239">
        <f t="shared" si="104"/>
        <v>82</v>
      </c>
      <c r="J255" s="239">
        <f t="shared" si="104"/>
        <v>84</v>
      </c>
      <c r="K255" s="239">
        <f t="shared" si="104"/>
        <v>78</v>
      </c>
      <c r="L255" s="239">
        <f t="shared" si="104"/>
        <v>61</v>
      </c>
      <c r="M255" s="239">
        <f t="shared" si="104"/>
        <v>41</v>
      </c>
      <c r="N255" s="239">
        <f t="shared" si="104"/>
        <v>36</v>
      </c>
      <c r="O255" s="239">
        <f t="shared" si="104"/>
        <v>33</v>
      </c>
      <c r="P255" s="239">
        <f t="shared" si="104"/>
        <v>41</v>
      </c>
      <c r="Q255" s="239">
        <f t="shared" si="104"/>
        <v>48</v>
      </c>
      <c r="R255" s="239">
        <f t="shared" si="104"/>
        <v>38</v>
      </c>
      <c r="S255" s="239">
        <f t="shared" si="104"/>
        <v>28</v>
      </c>
      <c r="T255" s="239">
        <f t="shared" si="104"/>
        <v>13</v>
      </c>
      <c r="U255" s="239">
        <f t="shared" si="104"/>
        <v>8</v>
      </c>
      <c r="V255" s="251">
        <f t="shared" si="104"/>
        <v>19</v>
      </c>
      <c r="W255" s="252"/>
      <c r="X255" s="252"/>
      <c r="Y255" s="252"/>
      <c r="Z255" s="253"/>
      <c r="AA255" s="253"/>
      <c r="AB255" s="253"/>
      <c r="AC255" s="253"/>
      <c r="AD255" s="253"/>
      <c r="AE255" s="253"/>
      <c r="AF255" s="253"/>
      <c r="AG255" s="253"/>
      <c r="AH255" s="253"/>
      <c r="AI255" s="253"/>
      <c r="AJ255" s="253"/>
      <c r="AK255" s="253"/>
      <c r="AL255" s="253"/>
      <c r="AM255" s="253"/>
      <c r="AN255" s="253"/>
      <c r="AO255" s="253"/>
      <c r="AP255" s="253"/>
      <c r="AQ255" s="253"/>
      <c r="AR255" s="253"/>
      <c r="AS255" s="253"/>
      <c r="AT255" s="253"/>
      <c r="AU255" s="253"/>
      <c r="AV255" s="253"/>
      <c r="AW255" s="253"/>
      <c r="AX255" s="253"/>
      <c r="AY255" s="253"/>
      <c r="AZ255" s="253"/>
      <c r="BA255" s="253"/>
      <c r="BB255" s="253"/>
      <c r="BC255" s="253"/>
      <c r="BD255" s="253"/>
      <c r="BE255" s="253"/>
      <c r="BF255" s="253"/>
      <c r="BG255" s="253"/>
      <c r="BH255" s="253"/>
      <c r="BI255" s="253"/>
      <c r="BJ255" s="253"/>
      <c r="BK255" s="253"/>
      <c r="BL255" s="253"/>
      <c r="BM255" s="253"/>
      <c r="BN255" s="253"/>
      <c r="BO255" s="253"/>
      <c r="BP255" s="253"/>
      <c r="BQ255" s="253"/>
      <c r="BR255" s="253"/>
      <c r="BS255" s="253"/>
      <c r="BT255" s="253"/>
      <c r="BU255" s="253"/>
      <c r="BV255" s="253"/>
      <c r="BW255" s="253"/>
      <c r="BX255" s="253"/>
      <c r="BY255" s="253"/>
      <c r="BZ255" s="253"/>
      <c r="CA255" s="253"/>
      <c r="CB255" s="253"/>
      <c r="CC255" s="253"/>
      <c r="CD255" s="253"/>
      <c r="CE255" s="253"/>
      <c r="CF255" s="253"/>
      <c r="CG255" s="253"/>
      <c r="CH255" s="253"/>
      <c r="CI255" s="253"/>
      <c r="CJ255" s="253"/>
      <c r="CK255" s="253"/>
      <c r="CL255" s="253"/>
      <c r="CM255" s="253"/>
      <c r="CN255" s="253"/>
      <c r="CO255" s="253"/>
      <c r="CP255" s="253"/>
      <c r="CQ255" s="253"/>
      <c r="CR255" s="253"/>
      <c r="CS255" s="253"/>
      <c r="CT255" s="253"/>
    </row>
    <row r="256" spans="1:98" s="265" customFormat="1" ht="19.5" customHeight="1">
      <c r="A256" s="261"/>
      <c r="B256" s="273"/>
      <c r="C256" s="263" t="s">
        <v>88</v>
      </c>
      <c r="D256" s="247">
        <f t="shared" si="99"/>
        <v>447</v>
      </c>
      <c r="E256" s="247">
        <v>11</v>
      </c>
      <c r="F256" s="247">
        <v>35</v>
      </c>
      <c r="G256" s="247">
        <v>42</v>
      </c>
      <c r="H256" s="247">
        <v>48</v>
      </c>
      <c r="I256" s="247">
        <v>42</v>
      </c>
      <c r="J256" s="247">
        <v>42</v>
      </c>
      <c r="K256" s="247">
        <v>41</v>
      </c>
      <c r="L256" s="247">
        <v>32</v>
      </c>
      <c r="M256" s="247">
        <v>21</v>
      </c>
      <c r="N256" s="247">
        <v>20</v>
      </c>
      <c r="O256" s="247">
        <v>19</v>
      </c>
      <c r="P256" s="247">
        <v>19</v>
      </c>
      <c r="Q256" s="247">
        <v>22</v>
      </c>
      <c r="R256" s="247">
        <v>20</v>
      </c>
      <c r="S256" s="247">
        <v>12</v>
      </c>
      <c r="T256" s="247">
        <v>8</v>
      </c>
      <c r="U256" s="247">
        <v>4</v>
      </c>
      <c r="V256" s="264">
        <v>9</v>
      </c>
      <c r="W256" s="240"/>
      <c r="X256" s="240"/>
      <c r="Y256" s="240"/>
      <c r="Z256" s="241"/>
      <c r="AA256" s="241"/>
      <c r="AB256" s="241"/>
      <c r="AC256" s="241"/>
      <c r="AD256" s="241"/>
      <c r="AE256" s="241"/>
      <c r="AF256" s="241"/>
      <c r="AG256" s="241"/>
      <c r="AH256" s="241"/>
      <c r="AI256" s="241"/>
      <c r="AJ256" s="241"/>
      <c r="AK256" s="241"/>
      <c r="AL256" s="241"/>
      <c r="AM256" s="241"/>
      <c r="AN256" s="241"/>
      <c r="AO256" s="241"/>
      <c r="AP256" s="241"/>
      <c r="AQ256" s="241"/>
      <c r="AR256" s="241"/>
      <c r="AS256" s="241"/>
      <c r="AT256" s="241"/>
      <c r="AU256" s="241"/>
      <c r="AV256" s="241"/>
      <c r="AW256" s="241"/>
      <c r="AX256" s="241"/>
      <c r="AY256" s="241"/>
      <c r="AZ256" s="241"/>
      <c r="BA256" s="241"/>
      <c r="BB256" s="241"/>
      <c r="BC256" s="241"/>
      <c r="BD256" s="241"/>
      <c r="BE256" s="241"/>
      <c r="BF256" s="241"/>
      <c r="BG256" s="241"/>
      <c r="BH256" s="241"/>
      <c r="BI256" s="241"/>
      <c r="BJ256" s="241"/>
      <c r="BK256" s="241"/>
      <c r="BL256" s="241"/>
      <c r="BM256" s="241"/>
      <c r="BN256" s="241"/>
      <c r="BO256" s="241"/>
      <c r="BP256" s="241"/>
      <c r="BQ256" s="241"/>
      <c r="BR256" s="241"/>
      <c r="BS256" s="241"/>
      <c r="BT256" s="241"/>
      <c r="BU256" s="241"/>
      <c r="BV256" s="241"/>
      <c r="BW256" s="241"/>
      <c r="BX256" s="241"/>
      <c r="BY256" s="241"/>
      <c r="BZ256" s="241"/>
      <c r="CA256" s="241"/>
      <c r="CB256" s="241"/>
      <c r="CC256" s="241"/>
      <c r="CD256" s="241"/>
      <c r="CE256" s="241"/>
      <c r="CF256" s="241"/>
      <c r="CG256" s="241"/>
      <c r="CH256" s="241"/>
      <c r="CI256" s="241"/>
      <c r="CJ256" s="241"/>
      <c r="CK256" s="241"/>
      <c r="CL256" s="241"/>
      <c r="CM256" s="241"/>
      <c r="CN256" s="241"/>
      <c r="CO256" s="241"/>
      <c r="CP256" s="241"/>
      <c r="CQ256" s="241"/>
      <c r="CR256" s="241"/>
      <c r="CS256" s="241"/>
      <c r="CT256" s="241"/>
    </row>
    <row r="257" spans="1:98" ht="19.5" customHeight="1">
      <c r="A257" s="261"/>
      <c r="B257" s="270"/>
      <c r="C257" s="263" t="s">
        <v>89</v>
      </c>
      <c r="D257" s="247">
        <f t="shared" si="99"/>
        <v>430</v>
      </c>
      <c r="E257" s="247">
        <v>12</v>
      </c>
      <c r="F257" s="247">
        <v>31</v>
      </c>
      <c r="G257" s="247">
        <v>36</v>
      </c>
      <c r="H257" s="247">
        <v>52</v>
      </c>
      <c r="I257" s="247">
        <v>40</v>
      </c>
      <c r="J257" s="247">
        <v>42</v>
      </c>
      <c r="K257" s="247">
        <v>37</v>
      </c>
      <c r="L257" s="247">
        <v>29</v>
      </c>
      <c r="M257" s="247">
        <v>20</v>
      </c>
      <c r="N257" s="247">
        <v>16</v>
      </c>
      <c r="O257" s="247">
        <v>14</v>
      </c>
      <c r="P257" s="247">
        <v>22</v>
      </c>
      <c r="Q257" s="247">
        <v>26</v>
      </c>
      <c r="R257" s="247">
        <v>18</v>
      </c>
      <c r="S257" s="247">
        <v>16</v>
      </c>
      <c r="T257" s="247">
        <v>5</v>
      </c>
      <c r="U257" s="247">
        <v>4</v>
      </c>
      <c r="V257" s="264">
        <v>10</v>
      </c>
      <c r="W257" s="240"/>
      <c r="X257" s="240"/>
      <c r="Y257" s="240"/>
      <c r="Z257" s="241"/>
      <c r="AA257" s="241"/>
      <c r="AB257" s="241"/>
      <c r="AC257" s="241"/>
      <c r="AD257" s="241"/>
      <c r="AE257" s="241"/>
      <c r="AF257" s="241"/>
      <c r="AG257" s="241"/>
      <c r="AH257" s="241"/>
      <c r="AI257" s="241"/>
      <c r="AJ257" s="241"/>
      <c r="AK257" s="241"/>
      <c r="AL257" s="241"/>
      <c r="AM257" s="241"/>
      <c r="AN257" s="241"/>
      <c r="AO257" s="241"/>
      <c r="AP257" s="241"/>
      <c r="AQ257" s="241"/>
      <c r="AR257" s="241"/>
      <c r="AS257" s="241"/>
      <c r="AT257" s="241"/>
      <c r="AU257" s="241"/>
      <c r="AV257" s="241"/>
      <c r="AW257" s="241"/>
      <c r="AX257" s="241"/>
      <c r="AY257" s="241"/>
      <c r="AZ257" s="241"/>
      <c r="BA257" s="241"/>
      <c r="BB257" s="241"/>
      <c r="BC257" s="241"/>
      <c r="BD257" s="241"/>
      <c r="BE257" s="241"/>
      <c r="BF257" s="241"/>
      <c r="BG257" s="241"/>
      <c r="BH257" s="241"/>
      <c r="BI257" s="241"/>
      <c r="BJ257" s="241"/>
      <c r="BK257" s="241"/>
      <c r="BL257" s="241"/>
      <c r="BM257" s="241"/>
      <c r="BN257" s="241"/>
      <c r="BO257" s="241"/>
      <c r="BP257" s="241"/>
      <c r="BQ257" s="241"/>
      <c r="BR257" s="241"/>
      <c r="BS257" s="241"/>
      <c r="BT257" s="241"/>
      <c r="BU257" s="241"/>
      <c r="BV257" s="241"/>
      <c r="BW257" s="241"/>
      <c r="BX257" s="241"/>
      <c r="BY257" s="241"/>
      <c r="BZ257" s="241"/>
      <c r="CA257" s="241"/>
      <c r="CB257" s="241"/>
      <c r="CC257" s="241"/>
      <c r="CD257" s="241"/>
      <c r="CE257" s="241"/>
      <c r="CF257" s="241"/>
      <c r="CG257" s="241"/>
      <c r="CH257" s="241"/>
      <c r="CI257" s="241"/>
      <c r="CJ257" s="241"/>
      <c r="CK257" s="241"/>
      <c r="CL257" s="241"/>
      <c r="CM257" s="241"/>
      <c r="CN257" s="241"/>
      <c r="CO257" s="241"/>
      <c r="CP257" s="241"/>
      <c r="CQ257" s="241"/>
      <c r="CR257" s="241"/>
      <c r="CS257" s="241"/>
      <c r="CT257" s="241"/>
    </row>
    <row r="258" spans="1:98" s="254" customFormat="1" ht="19.5" customHeight="1">
      <c r="A258" s="248" t="s">
        <v>33</v>
      </c>
      <c r="B258" s="249" t="s">
        <v>254</v>
      </c>
      <c r="C258" s="166"/>
      <c r="D258" s="239">
        <f t="shared" si="99"/>
        <v>494</v>
      </c>
      <c r="E258" s="239">
        <f t="shared" ref="E258:V258" si="105">SUM(E259:E260)</f>
        <v>9</v>
      </c>
      <c r="F258" s="239">
        <f t="shared" si="105"/>
        <v>36</v>
      </c>
      <c r="G258" s="239">
        <f t="shared" si="105"/>
        <v>43</v>
      </c>
      <c r="H258" s="239">
        <f t="shared" si="105"/>
        <v>43</v>
      </c>
      <c r="I258" s="239">
        <f t="shared" si="105"/>
        <v>41</v>
      </c>
      <c r="J258" s="239">
        <f t="shared" si="105"/>
        <v>53</v>
      </c>
      <c r="K258" s="239">
        <f t="shared" si="105"/>
        <v>37</v>
      </c>
      <c r="L258" s="239">
        <f t="shared" si="105"/>
        <v>39</v>
      </c>
      <c r="M258" s="239">
        <f t="shared" si="105"/>
        <v>32</v>
      </c>
      <c r="N258" s="239">
        <f t="shared" si="105"/>
        <v>22</v>
      </c>
      <c r="O258" s="239">
        <f t="shared" si="105"/>
        <v>21</v>
      </c>
      <c r="P258" s="239">
        <f t="shared" si="105"/>
        <v>16</v>
      </c>
      <c r="Q258" s="239">
        <f t="shared" si="105"/>
        <v>23</v>
      </c>
      <c r="R258" s="239">
        <f t="shared" si="105"/>
        <v>24</v>
      </c>
      <c r="S258" s="239">
        <f t="shared" si="105"/>
        <v>11</v>
      </c>
      <c r="T258" s="239">
        <f t="shared" si="105"/>
        <v>12</v>
      </c>
      <c r="U258" s="239">
        <f t="shared" si="105"/>
        <v>11</v>
      </c>
      <c r="V258" s="251">
        <f t="shared" si="105"/>
        <v>21</v>
      </c>
      <c r="W258" s="252"/>
      <c r="X258" s="252"/>
      <c r="Y258" s="252"/>
      <c r="Z258" s="253"/>
      <c r="AA258" s="253"/>
      <c r="AB258" s="253"/>
      <c r="AC258" s="253"/>
      <c r="AD258" s="253"/>
      <c r="AE258" s="253"/>
      <c r="AF258" s="253"/>
      <c r="AG258" s="253"/>
      <c r="AH258" s="253"/>
      <c r="AI258" s="253"/>
      <c r="AJ258" s="253"/>
      <c r="AK258" s="253"/>
      <c r="AL258" s="253"/>
      <c r="AM258" s="253"/>
      <c r="AN258" s="253"/>
      <c r="AO258" s="253"/>
      <c r="AP258" s="253"/>
      <c r="AQ258" s="253"/>
      <c r="AR258" s="253"/>
      <c r="AS258" s="253"/>
      <c r="AT258" s="253"/>
      <c r="AU258" s="253"/>
      <c r="AV258" s="253"/>
      <c r="AW258" s="253"/>
      <c r="AX258" s="253"/>
      <c r="AY258" s="253"/>
      <c r="AZ258" s="253"/>
      <c r="BA258" s="253"/>
      <c r="BB258" s="253"/>
      <c r="BC258" s="253"/>
      <c r="BD258" s="253"/>
      <c r="BE258" s="253"/>
      <c r="BF258" s="253"/>
      <c r="BG258" s="253"/>
      <c r="BH258" s="253"/>
      <c r="BI258" s="253"/>
      <c r="BJ258" s="253"/>
      <c r="BK258" s="253"/>
      <c r="BL258" s="253"/>
      <c r="BM258" s="253"/>
      <c r="BN258" s="253"/>
      <c r="BO258" s="253"/>
      <c r="BP258" s="253"/>
      <c r="BQ258" s="253"/>
      <c r="BR258" s="253"/>
      <c r="BS258" s="253"/>
      <c r="BT258" s="253"/>
      <c r="BU258" s="253"/>
      <c r="BV258" s="253"/>
      <c r="BW258" s="253"/>
      <c r="BX258" s="253"/>
      <c r="BY258" s="253"/>
      <c r="BZ258" s="253"/>
      <c r="CA258" s="253"/>
      <c r="CB258" s="253"/>
      <c r="CC258" s="253"/>
      <c r="CD258" s="253"/>
      <c r="CE258" s="253"/>
      <c r="CF258" s="253"/>
      <c r="CG258" s="253"/>
      <c r="CH258" s="253"/>
      <c r="CI258" s="253"/>
      <c r="CJ258" s="253"/>
      <c r="CK258" s="253"/>
      <c r="CL258" s="253"/>
      <c r="CM258" s="253"/>
      <c r="CN258" s="253"/>
      <c r="CO258" s="253"/>
      <c r="CP258" s="253"/>
      <c r="CQ258" s="253"/>
      <c r="CR258" s="253"/>
      <c r="CS258" s="253"/>
      <c r="CT258" s="253"/>
    </row>
    <row r="259" spans="1:98" s="265" customFormat="1" ht="19.5" customHeight="1">
      <c r="A259" s="261"/>
      <c r="B259" s="273"/>
      <c r="C259" s="263" t="s">
        <v>88</v>
      </c>
      <c r="D259" s="247">
        <f t="shared" si="99"/>
        <v>264</v>
      </c>
      <c r="E259" s="247">
        <v>6</v>
      </c>
      <c r="F259" s="247">
        <v>20</v>
      </c>
      <c r="G259" s="247">
        <v>22</v>
      </c>
      <c r="H259" s="247">
        <v>25</v>
      </c>
      <c r="I259" s="247">
        <v>22</v>
      </c>
      <c r="J259" s="247">
        <v>25</v>
      </c>
      <c r="K259" s="247">
        <v>22</v>
      </c>
      <c r="L259" s="247">
        <v>20</v>
      </c>
      <c r="M259" s="247">
        <v>17</v>
      </c>
      <c r="N259" s="247">
        <v>11</v>
      </c>
      <c r="O259" s="247">
        <v>12</v>
      </c>
      <c r="P259" s="247">
        <v>10</v>
      </c>
      <c r="Q259" s="247">
        <v>12</v>
      </c>
      <c r="R259" s="247">
        <v>15</v>
      </c>
      <c r="S259" s="247">
        <v>5</v>
      </c>
      <c r="T259" s="247">
        <v>6</v>
      </c>
      <c r="U259" s="247">
        <v>6</v>
      </c>
      <c r="V259" s="264">
        <v>8</v>
      </c>
      <c r="W259" s="267"/>
      <c r="X259" s="267"/>
      <c r="Y259" s="240"/>
      <c r="Z259" s="241"/>
      <c r="AA259" s="241"/>
      <c r="AB259" s="241"/>
      <c r="AC259" s="241"/>
      <c r="AD259" s="241"/>
      <c r="AE259" s="241"/>
      <c r="AF259" s="241"/>
      <c r="AG259" s="241"/>
      <c r="AH259" s="241"/>
      <c r="AI259" s="241"/>
      <c r="AJ259" s="241"/>
      <c r="AK259" s="241"/>
      <c r="AL259" s="241"/>
      <c r="AM259" s="241"/>
      <c r="AN259" s="241"/>
      <c r="AO259" s="241"/>
      <c r="AP259" s="241"/>
      <c r="AQ259" s="241"/>
      <c r="AR259" s="241"/>
      <c r="AS259" s="241"/>
      <c r="AT259" s="241"/>
      <c r="AU259" s="241"/>
      <c r="AV259" s="241"/>
      <c r="AW259" s="241"/>
      <c r="AX259" s="241"/>
      <c r="AY259" s="241"/>
      <c r="AZ259" s="241"/>
      <c r="BA259" s="241"/>
      <c r="BB259" s="241"/>
      <c r="BC259" s="241"/>
      <c r="BD259" s="241"/>
      <c r="BE259" s="241"/>
      <c r="BF259" s="241"/>
      <c r="BG259" s="241"/>
      <c r="BH259" s="241"/>
      <c r="BI259" s="241"/>
      <c r="BJ259" s="241"/>
      <c r="BK259" s="241"/>
      <c r="BL259" s="241"/>
      <c r="BM259" s="241"/>
      <c r="BN259" s="241"/>
      <c r="BO259" s="241"/>
      <c r="BP259" s="241"/>
      <c r="BQ259" s="241"/>
      <c r="BR259" s="241"/>
      <c r="BS259" s="241"/>
      <c r="BT259" s="241"/>
      <c r="BU259" s="241"/>
      <c r="BV259" s="241"/>
      <c r="BW259" s="241"/>
      <c r="BX259" s="241"/>
      <c r="BY259" s="241"/>
      <c r="BZ259" s="241"/>
      <c r="CA259" s="241"/>
      <c r="CB259" s="241"/>
      <c r="CC259" s="241"/>
      <c r="CD259" s="241"/>
      <c r="CE259" s="241"/>
      <c r="CF259" s="241"/>
      <c r="CG259" s="241"/>
      <c r="CH259" s="241"/>
      <c r="CI259" s="241"/>
      <c r="CJ259" s="241"/>
      <c r="CK259" s="241"/>
      <c r="CL259" s="241"/>
      <c r="CM259" s="241"/>
      <c r="CN259" s="241"/>
      <c r="CO259" s="241"/>
      <c r="CP259" s="241"/>
      <c r="CQ259" s="241"/>
      <c r="CR259" s="241"/>
      <c r="CS259" s="241"/>
      <c r="CT259" s="241"/>
    </row>
    <row r="260" spans="1:98" ht="19.5" customHeight="1">
      <c r="A260" s="261"/>
      <c r="B260" s="270"/>
      <c r="C260" s="263" t="s">
        <v>89</v>
      </c>
      <c r="D260" s="247">
        <f t="shared" si="99"/>
        <v>230</v>
      </c>
      <c r="E260" s="247">
        <v>3</v>
      </c>
      <c r="F260" s="247">
        <v>16</v>
      </c>
      <c r="G260" s="247">
        <v>21</v>
      </c>
      <c r="H260" s="247">
        <v>18</v>
      </c>
      <c r="I260" s="247">
        <v>19</v>
      </c>
      <c r="J260" s="247">
        <v>28</v>
      </c>
      <c r="K260" s="247">
        <v>15</v>
      </c>
      <c r="L260" s="247">
        <v>19</v>
      </c>
      <c r="M260" s="247">
        <v>15</v>
      </c>
      <c r="N260" s="247">
        <v>11</v>
      </c>
      <c r="O260" s="247">
        <v>9</v>
      </c>
      <c r="P260" s="247">
        <v>6</v>
      </c>
      <c r="Q260" s="247">
        <v>11</v>
      </c>
      <c r="R260" s="247">
        <v>9</v>
      </c>
      <c r="S260" s="247">
        <v>6</v>
      </c>
      <c r="T260" s="247">
        <v>6</v>
      </c>
      <c r="U260" s="247">
        <v>5</v>
      </c>
      <c r="V260" s="264">
        <v>13</v>
      </c>
      <c r="W260" s="267"/>
      <c r="X260" s="267"/>
      <c r="Y260" s="240"/>
      <c r="Z260" s="241"/>
      <c r="AA260" s="241"/>
      <c r="AB260" s="241"/>
      <c r="AC260" s="241"/>
      <c r="AD260" s="241"/>
      <c r="AE260" s="241"/>
      <c r="AF260" s="241"/>
      <c r="AG260" s="241"/>
      <c r="AH260" s="241"/>
      <c r="AI260" s="241"/>
      <c r="AJ260" s="241"/>
      <c r="AK260" s="241"/>
      <c r="AL260" s="241"/>
      <c r="AM260" s="241"/>
      <c r="AN260" s="241"/>
      <c r="AO260" s="241"/>
      <c r="AP260" s="241"/>
      <c r="AQ260" s="241"/>
      <c r="AR260" s="241"/>
      <c r="AS260" s="241"/>
      <c r="AT260" s="241"/>
      <c r="AU260" s="241"/>
      <c r="AV260" s="241"/>
      <c r="AW260" s="241"/>
      <c r="AX260" s="241"/>
      <c r="AY260" s="241"/>
      <c r="AZ260" s="241"/>
      <c r="BA260" s="241"/>
      <c r="BB260" s="241"/>
      <c r="BC260" s="241"/>
      <c r="BD260" s="241"/>
      <c r="BE260" s="241"/>
      <c r="BF260" s="241"/>
      <c r="BG260" s="241"/>
      <c r="BH260" s="241"/>
      <c r="BI260" s="241"/>
      <c r="BJ260" s="241"/>
      <c r="BK260" s="241"/>
      <c r="BL260" s="241"/>
      <c r="BM260" s="241"/>
      <c r="BN260" s="241"/>
      <c r="BO260" s="241"/>
      <c r="BP260" s="241"/>
      <c r="BQ260" s="241"/>
      <c r="BR260" s="241"/>
      <c r="BS260" s="241"/>
      <c r="BT260" s="241"/>
      <c r="BU260" s="241"/>
      <c r="BV260" s="241"/>
      <c r="BW260" s="241"/>
      <c r="BX260" s="241"/>
      <c r="BY260" s="241"/>
      <c r="BZ260" s="241"/>
      <c r="CA260" s="241"/>
      <c r="CB260" s="241"/>
      <c r="CC260" s="241"/>
      <c r="CD260" s="241"/>
      <c r="CE260" s="241"/>
      <c r="CF260" s="241"/>
      <c r="CG260" s="241"/>
      <c r="CH260" s="241"/>
      <c r="CI260" s="241"/>
      <c r="CJ260" s="241"/>
      <c r="CK260" s="241"/>
      <c r="CL260" s="241"/>
      <c r="CM260" s="241"/>
      <c r="CN260" s="241"/>
      <c r="CO260" s="241"/>
      <c r="CP260" s="241"/>
      <c r="CQ260" s="241"/>
      <c r="CR260" s="241"/>
      <c r="CS260" s="241"/>
      <c r="CT260" s="241"/>
    </row>
    <row r="261" spans="1:98" s="226" customFormat="1" ht="12.75" customHeight="1">
      <c r="A261" s="231"/>
      <c r="B261" s="259"/>
      <c r="C261" s="269"/>
      <c r="D261" s="247"/>
      <c r="E261" s="247"/>
      <c r="F261" s="247"/>
      <c r="G261" s="276"/>
      <c r="H261" s="251"/>
      <c r="I261" s="251"/>
      <c r="J261" s="251"/>
      <c r="K261" s="251"/>
      <c r="L261" s="251"/>
      <c r="M261" s="251"/>
      <c r="N261" s="251"/>
      <c r="O261" s="251"/>
      <c r="P261" s="251"/>
      <c r="Q261" s="251"/>
      <c r="R261" s="251"/>
      <c r="S261" s="251"/>
      <c r="T261" s="251"/>
      <c r="U261" s="251"/>
      <c r="V261" s="171"/>
      <c r="W261" s="240"/>
      <c r="X261" s="240"/>
      <c r="Y261" s="240"/>
      <c r="Z261" s="240"/>
      <c r="AA261" s="240"/>
      <c r="AB261" s="240"/>
      <c r="AC261" s="240"/>
      <c r="AD261" s="240"/>
      <c r="AE261" s="240"/>
      <c r="AF261" s="240"/>
      <c r="AG261" s="240"/>
      <c r="AH261" s="240"/>
      <c r="AI261" s="240"/>
      <c r="AJ261" s="240"/>
      <c r="AK261" s="240"/>
      <c r="AL261" s="240"/>
      <c r="AM261" s="240"/>
      <c r="AN261" s="240"/>
      <c r="AO261" s="240"/>
      <c r="AP261" s="240"/>
      <c r="AQ261" s="240"/>
      <c r="AR261" s="240"/>
      <c r="AS261" s="240"/>
      <c r="AT261" s="240"/>
      <c r="AU261" s="240"/>
      <c r="AV261" s="240"/>
      <c r="AW261" s="240"/>
      <c r="AX261" s="240"/>
      <c r="AY261" s="240"/>
      <c r="AZ261" s="240"/>
      <c r="BA261" s="240"/>
      <c r="BB261" s="240"/>
      <c r="BC261" s="240"/>
      <c r="BD261" s="240"/>
      <c r="BE261" s="240"/>
      <c r="BF261" s="240"/>
      <c r="BG261" s="240"/>
      <c r="BH261" s="240"/>
      <c r="BI261" s="240"/>
      <c r="BJ261" s="240"/>
      <c r="BK261" s="240"/>
      <c r="BL261" s="240"/>
      <c r="BM261" s="240"/>
      <c r="BN261" s="240"/>
      <c r="BO261" s="240"/>
      <c r="BP261" s="240"/>
      <c r="BQ261" s="240"/>
      <c r="BR261" s="240"/>
      <c r="BS261" s="240"/>
      <c r="BT261" s="240"/>
      <c r="BU261" s="240"/>
      <c r="BV261" s="240"/>
      <c r="BW261" s="240"/>
      <c r="BX261" s="240"/>
      <c r="BY261" s="240"/>
      <c r="BZ261" s="240"/>
      <c r="CA261" s="240"/>
      <c r="CB261" s="240"/>
      <c r="CC261" s="240"/>
      <c r="CD261" s="240"/>
      <c r="CE261" s="240"/>
      <c r="CF261" s="240"/>
      <c r="CG261" s="240"/>
      <c r="CH261" s="240"/>
      <c r="CI261" s="240"/>
      <c r="CJ261" s="240"/>
      <c r="CK261" s="240"/>
      <c r="CL261" s="240"/>
      <c r="CM261" s="240"/>
      <c r="CN261" s="240"/>
      <c r="CO261" s="240"/>
      <c r="CP261" s="240"/>
      <c r="CQ261" s="240"/>
      <c r="CR261" s="240"/>
      <c r="CS261" s="240"/>
      <c r="CT261" s="240"/>
    </row>
    <row r="262" spans="1:98" ht="19.5" customHeight="1">
      <c r="A262" s="1295" t="s">
        <v>48</v>
      </c>
      <c r="B262" s="1183" t="s">
        <v>255</v>
      </c>
      <c r="C262" s="1299"/>
      <c r="D262" s="1285">
        <f t="shared" ref="D262:D306" si="106">SUM(E262:V262)</f>
        <v>22054</v>
      </c>
      <c r="E262" s="1279">
        <f t="shared" ref="E262:V262" si="107">SUM(E265+E268+E271+E274+E277+E280+E283+E286)</f>
        <v>500</v>
      </c>
      <c r="F262" s="1273">
        <f t="shared" si="107"/>
        <v>1836</v>
      </c>
      <c r="G262" s="1273">
        <f t="shared" si="107"/>
        <v>2236</v>
      </c>
      <c r="H262" s="1273">
        <f t="shared" si="107"/>
        <v>2348</v>
      </c>
      <c r="I262" s="1273">
        <f t="shared" si="107"/>
        <v>2226</v>
      </c>
      <c r="J262" s="1273">
        <f t="shared" si="107"/>
        <v>1926</v>
      </c>
      <c r="K262" s="1273">
        <f t="shared" si="107"/>
        <v>1761</v>
      </c>
      <c r="L262" s="1273">
        <f t="shared" si="107"/>
        <v>1385</v>
      </c>
      <c r="M262" s="1273">
        <f t="shared" si="107"/>
        <v>1226</v>
      </c>
      <c r="N262" s="1273">
        <f t="shared" si="107"/>
        <v>1086</v>
      </c>
      <c r="O262" s="1273">
        <f t="shared" si="107"/>
        <v>988</v>
      </c>
      <c r="P262" s="1273">
        <f t="shared" si="107"/>
        <v>924</v>
      </c>
      <c r="Q262" s="1273">
        <f t="shared" si="107"/>
        <v>927</v>
      </c>
      <c r="R262" s="1273">
        <f t="shared" si="107"/>
        <v>789</v>
      </c>
      <c r="S262" s="1273">
        <f t="shared" si="107"/>
        <v>652</v>
      </c>
      <c r="T262" s="1273">
        <f t="shared" si="107"/>
        <v>480</v>
      </c>
      <c r="U262" s="1273">
        <f t="shared" si="107"/>
        <v>346</v>
      </c>
      <c r="V262" s="1273">
        <f t="shared" si="107"/>
        <v>418</v>
      </c>
      <c r="W262" s="240"/>
      <c r="X262" s="241"/>
      <c r="Y262" s="241"/>
      <c r="Z262" s="241"/>
      <c r="AA262" s="241"/>
      <c r="AB262" s="241"/>
      <c r="AC262" s="241"/>
      <c r="AD262" s="241"/>
      <c r="AE262" s="241"/>
      <c r="AF262" s="241"/>
      <c r="AG262" s="241"/>
      <c r="AH262" s="241"/>
      <c r="AI262" s="241"/>
      <c r="AJ262" s="241"/>
      <c r="AK262" s="241"/>
      <c r="AL262" s="241"/>
      <c r="AM262" s="241"/>
      <c r="AN262" s="241"/>
      <c r="AO262" s="241"/>
      <c r="AP262" s="241"/>
      <c r="AQ262" s="241"/>
      <c r="AR262" s="241"/>
      <c r="AS262" s="241"/>
      <c r="AT262" s="241"/>
      <c r="AU262" s="241"/>
      <c r="AV262" s="241"/>
      <c r="AW262" s="241"/>
      <c r="AX262" s="241"/>
      <c r="AY262" s="241"/>
      <c r="AZ262" s="241"/>
      <c r="BA262" s="241"/>
      <c r="BB262" s="241"/>
      <c r="BC262" s="241"/>
      <c r="BD262" s="241"/>
      <c r="BE262" s="241"/>
      <c r="BF262" s="241"/>
      <c r="BG262" s="241"/>
      <c r="BH262" s="241"/>
      <c r="BI262" s="241"/>
      <c r="BJ262" s="241"/>
      <c r="BK262" s="241"/>
      <c r="BL262" s="241"/>
      <c r="BM262" s="241"/>
      <c r="BN262" s="241"/>
      <c r="BO262" s="241"/>
      <c r="BP262" s="241"/>
      <c r="BQ262" s="241"/>
      <c r="BR262" s="241"/>
      <c r="BS262" s="241"/>
      <c r="BT262" s="241"/>
      <c r="BU262" s="241"/>
      <c r="BV262" s="241"/>
      <c r="BW262" s="241"/>
      <c r="BX262" s="241"/>
      <c r="BY262" s="241"/>
      <c r="BZ262" s="241"/>
      <c r="CA262" s="241"/>
      <c r="CB262" s="241"/>
      <c r="CC262" s="241"/>
      <c r="CD262" s="241"/>
      <c r="CE262" s="241"/>
      <c r="CF262" s="241"/>
      <c r="CG262" s="241"/>
      <c r="CH262" s="241"/>
      <c r="CI262" s="241"/>
      <c r="CJ262" s="241"/>
      <c r="CK262" s="241"/>
      <c r="CL262" s="241"/>
      <c r="CM262" s="241"/>
      <c r="CN262" s="241"/>
      <c r="CO262" s="241"/>
      <c r="CP262" s="241"/>
      <c r="CQ262" s="241"/>
      <c r="CR262" s="241"/>
      <c r="CS262" s="241"/>
      <c r="CT262" s="241"/>
    </row>
    <row r="263" spans="1:98" ht="19.5" customHeight="1">
      <c r="A263" s="1186"/>
      <c r="B263" s="256"/>
      <c r="C263" s="257" t="s">
        <v>88</v>
      </c>
      <c r="D263" s="243">
        <f t="shared" si="106"/>
        <v>11867</v>
      </c>
      <c r="E263" s="155">
        <f t="shared" ref="E263:V264" si="108">E266+E269+E272+E275+E278+E281+E284+E287</f>
        <v>255</v>
      </c>
      <c r="F263" s="288">
        <f t="shared" si="108"/>
        <v>934</v>
      </c>
      <c r="G263" s="288">
        <f t="shared" si="108"/>
        <v>1129</v>
      </c>
      <c r="H263" s="288">
        <f t="shared" si="108"/>
        <v>1186</v>
      </c>
      <c r="I263" s="288">
        <f t="shared" si="108"/>
        <v>1155</v>
      </c>
      <c r="J263" s="288">
        <f t="shared" si="108"/>
        <v>1041</v>
      </c>
      <c r="K263" s="288">
        <f t="shared" si="108"/>
        <v>960</v>
      </c>
      <c r="L263" s="288">
        <f t="shared" si="108"/>
        <v>782</v>
      </c>
      <c r="M263" s="288">
        <f t="shared" si="108"/>
        <v>696</v>
      </c>
      <c r="N263" s="288">
        <f t="shared" si="108"/>
        <v>604</v>
      </c>
      <c r="O263" s="288">
        <f t="shared" si="108"/>
        <v>554</v>
      </c>
      <c r="P263" s="288">
        <f t="shared" si="108"/>
        <v>518</v>
      </c>
      <c r="Q263" s="288">
        <f t="shared" si="108"/>
        <v>522</v>
      </c>
      <c r="R263" s="288">
        <f t="shared" si="108"/>
        <v>461</v>
      </c>
      <c r="S263" s="288">
        <f t="shared" si="108"/>
        <v>369</v>
      </c>
      <c r="T263" s="288">
        <f t="shared" si="108"/>
        <v>286</v>
      </c>
      <c r="U263" s="288">
        <f t="shared" si="108"/>
        <v>200</v>
      </c>
      <c r="V263" s="288">
        <f t="shared" si="108"/>
        <v>215</v>
      </c>
      <c r="W263" s="240"/>
      <c r="X263" s="241"/>
      <c r="Y263" s="241"/>
      <c r="Z263" s="241"/>
      <c r="AA263" s="241"/>
      <c r="AB263" s="241"/>
      <c r="AC263" s="241"/>
      <c r="AD263" s="241"/>
      <c r="AE263" s="241"/>
      <c r="AF263" s="241"/>
      <c r="AG263" s="241"/>
      <c r="AH263" s="241"/>
      <c r="AI263" s="241"/>
      <c r="AJ263" s="241"/>
      <c r="AK263" s="241"/>
      <c r="AL263" s="241"/>
      <c r="AM263" s="241"/>
      <c r="AN263" s="241"/>
      <c r="AO263" s="241"/>
      <c r="AP263" s="241"/>
      <c r="AQ263" s="241"/>
      <c r="AR263" s="241"/>
      <c r="AS263" s="241"/>
      <c r="AT263" s="241"/>
      <c r="AU263" s="241"/>
      <c r="AV263" s="241"/>
      <c r="AW263" s="241"/>
      <c r="AX263" s="241"/>
      <c r="AY263" s="241"/>
      <c r="AZ263" s="241"/>
      <c r="BA263" s="241"/>
      <c r="BB263" s="241"/>
      <c r="BC263" s="241"/>
      <c r="BD263" s="241"/>
      <c r="BE263" s="241"/>
      <c r="BF263" s="241"/>
      <c r="BG263" s="241"/>
      <c r="BH263" s="241"/>
      <c r="BI263" s="241"/>
      <c r="BJ263" s="241"/>
      <c r="BK263" s="241"/>
      <c r="BL263" s="241"/>
      <c r="BM263" s="241"/>
      <c r="BN263" s="241"/>
      <c r="BO263" s="241"/>
      <c r="BP263" s="241"/>
      <c r="BQ263" s="241"/>
      <c r="BR263" s="241"/>
      <c r="BS263" s="241"/>
      <c r="BT263" s="241"/>
      <c r="BU263" s="241"/>
      <c r="BV263" s="241"/>
      <c r="BW263" s="241"/>
      <c r="BX263" s="241"/>
      <c r="BY263" s="241"/>
      <c r="BZ263" s="241"/>
      <c r="CA263" s="241"/>
      <c r="CB263" s="241"/>
      <c r="CC263" s="241"/>
      <c r="CD263" s="241"/>
      <c r="CE263" s="241"/>
      <c r="CF263" s="241"/>
      <c r="CG263" s="241"/>
      <c r="CH263" s="241"/>
      <c r="CI263" s="241"/>
      <c r="CJ263" s="241"/>
      <c r="CK263" s="241"/>
      <c r="CL263" s="241"/>
      <c r="CM263" s="241"/>
      <c r="CN263" s="241"/>
      <c r="CO263" s="241"/>
      <c r="CP263" s="241"/>
      <c r="CQ263" s="241"/>
      <c r="CR263" s="241"/>
      <c r="CS263" s="241"/>
      <c r="CT263" s="241"/>
    </row>
    <row r="264" spans="1:98" ht="19.5" customHeight="1">
      <c r="A264" s="1187"/>
      <c r="B264" s="1281"/>
      <c r="C264" s="1189" t="s">
        <v>89</v>
      </c>
      <c r="D264" s="1287">
        <f t="shared" si="106"/>
        <v>10187</v>
      </c>
      <c r="E264" s="1197">
        <f t="shared" si="108"/>
        <v>245</v>
      </c>
      <c r="F264" s="1278">
        <f t="shared" si="108"/>
        <v>902</v>
      </c>
      <c r="G264" s="1278">
        <f t="shared" si="108"/>
        <v>1107</v>
      </c>
      <c r="H264" s="1278">
        <f t="shared" si="108"/>
        <v>1162</v>
      </c>
      <c r="I264" s="1278">
        <f t="shared" si="108"/>
        <v>1071</v>
      </c>
      <c r="J264" s="1278">
        <f t="shared" si="108"/>
        <v>885</v>
      </c>
      <c r="K264" s="1278">
        <f t="shared" si="108"/>
        <v>801</v>
      </c>
      <c r="L264" s="1278">
        <f t="shared" si="108"/>
        <v>603</v>
      </c>
      <c r="M264" s="1278">
        <f t="shared" si="108"/>
        <v>530</v>
      </c>
      <c r="N264" s="1278">
        <f t="shared" si="108"/>
        <v>482</v>
      </c>
      <c r="O264" s="1278">
        <f t="shared" si="108"/>
        <v>434</v>
      </c>
      <c r="P264" s="1278">
        <f t="shared" si="108"/>
        <v>406</v>
      </c>
      <c r="Q264" s="1278">
        <f t="shared" si="108"/>
        <v>405</v>
      </c>
      <c r="R264" s="1278">
        <f t="shared" si="108"/>
        <v>328</v>
      </c>
      <c r="S264" s="1278">
        <f t="shared" si="108"/>
        <v>283</v>
      </c>
      <c r="T264" s="1278">
        <f t="shared" si="108"/>
        <v>194</v>
      </c>
      <c r="U264" s="1278">
        <f t="shared" si="108"/>
        <v>146</v>
      </c>
      <c r="V264" s="1278">
        <f t="shared" si="108"/>
        <v>203</v>
      </c>
      <c r="W264" s="240"/>
      <c r="X264" s="241"/>
      <c r="Y264" s="241"/>
      <c r="Z264" s="241"/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241"/>
      <c r="AL264" s="241"/>
      <c r="AM264" s="241"/>
      <c r="AN264" s="241"/>
      <c r="AO264" s="241"/>
      <c r="AP264" s="241"/>
      <c r="AQ264" s="241"/>
      <c r="AR264" s="241"/>
      <c r="AS264" s="241"/>
      <c r="AT264" s="241"/>
      <c r="AU264" s="241"/>
      <c r="AV264" s="241"/>
      <c r="AW264" s="241"/>
      <c r="AX264" s="241"/>
      <c r="AY264" s="241"/>
      <c r="AZ264" s="241"/>
      <c r="BA264" s="241"/>
      <c r="BB264" s="241"/>
      <c r="BC264" s="241"/>
      <c r="BD264" s="241"/>
      <c r="BE264" s="241"/>
      <c r="BF264" s="241"/>
      <c r="BG264" s="241"/>
      <c r="BH264" s="241"/>
      <c r="BI264" s="241"/>
      <c r="BJ264" s="241"/>
      <c r="BK264" s="241"/>
      <c r="BL264" s="241"/>
      <c r="BM264" s="241"/>
      <c r="BN264" s="241"/>
      <c r="BO264" s="241"/>
      <c r="BP264" s="241"/>
      <c r="BQ264" s="241"/>
      <c r="BR264" s="241"/>
      <c r="BS264" s="241"/>
      <c r="BT264" s="241"/>
      <c r="BU264" s="241"/>
      <c r="BV264" s="241"/>
      <c r="BW264" s="241"/>
      <c r="BX264" s="241"/>
      <c r="BY264" s="241"/>
      <c r="BZ264" s="241"/>
      <c r="CA264" s="241"/>
      <c r="CB264" s="241"/>
      <c r="CC264" s="241"/>
      <c r="CD264" s="241"/>
      <c r="CE264" s="241"/>
      <c r="CF264" s="241"/>
      <c r="CG264" s="241"/>
      <c r="CH264" s="241"/>
      <c r="CI264" s="241"/>
      <c r="CJ264" s="241"/>
      <c r="CK264" s="241"/>
      <c r="CL264" s="241"/>
      <c r="CM264" s="241"/>
      <c r="CN264" s="241"/>
      <c r="CO264" s="241"/>
      <c r="CP264" s="241"/>
      <c r="CQ264" s="241"/>
      <c r="CR264" s="241"/>
      <c r="CS264" s="241"/>
      <c r="CT264" s="241"/>
    </row>
    <row r="265" spans="1:98" s="254" customFormat="1" ht="19.5" customHeight="1">
      <c r="A265" s="248" t="s">
        <v>25</v>
      </c>
      <c r="B265" s="249" t="s">
        <v>256</v>
      </c>
      <c r="C265" s="274"/>
      <c r="D265" s="239">
        <f t="shared" si="106"/>
        <v>6816</v>
      </c>
      <c r="E265" s="239">
        <f t="shared" ref="E265:V265" si="109">SUM(E266:E267)</f>
        <v>157</v>
      </c>
      <c r="F265" s="239">
        <f t="shared" si="109"/>
        <v>572</v>
      </c>
      <c r="G265" s="239">
        <f t="shared" si="109"/>
        <v>729</v>
      </c>
      <c r="H265" s="239">
        <f t="shared" si="109"/>
        <v>794</v>
      </c>
      <c r="I265" s="239">
        <f t="shared" si="109"/>
        <v>693</v>
      </c>
      <c r="J265" s="239">
        <f t="shared" si="109"/>
        <v>596</v>
      </c>
      <c r="K265" s="239">
        <f t="shared" si="109"/>
        <v>535</v>
      </c>
      <c r="L265" s="239">
        <f t="shared" si="109"/>
        <v>401</v>
      </c>
      <c r="M265" s="239">
        <f t="shared" si="109"/>
        <v>367</v>
      </c>
      <c r="N265" s="239">
        <f t="shared" si="109"/>
        <v>324</v>
      </c>
      <c r="O265" s="239">
        <f t="shared" si="109"/>
        <v>300</v>
      </c>
      <c r="P265" s="239">
        <f t="shared" si="109"/>
        <v>280</v>
      </c>
      <c r="Q265" s="239">
        <f t="shared" si="109"/>
        <v>287</v>
      </c>
      <c r="R265" s="239">
        <f t="shared" si="109"/>
        <v>252</v>
      </c>
      <c r="S265" s="239">
        <f t="shared" si="109"/>
        <v>190</v>
      </c>
      <c r="T265" s="239">
        <f t="shared" si="109"/>
        <v>138</v>
      </c>
      <c r="U265" s="239">
        <f t="shared" si="109"/>
        <v>91</v>
      </c>
      <c r="V265" s="251">
        <f t="shared" si="109"/>
        <v>110</v>
      </c>
      <c r="W265" s="252"/>
      <c r="X265" s="252"/>
      <c r="Y265" s="253"/>
      <c r="Z265" s="253"/>
      <c r="AA265" s="253"/>
      <c r="AB265" s="253"/>
      <c r="AC265" s="253"/>
      <c r="AD265" s="253"/>
      <c r="AE265" s="253"/>
      <c r="AF265" s="253"/>
      <c r="AG265" s="253"/>
      <c r="AH265" s="253"/>
      <c r="AI265" s="253"/>
      <c r="AJ265" s="253"/>
      <c r="AK265" s="253"/>
      <c r="AL265" s="253"/>
      <c r="AM265" s="253"/>
      <c r="AN265" s="253"/>
      <c r="AO265" s="253"/>
      <c r="AP265" s="253"/>
      <c r="AQ265" s="253"/>
      <c r="AR265" s="253"/>
      <c r="AS265" s="253"/>
      <c r="AT265" s="253"/>
      <c r="AU265" s="253"/>
      <c r="AV265" s="253"/>
      <c r="AW265" s="253"/>
      <c r="AX265" s="253"/>
      <c r="AY265" s="253"/>
      <c r="AZ265" s="253"/>
      <c r="BA265" s="253"/>
      <c r="BB265" s="253"/>
      <c r="BC265" s="253"/>
      <c r="BD265" s="253"/>
      <c r="BE265" s="253"/>
      <c r="BF265" s="253"/>
      <c r="BG265" s="253"/>
      <c r="BH265" s="253"/>
      <c r="BI265" s="253"/>
      <c r="BJ265" s="253"/>
      <c r="BK265" s="253"/>
      <c r="BL265" s="253"/>
      <c r="BM265" s="253"/>
      <c r="BN265" s="253"/>
      <c r="BO265" s="253"/>
      <c r="BP265" s="253"/>
      <c r="BQ265" s="253"/>
      <c r="BR265" s="253"/>
      <c r="BS265" s="253"/>
      <c r="BT265" s="253"/>
      <c r="BU265" s="253"/>
      <c r="BV265" s="253"/>
      <c r="BW265" s="253"/>
      <c r="BX265" s="253"/>
      <c r="BY265" s="253"/>
      <c r="BZ265" s="253"/>
      <c r="CA265" s="253"/>
      <c r="CB265" s="253"/>
      <c r="CC265" s="253"/>
      <c r="CD265" s="253"/>
      <c r="CE265" s="253"/>
      <c r="CF265" s="253"/>
      <c r="CG265" s="253"/>
      <c r="CH265" s="253"/>
      <c r="CI265" s="253"/>
      <c r="CJ265" s="253"/>
      <c r="CK265" s="253"/>
      <c r="CL265" s="253"/>
      <c r="CM265" s="253"/>
      <c r="CN265" s="253"/>
      <c r="CO265" s="253"/>
      <c r="CP265" s="253"/>
      <c r="CQ265" s="253"/>
      <c r="CR265" s="253"/>
      <c r="CS265" s="253"/>
      <c r="CT265" s="253"/>
    </row>
    <row r="266" spans="1:98" s="265" customFormat="1" ht="19.5" customHeight="1">
      <c r="A266" s="261"/>
      <c r="B266" s="273"/>
      <c r="C266" s="289" t="s">
        <v>88</v>
      </c>
      <c r="D266" s="247">
        <f t="shared" si="106"/>
        <v>3540</v>
      </c>
      <c r="E266" s="247">
        <v>77</v>
      </c>
      <c r="F266" s="247">
        <v>278</v>
      </c>
      <c r="G266" s="247">
        <v>364</v>
      </c>
      <c r="H266" s="247">
        <v>407</v>
      </c>
      <c r="I266" s="247">
        <v>347</v>
      </c>
      <c r="J266" s="247">
        <v>321</v>
      </c>
      <c r="K266" s="247">
        <v>282</v>
      </c>
      <c r="L266" s="247">
        <v>208</v>
      </c>
      <c r="M266" s="247">
        <v>193</v>
      </c>
      <c r="N266" s="247">
        <v>173</v>
      </c>
      <c r="O266" s="247">
        <v>152</v>
      </c>
      <c r="P266" s="247">
        <v>144</v>
      </c>
      <c r="Q266" s="247">
        <v>152</v>
      </c>
      <c r="R266" s="247">
        <v>147</v>
      </c>
      <c r="S266" s="247">
        <v>107</v>
      </c>
      <c r="T266" s="247">
        <v>81</v>
      </c>
      <c r="U266" s="247">
        <v>50</v>
      </c>
      <c r="V266" s="264">
        <v>57</v>
      </c>
      <c r="W266" s="240"/>
      <c r="X266" s="240"/>
      <c r="Y266" s="241"/>
      <c r="Z266" s="241"/>
      <c r="AA266" s="241"/>
      <c r="AB266" s="241"/>
      <c r="AC266" s="241"/>
      <c r="AD266" s="241"/>
      <c r="AE266" s="241"/>
      <c r="AF266" s="241"/>
      <c r="AG266" s="241"/>
      <c r="AH266" s="241"/>
      <c r="AI266" s="241"/>
      <c r="AJ266" s="241"/>
      <c r="AK266" s="241"/>
      <c r="AL266" s="241"/>
      <c r="AM266" s="241"/>
      <c r="AN266" s="241"/>
      <c r="AO266" s="241"/>
      <c r="AP266" s="241"/>
      <c r="AQ266" s="241"/>
      <c r="AR266" s="241"/>
      <c r="AS266" s="241"/>
      <c r="AT266" s="241"/>
      <c r="AU266" s="241"/>
      <c r="AV266" s="241"/>
      <c r="AW266" s="241"/>
      <c r="AX266" s="241"/>
      <c r="AY266" s="241"/>
      <c r="AZ266" s="241"/>
      <c r="BA266" s="241"/>
      <c r="BB266" s="241"/>
      <c r="BC266" s="241"/>
      <c r="BD266" s="241"/>
      <c r="BE266" s="241"/>
      <c r="BF266" s="241"/>
      <c r="BG266" s="241"/>
      <c r="BH266" s="241"/>
      <c r="BI266" s="241"/>
      <c r="BJ266" s="241"/>
      <c r="BK266" s="241"/>
      <c r="BL266" s="241"/>
      <c r="BM266" s="241"/>
      <c r="BN266" s="241"/>
      <c r="BO266" s="241"/>
      <c r="BP266" s="241"/>
      <c r="BQ266" s="241"/>
      <c r="BR266" s="241"/>
      <c r="BS266" s="241"/>
      <c r="BT266" s="241"/>
      <c r="BU266" s="241"/>
      <c r="BV266" s="241"/>
      <c r="BW266" s="241"/>
      <c r="BX266" s="241"/>
      <c r="BY266" s="241"/>
      <c r="BZ266" s="241"/>
      <c r="CA266" s="241"/>
      <c r="CB266" s="241"/>
      <c r="CC266" s="241"/>
      <c r="CD266" s="241"/>
      <c r="CE266" s="241"/>
      <c r="CF266" s="241"/>
      <c r="CG266" s="241"/>
      <c r="CH266" s="241"/>
      <c r="CI266" s="241"/>
      <c r="CJ266" s="241"/>
      <c r="CK266" s="241"/>
      <c r="CL266" s="241"/>
      <c r="CM266" s="241"/>
      <c r="CN266" s="241"/>
      <c r="CO266" s="241"/>
      <c r="CP266" s="241"/>
      <c r="CQ266" s="241"/>
      <c r="CR266" s="241"/>
      <c r="CS266" s="241"/>
      <c r="CT266" s="241"/>
    </row>
    <row r="267" spans="1:98" ht="19.5" customHeight="1">
      <c r="A267" s="261"/>
      <c r="B267" s="270"/>
      <c r="C267" s="289" t="s">
        <v>89</v>
      </c>
      <c r="D267" s="247">
        <f t="shared" si="106"/>
        <v>3276</v>
      </c>
      <c r="E267" s="247">
        <v>80</v>
      </c>
      <c r="F267" s="247">
        <v>294</v>
      </c>
      <c r="G267" s="247">
        <v>365</v>
      </c>
      <c r="H267" s="247">
        <v>387</v>
      </c>
      <c r="I267" s="247">
        <v>346</v>
      </c>
      <c r="J267" s="247">
        <v>275</v>
      </c>
      <c r="K267" s="247">
        <v>253</v>
      </c>
      <c r="L267" s="247">
        <v>193</v>
      </c>
      <c r="M267" s="247">
        <v>174</v>
      </c>
      <c r="N267" s="247">
        <v>151</v>
      </c>
      <c r="O267" s="247">
        <v>148</v>
      </c>
      <c r="P267" s="247">
        <v>136</v>
      </c>
      <c r="Q267" s="247">
        <v>135</v>
      </c>
      <c r="R267" s="247">
        <v>105</v>
      </c>
      <c r="S267" s="247">
        <v>83</v>
      </c>
      <c r="T267" s="247">
        <v>57</v>
      </c>
      <c r="U267" s="247">
        <v>41</v>
      </c>
      <c r="V267" s="264">
        <v>53</v>
      </c>
      <c r="W267" s="240"/>
      <c r="X267" s="240"/>
      <c r="Y267" s="241"/>
      <c r="Z267" s="241"/>
      <c r="AA267" s="241"/>
      <c r="AB267" s="241"/>
      <c r="AC267" s="241"/>
      <c r="AD267" s="241"/>
      <c r="AE267" s="241"/>
      <c r="AF267" s="241"/>
      <c r="AG267" s="241"/>
      <c r="AH267" s="241"/>
      <c r="AI267" s="241"/>
      <c r="AJ267" s="241"/>
      <c r="AK267" s="241"/>
      <c r="AL267" s="241"/>
      <c r="AM267" s="241"/>
      <c r="AN267" s="241"/>
      <c r="AO267" s="241"/>
      <c r="AP267" s="241"/>
      <c r="AQ267" s="241"/>
      <c r="AR267" s="241"/>
      <c r="AS267" s="241"/>
      <c r="AT267" s="241"/>
      <c r="AU267" s="241"/>
      <c r="AV267" s="241"/>
      <c r="AW267" s="241"/>
      <c r="AX267" s="241"/>
      <c r="AY267" s="241"/>
      <c r="AZ267" s="241"/>
      <c r="BA267" s="241"/>
      <c r="BB267" s="241"/>
      <c r="BC267" s="241"/>
      <c r="BD267" s="241"/>
      <c r="BE267" s="241"/>
      <c r="BF267" s="241"/>
      <c r="BG267" s="241"/>
      <c r="BH267" s="241"/>
      <c r="BI267" s="241"/>
      <c r="BJ267" s="241"/>
      <c r="BK267" s="241"/>
      <c r="BL267" s="241"/>
      <c r="BM267" s="241"/>
      <c r="BN267" s="241"/>
      <c r="BO267" s="241"/>
      <c r="BP267" s="241"/>
      <c r="BQ267" s="241"/>
      <c r="BR267" s="241"/>
      <c r="BS267" s="241"/>
      <c r="BT267" s="241"/>
      <c r="BU267" s="241"/>
      <c r="BV267" s="241"/>
      <c r="BW267" s="241"/>
      <c r="BX267" s="241"/>
      <c r="BY267" s="241"/>
      <c r="BZ267" s="241"/>
      <c r="CA267" s="241"/>
      <c r="CB267" s="241"/>
      <c r="CC267" s="241"/>
      <c r="CD267" s="241"/>
      <c r="CE267" s="241"/>
      <c r="CF267" s="241"/>
      <c r="CG267" s="241"/>
      <c r="CH267" s="241"/>
      <c r="CI267" s="241"/>
      <c r="CJ267" s="241"/>
      <c r="CK267" s="241"/>
      <c r="CL267" s="241"/>
      <c r="CM267" s="241"/>
      <c r="CN267" s="241"/>
      <c r="CO267" s="241"/>
      <c r="CP267" s="241"/>
      <c r="CQ267" s="241"/>
      <c r="CR267" s="241"/>
      <c r="CS267" s="241"/>
      <c r="CT267" s="241"/>
    </row>
    <row r="268" spans="1:98" s="254" customFormat="1" ht="19.5" customHeight="1">
      <c r="A268" s="248" t="s">
        <v>27</v>
      </c>
      <c r="B268" s="249" t="s">
        <v>257</v>
      </c>
      <c r="C268" s="274"/>
      <c r="D268" s="239">
        <f t="shared" si="106"/>
        <v>757</v>
      </c>
      <c r="E268" s="239">
        <f t="shared" ref="E268:V268" si="110">SUM(E269:E270)</f>
        <v>19</v>
      </c>
      <c r="F268" s="239">
        <f t="shared" si="110"/>
        <v>62</v>
      </c>
      <c r="G268" s="239">
        <f t="shared" si="110"/>
        <v>69</v>
      </c>
      <c r="H268" s="239">
        <f t="shared" si="110"/>
        <v>77</v>
      </c>
      <c r="I268" s="239">
        <f t="shared" si="110"/>
        <v>72</v>
      </c>
      <c r="J268" s="239">
        <f t="shared" si="110"/>
        <v>53</v>
      </c>
      <c r="K268" s="239">
        <f t="shared" si="110"/>
        <v>61</v>
      </c>
      <c r="L268" s="239">
        <f t="shared" si="110"/>
        <v>41</v>
      </c>
      <c r="M268" s="239">
        <f t="shared" si="110"/>
        <v>36</v>
      </c>
      <c r="N268" s="239">
        <f t="shared" si="110"/>
        <v>36</v>
      </c>
      <c r="O268" s="239">
        <f t="shared" si="110"/>
        <v>32</v>
      </c>
      <c r="P268" s="239">
        <f t="shared" si="110"/>
        <v>42</v>
      </c>
      <c r="Q268" s="239">
        <f t="shared" si="110"/>
        <v>37</v>
      </c>
      <c r="R268" s="239">
        <f t="shared" si="110"/>
        <v>32</v>
      </c>
      <c r="S268" s="239">
        <f t="shared" si="110"/>
        <v>22</v>
      </c>
      <c r="T268" s="239">
        <f t="shared" si="110"/>
        <v>18</v>
      </c>
      <c r="U268" s="239">
        <f t="shared" si="110"/>
        <v>14</v>
      </c>
      <c r="V268" s="251">
        <f t="shared" si="110"/>
        <v>34</v>
      </c>
      <c r="W268" s="252"/>
      <c r="X268" s="252"/>
      <c r="Y268" s="253"/>
      <c r="Z268" s="253"/>
      <c r="AA268" s="253"/>
      <c r="AB268" s="253"/>
      <c r="AC268" s="253"/>
      <c r="AD268" s="253"/>
      <c r="AE268" s="253"/>
      <c r="AF268" s="253"/>
      <c r="AG268" s="253"/>
      <c r="AH268" s="253"/>
      <c r="AI268" s="253"/>
      <c r="AJ268" s="253"/>
      <c r="AK268" s="253"/>
      <c r="AL268" s="253"/>
      <c r="AM268" s="253"/>
      <c r="AN268" s="253"/>
      <c r="AO268" s="253"/>
      <c r="AP268" s="253"/>
      <c r="AQ268" s="253"/>
      <c r="AR268" s="253"/>
      <c r="AS268" s="253"/>
      <c r="AT268" s="253"/>
      <c r="AU268" s="253"/>
      <c r="AV268" s="253"/>
      <c r="AW268" s="253"/>
      <c r="AX268" s="253"/>
      <c r="AY268" s="253"/>
      <c r="AZ268" s="253"/>
      <c r="BA268" s="253"/>
      <c r="BB268" s="253"/>
      <c r="BC268" s="253"/>
      <c r="BD268" s="253"/>
      <c r="BE268" s="253"/>
      <c r="BF268" s="253"/>
      <c r="BG268" s="253"/>
      <c r="BH268" s="253"/>
      <c r="BI268" s="253"/>
      <c r="BJ268" s="253"/>
      <c r="BK268" s="253"/>
      <c r="BL268" s="253"/>
      <c r="BM268" s="253"/>
      <c r="BN268" s="253"/>
      <c r="BO268" s="253"/>
      <c r="BP268" s="253"/>
      <c r="BQ268" s="253"/>
      <c r="BR268" s="253"/>
      <c r="BS268" s="253"/>
      <c r="BT268" s="253"/>
      <c r="BU268" s="253"/>
      <c r="BV268" s="253"/>
      <c r="BW268" s="253"/>
      <c r="BX268" s="253"/>
      <c r="BY268" s="253"/>
      <c r="BZ268" s="253"/>
      <c r="CA268" s="253"/>
      <c r="CB268" s="253"/>
      <c r="CC268" s="253"/>
      <c r="CD268" s="253"/>
      <c r="CE268" s="253"/>
      <c r="CF268" s="253"/>
      <c r="CG268" s="253"/>
      <c r="CH268" s="253"/>
      <c r="CI268" s="253"/>
      <c r="CJ268" s="253"/>
      <c r="CK268" s="253"/>
      <c r="CL268" s="253"/>
      <c r="CM268" s="253"/>
      <c r="CN268" s="253"/>
      <c r="CO268" s="253"/>
      <c r="CP268" s="253"/>
      <c r="CQ268" s="253"/>
      <c r="CR268" s="253"/>
      <c r="CS268" s="253"/>
      <c r="CT268" s="253"/>
    </row>
    <row r="269" spans="1:98" s="265" customFormat="1" ht="19.5" customHeight="1">
      <c r="A269" s="261"/>
      <c r="B269" s="273"/>
      <c r="C269" s="263" t="s">
        <v>88</v>
      </c>
      <c r="D269" s="247">
        <f t="shared" si="106"/>
        <v>378</v>
      </c>
      <c r="E269" s="247">
        <v>8</v>
      </c>
      <c r="F269" s="247">
        <v>30</v>
      </c>
      <c r="G269" s="247">
        <v>35</v>
      </c>
      <c r="H269" s="247">
        <v>33</v>
      </c>
      <c r="I269" s="247">
        <v>33</v>
      </c>
      <c r="J269" s="247">
        <v>27</v>
      </c>
      <c r="K269" s="247">
        <v>28</v>
      </c>
      <c r="L269" s="247">
        <v>22</v>
      </c>
      <c r="M269" s="247">
        <v>19</v>
      </c>
      <c r="N269" s="247">
        <v>18</v>
      </c>
      <c r="O269" s="247">
        <v>17</v>
      </c>
      <c r="P269" s="247">
        <v>19</v>
      </c>
      <c r="Q269" s="247">
        <v>21</v>
      </c>
      <c r="R269" s="247">
        <v>20</v>
      </c>
      <c r="S269" s="247">
        <v>12</v>
      </c>
      <c r="T269" s="247">
        <v>13</v>
      </c>
      <c r="U269" s="247">
        <v>10</v>
      </c>
      <c r="V269" s="264">
        <v>13</v>
      </c>
      <c r="W269" s="240"/>
      <c r="X269" s="240"/>
      <c r="Y269" s="241"/>
      <c r="Z269" s="241"/>
      <c r="AA269" s="241"/>
      <c r="AB269" s="241"/>
      <c r="AC269" s="241"/>
      <c r="AD269" s="241"/>
      <c r="AE269" s="241"/>
      <c r="AF269" s="241"/>
      <c r="AG269" s="241"/>
      <c r="AH269" s="241"/>
      <c r="AI269" s="241"/>
      <c r="AJ269" s="241"/>
      <c r="AK269" s="241"/>
      <c r="AL269" s="241"/>
      <c r="AM269" s="241"/>
      <c r="AN269" s="241"/>
      <c r="AO269" s="241"/>
      <c r="AP269" s="241"/>
      <c r="AQ269" s="241"/>
      <c r="AR269" s="241"/>
      <c r="AS269" s="241"/>
      <c r="AT269" s="241"/>
      <c r="AU269" s="241"/>
      <c r="AV269" s="241"/>
      <c r="AW269" s="241"/>
      <c r="AX269" s="241"/>
      <c r="AY269" s="241"/>
      <c r="AZ269" s="241"/>
      <c r="BA269" s="241"/>
      <c r="BB269" s="241"/>
      <c r="BC269" s="241"/>
      <c r="BD269" s="241"/>
      <c r="BE269" s="241"/>
      <c r="BF269" s="241"/>
      <c r="BG269" s="241"/>
      <c r="BH269" s="241"/>
      <c r="BI269" s="241"/>
      <c r="BJ269" s="241"/>
      <c r="BK269" s="241"/>
      <c r="BL269" s="241"/>
      <c r="BM269" s="241"/>
      <c r="BN269" s="241"/>
      <c r="BO269" s="241"/>
      <c r="BP269" s="241"/>
      <c r="BQ269" s="241"/>
      <c r="BR269" s="241"/>
      <c r="BS269" s="241"/>
      <c r="BT269" s="241"/>
      <c r="BU269" s="241"/>
      <c r="BV269" s="241"/>
      <c r="BW269" s="241"/>
      <c r="BX269" s="241"/>
      <c r="BY269" s="241"/>
      <c r="BZ269" s="241"/>
      <c r="CA269" s="241"/>
      <c r="CB269" s="241"/>
      <c r="CC269" s="241"/>
      <c r="CD269" s="241"/>
      <c r="CE269" s="241"/>
      <c r="CF269" s="241"/>
      <c r="CG269" s="241"/>
      <c r="CH269" s="241"/>
      <c r="CI269" s="241"/>
      <c r="CJ269" s="241"/>
      <c r="CK269" s="241"/>
      <c r="CL269" s="241"/>
      <c r="CM269" s="241"/>
      <c r="CN269" s="241"/>
      <c r="CO269" s="241"/>
      <c r="CP269" s="241"/>
      <c r="CQ269" s="241"/>
      <c r="CR269" s="241"/>
      <c r="CS269" s="241"/>
      <c r="CT269" s="241"/>
    </row>
    <row r="270" spans="1:98" ht="19.5" customHeight="1">
      <c r="A270" s="261"/>
      <c r="B270" s="270"/>
      <c r="C270" s="263" t="s">
        <v>89</v>
      </c>
      <c r="D270" s="247">
        <f t="shared" si="106"/>
        <v>379</v>
      </c>
      <c r="E270" s="247">
        <v>11</v>
      </c>
      <c r="F270" s="247">
        <v>32</v>
      </c>
      <c r="G270" s="247">
        <v>34</v>
      </c>
      <c r="H270" s="247">
        <v>44</v>
      </c>
      <c r="I270" s="247">
        <v>39</v>
      </c>
      <c r="J270" s="247">
        <v>26</v>
      </c>
      <c r="K270" s="247">
        <v>33</v>
      </c>
      <c r="L270" s="247">
        <v>19</v>
      </c>
      <c r="M270" s="247">
        <v>17</v>
      </c>
      <c r="N270" s="247">
        <v>18</v>
      </c>
      <c r="O270" s="247">
        <v>15</v>
      </c>
      <c r="P270" s="247">
        <v>23</v>
      </c>
      <c r="Q270" s="247">
        <v>16</v>
      </c>
      <c r="R270" s="247">
        <v>12</v>
      </c>
      <c r="S270" s="247">
        <v>10</v>
      </c>
      <c r="T270" s="247">
        <v>5</v>
      </c>
      <c r="U270" s="247">
        <v>4</v>
      </c>
      <c r="V270" s="264">
        <v>21</v>
      </c>
      <c r="W270" s="240"/>
      <c r="X270" s="240"/>
      <c r="Y270" s="241"/>
      <c r="Z270" s="241"/>
      <c r="AA270" s="241"/>
      <c r="AB270" s="241"/>
      <c r="AC270" s="241"/>
      <c r="AD270" s="241"/>
      <c r="AE270" s="241"/>
      <c r="AF270" s="241"/>
      <c r="AG270" s="241"/>
      <c r="AH270" s="241"/>
      <c r="AI270" s="241"/>
      <c r="AJ270" s="241"/>
      <c r="AK270" s="241"/>
      <c r="AL270" s="241"/>
      <c r="AM270" s="241"/>
      <c r="AN270" s="241"/>
      <c r="AO270" s="241"/>
      <c r="AP270" s="241"/>
      <c r="AQ270" s="241"/>
      <c r="AR270" s="241"/>
      <c r="AS270" s="241"/>
      <c r="AT270" s="241"/>
      <c r="AU270" s="241"/>
      <c r="AV270" s="241"/>
      <c r="AW270" s="241"/>
      <c r="AX270" s="241"/>
      <c r="AY270" s="241"/>
      <c r="AZ270" s="241"/>
      <c r="BA270" s="241"/>
      <c r="BB270" s="241"/>
      <c r="BC270" s="241"/>
      <c r="BD270" s="241"/>
      <c r="BE270" s="241"/>
      <c r="BF270" s="241"/>
      <c r="BG270" s="241"/>
      <c r="BH270" s="241"/>
      <c r="BI270" s="241"/>
      <c r="BJ270" s="241"/>
      <c r="BK270" s="241"/>
      <c r="BL270" s="241"/>
      <c r="BM270" s="241"/>
      <c r="BN270" s="241"/>
      <c r="BO270" s="241"/>
      <c r="BP270" s="241"/>
      <c r="BQ270" s="241"/>
      <c r="BR270" s="241"/>
      <c r="BS270" s="241"/>
      <c r="BT270" s="241"/>
      <c r="BU270" s="241"/>
      <c r="BV270" s="241"/>
      <c r="BW270" s="241"/>
      <c r="BX270" s="241"/>
      <c r="BY270" s="241"/>
      <c r="BZ270" s="241"/>
      <c r="CA270" s="241"/>
      <c r="CB270" s="241"/>
      <c r="CC270" s="241"/>
      <c r="CD270" s="241"/>
      <c r="CE270" s="241"/>
      <c r="CF270" s="241"/>
      <c r="CG270" s="241"/>
      <c r="CH270" s="241"/>
      <c r="CI270" s="241"/>
      <c r="CJ270" s="241"/>
      <c r="CK270" s="241"/>
      <c r="CL270" s="241"/>
      <c r="CM270" s="241"/>
      <c r="CN270" s="241"/>
      <c r="CO270" s="241"/>
      <c r="CP270" s="241"/>
      <c r="CQ270" s="241"/>
      <c r="CR270" s="241"/>
      <c r="CS270" s="241"/>
      <c r="CT270" s="241"/>
    </row>
    <row r="271" spans="1:98" s="254" customFormat="1" ht="19.5" customHeight="1">
      <c r="A271" s="248" t="s">
        <v>29</v>
      </c>
      <c r="B271" s="249" t="s">
        <v>258</v>
      </c>
      <c r="C271" s="166"/>
      <c r="D271" s="239">
        <f t="shared" si="106"/>
        <v>3061</v>
      </c>
      <c r="E271" s="239">
        <f t="shared" ref="E271:V271" si="111">SUM(E272:E273)</f>
        <v>68</v>
      </c>
      <c r="F271" s="239">
        <f t="shared" si="111"/>
        <v>239</v>
      </c>
      <c r="G271" s="239">
        <f t="shared" si="111"/>
        <v>283</v>
      </c>
      <c r="H271" s="239">
        <f t="shared" si="111"/>
        <v>306</v>
      </c>
      <c r="I271" s="239">
        <f t="shared" si="111"/>
        <v>304</v>
      </c>
      <c r="J271" s="239">
        <f t="shared" si="111"/>
        <v>284</v>
      </c>
      <c r="K271" s="239">
        <f t="shared" si="111"/>
        <v>268</v>
      </c>
      <c r="L271" s="239">
        <f t="shared" si="111"/>
        <v>189</v>
      </c>
      <c r="M271" s="239">
        <f t="shared" si="111"/>
        <v>201</v>
      </c>
      <c r="N271" s="239">
        <f t="shared" si="111"/>
        <v>159</v>
      </c>
      <c r="O271" s="239">
        <f t="shared" si="111"/>
        <v>150</v>
      </c>
      <c r="P271" s="239">
        <f t="shared" si="111"/>
        <v>114</v>
      </c>
      <c r="Q271" s="239">
        <f t="shared" si="111"/>
        <v>144</v>
      </c>
      <c r="R271" s="239">
        <f t="shared" si="111"/>
        <v>114</v>
      </c>
      <c r="S271" s="239">
        <f t="shared" si="111"/>
        <v>87</v>
      </c>
      <c r="T271" s="239">
        <f t="shared" si="111"/>
        <v>56</v>
      </c>
      <c r="U271" s="239">
        <f t="shared" si="111"/>
        <v>51</v>
      </c>
      <c r="V271" s="251">
        <f t="shared" si="111"/>
        <v>44</v>
      </c>
      <c r="W271" s="252"/>
      <c r="X271" s="252"/>
      <c r="Y271" s="253"/>
      <c r="Z271" s="253"/>
      <c r="AA271" s="253"/>
      <c r="AB271" s="253"/>
      <c r="AC271" s="253"/>
      <c r="AD271" s="253"/>
      <c r="AE271" s="253"/>
      <c r="AF271" s="253"/>
      <c r="AG271" s="253"/>
      <c r="AH271" s="253"/>
      <c r="AI271" s="253"/>
      <c r="AJ271" s="253"/>
      <c r="AK271" s="253"/>
      <c r="AL271" s="253"/>
      <c r="AM271" s="253"/>
      <c r="AN271" s="253"/>
      <c r="AO271" s="253"/>
      <c r="AP271" s="253"/>
      <c r="AQ271" s="253"/>
      <c r="AR271" s="253"/>
      <c r="AS271" s="253"/>
      <c r="AT271" s="253"/>
      <c r="AU271" s="253"/>
      <c r="AV271" s="253"/>
      <c r="AW271" s="253"/>
      <c r="AX271" s="253"/>
      <c r="AY271" s="253"/>
      <c r="AZ271" s="253"/>
      <c r="BA271" s="253"/>
      <c r="BB271" s="253"/>
      <c r="BC271" s="253"/>
      <c r="BD271" s="253"/>
      <c r="BE271" s="253"/>
      <c r="BF271" s="253"/>
      <c r="BG271" s="253"/>
      <c r="BH271" s="253"/>
      <c r="BI271" s="253"/>
      <c r="BJ271" s="253"/>
      <c r="BK271" s="253"/>
      <c r="BL271" s="253"/>
      <c r="BM271" s="253"/>
      <c r="BN271" s="253"/>
      <c r="BO271" s="253"/>
      <c r="BP271" s="253"/>
      <c r="BQ271" s="253"/>
      <c r="BR271" s="253"/>
      <c r="BS271" s="253"/>
      <c r="BT271" s="253"/>
      <c r="BU271" s="253"/>
      <c r="BV271" s="253"/>
      <c r="BW271" s="253"/>
      <c r="BX271" s="253"/>
      <c r="BY271" s="253"/>
      <c r="BZ271" s="253"/>
      <c r="CA271" s="253"/>
      <c r="CB271" s="253"/>
      <c r="CC271" s="253"/>
      <c r="CD271" s="253"/>
      <c r="CE271" s="253"/>
      <c r="CF271" s="253"/>
      <c r="CG271" s="253"/>
      <c r="CH271" s="253"/>
      <c r="CI271" s="253"/>
      <c r="CJ271" s="253"/>
      <c r="CK271" s="253"/>
      <c r="CL271" s="253"/>
      <c r="CM271" s="253"/>
      <c r="CN271" s="253"/>
      <c r="CO271" s="253"/>
      <c r="CP271" s="253"/>
      <c r="CQ271" s="253"/>
      <c r="CR271" s="253"/>
      <c r="CS271" s="253"/>
      <c r="CT271" s="253"/>
    </row>
    <row r="272" spans="1:98" s="265" customFormat="1" ht="19.5" customHeight="1">
      <c r="A272" s="261"/>
      <c r="B272" s="273"/>
      <c r="C272" s="263" t="s">
        <v>88</v>
      </c>
      <c r="D272" s="247">
        <f t="shared" si="106"/>
        <v>1718</v>
      </c>
      <c r="E272" s="247">
        <v>38</v>
      </c>
      <c r="F272" s="247">
        <v>131</v>
      </c>
      <c r="G272" s="247">
        <v>143</v>
      </c>
      <c r="H272" s="247">
        <v>149</v>
      </c>
      <c r="I272" s="247">
        <v>161</v>
      </c>
      <c r="J272" s="247">
        <v>151</v>
      </c>
      <c r="K272" s="247">
        <v>150</v>
      </c>
      <c r="L272" s="247">
        <v>118</v>
      </c>
      <c r="M272" s="247">
        <v>124</v>
      </c>
      <c r="N272" s="247">
        <v>93</v>
      </c>
      <c r="O272" s="247">
        <v>95</v>
      </c>
      <c r="P272" s="247">
        <v>65</v>
      </c>
      <c r="Q272" s="247">
        <v>84</v>
      </c>
      <c r="R272" s="247">
        <v>70</v>
      </c>
      <c r="S272" s="247">
        <v>56</v>
      </c>
      <c r="T272" s="247">
        <v>34</v>
      </c>
      <c r="U272" s="247">
        <v>29</v>
      </c>
      <c r="V272" s="264">
        <v>27</v>
      </c>
      <c r="W272" s="267"/>
      <c r="X272" s="240"/>
      <c r="Y272" s="241"/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241"/>
      <c r="AL272" s="241"/>
      <c r="AM272" s="241"/>
      <c r="AN272" s="241"/>
      <c r="AO272" s="241"/>
      <c r="AP272" s="241"/>
      <c r="AQ272" s="241"/>
      <c r="AR272" s="241"/>
      <c r="AS272" s="241"/>
      <c r="AT272" s="241"/>
      <c r="AU272" s="241"/>
      <c r="AV272" s="241"/>
      <c r="AW272" s="241"/>
      <c r="AX272" s="241"/>
      <c r="AY272" s="241"/>
      <c r="AZ272" s="241"/>
      <c r="BA272" s="241"/>
      <c r="BB272" s="241"/>
      <c r="BC272" s="241"/>
      <c r="BD272" s="241"/>
      <c r="BE272" s="241"/>
      <c r="BF272" s="241"/>
      <c r="BG272" s="241"/>
      <c r="BH272" s="241"/>
      <c r="BI272" s="241"/>
      <c r="BJ272" s="241"/>
      <c r="BK272" s="241"/>
      <c r="BL272" s="241"/>
      <c r="BM272" s="241"/>
      <c r="BN272" s="241"/>
      <c r="BO272" s="241"/>
      <c r="BP272" s="241"/>
      <c r="BQ272" s="241"/>
      <c r="BR272" s="241"/>
      <c r="BS272" s="241"/>
      <c r="BT272" s="241"/>
      <c r="BU272" s="241"/>
      <c r="BV272" s="241"/>
      <c r="BW272" s="241"/>
      <c r="BX272" s="241"/>
      <c r="BY272" s="241"/>
      <c r="BZ272" s="241"/>
      <c r="CA272" s="241"/>
      <c r="CB272" s="241"/>
      <c r="CC272" s="241"/>
      <c r="CD272" s="241"/>
      <c r="CE272" s="241"/>
      <c r="CF272" s="241"/>
      <c r="CG272" s="241"/>
      <c r="CH272" s="241"/>
      <c r="CI272" s="241"/>
      <c r="CJ272" s="241"/>
      <c r="CK272" s="241"/>
      <c r="CL272" s="241"/>
      <c r="CM272" s="241"/>
      <c r="CN272" s="241"/>
      <c r="CO272" s="241"/>
      <c r="CP272" s="241"/>
      <c r="CQ272" s="241"/>
      <c r="CR272" s="241"/>
      <c r="CS272" s="241"/>
      <c r="CT272" s="241"/>
    </row>
    <row r="273" spans="1:98" ht="19.5" customHeight="1">
      <c r="A273" s="261"/>
      <c r="B273" s="270"/>
      <c r="C273" s="263" t="s">
        <v>89</v>
      </c>
      <c r="D273" s="247">
        <f t="shared" si="106"/>
        <v>1343</v>
      </c>
      <c r="E273" s="247">
        <v>30</v>
      </c>
      <c r="F273" s="247">
        <v>108</v>
      </c>
      <c r="G273" s="247">
        <v>140</v>
      </c>
      <c r="H273" s="247">
        <v>157</v>
      </c>
      <c r="I273" s="247">
        <v>143</v>
      </c>
      <c r="J273" s="247">
        <v>133</v>
      </c>
      <c r="K273" s="247">
        <v>118</v>
      </c>
      <c r="L273" s="247">
        <v>71</v>
      </c>
      <c r="M273" s="247">
        <v>77</v>
      </c>
      <c r="N273" s="247">
        <v>66</v>
      </c>
      <c r="O273" s="247">
        <v>55</v>
      </c>
      <c r="P273" s="247">
        <v>49</v>
      </c>
      <c r="Q273" s="247">
        <v>60</v>
      </c>
      <c r="R273" s="247">
        <v>44</v>
      </c>
      <c r="S273" s="247">
        <v>31</v>
      </c>
      <c r="T273" s="247">
        <v>22</v>
      </c>
      <c r="U273" s="247">
        <v>22</v>
      </c>
      <c r="V273" s="264">
        <v>17</v>
      </c>
      <c r="W273" s="267"/>
      <c r="X273" s="240"/>
      <c r="Y273" s="241"/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241"/>
      <c r="AL273" s="241"/>
      <c r="AM273" s="241"/>
      <c r="AN273" s="241"/>
      <c r="AO273" s="241"/>
      <c r="AP273" s="241"/>
      <c r="AQ273" s="241"/>
      <c r="AR273" s="241"/>
      <c r="AS273" s="241"/>
      <c r="AT273" s="241"/>
      <c r="AU273" s="241"/>
      <c r="AV273" s="241"/>
      <c r="AW273" s="241"/>
      <c r="AX273" s="241"/>
      <c r="AY273" s="241"/>
      <c r="AZ273" s="241"/>
      <c r="BA273" s="241"/>
      <c r="BB273" s="241"/>
      <c r="BC273" s="241"/>
      <c r="BD273" s="241"/>
      <c r="BE273" s="241"/>
      <c r="BF273" s="241"/>
      <c r="BG273" s="241"/>
      <c r="BH273" s="241"/>
      <c r="BI273" s="241"/>
      <c r="BJ273" s="241"/>
      <c r="BK273" s="241"/>
      <c r="BL273" s="241"/>
      <c r="BM273" s="241"/>
      <c r="BN273" s="241"/>
      <c r="BO273" s="241"/>
      <c r="BP273" s="241"/>
      <c r="BQ273" s="241"/>
      <c r="BR273" s="241"/>
      <c r="BS273" s="241"/>
      <c r="BT273" s="241"/>
      <c r="BU273" s="241"/>
      <c r="BV273" s="241"/>
      <c r="BW273" s="241"/>
      <c r="BX273" s="241"/>
      <c r="BY273" s="241"/>
      <c r="BZ273" s="241"/>
      <c r="CA273" s="241"/>
      <c r="CB273" s="241"/>
      <c r="CC273" s="241"/>
      <c r="CD273" s="241"/>
      <c r="CE273" s="241"/>
      <c r="CF273" s="241"/>
      <c r="CG273" s="241"/>
      <c r="CH273" s="241"/>
      <c r="CI273" s="241"/>
      <c r="CJ273" s="241"/>
      <c r="CK273" s="241"/>
      <c r="CL273" s="241"/>
      <c r="CM273" s="241"/>
      <c r="CN273" s="241"/>
      <c r="CO273" s="241"/>
      <c r="CP273" s="241"/>
      <c r="CQ273" s="241"/>
      <c r="CR273" s="241"/>
      <c r="CS273" s="241"/>
      <c r="CT273" s="241"/>
    </row>
    <row r="274" spans="1:98" s="254" customFormat="1" ht="19.5" customHeight="1">
      <c r="A274" s="248" t="s">
        <v>31</v>
      </c>
      <c r="B274" s="249" t="s">
        <v>259</v>
      </c>
      <c r="C274" s="166"/>
      <c r="D274" s="239">
        <f t="shared" si="106"/>
        <v>2083</v>
      </c>
      <c r="E274" s="239">
        <f t="shared" ref="E274:V274" si="112">SUM(E275:E276)</f>
        <v>48</v>
      </c>
      <c r="F274" s="239">
        <f t="shared" si="112"/>
        <v>156</v>
      </c>
      <c r="G274" s="239">
        <f t="shared" si="112"/>
        <v>199</v>
      </c>
      <c r="H274" s="239">
        <f t="shared" si="112"/>
        <v>248</v>
      </c>
      <c r="I274" s="239">
        <f t="shared" si="112"/>
        <v>213</v>
      </c>
      <c r="J274" s="239">
        <f t="shared" si="112"/>
        <v>182</v>
      </c>
      <c r="K274" s="239">
        <f t="shared" si="112"/>
        <v>156</v>
      </c>
      <c r="L274" s="239">
        <f t="shared" si="112"/>
        <v>143</v>
      </c>
      <c r="M274" s="239">
        <f t="shared" si="112"/>
        <v>114</v>
      </c>
      <c r="N274" s="239">
        <f t="shared" si="112"/>
        <v>102</v>
      </c>
      <c r="O274" s="239">
        <f t="shared" si="112"/>
        <v>97</v>
      </c>
      <c r="P274" s="239">
        <f t="shared" si="112"/>
        <v>101</v>
      </c>
      <c r="Q274" s="239">
        <f t="shared" si="112"/>
        <v>88</v>
      </c>
      <c r="R274" s="239">
        <f t="shared" si="112"/>
        <v>62</v>
      </c>
      <c r="S274" s="239">
        <f t="shared" si="112"/>
        <v>59</v>
      </c>
      <c r="T274" s="239">
        <f t="shared" si="112"/>
        <v>49</v>
      </c>
      <c r="U274" s="239">
        <f t="shared" si="112"/>
        <v>32</v>
      </c>
      <c r="V274" s="251">
        <f t="shared" si="112"/>
        <v>34</v>
      </c>
      <c r="W274" s="252"/>
      <c r="X274" s="252"/>
      <c r="Y274" s="253"/>
      <c r="Z274" s="253"/>
      <c r="AA274" s="253"/>
      <c r="AB274" s="253"/>
      <c r="AC274" s="253"/>
      <c r="AD274" s="253"/>
      <c r="AE274" s="253"/>
      <c r="AF274" s="253"/>
      <c r="AG274" s="253"/>
      <c r="AH274" s="253"/>
      <c r="AI274" s="253"/>
      <c r="AJ274" s="253"/>
      <c r="AK274" s="253"/>
      <c r="AL274" s="253"/>
      <c r="AM274" s="253"/>
      <c r="AN274" s="253"/>
      <c r="AO274" s="253"/>
      <c r="AP274" s="253"/>
      <c r="AQ274" s="253"/>
      <c r="AR274" s="253"/>
      <c r="AS274" s="253"/>
      <c r="AT274" s="253"/>
      <c r="AU274" s="253"/>
      <c r="AV274" s="253"/>
      <c r="AW274" s="253"/>
      <c r="AX274" s="253"/>
      <c r="AY274" s="253"/>
      <c r="AZ274" s="253"/>
      <c r="BA274" s="253"/>
      <c r="BB274" s="253"/>
      <c r="BC274" s="253"/>
      <c r="BD274" s="253"/>
      <c r="BE274" s="253"/>
      <c r="BF274" s="253"/>
      <c r="BG274" s="253"/>
      <c r="BH274" s="253"/>
      <c r="BI274" s="253"/>
      <c r="BJ274" s="253"/>
      <c r="BK274" s="253"/>
      <c r="BL274" s="253"/>
      <c r="BM274" s="253"/>
      <c r="BN274" s="253"/>
      <c r="BO274" s="253"/>
      <c r="BP274" s="253"/>
      <c r="BQ274" s="253"/>
      <c r="BR274" s="253"/>
      <c r="BS274" s="253"/>
      <c r="BT274" s="253"/>
      <c r="BU274" s="253"/>
      <c r="BV274" s="253"/>
      <c r="BW274" s="253"/>
      <c r="BX274" s="253"/>
      <c r="BY274" s="253"/>
      <c r="BZ274" s="253"/>
      <c r="CA274" s="253"/>
      <c r="CB274" s="253"/>
      <c r="CC274" s="253"/>
      <c r="CD274" s="253"/>
      <c r="CE274" s="253"/>
      <c r="CF274" s="253"/>
      <c r="CG274" s="253"/>
      <c r="CH274" s="253"/>
      <c r="CI274" s="253"/>
      <c r="CJ274" s="253"/>
      <c r="CK274" s="253"/>
      <c r="CL274" s="253"/>
      <c r="CM274" s="253"/>
      <c r="CN274" s="253"/>
      <c r="CO274" s="253"/>
      <c r="CP274" s="253"/>
      <c r="CQ274" s="253"/>
      <c r="CR274" s="253"/>
      <c r="CS274" s="253"/>
      <c r="CT274" s="253"/>
    </row>
    <row r="275" spans="1:98" s="265" customFormat="1" ht="19.5" customHeight="1">
      <c r="A275" s="261"/>
      <c r="B275" s="273"/>
      <c r="C275" s="263" t="s">
        <v>88</v>
      </c>
      <c r="D275" s="247">
        <f t="shared" si="106"/>
        <v>1189</v>
      </c>
      <c r="E275" s="247">
        <v>28</v>
      </c>
      <c r="F275" s="247">
        <v>82</v>
      </c>
      <c r="G275" s="247">
        <v>98</v>
      </c>
      <c r="H275" s="247">
        <v>133</v>
      </c>
      <c r="I275" s="247">
        <v>118</v>
      </c>
      <c r="J275" s="247">
        <v>95</v>
      </c>
      <c r="K275" s="247">
        <v>90</v>
      </c>
      <c r="L275" s="247">
        <v>86</v>
      </c>
      <c r="M275" s="247">
        <v>70</v>
      </c>
      <c r="N275" s="247">
        <v>58</v>
      </c>
      <c r="O275" s="247">
        <v>64</v>
      </c>
      <c r="P275" s="247">
        <v>64</v>
      </c>
      <c r="Q275" s="247">
        <v>55</v>
      </c>
      <c r="R275" s="247">
        <v>40</v>
      </c>
      <c r="S275" s="247">
        <v>35</v>
      </c>
      <c r="T275" s="247">
        <v>32</v>
      </c>
      <c r="U275" s="247">
        <v>21</v>
      </c>
      <c r="V275" s="264">
        <v>20</v>
      </c>
      <c r="W275" s="240"/>
      <c r="X275" s="240"/>
      <c r="Y275" s="241"/>
      <c r="Z275" s="241"/>
      <c r="AA275" s="241"/>
      <c r="AB275" s="241"/>
      <c r="AC275" s="241"/>
      <c r="AD275" s="241"/>
      <c r="AE275" s="241"/>
      <c r="AF275" s="241"/>
      <c r="AG275" s="241"/>
      <c r="AH275" s="241"/>
      <c r="AI275" s="241"/>
      <c r="AJ275" s="241"/>
      <c r="AK275" s="241"/>
      <c r="AL275" s="241"/>
      <c r="AM275" s="241"/>
      <c r="AN275" s="241"/>
      <c r="AO275" s="241"/>
      <c r="AP275" s="241"/>
      <c r="AQ275" s="241"/>
      <c r="AR275" s="241"/>
      <c r="AS275" s="241"/>
      <c r="AT275" s="241"/>
      <c r="AU275" s="241"/>
      <c r="AV275" s="241"/>
      <c r="AW275" s="241"/>
      <c r="AX275" s="241"/>
      <c r="AY275" s="241"/>
      <c r="AZ275" s="241"/>
      <c r="BA275" s="241"/>
      <c r="BB275" s="241"/>
      <c r="BC275" s="241"/>
      <c r="BD275" s="241"/>
      <c r="BE275" s="241"/>
      <c r="BF275" s="241"/>
      <c r="BG275" s="241"/>
      <c r="BH275" s="241"/>
      <c r="BI275" s="241"/>
      <c r="BJ275" s="241"/>
      <c r="BK275" s="241"/>
      <c r="BL275" s="241"/>
      <c r="BM275" s="241"/>
      <c r="BN275" s="241"/>
      <c r="BO275" s="241"/>
      <c r="BP275" s="241"/>
      <c r="BQ275" s="241"/>
      <c r="BR275" s="241"/>
      <c r="BS275" s="241"/>
      <c r="BT275" s="241"/>
      <c r="BU275" s="241"/>
      <c r="BV275" s="241"/>
      <c r="BW275" s="241"/>
      <c r="BX275" s="241"/>
      <c r="BY275" s="241"/>
      <c r="BZ275" s="241"/>
      <c r="CA275" s="241"/>
      <c r="CB275" s="241"/>
      <c r="CC275" s="241"/>
      <c r="CD275" s="241"/>
      <c r="CE275" s="241"/>
      <c r="CF275" s="241"/>
      <c r="CG275" s="241"/>
      <c r="CH275" s="241"/>
      <c r="CI275" s="241"/>
      <c r="CJ275" s="241"/>
      <c r="CK275" s="241"/>
      <c r="CL275" s="241"/>
      <c r="CM275" s="241"/>
      <c r="CN275" s="241"/>
      <c r="CO275" s="241"/>
      <c r="CP275" s="241"/>
      <c r="CQ275" s="241"/>
      <c r="CR275" s="241"/>
      <c r="CS275" s="241"/>
      <c r="CT275" s="241"/>
    </row>
    <row r="276" spans="1:98" ht="19.5" customHeight="1">
      <c r="A276" s="261"/>
      <c r="B276" s="270"/>
      <c r="C276" s="263" t="s">
        <v>89</v>
      </c>
      <c r="D276" s="247">
        <f t="shared" si="106"/>
        <v>894</v>
      </c>
      <c r="E276" s="247">
        <v>20</v>
      </c>
      <c r="F276" s="247">
        <v>74</v>
      </c>
      <c r="G276" s="247">
        <v>101</v>
      </c>
      <c r="H276" s="247">
        <v>115</v>
      </c>
      <c r="I276" s="247">
        <v>95</v>
      </c>
      <c r="J276" s="247">
        <v>87</v>
      </c>
      <c r="K276" s="247">
        <v>66</v>
      </c>
      <c r="L276" s="247">
        <v>57</v>
      </c>
      <c r="M276" s="247">
        <v>44</v>
      </c>
      <c r="N276" s="247">
        <v>44</v>
      </c>
      <c r="O276" s="247">
        <v>33</v>
      </c>
      <c r="P276" s="247">
        <v>37</v>
      </c>
      <c r="Q276" s="247">
        <v>33</v>
      </c>
      <c r="R276" s="247">
        <v>22</v>
      </c>
      <c r="S276" s="247">
        <v>24</v>
      </c>
      <c r="T276" s="247">
        <v>17</v>
      </c>
      <c r="U276" s="247">
        <v>11</v>
      </c>
      <c r="V276" s="264">
        <v>14</v>
      </c>
      <c r="W276" s="240"/>
      <c r="X276" s="240"/>
      <c r="Y276" s="241"/>
      <c r="Z276" s="241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241"/>
      <c r="AL276" s="241"/>
      <c r="AM276" s="241"/>
      <c r="AN276" s="241"/>
      <c r="AO276" s="241"/>
      <c r="AP276" s="241"/>
      <c r="AQ276" s="241"/>
      <c r="AR276" s="241"/>
      <c r="AS276" s="241"/>
      <c r="AT276" s="241"/>
      <c r="AU276" s="241"/>
      <c r="AV276" s="241"/>
      <c r="AW276" s="241"/>
      <c r="AX276" s="241"/>
      <c r="AY276" s="241"/>
      <c r="AZ276" s="241"/>
      <c r="BA276" s="241"/>
      <c r="BB276" s="241"/>
      <c r="BC276" s="241"/>
      <c r="BD276" s="241"/>
      <c r="BE276" s="241"/>
      <c r="BF276" s="241"/>
      <c r="BG276" s="241"/>
      <c r="BH276" s="241"/>
      <c r="BI276" s="241"/>
      <c r="BJ276" s="241"/>
      <c r="BK276" s="241"/>
      <c r="BL276" s="241"/>
      <c r="BM276" s="241"/>
      <c r="BN276" s="241"/>
      <c r="BO276" s="241"/>
      <c r="BP276" s="241"/>
      <c r="BQ276" s="241"/>
      <c r="BR276" s="241"/>
      <c r="BS276" s="241"/>
      <c r="BT276" s="241"/>
      <c r="BU276" s="241"/>
      <c r="BV276" s="241"/>
      <c r="BW276" s="241"/>
      <c r="BX276" s="241"/>
      <c r="BY276" s="241"/>
      <c r="BZ276" s="241"/>
      <c r="CA276" s="241"/>
      <c r="CB276" s="241"/>
      <c r="CC276" s="241"/>
      <c r="CD276" s="241"/>
      <c r="CE276" s="241"/>
      <c r="CF276" s="241"/>
      <c r="CG276" s="241"/>
      <c r="CH276" s="241"/>
      <c r="CI276" s="241"/>
      <c r="CJ276" s="241"/>
      <c r="CK276" s="241"/>
      <c r="CL276" s="241"/>
      <c r="CM276" s="241"/>
      <c r="CN276" s="241"/>
      <c r="CO276" s="241"/>
      <c r="CP276" s="241"/>
      <c r="CQ276" s="241"/>
      <c r="CR276" s="241"/>
      <c r="CS276" s="241"/>
      <c r="CT276" s="241"/>
    </row>
    <row r="277" spans="1:98" s="254" customFormat="1" ht="19.5" customHeight="1">
      <c r="A277" s="248" t="s">
        <v>33</v>
      </c>
      <c r="B277" s="249" t="s">
        <v>260</v>
      </c>
      <c r="C277" s="166"/>
      <c r="D277" s="239">
        <f t="shared" si="106"/>
        <v>2972</v>
      </c>
      <c r="E277" s="239">
        <f t="shared" ref="E277:V277" si="113">SUM(E278:E279)</f>
        <v>59</v>
      </c>
      <c r="F277" s="239">
        <f t="shared" si="113"/>
        <v>239</v>
      </c>
      <c r="G277" s="239">
        <f t="shared" si="113"/>
        <v>292</v>
      </c>
      <c r="H277" s="239">
        <f t="shared" si="113"/>
        <v>289</v>
      </c>
      <c r="I277" s="239">
        <f t="shared" si="113"/>
        <v>312</v>
      </c>
      <c r="J277" s="239">
        <f t="shared" si="113"/>
        <v>262</v>
      </c>
      <c r="K277" s="239">
        <f t="shared" si="113"/>
        <v>244</v>
      </c>
      <c r="L277" s="239">
        <f t="shared" si="113"/>
        <v>211</v>
      </c>
      <c r="M277" s="239">
        <f t="shared" si="113"/>
        <v>165</v>
      </c>
      <c r="N277" s="239">
        <f t="shared" si="113"/>
        <v>159</v>
      </c>
      <c r="O277" s="239">
        <f t="shared" si="113"/>
        <v>148</v>
      </c>
      <c r="P277" s="239">
        <f t="shared" si="113"/>
        <v>117</v>
      </c>
      <c r="Q277" s="239">
        <f t="shared" si="113"/>
        <v>122</v>
      </c>
      <c r="R277" s="239">
        <f t="shared" si="113"/>
        <v>105</v>
      </c>
      <c r="S277" s="239">
        <f t="shared" si="113"/>
        <v>79</v>
      </c>
      <c r="T277" s="239">
        <f t="shared" si="113"/>
        <v>64</v>
      </c>
      <c r="U277" s="239">
        <f t="shared" si="113"/>
        <v>45</v>
      </c>
      <c r="V277" s="251">
        <f t="shared" si="113"/>
        <v>60</v>
      </c>
      <c r="W277" s="252"/>
      <c r="X277" s="252"/>
      <c r="Y277" s="253"/>
      <c r="Z277" s="253"/>
      <c r="AA277" s="253"/>
      <c r="AB277" s="253"/>
      <c r="AC277" s="253"/>
      <c r="AD277" s="253"/>
      <c r="AE277" s="253"/>
      <c r="AF277" s="253"/>
      <c r="AG277" s="253"/>
      <c r="AH277" s="253"/>
      <c r="AI277" s="253"/>
      <c r="AJ277" s="253"/>
      <c r="AK277" s="253"/>
      <c r="AL277" s="253"/>
      <c r="AM277" s="253"/>
      <c r="AN277" s="253"/>
      <c r="AO277" s="253"/>
      <c r="AP277" s="253"/>
      <c r="AQ277" s="253"/>
      <c r="AR277" s="253"/>
      <c r="AS277" s="253"/>
      <c r="AT277" s="253"/>
      <c r="AU277" s="253"/>
      <c r="AV277" s="253"/>
      <c r="AW277" s="253"/>
      <c r="AX277" s="253"/>
      <c r="AY277" s="253"/>
      <c r="AZ277" s="253"/>
      <c r="BA277" s="253"/>
      <c r="BB277" s="253"/>
      <c r="BC277" s="253"/>
      <c r="BD277" s="253"/>
      <c r="BE277" s="253"/>
      <c r="BF277" s="253"/>
      <c r="BG277" s="253"/>
      <c r="BH277" s="253"/>
      <c r="BI277" s="253"/>
      <c r="BJ277" s="253"/>
      <c r="BK277" s="253"/>
      <c r="BL277" s="253"/>
      <c r="BM277" s="253"/>
      <c r="BN277" s="253"/>
      <c r="BO277" s="253"/>
      <c r="BP277" s="253"/>
      <c r="BQ277" s="253"/>
      <c r="BR277" s="253"/>
      <c r="BS277" s="253"/>
      <c r="BT277" s="253"/>
      <c r="BU277" s="253"/>
      <c r="BV277" s="253"/>
      <c r="BW277" s="253"/>
      <c r="BX277" s="253"/>
      <c r="BY277" s="253"/>
      <c r="BZ277" s="253"/>
      <c r="CA277" s="253"/>
      <c r="CB277" s="253"/>
      <c r="CC277" s="253"/>
      <c r="CD277" s="253"/>
      <c r="CE277" s="253"/>
      <c r="CF277" s="253"/>
      <c r="CG277" s="253"/>
      <c r="CH277" s="253"/>
      <c r="CI277" s="253"/>
      <c r="CJ277" s="253"/>
      <c r="CK277" s="253"/>
      <c r="CL277" s="253"/>
      <c r="CM277" s="253"/>
      <c r="CN277" s="253"/>
      <c r="CO277" s="253"/>
      <c r="CP277" s="253"/>
      <c r="CQ277" s="253"/>
      <c r="CR277" s="253"/>
      <c r="CS277" s="253"/>
      <c r="CT277" s="253"/>
    </row>
    <row r="278" spans="1:98" s="265" customFormat="1" ht="19.5" customHeight="1">
      <c r="A278" s="261"/>
      <c r="B278" s="273"/>
      <c r="C278" s="263" t="s">
        <v>88</v>
      </c>
      <c r="D278" s="247">
        <f t="shared" si="106"/>
        <v>1585</v>
      </c>
      <c r="E278" s="247">
        <v>24</v>
      </c>
      <c r="F278" s="247">
        <v>121</v>
      </c>
      <c r="G278" s="247">
        <v>156</v>
      </c>
      <c r="H278" s="247">
        <v>137</v>
      </c>
      <c r="I278" s="247">
        <v>169</v>
      </c>
      <c r="J278" s="247">
        <v>144</v>
      </c>
      <c r="K278" s="247">
        <v>136</v>
      </c>
      <c r="L278" s="247">
        <v>120</v>
      </c>
      <c r="M278" s="247">
        <v>90</v>
      </c>
      <c r="N278" s="247">
        <v>92</v>
      </c>
      <c r="O278" s="247">
        <v>80</v>
      </c>
      <c r="P278" s="247">
        <v>75</v>
      </c>
      <c r="Q278" s="247">
        <v>60</v>
      </c>
      <c r="R278" s="247">
        <v>64</v>
      </c>
      <c r="S278" s="247">
        <v>35</v>
      </c>
      <c r="T278" s="247">
        <v>37</v>
      </c>
      <c r="U278" s="247">
        <v>18</v>
      </c>
      <c r="V278" s="264">
        <v>27</v>
      </c>
      <c r="W278" s="240"/>
      <c r="X278" s="240"/>
      <c r="Y278" s="241"/>
      <c r="Z278" s="241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241"/>
      <c r="AL278" s="241"/>
      <c r="AM278" s="241"/>
      <c r="AN278" s="241"/>
      <c r="AO278" s="241"/>
      <c r="AP278" s="241"/>
      <c r="AQ278" s="241"/>
      <c r="AR278" s="241"/>
      <c r="AS278" s="241"/>
      <c r="AT278" s="241"/>
      <c r="AU278" s="241"/>
      <c r="AV278" s="241"/>
      <c r="AW278" s="241"/>
      <c r="AX278" s="241"/>
      <c r="AY278" s="241"/>
      <c r="AZ278" s="241"/>
      <c r="BA278" s="241"/>
      <c r="BB278" s="241"/>
      <c r="BC278" s="241"/>
      <c r="BD278" s="241"/>
      <c r="BE278" s="241"/>
      <c r="BF278" s="241"/>
      <c r="BG278" s="241"/>
      <c r="BH278" s="241"/>
      <c r="BI278" s="241"/>
      <c r="BJ278" s="241"/>
      <c r="BK278" s="241"/>
      <c r="BL278" s="241"/>
      <c r="BM278" s="241"/>
      <c r="BN278" s="241"/>
      <c r="BO278" s="241"/>
      <c r="BP278" s="241"/>
      <c r="BQ278" s="241"/>
      <c r="BR278" s="241"/>
      <c r="BS278" s="241"/>
      <c r="BT278" s="241"/>
      <c r="BU278" s="241"/>
      <c r="BV278" s="241"/>
      <c r="BW278" s="241"/>
      <c r="BX278" s="241"/>
      <c r="BY278" s="241"/>
      <c r="BZ278" s="241"/>
      <c r="CA278" s="241"/>
      <c r="CB278" s="241"/>
      <c r="CC278" s="241"/>
      <c r="CD278" s="241"/>
      <c r="CE278" s="241"/>
      <c r="CF278" s="241"/>
      <c r="CG278" s="241"/>
      <c r="CH278" s="241"/>
      <c r="CI278" s="241"/>
      <c r="CJ278" s="241"/>
      <c r="CK278" s="241"/>
      <c r="CL278" s="241"/>
      <c r="CM278" s="241"/>
      <c r="CN278" s="241"/>
      <c r="CO278" s="241"/>
      <c r="CP278" s="241"/>
      <c r="CQ278" s="241"/>
      <c r="CR278" s="241"/>
      <c r="CS278" s="241"/>
      <c r="CT278" s="241"/>
    </row>
    <row r="279" spans="1:98" ht="19.5" customHeight="1">
      <c r="A279" s="261"/>
      <c r="B279" s="270"/>
      <c r="C279" s="263" t="s">
        <v>89</v>
      </c>
      <c r="D279" s="247">
        <f t="shared" si="106"/>
        <v>1387</v>
      </c>
      <c r="E279" s="247">
        <v>35</v>
      </c>
      <c r="F279" s="247">
        <v>118</v>
      </c>
      <c r="G279" s="247">
        <v>136</v>
      </c>
      <c r="H279" s="247">
        <v>152</v>
      </c>
      <c r="I279" s="247">
        <v>143</v>
      </c>
      <c r="J279" s="247">
        <v>118</v>
      </c>
      <c r="K279" s="247">
        <v>108</v>
      </c>
      <c r="L279" s="247">
        <v>91</v>
      </c>
      <c r="M279" s="247">
        <v>75</v>
      </c>
      <c r="N279" s="247">
        <v>67</v>
      </c>
      <c r="O279" s="247">
        <v>68</v>
      </c>
      <c r="P279" s="247">
        <v>42</v>
      </c>
      <c r="Q279" s="247">
        <v>62</v>
      </c>
      <c r="R279" s="247">
        <v>41</v>
      </c>
      <c r="S279" s="247">
        <v>44</v>
      </c>
      <c r="T279" s="247">
        <v>27</v>
      </c>
      <c r="U279" s="247">
        <v>27</v>
      </c>
      <c r="V279" s="264">
        <v>33</v>
      </c>
      <c r="W279" s="240"/>
      <c r="X279" s="240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241"/>
      <c r="AL279" s="241"/>
      <c r="AM279" s="241"/>
      <c r="AN279" s="241"/>
      <c r="AO279" s="241"/>
      <c r="AP279" s="241"/>
      <c r="AQ279" s="241"/>
      <c r="AR279" s="241"/>
      <c r="AS279" s="241"/>
      <c r="AT279" s="241"/>
      <c r="AU279" s="241"/>
      <c r="AV279" s="241"/>
      <c r="AW279" s="241"/>
      <c r="AX279" s="241"/>
      <c r="AY279" s="241"/>
      <c r="AZ279" s="241"/>
      <c r="BA279" s="241"/>
      <c r="BB279" s="241"/>
      <c r="BC279" s="241"/>
      <c r="BD279" s="241"/>
      <c r="BE279" s="241"/>
      <c r="BF279" s="241"/>
      <c r="BG279" s="241"/>
      <c r="BH279" s="241"/>
      <c r="BI279" s="241"/>
      <c r="BJ279" s="241"/>
      <c r="BK279" s="241"/>
      <c r="BL279" s="241"/>
      <c r="BM279" s="241"/>
      <c r="BN279" s="241"/>
      <c r="BO279" s="241"/>
      <c r="BP279" s="241"/>
      <c r="BQ279" s="241"/>
      <c r="BR279" s="241"/>
      <c r="BS279" s="241"/>
      <c r="BT279" s="241"/>
      <c r="BU279" s="241"/>
      <c r="BV279" s="241"/>
      <c r="BW279" s="241"/>
      <c r="BX279" s="241"/>
      <c r="BY279" s="241"/>
      <c r="BZ279" s="241"/>
      <c r="CA279" s="241"/>
      <c r="CB279" s="241"/>
      <c r="CC279" s="241"/>
      <c r="CD279" s="241"/>
      <c r="CE279" s="241"/>
      <c r="CF279" s="241"/>
      <c r="CG279" s="241"/>
      <c r="CH279" s="241"/>
      <c r="CI279" s="241"/>
      <c r="CJ279" s="241"/>
      <c r="CK279" s="241"/>
      <c r="CL279" s="241"/>
      <c r="CM279" s="241"/>
      <c r="CN279" s="241"/>
      <c r="CO279" s="241"/>
      <c r="CP279" s="241"/>
      <c r="CQ279" s="241"/>
      <c r="CR279" s="241"/>
      <c r="CS279" s="241"/>
      <c r="CT279" s="241"/>
    </row>
    <row r="280" spans="1:98" s="254" customFormat="1" ht="19.5" customHeight="1">
      <c r="A280" s="248" t="s">
        <v>35</v>
      </c>
      <c r="B280" s="249" t="s">
        <v>261</v>
      </c>
      <c r="C280" s="166"/>
      <c r="D280" s="239">
        <f t="shared" si="106"/>
        <v>1615</v>
      </c>
      <c r="E280" s="239">
        <f t="shared" ref="E280:V280" si="114">SUM(E281:E282)</f>
        <v>23</v>
      </c>
      <c r="F280" s="239">
        <f t="shared" si="114"/>
        <v>108</v>
      </c>
      <c r="G280" s="239">
        <f t="shared" si="114"/>
        <v>142</v>
      </c>
      <c r="H280" s="239">
        <f t="shared" si="114"/>
        <v>135</v>
      </c>
      <c r="I280" s="239">
        <f t="shared" si="114"/>
        <v>149</v>
      </c>
      <c r="J280" s="239">
        <f t="shared" si="114"/>
        <v>136</v>
      </c>
      <c r="K280" s="239">
        <f t="shared" si="114"/>
        <v>126</v>
      </c>
      <c r="L280" s="239">
        <f t="shared" si="114"/>
        <v>90</v>
      </c>
      <c r="M280" s="239">
        <f t="shared" si="114"/>
        <v>80</v>
      </c>
      <c r="N280" s="239">
        <f t="shared" si="114"/>
        <v>74</v>
      </c>
      <c r="O280" s="239">
        <f t="shared" si="114"/>
        <v>78</v>
      </c>
      <c r="P280" s="239">
        <f t="shared" si="114"/>
        <v>66</v>
      </c>
      <c r="Q280" s="239">
        <f t="shared" si="114"/>
        <v>72</v>
      </c>
      <c r="R280" s="239">
        <f t="shared" si="114"/>
        <v>66</v>
      </c>
      <c r="S280" s="239">
        <f t="shared" si="114"/>
        <v>84</v>
      </c>
      <c r="T280" s="239">
        <f t="shared" si="114"/>
        <v>52</v>
      </c>
      <c r="U280" s="239">
        <f t="shared" si="114"/>
        <v>57</v>
      </c>
      <c r="V280" s="251">
        <f t="shared" si="114"/>
        <v>77</v>
      </c>
      <c r="W280" s="252"/>
      <c r="X280" s="252"/>
      <c r="Y280" s="253"/>
      <c r="Z280" s="253"/>
      <c r="AA280" s="253"/>
      <c r="AB280" s="253"/>
      <c r="AC280" s="253"/>
      <c r="AD280" s="253"/>
      <c r="AE280" s="253"/>
      <c r="AF280" s="253"/>
      <c r="AG280" s="253"/>
      <c r="AH280" s="253"/>
      <c r="AI280" s="253"/>
      <c r="AJ280" s="253"/>
      <c r="AK280" s="253"/>
      <c r="AL280" s="253"/>
      <c r="AM280" s="253"/>
      <c r="AN280" s="253"/>
      <c r="AO280" s="253"/>
      <c r="AP280" s="253"/>
      <c r="AQ280" s="253"/>
      <c r="AR280" s="253"/>
      <c r="AS280" s="253"/>
      <c r="AT280" s="253"/>
      <c r="AU280" s="253"/>
      <c r="AV280" s="253"/>
      <c r="AW280" s="253"/>
      <c r="AX280" s="253"/>
      <c r="AY280" s="253"/>
      <c r="AZ280" s="253"/>
      <c r="BA280" s="253"/>
      <c r="BB280" s="253"/>
      <c r="BC280" s="253"/>
      <c r="BD280" s="253"/>
      <c r="BE280" s="253"/>
      <c r="BF280" s="253"/>
      <c r="BG280" s="253"/>
      <c r="BH280" s="253"/>
      <c r="BI280" s="253"/>
      <c r="BJ280" s="253"/>
      <c r="BK280" s="253"/>
      <c r="BL280" s="253"/>
      <c r="BM280" s="253"/>
      <c r="BN280" s="253"/>
      <c r="BO280" s="253"/>
      <c r="BP280" s="253"/>
      <c r="BQ280" s="253"/>
      <c r="BR280" s="253"/>
      <c r="BS280" s="253"/>
      <c r="BT280" s="253"/>
      <c r="BU280" s="253"/>
      <c r="BV280" s="253"/>
      <c r="BW280" s="253"/>
      <c r="BX280" s="253"/>
      <c r="BY280" s="253"/>
      <c r="BZ280" s="253"/>
      <c r="CA280" s="253"/>
      <c r="CB280" s="253"/>
      <c r="CC280" s="253"/>
      <c r="CD280" s="253"/>
      <c r="CE280" s="253"/>
      <c r="CF280" s="253"/>
      <c r="CG280" s="253"/>
      <c r="CH280" s="253"/>
      <c r="CI280" s="253"/>
      <c r="CJ280" s="253"/>
      <c r="CK280" s="253"/>
      <c r="CL280" s="253"/>
      <c r="CM280" s="253"/>
      <c r="CN280" s="253"/>
      <c r="CO280" s="253"/>
      <c r="CP280" s="253"/>
      <c r="CQ280" s="253"/>
      <c r="CR280" s="253"/>
      <c r="CS280" s="253"/>
      <c r="CT280" s="253"/>
    </row>
    <row r="281" spans="1:98" s="265" customFormat="1" ht="19.5" customHeight="1">
      <c r="A281" s="261"/>
      <c r="B281" s="262"/>
      <c r="C281" s="263" t="s">
        <v>88</v>
      </c>
      <c r="D281" s="247">
        <f t="shared" si="106"/>
        <v>828</v>
      </c>
      <c r="E281" s="247">
        <v>11</v>
      </c>
      <c r="F281" s="247">
        <v>57</v>
      </c>
      <c r="G281" s="247">
        <v>72</v>
      </c>
      <c r="H281" s="247">
        <v>62</v>
      </c>
      <c r="I281" s="247">
        <v>75</v>
      </c>
      <c r="J281" s="247">
        <v>79</v>
      </c>
      <c r="K281" s="247">
        <v>69</v>
      </c>
      <c r="L281" s="247">
        <v>51</v>
      </c>
      <c r="M281" s="247">
        <v>44</v>
      </c>
      <c r="N281" s="247">
        <v>34</v>
      </c>
      <c r="O281" s="247">
        <v>39</v>
      </c>
      <c r="P281" s="247">
        <v>35</v>
      </c>
      <c r="Q281" s="247">
        <v>37</v>
      </c>
      <c r="R281" s="247">
        <v>30</v>
      </c>
      <c r="S281" s="247">
        <v>39</v>
      </c>
      <c r="T281" s="247">
        <v>27</v>
      </c>
      <c r="U281" s="247">
        <v>30</v>
      </c>
      <c r="V281" s="264">
        <v>37</v>
      </c>
      <c r="W281" s="267"/>
      <c r="X281" s="240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241"/>
      <c r="AL281" s="241"/>
      <c r="AM281" s="241"/>
      <c r="AN281" s="241"/>
      <c r="AO281" s="241"/>
      <c r="AP281" s="241"/>
      <c r="AQ281" s="241"/>
      <c r="AR281" s="241"/>
      <c r="AS281" s="241"/>
      <c r="AT281" s="241"/>
      <c r="AU281" s="241"/>
      <c r="AV281" s="241"/>
      <c r="AW281" s="241"/>
      <c r="AX281" s="241"/>
      <c r="AY281" s="241"/>
      <c r="AZ281" s="241"/>
      <c r="BA281" s="241"/>
      <c r="BB281" s="241"/>
      <c r="BC281" s="241"/>
      <c r="BD281" s="241"/>
      <c r="BE281" s="241"/>
      <c r="BF281" s="241"/>
      <c r="BG281" s="241"/>
      <c r="BH281" s="241"/>
      <c r="BI281" s="241"/>
      <c r="BJ281" s="241"/>
      <c r="BK281" s="241"/>
      <c r="BL281" s="241"/>
      <c r="BM281" s="241"/>
      <c r="BN281" s="241"/>
      <c r="BO281" s="241"/>
      <c r="BP281" s="241"/>
      <c r="BQ281" s="241"/>
      <c r="BR281" s="241"/>
      <c r="BS281" s="241"/>
      <c r="BT281" s="241"/>
      <c r="BU281" s="241"/>
      <c r="BV281" s="241"/>
      <c r="BW281" s="241"/>
      <c r="BX281" s="241"/>
      <c r="BY281" s="241"/>
      <c r="BZ281" s="241"/>
      <c r="CA281" s="241"/>
      <c r="CB281" s="241"/>
      <c r="CC281" s="241"/>
      <c r="CD281" s="241"/>
      <c r="CE281" s="241"/>
      <c r="CF281" s="241"/>
      <c r="CG281" s="241"/>
      <c r="CH281" s="241"/>
      <c r="CI281" s="241"/>
      <c r="CJ281" s="241"/>
      <c r="CK281" s="241"/>
      <c r="CL281" s="241"/>
      <c r="CM281" s="241"/>
      <c r="CN281" s="241"/>
      <c r="CO281" s="241"/>
      <c r="CP281" s="241"/>
      <c r="CQ281" s="241"/>
      <c r="CR281" s="241"/>
      <c r="CS281" s="241"/>
      <c r="CT281" s="241"/>
    </row>
    <row r="282" spans="1:98" ht="19.5" customHeight="1">
      <c r="A282" s="261"/>
      <c r="B282" s="266"/>
      <c r="C282" s="263" t="s">
        <v>89</v>
      </c>
      <c r="D282" s="247">
        <f t="shared" si="106"/>
        <v>787</v>
      </c>
      <c r="E282" s="247">
        <v>12</v>
      </c>
      <c r="F282" s="247">
        <v>51</v>
      </c>
      <c r="G282" s="247">
        <v>70</v>
      </c>
      <c r="H282" s="247">
        <v>73</v>
      </c>
      <c r="I282" s="247">
        <v>74</v>
      </c>
      <c r="J282" s="247">
        <v>57</v>
      </c>
      <c r="K282" s="247">
        <v>57</v>
      </c>
      <c r="L282" s="247">
        <v>39</v>
      </c>
      <c r="M282" s="247">
        <v>36</v>
      </c>
      <c r="N282" s="247">
        <v>40</v>
      </c>
      <c r="O282" s="247">
        <v>39</v>
      </c>
      <c r="P282" s="247">
        <v>31</v>
      </c>
      <c r="Q282" s="247">
        <v>35</v>
      </c>
      <c r="R282" s="247">
        <v>36</v>
      </c>
      <c r="S282" s="247">
        <v>45</v>
      </c>
      <c r="T282" s="247">
        <v>25</v>
      </c>
      <c r="U282" s="247">
        <v>27</v>
      </c>
      <c r="V282" s="264">
        <v>40</v>
      </c>
      <c r="W282" s="267"/>
      <c r="X282" s="240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241"/>
      <c r="AL282" s="241"/>
      <c r="AM282" s="241"/>
      <c r="AN282" s="241"/>
      <c r="AO282" s="241"/>
      <c r="AP282" s="241"/>
      <c r="AQ282" s="241"/>
      <c r="AR282" s="241"/>
      <c r="AS282" s="241"/>
      <c r="AT282" s="241"/>
      <c r="AU282" s="241"/>
      <c r="AV282" s="241"/>
      <c r="AW282" s="241"/>
      <c r="AX282" s="241"/>
      <c r="AY282" s="241"/>
      <c r="AZ282" s="241"/>
      <c r="BA282" s="241"/>
      <c r="BB282" s="241"/>
      <c r="BC282" s="241"/>
      <c r="BD282" s="241"/>
      <c r="BE282" s="241"/>
      <c r="BF282" s="241"/>
      <c r="BG282" s="241"/>
      <c r="BH282" s="241"/>
      <c r="BI282" s="241"/>
      <c r="BJ282" s="241"/>
      <c r="BK282" s="241"/>
      <c r="BL282" s="241"/>
      <c r="BM282" s="241"/>
      <c r="BN282" s="241"/>
      <c r="BO282" s="241"/>
      <c r="BP282" s="241"/>
      <c r="BQ282" s="241"/>
      <c r="BR282" s="241"/>
      <c r="BS282" s="241"/>
      <c r="BT282" s="241"/>
      <c r="BU282" s="241"/>
      <c r="BV282" s="241"/>
      <c r="BW282" s="241"/>
      <c r="BX282" s="241"/>
      <c r="BY282" s="241"/>
      <c r="BZ282" s="241"/>
      <c r="CA282" s="241"/>
      <c r="CB282" s="241"/>
      <c r="CC282" s="241"/>
      <c r="CD282" s="241"/>
      <c r="CE282" s="241"/>
      <c r="CF282" s="241"/>
      <c r="CG282" s="241"/>
      <c r="CH282" s="241"/>
      <c r="CI282" s="241"/>
      <c r="CJ282" s="241"/>
      <c r="CK282" s="241"/>
      <c r="CL282" s="241"/>
      <c r="CM282" s="241"/>
      <c r="CN282" s="241"/>
      <c r="CO282" s="241"/>
      <c r="CP282" s="241"/>
      <c r="CQ282" s="241"/>
      <c r="CR282" s="241"/>
      <c r="CS282" s="241"/>
      <c r="CT282" s="241"/>
    </row>
    <row r="283" spans="1:98" s="226" customFormat="1" ht="19.5" customHeight="1">
      <c r="A283" s="248" t="s">
        <v>37</v>
      </c>
      <c r="B283" s="249" t="s">
        <v>262</v>
      </c>
      <c r="C283" s="166"/>
      <c r="D283" s="239">
        <f t="shared" si="106"/>
        <v>1290</v>
      </c>
      <c r="E283" s="239">
        <f t="shared" ref="E283:V283" si="115">SUM(E284:E285)</f>
        <v>25</v>
      </c>
      <c r="F283" s="239">
        <f t="shared" si="115"/>
        <v>101</v>
      </c>
      <c r="G283" s="239">
        <f t="shared" si="115"/>
        <v>130</v>
      </c>
      <c r="H283" s="239">
        <f t="shared" si="115"/>
        <v>134</v>
      </c>
      <c r="I283" s="239">
        <f t="shared" si="115"/>
        <v>128</v>
      </c>
      <c r="J283" s="239">
        <f t="shared" si="115"/>
        <v>121</v>
      </c>
      <c r="K283" s="239">
        <f t="shared" si="115"/>
        <v>82</v>
      </c>
      <c r="L283" s="239">
        <f t="shared" si="115"/>
        <v>98</v>
      </c>
      <c r="M283" s="239">
        <f t="shared" si="115"/>
        <v>62</v>
      </c>
      <c r="N283" s="239">
        <f t="shared" si="115"/>
        <v>70</v>
      </c>
      <c r="O283" s="239">
        <f t="shared" si="115"/>
        <v>52</v>
      </c>
      <c r="P283" s="239">
        <f t="shared" si="115"/>
        <v>64</v>
      </c>
      <c r="Q283" s="239">
        <f t="shared" si="115"/>
        <v>54</v>
      </c>
      <c r="R283" s="239">
        <f t="shared" si="115"/>
        <v>51</v>
      </c>
      <c r="S283" s="239">
        <f t="shared" si="115"/>
        <v>39</v>
      </c>
      <c r="T283" s="239">
        <f t="shared" si="115"/>
        <v>36</v>
      </c>
      <c r="U283" s="239">
        <f t="shared" si="115"/>
        <v>20</v>
      </c>
      <c r="V283" s="251">
        <f t="shared" si="115"/>
        <v>23</v>
      </c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240"/>
      <c r="AL283" s="240"/>
      <c r="AM283" s="240"/>
      <c r="AN283" s="240"/>
      <c r="AO283" s="240"/>
      <c r="AP283" s="240"/>
      <c r="AQ283" s="240"/>
      <c r="AR283" s="240"/>
      <c r="AS283" s="240"/>
      <c r="AT283" s="240"/>
      <c r="AU283" s="240"/>
      <c r="AV283" s="240"/>
      <c r="AW283" s="240"/>
      <c r="AX283" s="240"/>
      <c r="AY283" s="240"/>
      <c r="AZ283" s="240"/>
      <c r="BA283" s="240"/>
      <c r="BB283" s="240"/>
      <c r="BC283" s="240"/>
      <c r="BD283" s="240"/>
      <c r="BE283" s="240"/>
      <c r="BF283" s="240"/>
      <c r="BG283" s="240"/>
      <c r="BH283" s="240"/>
      <c r="BI283" s="240"/>
      <c r="BJ283" s="240"/>
      <c r="BK283" s="240"/>
      <c r="BL283" s="240"/>
      <c r="BM283" s="240"/>
      <c r="BN283" s="240"/>
      <c r="BO283" s="240"/>
      <c r="BP283" s="240"/>
      <c r="BQ283" s="240"/>
      <c r="BR283" s="240"/>
      <c r="BS283" s="240"/>
      <c r="BT283" s="240"/>
      <c r="BU283" s="240"/>
      <c r="BV283" s="240"/>
      <c r="BW283" s="240"/>
      <c r="BX283" s="240"/>
      <c r="BY283" s="240"/>
      <c r="BZ283" s="240"/>
      <c r="CA283" s="240"/>
      <c r="CB283" s="240"/>
      <c r="CC283" s="240"/>
      <c r="CD283" s="240"/>
      <c r="CE283" s="240"/>
      <c r="CF283" s="240"/>
      <c r="CG283" s="240"/>
      <c r="CH283" s="240"/>
      <c r="CI283" s="240"/>
      <c r="CJ283" s="240"/>
      <c r="CK283" s="240"/>
      <c r="CL283" s="240"/>
      <c r="CM283" s="240"/>
      <c r="CN283" s="240"/>
      <c r="CO283" s="240"/>
      <c r="CP283" s="240"/>
      <c r="CQ283" s="240"/>
      <c r="CR283" s="240"/>
      <c r="CS283" s="240"/>
      <c r="CT283" s="240"/>
    </row>
    <row r="284" spans="1:98" s="226" customFormat="1" ht="19.5" customHeight="1">
      <c r="A284" s="261"/>
      <c r="B284" s="273"/>
      <c r="C284" s="263" t="s">
        <v>88</v>
      </c>
      <c r="D284" s="247">
        <f t="shared" si="106"/>
        <v>722</v>
      </c>
      <c r="E284" s="247">
        <v>17</v>
      </c>
      <c r="F284" s="247">
        <v>53</v>
      </c>
      <c r="G284" s="247">
        <v>61</v>
      </c>
      <c r="H284" s="247">
        <v>72</v>
      </c>
      <c r="I284" s="247">
        <v>65</v>
      </c>
      <c r="J284" s="247">
        <v>66</v>
      </c>
      <c r="K284" s="247">
        <v>44</v>
      </c>
      <c r="L284" s="247">
        <v>48</v>
      </c>
      <c r="M284" s="247">
        <v>43</v>
      </c>
      <c r="N284" s="247">
        <v>39</v>
      </c>
      <c r="O284" s="247">
        <v>35</v>
      </c>
      <c r="P284" s="247">
        <v>38</v>
      </c>
      <c r="Q284" s="247">
        <v>32</v>
      </c>
      <c r="R284" s="247">
        <v>32</v>
      </c>
      <c r="S284" s="247">
        <v>26</v>
      </c>
      <c r="T284" s="247">
        <v>23</v>
      </c>
      <c r="U284" s="247">
        <v>16</v>
      </c>
      <c r="V284" s="264">
        <v>12</v>
      </c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240"/>
      <c r="AL284" s="240"/>
      <c r="AM284" s="240"/>
      <c r="AN284" s="240"/>
      <c r="AO284" s="240"/>
      <c r="AP284" s="240"/>
      <c r="AQ284" s="240"/>
      <c r="AR284" s="240"/>
      <c r="AS284" s="240"/>
      <c r="AT284" s="240"/>
      <c r="AU284" s="240"/>
      <c r="AV284" s="240"/>
      <c r="AW284" s="240"/>
      <c r="AX284" s="240"/>
      <c r="AY284" s="240"/>
      <c r="AZ284" s="240"/>
      <c r="BA284" s="240"/>
      <c r="BB284" s="240"/>
      <c r="BC284" s="240"/>
      <c r="BD284" s="240"/>
      <c r="BE284" s="240"/>
      <c r="BF284" s="240"/>
      <c r="BG284" s="240"/>
      <c r="BH284" s="240"/>
      <c r="BI284" s="240"/>
      <c r="BJ284" s="240"/>
      <c r="BK284" s="240"/>
      <c r="BL284" s="240"/>
      <c r="BM284" s="240"/>
      <c r="BN284" s="240"/>
      <c r="BO284" s="240"/>
      <c r="BP284" s="240"/>
      <c r="BQ284" s="240"/>
      <c r="BR284" s="240"/>
      <c r="BS284" s="240"/>
      <c r="BT284" s="240"/>
      <c r="BU284" s="240"/>
      <c r="BV284" s="240"/>
      <c r="BW284" s="240"/>
      <c r="BX284" s="240"/>
      <c r="BY284" s="240"/>
      <c r="BZ284" s="240"/>
      <c r="CA284" s="240"/>
      <c r="CB284" s="240"/>
      <c r="CC284" s="240"/>
      <c r="CD284" s="240"/>
      <c r="CE284" s="240"/>
      <c r="CF284" s="240"/>
      <c r="CG284" s="240"/>
      <c r="CH284" s="240"/>
      <c r="CI284" s="240"/>
      <c r="CJ284" s="240"/>
      <c r="CK284" s="240"/>
      <c r="CL284" s="240"/>
      <c r="CM284" s="240"/>
      <c r="CN284" s="240"/>
      <c r="CO284" s="240"/>
      <c r="CP284" s="240"/>
      <c r="CQ284" s="240"/>
      <c r="CR284" s="240"/>
      <c r="CS284" s="240"/>
      <c r="CT284" s="240"/>
    </row>
    <row r="285" spans="1:98" s="226" customFormat="1" ht="19.5" customHeight="1">
      <c r="A285" s="261"/>
      <c r="B285" s="270"/>
      <c r="C285" s="263" t="s">
        <v>89</v>
      </c>
      <c r="D285" s="247">
        <f t="shared" si="106"/>
        <v>568</v>
      </c>
      <c r="E285" s="247">
        <v>8</v>
      </c>
      <c r="F285" s="247">
        <v>48</v>
      </c>
      <c r="G285" s="247">
        <v>69</v>
      </c>
      <c r="H285" s="247">
        <v>62</v>
      </c>
      <c r="I285" s="247">
        <v>63</v>
      </c>
      <c r="J285" s="247">
        <v>55</v>
      </c>
      <c r="K285" s="247">
        <v>38</v>
      </c>
      <c r="L285" s="247">
        <v>50</v>
      </c>
      <c r="M285" s="247">
        <v>19</v>
      </c>
      <c r="N285" s="247">
        <v>31</v>
      </c>
      <c r="O285" s="247">
        <v>17</v>
      </c>
      <c r="P285" s="247">
        <v>26</v>
      </c>
      <c r="Q285" s="247">
        <v>22</v>
      </c>
      <c r="R285" s="247">
        <v>19</v>
      </c>
      <c r="S285" s="247">
        <v>13</v>
      </c>
      <c r="T285" s="247">
        <v>13</v>
      </c>
      <c r="U285" s="247">
        <v>4</v>
      </c>
      <c r="V285" s="264">
        <v>11</v>
      </c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240"/>
      <c r="AL285" s="240"/>
      <c r="AM285" s="240"/>
      <c r="AN285" s="240"/>
      <c r="AO285" s="240"/>
      <c r="AP285" s="240"/>
      <c r="AQ285" s="240"/>
      <c r="AR285" s="240"/>
      <c r="AS285" s="240"/>
      <c r="AT285" s="240"/>
      <c r="AU285" s="240"/>
      <c r="AV285" s="240"/>
      <c r="AW285" s="240"/>
      <c r="AX285" s="240"/>
      <c r="AY285" s="240"/>
      <c r="AZ285" s="240"/>
      <c r="BA285" s="240"/>
      <c r="BB285" s="240"/>
      <c r="BC285" s="240"/>
      <c r="BD285" s="240"/>
      <c r="BE285" s="240"/>
      <c r="BF285" s="240"/>
      <c r="BG285" s="240"/>
      <c r="BH285" s="240"/>
      <c r="BI285" s="240"/>
      <c r="BJ285" s="240"/>
      <c r="BK285" s="240"/>
      <c r="BL285" s="240"/>
      <c r="BM285" s="240"/>
      <c r="BN285" s="240"/>
      <c r="BO285" s="240"/>
      <c r="BP285" s="240"/>
      <c r="BQ285" s="240"/>
      <c r="BR285" s="240"/>
      <c r="BS285" s="240"/>
      <c r="BT285" s="240"/>
      <c r="BU285" s="240"/>
      <c r="BV285" s="240"/>
      <c r="BW285" s="240"/>
      <c r="BX285" s="240"/>
      <c r="BY285" s="240"/>
      <c r="BZ285" s="240"/>
      <c r="CA285" s="240"/>
      <c r="CB285" s="240"/>
      <c r="CC285" s="240"/>
      <c r="CD285" s="240"/>
      <c r="CE285" s="240"/>
      <c r="CF285" s="240"/>
      <c r="CG285" s="240"/>
      <c r="CH285" s="240"/>
      <c r="CI285" s="240"/>
      <c r="CJ285" s="240"/>
      <c r="CK285" s="240"/>
      <c r="CL285" s="240"/>
      <c r="CM285" s="240"/>
      <c r="CN285" s="240"/>
      <c r="CO285" s="240"/>
      <c r="CP285" s="240"/>
      <c r="CQ285" s="240"/>
      <c r="CR285" s="240"/>
      <c r="CS285" s="240"/>
      <c r="CT285" s="240"/>
    </row>
    <row r="286" spans="1:98" s="226" customFormat="1" ht="19.5" customHeight="1">
      <c r="A286" s="248" t="s">
        <v>39</v>
      </c>
      <c r="B286" s="249" t="s">
        <v>263</v>
      </c>
      <c r="C286" s="166"/>
      <c r="D286" s="239">
        <f t="shared" si="106"/>
        <v>3460</v>
      </c>
      <c r="E286" s="239">
        <f t="shared" ref="E286:V286" si="116">SUM(E287:E288)</f>
        <v>101</v>
      </c>
      <c r="F286" s="239">
        <f t="shared" si="116"/>
        <v>359</v>
      </c>
      <c r="G286" s="239">
        <f t="shared" si="116"/>
        <v>392</v>
      </c>
      <c r="H286" s="239">
        <f t="shared" si="116"/>
        <v>365</v>
      </c>
      <c r="I286" s="239">
        <f t="shared" si="116"/>
        <v>355</v>
      </c>
      <c r="J286" s="239">
        <f t="shared" si="116"/>
        <v>292</v>
      </c>
      <c r="K286" s="239">
        <f t="shared" si="116"/>
        <v>289</v>
      </c>
      <c r="L286" s="239">
        <f t="shared" si="116"/>
        <v>212</v>
      </c>
      <c r="M286" s="239">
        <f t="shared" si="116"/>
        <v>201</v>
      </c>
      <c r="N286" s="239">
        <f t="shared" si="116"/>
        <v>162</v>
      </c>
      <c r="O286" s="239">
        <f t="shared" si="116"/>
        <v>131</v>
      </c>
      <c r="P286" s="239">
        <f t="shared" si="116"/>
        <v>140</v>
      </c>
      <c r="Q286" s="239">
        <f t="shared" si="116"/>
        <v>123</v>
      </c>
      <c r="R286" s="239">
        <f t="shared" si="116"/>
        <v>107</v>
      </c>
      <c r="S286" s="239">
        <f t="shared" si="116"/>
        <v>92</v>
      </c>
      <c r="T286" s="239">
        <f t="shared" si="116"/>
        <v>67</v>
      </c>
      <c r="U286" s="239">
        <f t="shared" si="116"/>
        <v>36</v>
      </c>
      <c r="V286" s="251">
        <f t="shared" si="116"/>
        <v>36</v>
      </c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240"/>
      <c r="AL286" s="240"/>
      <c r="AM286" s="240"/>
      <c r="AN286" s="240"/>
      <c r="AO286" s="240"/>
      <c r="AP286" s="240"/>
      <c r="AQ286" s="240"/>
      <c r="AR286" s="240"/>
      <c r="AS286" s="240"/>
      <c r="AT286" s="240"/>
      <c r="AU286" s="240"/>
      <c r="AV286" s="240"/>
      <c r="AW286" s="240"/>
      <c r="AX286" s="240"/>
      <c r="AY286" s="240"/>
      <c r="AZ286" s="240"/>
      <c r="BA286" s="240"/>
      <c r="BB286" s="240"/>
      <c r="BC286" s="240"/>
      <c r="BD286" s="240"/>
      <c r="BE286" s="240"/>
      <c r="BF286" s="240"/>
      <c r="BG286" s="240"/>
      <c r="BH286" s="240"/>
      <c r="BI286" s="240"/>
      <c r="BJ286" s="240"/>
      <c r="BK286" s="240"/>
      <c r="BL286" s="240"/>
      <c r="BM286" s="240"/>
      <c r="BN286" s="240"/>
      <c r="BO286" s="240"/>
      <c r="BP286" s="240"/>
      <c r="BQ286" s="240"/>
      <c r="BR286" s="240"/>
      <c r="BS286" s="240"/>
      <c r="BT286" s="240"/>
      <c r="BU286" s="240"/>
      <c r="BV286" s="240"/>
      <c r="BW286" s="240"/>
      <c r="BX286" s="240"/>
      <c r="BY286" s="240"/>
      <c r="BZ286" s="240"/>
      <c r="CA286" s="240"/>
      <c r="CB286" s="240"/>
      <c r="CC286" s="240"/>
      <c r="CD286" s="240"/>
      <c r="CE286" s="240"/>
      <c r="CF286" s="240"/>
      <c r="CG286" s="240"/>
      <c r="CH286" s="240"/>
      <c r="CI286" s="240"/>
      <c r="CJ286" s="240"/>
      <c r="CK286" s="240"/>
      <c r="CL286" s="240"/>
      <c r="CM286" s="240"/>
      <c r="CN286" s="240"/>
      <c r="CO286" s="240"/>
      <c r="CP286" s="240"/>
      <c r="CQ286" s="240"/>
      <c r="CR286" s="240"/>
      <c r="CS286" s="240"/>
      <c r="CT286" s="240"/>
    </row>
    <row r="287" spans="1:98" s="226" customFormat="1" ht="19.5" customHeight="1">
      <c r="A287" s="261"/>
      <c r="B287" s="262"/>
      <c r="C287" s="263" t="s">
        <v>88</v>
      </c>
      <c r="D287" s="247">
        <f t="shared" si="106"/>
        <v>1907</v>
      </c>
      <c r="E287" s="247">
        <v>52</v>
      </c>
      <c r="F287" s="247">
        <v>182</v>
      </c>
      <c r="G287" s="247">
        <v>200</v>
      </c>
      <c r="H287" s="247">
        <v>193</v>
      </c>
      <c r="I287" s="247">
        <v>187</v>
      </c>
      <c r="J287" s="247">
        <v>158</v>
      </c>
      <c r="K287" s="247">
        <v>161</v>
      </c>
      <c r="L287" s="247">
        <v>129</v>
      </c>
      <c r="M287" s="247">
        <v>113</v>
      </c>
      <c r="N287" s="247">
        <v>97</v>
      </c>
      <c r="O287" s="247">
        <v>72</v>
      </c>
      <c r="P287" s="247">
        <v>78</v>
      </c>
      <c r="Q287" s="247">
        <v>81</v>
      </c>
      <c r="R287" s="247">
        <v>58</v>
      </c>
      <c r="S287" s="247">
        <v>59</v>
      </c>
      <c r="T287" s="247">
        <v>39</v>
      </c>
      <c r="U287" s="247">
        <v>26</v>
      </c>
      <c r="V287" s="264">
        <v>22</v>
      </c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240"/>
      <c r="AL287" s="240"/>
      <c r="AM287" s="240"/>
      <c r="AN287" s="240"/>
      <c r="AO287" s="240"/>
      <c r="AP287" s="240"/>
      <c r="AQ287" s="240"/>
      <c r="AR287" s="240"/>
      <c r="AS287" s="240"/>
      <c r="AT287" s="240"/>
      <c r="AU287" s="240"/>
      <c r="AV287" s="240"/>
      <c r="AW287" s="240"/>
      <c r="AX287" s="240"/>
      <c r="AY287" s="240"/>
      <c r="AZ287" s="240"/>
      <c r="BA287" s="240"/>
      <c r="BB287" s="240"/>
      <c r="BC287" s="240"/>
      <c r="BD287" s="240"/>
      <c r="BE287" s="240"/>
      <c r="BF287" s="240"/>
      <c r="BG287" s="240"/>
      <c r="BH287" s="240"/>
      <c r="BI287" s="240"/>
      <c r="BJ287" s="240"/>
      <c r="BK287" s="240"/>
      <c r="BL287" s="240"/>
      <c r="BM287" s="240"/>
      <c r="BN287" s="240"/>
      <c r="BO287" s="240"/>
      <c r="BP287" s="240"/>
      <c r="BQ287" s="240"/>
      <c r="BR287" s="240"/>
      <c r="BS287" s="240"/>
      <c r="BT287" s="240"/>
      <c r="BU287" s="240"/>
      <c r="BV287" s="240"/>
      <c r="BW287" s="240"/>
      <c r="BX287" s="240"/>
      <c r="BY287" s="240"/>
      <c r="BZ287" s="240"/>
      <c r="CA287" s="240"/>
      <c r="CB287" s="240"/>
      <c r="CC287" s="240"/>
      <c r="CD287" s="240"/>
      <c r="CE287" s="240"/>
      <c r="CF287" s="240"/>
      <c r="CG287" s="240"/>
      <c r="CH287" s="240"/>
      <c r="CI287" s="240"/>
      <c r="CJ287" s="240"/>
      <c r="CK287" s="240"/>
      <c r="CL287" s="240"/>
      <c r="CM287" s="240"/>
      <c r="CN287" s="240"/>
      <c r="CO287" s="240"/>
      <c r="CP287" s="240"/>
      <c r="CQ287" s="240"/>
      <c r="CR287" s="240"/>
      <c r="CS287" s="240"/>
      <c r="CT287" s="240"/>
    </row>
    <row r="288" spans="1:98" s="226" customFormat="1" ht="19.5" customHeight="1">
      <c r="A288" s="261"/>
      <c r="B288" s="266"/>
      <c r="C288" s="263" t="s">
        <v>89</v>
      </c>
      <c r="D288" s="247">
        <f t="shared" si="106"/>
        <v>1553</v>
      </c>
      <c r="E288" s="247">
        <v>49</v>
      </c>
      <c r="F288" s="247">
        <v>177</v>
      </c>
      <c r="G288" s="247">
        <v>192</v>
      </c>
      <c r="H288" s="247">
        <v>172</v>
      </c>
      <c r="I288" s="247">
        <v>168</v>
      </c>
      <c r="J288" s="247">
        <v>134</v>
      </c>
      <c r="K288" s="247">
        <v>128</v>
      </c>
      <c r="L288" s="247">
        <v>83</v>
      </c>
      <c r="M288" s="247">
        <v>88</v>
      </c>
      <c r="N288" s="247">
        <v>65</v>
      </c>
      <c r="O288" s="247">
        <v>59</v>
      </c>
      <c r="P288" s="247">
        <v>62</v>
      </c>
      <c r="Q288" s="247">
        <v>42</v>
      </c>
      <c r="R288" s="247">
        <v>49</v>
      </c>
      <c r="S288" s="247">
        <v>33</v>
      </c>
      <c r="T288" s="247">
        <v>28</v>
      </c>
      <c r="U288" s="247">
        <v>10</v>
      </c>
      <c r="V288" s="264">
        <v>14</v>
      </c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40"/>
      <c r="AT288" s="240"/>
      <c r="AU288" s="240"/>
      <c r="AV288" s="240"/>
      <c r="AW288" s="240"/>
      <c r="AX288" s="240"/>
      <c r="AY288" s="240"/>
      <c r="AZ288" s="240"/>
      <c r="BA288" s="240"/>
      <c r="BB288" s="240"/>
      <c r="BC288" s="240"/>
      <c r="BD288" s="240"/>
      <c r="BE288" s="240"/>
      <c r="BF288" s="240"/>
      <c r="BG288" s="240"/>
      <c r="BH288" s="240"/>
      <c r="BI288" s="240"/>
      <c r="BJ288" s="240"/>
      <c r="BK288" s="240"/>
      <c r="BL288" s="240"/>
      <c r="BM288" s="240"/>
      <c r="BN288" s="240"/>
      <c r="BO288" s="240"/>
      <c r="BP288" s="240"/>
      <c r="BQ288" s="240"/>
      <c r="BR288" s="240"/>
      <c r="BS288" s="240"/>
      <c r="BT288" s="240"/>
      <c r="BU288" s="240"/>
      <c r="BV288" s="240"/>
      <c r="BW288" s="240"/>
      <c r="BX288" s="240"/>
      <c r="BY288" s="240"/>
      <c r="BZ288" s="240"/>
      <c r="CA288" s="240"/>
      <c r="CB288" s="240"/>
      <c r="CC288" s="240"/>
      <c r="CD288" s="240"/>
      <c r="CE288" s="240"/>
      <c r="CF288" s="240"/>
      <c r="CG288" s="240"/>
      <c r="CH288" s="240"/>
      <c r="CI288" s="240"/>
      <c r="CJ288" s="240"/>
      <c r="CK288" s="240"/>
      <c r="CL288" s="240"/>
      <c r="CM288" s="240"/>
      <c r="CN288" s="240"/>
      <c r="CO288" s="240"/>
      <c r="CP288" s="240"/>
      <c r="CQ288" s="240"/>
      <c r="CR288" s="240"/>
      <c r="CS288" s="240"/>
      <c r="CT288" s="240"/>
    </row>
    <row r="289" spans="1:98" s="265" customFormat="1" ht="19.5" customHeight="1">
      <c r="A289" s="1182" t="s">
        <v>75</v>
      </c>
      <c r="B289" s="1183" t="s">
        <v>264</v>
      </c>
      <c r="C289" s="1300"/>
      <c r="D289" s="1185">
        <f t="shared" si="106"/>
        <v>6964</v>
      </c>
      <c r="E289" s="1108">
        <f t="shared" ref="E289:V289" si="117">SUM(E292+E295+E298+E301+E304)</f>
        <v>113</v>
      </c>
      <c r="F289" s="1296">
        <f t="shared" si="117"/>
        <v>484</v>
      </c>
      <c r="G289" s="1296">
        <f t="shared" si="117"/>
        <v>596</v>
      </c>
      <c r="H289" s="1296">
        <f t="shared" si="117"/>
        <v>565</v>
      </c>
      <c r="I289" s="1296">
        <f t="shared" si="117"/>
        <v>634</v>
      </c>
      <c r="J289" s="1296">
        <f t="shared" si="117"/>
        <v>569</v>
      </c>
      <c r="K289" s="1296">
        <f t="shared" si="117"/>
        <v>547</v>
      </c>
      <c r="L289" s="1296">
        <f t="shared" si="117"/>
        <v>452</v>
      </c>
      <c r="M289" s="1296">
        <f t="shared" si="117"/>
        <v>386</v>
      </c>
      <c r="N289" s="1296">
        <f t="shared" si="117"/>
        <v>336</v>
      </c>
      <c r="O289" s="1296">
        <f t="shared" si="117"/>
        <v>319</v>
      </c>
      <c r="P289" s="1296">
        <f t="shared" si="117"/>
        <v>345</v>
      </c>
      <c r="Q289" s="1296">
        <f t="shared" si="117"/>
        <v>350</v>
      </c>
      <c r="R289" s="1296">
        <f t="shared" si="117"/>
        <v>306</v>
      </c>
      <c r="S289" s="1296">
        <f t="shared" si="117"/>
        <v>274</v>
      </c>
      <c r="T289" s="1296">
        <f t="shared" si="117"/>
        <v>218</v>
      </c>
      <c r="U289" s="1297">
        <f t="shared" si="117"/>
        <v>185</v>
      </c>
      <c r="V289" s="1296">
        <f t="shared" si="117"/>
        <v>285</v>
      </c>
      <c r="W289" s="240"/>
      <c r="X289" s="240"/>
      <c r="Y289" s="241"/>
      <c r="Z289" s="241"/>
      <c r="AA289" s="241"/>
      <c r="AB289" s="241"/>
      <c r="AC289" s="241"/>
      <c r="AD289" s="241"/>
      <c r="AE289" s="241"/>
      <c r="AF289" s="241"/>
      <c r="AG289" s="241"/>
      <c r="AH289" s="241"/>
      <c r="AI289" s="241"/>
      <c r="AJ289" s="241"/>
      <c r="AK289" s="241"/>
      <c r="AL289" s="241"/>
      <c r="AM289" s="241"/>
      <c r="AN289" s="241"/>
      <c r="AO289" s="241"/>
      <c r="AP289" s="241"/>
      <c r="AQ289" s="241"/>
      <c r="AR289" s="241"/>
      <c r="AS289" s="241"/>
      <c r="AT289" s="241"/>
      <c r="AU289" s="241"/>
      <c r="AV289" s="241"/>
      <c r="AW289" s="241"/>
      <c r="AX289" s="241"/>
      <c r="AY289" s="241"/>
      <c r="AZ289" s="241"/>
      <c r="BA289" s="241"/>
      <c r="BB289" s="241"/>
      <c r="BC289" s="241"/>
      <c r="BD289" s="241"/>
      <c r="BE289" s="241"/>
      <c r="BF289" s="241"/>
      <c r="BG289" s="241"/>
      <c r="BH289" s="241"/>
      <c r="BI289" s="241"/>
      <c r="BJ289" s="241"/>
      <c r="BK289" s="241"/>
      <c r="BL289" s="241"/>
      <c r="BM289" s="241"/>
      <c r="BN289" s="241"/>
      <c r="BO289" s="241"/>
      <c r="BP289" s="241"/>
      <c r="BQ289" s="241"/>
      <c r="BR289" s="241"/>
      <c r="BS289" s="241"/>
      <c r="BT289" s="241"/>
      <c r="BU289" s="241"/>
      <c r="BV289" s="241"/>
      <c r="BW289" s="241"/>
      <c r="BX289" s="241"/>
      <c r="BY289" s="241"/>
      <c r="BZ289" s="241"/>
      <c r="CA289" s="241"/>
      <c r="CB289" s="241"/>
      <c r="CC289" s="241"/>
      <c r="CD289" s="241"/>
      <c r="CE289" s="241"/>
      <c r="CF289" s="241"/>
      <c r="CG289" s="241"/>
      <c r="CH289" s="241"/>
      <c r="CI289" s="241"/>
      <c r="CJ289" s="241"/>
      <c r="CK289" s="241"/>
      <c r="CL289" s="241"/>
      <c r="CM289" s="241"/>
      <c r="CN289" s="241"/>
      <c r="CO289" s="241"/>
      <c r="CP289" s="241"/>
      <c r="CQ289" s="241"/>
      <c r="CR289" s="241"/>
      <c r="CS289" s="241"/>
      <c r="CT289" s="241"/>
    </row>
    <row r="290" spans="1:98" s="265" customFormat="1" ht="19.5" customHeight="1">
      <c r="A290" s="1186"/>
      <c r="B290" s="162"/>
      <c r="C290" s="257" t="s">
        <v>88</v>
      </c>
      <c r="D290" s="247">
        <f t="shared" si="106"/>
        <v>3536</v>
      </c>
      <c r="E290" s="178">
        <f t="shared" ref="E290:V291" si="118">E293+E296+E299+E302+E305</f>
        <v>53</v>
      </c>
      <c r="F290" s="286">
        <f t="shared" si="118"/>
        <v>246</v>
      </c>
      <c r="G290" s="286">
        <f t="shared" si="118"/>
        <v>314</v>
      </c>
      <c r="H290" s="286">
        <f t="shared" si="118"/>
        <v>288</v>
      </c>
      <c r="I290" s="286">
        <f t="shared" si="118"/>
        <v>329</v>
      </c>
      <c r="J290" s="286">
        <f t="shared" si="118"/>
        <v>273</v>
      </c>
      <c r="K290" s="286">
        <f t="shared" si="118"/>
        <v>280</v>
      </c>
      <c r="L290" s="286">
        <f t="shared" si="118"/>
        <v>214</v>
      </c>
      <c r="M290" s="286">
        <f t="shared" si="118"/>
        <v>204</v>
      </c>
      <c r="N290" s="286">
        <f t="shared" si="118"/>
        <v>170</v>
      </c>
      <c r="O290" s="286">
        <f t="shared" si="118"/>
        <v>160</v>
      </c>
      <c r="P290" s="286">
        <f t="shared" si="118"/>
        <v>174</v>
      </c>
      <c r="Q290" s="286">
        <f t="shared" si="118"/>
        <v>183</v>
      </c>
      <c r="R290" s="286">
        <f t="shared" si="118"/>
        <v>161</v>
      </c>
      <c r="S290" s="286">
        <f t="shared" si="118"/>
        <v>151</v>
      </c>
      <c r="T290" s="286">
        <f t="shared" si="118"/>
        <v>110</v>
      </c>
      <c r="U290" s="245">
        <f t="shared" si="118"/>
        <v>98</v>
      </c>
      <c r="V290" s="286">
        <f t="shared" si="118"/>
        <v>128</v>
      </c>
      <c r="W290" s="240"/>
      <c r="X290" s="240"/>
      <c r="Y290" s="241"/>
      <c r="Z290" s="241"/>
      <c r="AA290" s="241"/>
      <c r="AB290" s="241"/>
      <c r="AC290" s="241"/>
      <c r="AD290" s="241"/>
      <c r="AE290" s="241"/>
      <c r="AF290" s="241"/>
      <c r="AG290" s="241"/>
      <c r="AH290" s="241"/>
      <c r="AI290" s="241"/>
      <c r="AJ290" s="241"/>
      <c r="AK290" s="241"/>
      <c r="AL290" s="241"/>
      <c r="AM290" s="241"/>
      <c r="AN290" s="241"/>
      <c r="AO290" s="241"/>
      <c r="AP290" s="241"/>
      <c r="AQ290" s="241"/>
      <c r="AR290" s="241"/>
      <c r="AS290" s="241"/>
      <c r="AT290" s="241"/>
      <c r="AU290" s="241"/>
      <c r="AV290" s="241"/>
      <c r="AW290" s="241"/>
      <c r="AX290" s="241"/>
      <c r="AY290" s="241"/>
      <c r="AZ290" s="241"/>
      <c r="BA290" s="241"/>
      <c r="BB290" s="241"/>
      <c r="BC290" s="241"/>
      <c r="BD290" s="241"/>
      <c r="BE290" s="241"/>
      <c r="BF290" s="241"/>
      <c r="BG290" s="241"/>
      <c r="BH290" s="241"/>
      <c r="BI290" s="241"/>
      <c r="BJ290" s="241"/>
      <c r="BK290" s="241"/>
      <c r="BL290" s="241"/>
      <c r="BM290" s="241"/>
      <c r="BN290" s="241"/>
      <c r="BO290" s="241"/>
      <c r="BP290" s="241"/>
      <c r="BQ290" s="241"/>
      <c r="BR290" s="241"/>
      <c r="BS290" s="241"/>
      <c r="BT290" s="241"/>
      <c r="BU290" s="241"/>
      <c r="BV290" s="241"/>
      <c r="BW290" s="241"/>
      <c r="BX290" s="241"/>
      <c r="BY290" s="241"/>
      <c r="BZ290" s="241"/>
      <c r="CA290" s="241"/>
      <c r="CB290" s="241"/>
      <c r="CC290" s="241"/>
      <c r="CD290" s="241"/>
      <c r="CE290" s="241"/>
      <c r="CF290" s="241"/>
      <c r="CG290" s="241"/>
      <c r="CH290" s="241"/>
      <c r="CI290" s="241"/>
      <c r="CJ290" s="241"/>
      <c r="CK290" s="241"/>
      <c r="CL290" s="241"/>
      <c r="CM290" s="241"/>
      <c r="CN290" s="241"/>
      <c r="CO290" s="241"/>
      <c r="CP290" s="241"/>
      <c r="CQ290" s="241"/>
      <c r="CR290" s="241"/>
      <c r="CS290" s="241"/>
      <c r="CT290" s="241"/>
    </row>
    <row r="291" spans="1:98" ht="19.5" customHeight="1">
      <c r="A291" s="1187"/>
      <c r="B291" s="1188"/>
      <c r="C291" s="1189" t="s">
        <v>89</v>
      </c>
      <c r="D291" s="1276">
        <f t="shared" si="106"/>
        <v>3428</v>
      </c>
      <c r="E291" s="1294">
        <f t="shared" si="118"/>
        <v>60</v>
      </c>
      <c r="F291" s="1283">
        <f t="shared" si="118"/>
        <v>238</v>
      </c>
      <c r="G291" s="1283">
        <f t="shared" si="118"/>
        <v>282</v>
      </c>
      <c r="H291" s="1283">
        <f t="shared" si="118"/>
        <v>277</v>
      </c>
      <c r="I291" s="1283">
        <f t="shared" si="118"/>
        <v>305</v>
      </c>
      <c r="J291" s="1283">
        <f t="shared" si="118"/>
        <v>296</v>
      </c>
      <c r="K291" s="1283">
        <f t="shared" si="118"/>
        <v>267</v>
      </c>
      <c r="L291" s="1283">
        <f t="shared" si="118"/>
        <v>238</v>
      </c>
      <c r="M291" s="1283">
        <f t="shared" si="118"/>
        <v>182</v>
      </c>
      <c r="N291" s="1283">
        <f t="shared" si="118"/>
        <v>166</v>
      </c>
      <c r="O291" s="1283">
        <f t="shared" si="118"/>
        <v>159</v>
      </c>
      <c r="P291" s="1283">
        <f t="shared" si="118"/>
        <v>171</v>
      </c>
      <c r="Q291" s="1283">
        <f t="shared" si="118"/>
        <v>167</v>
      </c>
      <c r="R291" s="1283">
        <f t="shared" si="118"/>
        <v>145</v>
      </c>
      <c r="S291" s="1283">
        <f t="shared" si="118"/>
        <v>123</v>
      </c>
      <c r="T291" s="1283">
        <f t="shared" si="118"/>
        <v>108</v>
      </c>
      <c r="U291" s="1282">
        <f t="shared" si="118"/>
        <v>87</v>
      </c>
      <c r="V291" s="1283">
        <f t="shared" si="118"/>
        <v>157</v>
      </c>
      <c r="W291" s="240"/>
      <c r="X291" s="240"/>
      <c r="Y291" s="241"/>
      <c r="Z291" s="241"/>
      <c r="AA291" s="241"/>
      <c r="AB291" s="241"/>
      <c r="AC291" s="241"/>
      <c r="AD291" s="241"/>
      <c r="AE291" s="241"/>
      <c r="AF291" s="241"/>
      <c r="AG291" s="241"/>
      <c r="AH291" s="241"/>
      <c r="AI291" s="241"/>
      <c r="AJ291" s="241"/>
      <c r="AK291" s="241"/>
      <c r="AL291" s="241"/>
      <c r="AM291" s="241"/>
      <c r="AN291" s="241"/>
      <c r="AO291" s="241"/>
      <c r="AP291" s="241"/>
      <c r="AQ291" s="241"/>
      <c r="AR291" s="241"/>
      <c r="AS291" s="241"/>
      <c r="AT291" s="241"/>
      <c r="AU291" s="241"/>
      <c r="AV291" s="241"/>
      <c r="AW291" s="241"/>
      <c r="AX291" s="241"/>
      <c r="AY291" s="241"/>
      <c r="AZ291" s="241"/>
      <c r="BA291" s="241"/>
      <c r="BB291" s="241"/>
      <c r="BC291" s="241"/>
      <c r="BD291" s="241"/>
      <c r="BE291" s="241"/>
      <c r="BF291" s="241"/>
      <c r="BG291" s="241"/>
      <c r="BH291" s="241"/>
      <c r="BI291" s="241"/>
      <c r="BJ291" s="241"/>
      <c r="BK291" s="241"/>
      <c r="BL291" s="241"/>
      <c r="BM291" s="241"/>
      <c r="BN291" s="241"/>
      <c r="BO291" s="241"/>
      <c r="BP291" s="241"/>
      <c r="BQ291" s="241"/>
      <c r="BR291" s="241"/>
      <c r="BS291" s="241"/>
      <c r="BT291" s="241"/>
      <c r="BU291" s="241"/>
      <c r="BV291" s="241"/>
      <c r="BW291" s="241"/>
      <c r="BX291" s="241"/>
      <c r="BY291" s="241"/>
      <c r="BZ291" s="241"/>
      <c r="CA291" s="241"/>
      <c r="CB291" s="241"/>
      <c r="CC291" s="241"/>
      <c r="CD291" s="241"/>
      <c r="CE291" s="241"/>
      <c r="CF291" s="241"/>
      <c r="CG291" s="241"/>
      <c r="CH291" s="241"/>
      <c r="CI291" s="241"/>
      <c r="CJ291" s="241"/>
      <c r="CK291" s="241"/>
      <c r="CL291" s="241"/>
      <c r="CM291" s="241"/>
      <c r="CN291" s="241"/>
      <c r="CO291" s="241"/>
      <c r="CP291" s="241"/>
      <c r="CQ291" s="241"/>
      <c r="CR291" s="241"/>
      <c r="CS291" s="241"/>
      <c r="CT291" s="241"/>
    </row>
    <row r="292" spans="1:98" s="254" customFormat="1" ht="19.5" customHeight="1">
      <c r="A292" s="248" t="s">
        <v>25</v>
      </c>
      <c r="B292" s="249" t="s">
        <v>265</v>
      </c>
      <c r="C292" s="166"/>
      <c r="D292" s="239">
        <f t="shared" si="106"/>
        <v>1714</v>
      </c>
      <c r="E292" s="239">
        <f t="shared" ref="E292:V292" si="119">SUM(E293:E294)</f>
        <v>24</v>
      </c>
      <c r="F292" s="239">
        <f t="shared" si="119"/>
        <v>97</v>
      </c>
      <c r="G292" s="239">
        <f t="shared" si="119"/>
        <v>112</v>
      </c>
      <c r="H292" s="239">
        <f t="shared" si="119"/>
        <v>107</v>
      </c>
      <c r="I292" s="239">
        <f t="shared" si="119"/>
        <v>134</v>
      </c>
      <c r="J292" s="239">
        <f t="shared" si="119"/>
        <v>115</v>
      </c>
      <c r="K292" s="239">
        <f t="shared" si="119"/>
        <v>137</v>
      </c>
      <c r="L292" s="239">
        <f t="shared" si="119"/>
        <v>100</v>
      </c>
      <c r="M292" s="239">
        <f t="shared" si="119"/>
        <v>88</v>
      </c>
      <c r="N292" s="239">
        <f t="shared" si="119"/>
        <v>92</v>
      </c>
      <c r="O292" s="239">
        <f t="shared" si="119"/>
        <v>78</v>
      </c>
      <c r="P292" s="239">
        <f t="shared" si="119"/>
        <v>93</v>
      </c>
      <c r="Q292" s="239">
        <f t="shared" si="119"/>
        <v>98</v>
      </c>
      <c r="R292" s="239">
        <f t="shared" si="119"/>
        <v>109</v>
      </c>
      <c r="S292" s="239">
        <f t="shared" si="119"/>
        <v>82</v>
      </c>
      <c r="T292" s="239">
        <f t="shared" si="119"/>
        <v>75</v>
      </c>
      <c r="U292" s="239">
        <f t="shared" si="119"/>
        <v>71</v>
      </c>
      <c r="V292" s="251">
        <f t="shared" si="119"/>
        <v>102</v>
      </c>
      <c r="W292" s="240"/>
      <c r="X292" s="252"/>
      <c r="Y292" s="253"/>
      <c r="Z292" s="253"/>
      <c r="AA292" s="253"/>
      <c r="AB292" s="253"/>
      <c r="AC292" s="253"/>
      <c r="AD292" s="253"/>
      <c r="AE292" s="253"/>
      <c r="AF292" s="253"/>
      <c r="AG292" s="253"/>
      <c r="AH292" s="253"/>
      <c r="AI292" s="253"/>
      <c r="AJ292" s="253"/>
      <c r="AK292" s="253"/>
      <c r="AL292" s="253"/>
      <c r="AM292" s="253"/>
      <c r="AN292" s="253"/>
      <c r="AO292" s="253"/>
      <c r="AP292" s="253"/>
      <c r="AQ292" s="253"/>
      <c r="AR292" s="253"/>
      <c r="AS292" s="253"/>
      <c r="AT292" s="253"/>
      <c r="AU292" s="253"/>
      <c r="AV292" s="253"/>
      <c r="AW292" s="253"/>
      <c r="AX292" s="253"/>
      <c r="AY292" s="253"/>
      <c r="AZ292" s="253"/>
      <c r="BA292" s="253"/>
      <c r="BB292" s="253"/>
      <c r="BC292" s="253"/>
      <c r="BD292" s="253"/>
      <c r="BE292" s="253"/>
      <c r="BF292" s="253"/>
      <c r="BG292" s="253"/>
      <c r="BH292" s="253"/>
      <c r="BI292" s="253"/>
      <c r="BJ292" s="253"/>
      <c r="BK292" s="253"/>
      <c r="BL292" s="253"/>
      <c r="BM292" s="253"/>
      <c r="BN292" s="253"/>
      <c r="BO292" s="253"/>
      <c r="BP292" s="253"/>
      <c r="BQ292" s="253"/>
      <c r="BR292" s="253"/>
      <c r="BS292" s="253"/>
      <c r="BT292" s="253"/>
      <c r="BU292" s="253"/>
      <c r="BV292" s="253"/>
      <c r="BW292" s="253"/>
      <c r="BX292" s="253"/>
      <c r="BY292" s="253"/>
      <c r="BZ292" s="253"/>
      <c r="CA292" s="253"/>
      <c r="CB292" s="253"/>
      <c r="CC292" s="253"/>
      <c r="CD292" s="253"/>
      <c r="CE292" s="253"/>
      <c r="CF292" s="253"/>
      <c r="CG292" s="253"/>
      <c r="CH292" s="253"/>
      <c r="CI292" s="253"/>
      <c r="CJ292" s="253"/>
      <c r="CK292" s="253"/>
      <c r="CL292" s="253"/>
      <c r="CM292" s="253"/>
      <c r="CN292" s="253"/>
      <c r="CO292" s="253"/>
      <c r="CP292" s="253"/>
      <c r="CQ292" s="253"/>
      <c r="CR292" s="253"/>
      <c r="CS292" s="253"/>
      <c r="CT292" s="253"/>
    </row>
    <row r="293" spans="1:98" s="265" customFormat="1" ht="19.5" customHeight="1">
      <c r="A293" s="261"/>
      <c r="B293" s="273"/>
      <c r="C293" s="263" t="s">
        <v>88</v>
      </c>
      <c r="D293" s="247">
        <f t="shared" si="106"/>
        <v>875</v>
      </c>
      <c r="E293" s="247">
        <v>9</v>
      </c>
      <c r="F293" s="247">
        <v>45</v>
      </c>
      <c r="G293" s="247">
        <v>56</v>
      </c>
      <c r="H293" s="247">
        <v>48</v>
      </c>
      <c r="I293" s="247">
        <v>72</v>
      </c>
      <c r="J293" s="247">
        <v>52</v>
      </c>
      <c r="K293" s="247">
        <v>77</v>
      </c>
      <c r="L293" s="247">
        <v>53</v>
      </c>
      <c r="M293" s="247">
        <v>48</v>
      </c>
      <c r="N293" s="247">
        <v>45</v>
      </c>
      <c r="O293" s="247">
        <v>44</v>
      </c>
      <c r="P293" s="247">
        <v>50</v>
      </c>
      <c r="Q293" s="247">
        <v>60</v>
      </c>
      <c r="R293" s="247">
        <v>58</v>
      </c>
      <c r="S293" s="247">
        <v>44</v>
      </c>
      <c r="T293" s="247">
        <v>31</v>
      </c>
      <c r="U293" s="247">
        <v>33</v>
      </c>
      <c r="V293" s="264">
        <v>50</v>
      </c>
      <c r="W293" s="240"/>
      <c r="X293" s="240"/>
      <c r="Y293" s="241"/>
      <c r="Z293" s="241"/>
      <c r="AA293" s="241"/>
      <c r="AB293" s="241"/>
      <c r="AC293" s="241"/>
      <c r="AD293" s="241"/>
      <c r="AE293" s="241"/>
      <c r="AF293" s="241"/>
      <c r="AG293" s="241"/>
      <c r="AH293" s="241"/>
      <c r="AI293" s="241"/>
      <c r="AJ293" s="241"/>
      <c r="AK293" s="241"/>
      <c r="AL293" s="241"/>
      <c r="AM293" s="241"/>
      <c r="AN293" s="241"/>
      <c r="AO293" s="241"/>
      <c r="AP293" s="241"/>
      <c r="AQ293" s="241"/>
      <c r="AR293" s="241"/>
      <c r="AS293" s="241"/>
      <c r="AT293" s="241"/>
      <c r="AU293" s="241"/>
      <c r="AV293" s="241"/>
      <c r="AW293" s="241"/>
      <c r="AX293" s="241"/>
      <c r="AY293" s="241"/>
      <c r="AZ293" s="241"/>
      <c r="BA293" s="241"/>
      <c r="BB293" s="241"/>
      <c r="BC293" s="241"/>
      <c r="BD293" s="241"/>
      <c r="BE293" s="241"/>
      <c r="BF293" s="241"/>
      <c r="BG293" s="241"/>
      <c r="BH293" s="241"/>
      <c r="BI293" s="241"/>
      <c r="BJ293" s="241"/>
      <c r="BK293" s="241"/>
      <c r="BL293" s="241"/>
      <c r="BM293" s="241"/>
      <c r="BN293" s="241"/>
      <c r="BO293" s="241"/>
      <c r="BP293" s="241"/>
      <c r="BQ293" s="241"/>
      <c r="BR293" s="241"/>
      <c r="BS293" s="241"/>
      <c r="BT293" s="241"/>
      <c r="BU293" s="241"/>
      <c r="BV293" s="241"/>
      <c r="BW293" s="241"/>
      <c r="BX293" s="241"/>
      <c r="BY293" s="241"/>
      <c r="BZ293" s="241"/>
      <c r="CA293" s="241"/>
      <c r="CB293" s="241"/>
      <c r="CC293" s="241"/>
      <c r="CD293" s="241"/>
      <c r="CE293" s="241"/>
      <c r="CF293" s="241"/>
      <c r="CG293" s="241"/>
      <c r="CH293" s="241"/>
      <c r="CI293" s="241"/>
      <c r="CJ293" s="241"/>
      <c r="CK293" s="241"/>
      <c r="CL293" s="241"/>
      <c r="CM293" s="241"/>
      <c r="CN293" s="241"/>
      <c r="CO293" s="241"/>
      <c r="CP293" s="241"/>
      <c r="CQ293" s="241"/>
      <c r="CR293" s="241"/>
      <c r="CS293" s="241"/>
      <c r="CT293" s="241"/>
    </row>
    <row r="294" spans="1:98" ht="19.5" customHeight="1">
      <c r="A294" s="261"/>
      <c r="B294" s="270"/>
      <c r="C294" s="263" t="s">
        <v>89</v>
      </c>
      <c r="D294" s="247">
        <f t="shared" si="106"/>
        <v>839</v>
      </c>
      <c r="E294" s="247">
        <v>15</v>
      </c>
      <c r="F294" s="247">
        <v>52</v>
      </c>
      <c r="G294" s="247">
        <v>56</v>
      </c>
      <c r="H294" s="247">
        <v>59</v>
      </c>
      <c r="I294" s="247">
        <v>62</v>
      </c>
      <c r="J294" s="247">
        <v>63</v>
      </c>
      <c r="K294" s="247">
        <v>60</v>
      </c>
      <c r="L294" s="247">
        <v>47</v>
      </c>
      <c r="M294" s="247">
        <v>40</v>
      </c>
      <c r="N294" s="247">
        <v>47</v>
      </c>
      <c r="O294" s="247">
        <v>34</v>
      </c>
      <c r="P294" s="247">
        <v>43</v>
      </c>
      <c r="Q294" s="247">
        <v>38</v>
      </c>
      <c r="R294" s="247">
        <v>51</v>
      </c>
      <c r="S294" s="247">
        <v>38</v>
      </c>
      <c r="T294" s="247">
        <v>44</v>
      </c>
      <c r="U294" s="247">
        <v>38</v>
      </c>
      <c r="V294" s="264">
        <v>52</v>
      </c>
      <c r="W294" s="240"/>
      <c r="X294" s="240"/>
      <c r="Y294" s="241"/>
      <c r="Z294" s="241"/>
      <c r="AA294" s="241"/>
      <c r="AB294" s="241"/>
      <c r="AC294" s="241"/>
      <c r="AD294" s="241"/>
      <c r="AE294" s="241"/>
      <c r="AF294" s="241"/>
      <c r="AG294" s="241"/>
      <c r="AH294" s="241"/>
      <c r="AI294" s="241"/>
      <c r="AJ294" s="241"/>
      <c r="AK294" s="241"/>
      <c r="AL294" s="241"/>
      <c r="AM294" s="241"/>
      <c r="AN294" s="241"/>
      <c r="AO294" s="241"/>
      <c r="AP294" s="241"/>
      <c r="AQ294" s="241"/>
      <c r="AR294" s="241"/>
      <c r="AS294" s="241"/>
      <c r="AT294" s="241"/>
      <c r="AU294" s="241"/>
      <c r="AV294" s="241"/>
      <c r="AW294" s="241"/>
      <c r="AX294" s="241"/>
      <c r="AY294" s="241"/>
      <c r="AZ294" s="241"/>
      <c r="BA294" s="241"/>
      <c r="BB294" s="241"/>
      <c r="BC294" s="241"/>
      <c r="BD294" s="241"/>
      <c r="BE294" s="241"/>
      <c r="BF294" s="241"/>
      <c r="BG294" s="241"/>
      <c r="BH294" s="241"/>
      <c r="BI294" s="241"/>
      <c r="BJ294" s="241"/>
      <c r="BK294" s="241"/>
      <c r="BL294" s="241"/>
      <c r="BM294" s="241"/>
      <c r="BN294" s="241"/>
      <c r="BO294" s="241"/>
      <c r="BP294" s="241"/>
      <c r="BQ294" s="241"/>
      <c r="BR294" s="241"/>
      <c r="BS294" s="241"/>
      <c r="BT294" s="241"/>
      <c r="BU294" s="241"/>
      <c r="BV294" s="241"/>
      <c r="BW294" s="241"/>
      <c r="BX294" s="241"/>
      <c r="BY294" s="241"/>
      <c r="BZ294" s="241"/>
      <c r="CA294" s="241"/>
      <c r="CB294" s="241"/>
      <c r="CC294" s="241"/>
      <c r="CD294" s="241"/>
      <c r="CE294" s="241"/>
      <c r="CF294" s="241"/>
      <c r="CG294" s="241"/>
      <c r="CH294" s="241"/>
      <c r="CI294" s="241"/>
      <c r="CJ294" s="241"/>
      <c r="CK294" s="241"/>
      <c r="CL294" s="241"/>
      <c r="CM294" s="241"/>
      <c r="CN294" s="241"/>
      <c r="CO294" s="241"/>
      <c r="CP294" s="241"/>
      <c r="CQ294" s="241"/>
      <c r="CR294" s="241"/>
      <c r="CS294" s="241"/>
      <c r="CT294" s="241"/>
    </row>
    <row r="295" spans="1:98" s="254" customFormat="1" ht="19.5" customHeight="1">
      <c r="A295" s="248" t="s">
        <v>27</v>
      </c>
      <c r="B295" s="249" t="s">
        <v>266</v>
      </c>
      <c r="C295" s="166"/>
      <c r="D295" s="239">
        <f t="shared" si="106"/>
        <v>714</v>
      </c>
      <c r="E295" s="239">
        <f t="shared" ref="E295:V295" si="120">SUM(E296:E297)</f>
        <v>17</v>
      </c>
      <c r="F295" s="239">
        <f t="shared" si="120"/>
        <v>61</v>
      </c>
      <c r="G295" s="239">
        <f t="shared" si="120"/>
        <v>71</v>
      </c>
      <c r="H295" s="239">
        <f t="shared" si="120"/>
        <v>75</v>
      </c>
      <c r="I295" s="239">
        <f t="shared" si="120"/>
        <v>78</v>
      </c>
      <c r="J295" s="239">
        <f t="shared" si="120"/>
        <v>62</v>
      </c>
      <c r="K295" s="239">
        <f t="shared" si="120"/>
        <v>49</v>
      </c>
      <c r="L295" s="239">
        <f t="shared" si="120"/>
        <v>52</v>
      </c>
      <c r="M295" s="239">
        <f t="shared" si="120"/>
        <v>37</v>
      </c>
      <c r="N295" s="239">
        <f t="shared" si="120"/>
        <v>33</v>
      </c>
      <c r="O295" s="239">
        <f t="shared" si="120"/>
        <v>33</v>
      </c>
      <c r="P295" s="239">
        <f t="shared" si="120"/>
        <v>26</v>
      </c>
      <c r="Q295" s="239">
        <f t="shared" si="120"/>
        <v>34</v>
      </c>
      <c r="R295" s="239">
        <f t="shared" si="120"/>
        <v>22</v>
      </c>
      <c r="S295" s="239">
        <f t="shared" si="120"/>
        <v>17</v>
      </c>
      <c r="T295" s="239">
        <f t="shared" si="120"/>
        <v>18</v>
      </c>
      <c r="U295" s="239">
        <f t="shared" si="120"/>
        <v>9</v>
      </c>
      <c r="V295" s="251">
        <f t="shared" si="120"/>
        <v>20</v>
      </c>
      <c r="W295" s="240"/>
      <c r="X295" s="252"/>
      <c r="Y295" s="253"/>
      <c r="Z295" s="253"/>
      <c r="AA295" s="253"/>
      <c r="AB295" s="253"/>
      <c r="AC295" s="253"/>
      <c r="AD295" s="253"/>
      <c r="AE295" s="253"/>
      <c r="AF295" s="253"/>
      <c r="AG295" s="253"/>
      <c r="AH295" s="253"/>
      <c r="AI295" s="253"/>
      <c r="AJ295" s="253"/>
      <c r="AK295" s="253"/>
      <c r="AL295" s="253"/>
      <c r="AM295" s="253"/>
      <c r="AN295" s="253"/>
      <c r="AO295" s="253"/>
      <c r="AP295" s="253"/>
      <c r="AQ295" s="253"/>
      <c r="AR295" s="253"/>
      <c r="AS295" s="253"/>
      <c r="AT295" s="253"/>
      <c r="AU295" s="253"/>
      <c r="AV295" s="253"/>
      <c r="AW295" s="253"/>
      <c r="AX295" s="253"/>
      <c r="AY295" s="253"/>
      <c r="AZ295" s="253"/>
      <c r="BA295" s="253"/>
      <c r="BB295" s="253"/>
      <c r="BC295" s="253"/>
      <c r="BD295" s="253"/>
      <c r="BE295" s="253"/>
      <c r="BF295" s="253"/>
      <c r="BG295" s="253"/>
      <c r="BH295" s="253"/>
      <c r="BI295" s="253"/>
      <c r="BJ295" s="253"/>
      <c r="BK295" s="253"/>
      <c r="BL295" s="253"/>
      <c r="BM295" s="253"/>
      <c r="BN295" s="253"/>
      <c r="BO295" s="253"/>
      <c r="BP295" s="253"/>
      <c r="BQ295" s="253"/>
      <c r="BR295" s="253"/>
      <c r="BS295" s="253"/>
      <c r="BT295" s="253"/>
      <c r="BU295" s="253"/>
      <c r="BV295" s="253"/>
      <c r="BW295" s="253"/>
      <c r="BX295" s="253"/>
      <c r="BY295" s="253"/>
      <c r="BZ295" s="253"/>
      <c r="CA295" s="253"/>
      <c r="CB295" s="253"/>
      <c r="CC295" s="253"/>
      <c r="CD295" s="253"/>
      <c r="CE295" s="253"/>
      <c r="CF295" s="253"/>
      <c r="CG295" s="253"/>
      <c r="CH295" s="253"/>
      <c r="CI295" s="253"/>
      <c r="CJ295" s="253"/>
      <c r="CK295" s="253"/>
      <c r="CL295" s="253"/>
      <c r="CM295" s="253"/>
      <c r="CN295" s="253"/>
      <c r="CO295" s="253"/>
      <c r="CP295" s="253"/>
      <c r="CQ295" s="253"/>
      <c r="CR295" s="253"/>
      <c r="CS295" s="253"/>
      <c r="CT295" s="253"/>
    </row>
    <row r="296" spans="1:98" s="265" customFormat="1" ht="19.5" customHeight="1">
      <c r="A296" s="261"/>
      <c r="B296" s="273"/>
      <c r="C296" s="263" t="s">
        <v>88</v>
      </c>
      <c r="D296" s="247">
        <f t="shared" si="106"/>
        <v>376</v>
      </c>
      <c r="E296" s="247">
        <v>7</v>
      </c>
      <c r="F296" s="247">
        <v>35</v>
      </c>
      <c r="G296" s="247">
        <v>43</v>
      </c>
      <c r="H296" s="247">
        <v>37</v>
      </c>
      <c r="I296" s="247">
        <v>43</v>
      </c>
      <c r="J296" s="247">
        <v>30</v>
      </c>
      <c r="K296" s="247">
        <v>29</v>
      </c>
      <c r="L296" s="247">
        <v>25</v>
      </c>
      <c r="M296" s="247">
        <v>22</v>
      </c>
      <c r="N296" s="247">
        <v>18</v>
      </c>
      <c r="O296" s="247">
        <v>14</v>
      </c>
      <c r="P296" s="247">
        <v>12</v>
      </c>
      <c r="Q296" s="247">
        <v>12</v>
      </c>
      <c r="R296" s="247">
        <v>14</v>
      </c>
      <c r="S296" s="247">
        <v>6</v>
      </c>
      <c r="T296" s="247">
        <v>14</v>
      </c>
      <c r="U296" s="247">
        <v>5</v>
      </c>
      <c r="V296" s="264">
        <v>10</v>
      </c>
      <c r="W296" s="267"/>
      <c r="X296" s="240"/>
      <c r="Y296" s="241"/>
      <c r="Z296" s="241"/>
      <c r="AA296" s="241"/>
      <c r="AB296" s="241"/>
      <c r="AC296" s="241"/>
      <c r="AD296" s="241"/>
      <c r="AE296" s="241"/>
      <c r="AF296" s="241"/>
      <c r="AG296" s="241"/>
      <c r="AH296" s="241"/>
      <c r="AI296" s="241"/>
      <c r="AJ296" s="241"/>
      <c r="AK296" s="241"/>
      <c r="AL296" s="241"/>
      <c r="AM296" s="241"/>
      <c r="AN296" s="241"/>
      <c r="AO296" s="241"/>
      <c r="AP296" s="241"/>
      <c r="AQ296" s="241"/>
      <c r="AR296" s="241"/>
      <c r="AS296" s="241"/>
      <c r="AT296" s="241"/>
      <c r="AU296" s="241"/>
      <c r="AV296" s="241"/>
      <c r="AW296" s="241"/>
      <c r="AX296" s="241"/>
      <c r="AY296" s="241"/>
      <c r="AZ296" s="241"/>
      <c r="BA296" s="241"/>
      <c r="BB296" s="241"/>
      <c r="BC296" s="241"/>
      <c r="BD296" s="241"/>
      <c r="BE296" s="241"/>
      <c r="BF296" s="241"/>
      <c r="BG296" s="241"/>
      <c r="BH296" s="241"/>
      <c r="BI296" s="241"/>
      <c r="BJ296" s="241"/>
      <c r="BK296" s="241"/>
      <c r="BL296" s="241"/>
      <c r="BM296" s="241"/>
      <c r="BN296" s="241"/>
      <c r="BO296" s="241"/>
      <c r="BP296" s="241"/>
      <c r="BQ296" s="241"/>
      <c r="BR296" s="241"/>
      <c r="BS296" s="241"/>
      <c r="BT296" s="241"/>
      <c r="BU296" s="241"/>
      <c r="BV296" s="241"/>
      <c r="BW296" s="241"/>
      <c r="BX296" s="241"/>
      <c r="BY296" s="241"/>
      <c r="BZ296" s="241"/>
      <c r="CA296" s="241"/>
      <c r="CB296" s="241"/>
      <c r="CC296" s="241"/>
      <c r="CD296" s="241"/>
      <c r="CE296" s="241"/>
      <c r="CF296" s="241"/>
      <c r="CG296" s="241"/>
      <c r="CH296" s="241"/>
      <c r="CI296" s="241"/>
      <c r="CJ296" s="241"/>
      <c r="CK296" s="241"/>
      <c r="CL296" s="241"/>
      <c r="CM296" s="241"/>
      <c r="CN296" s="241"/>
      <c r="CO296" s="241"/>
      <c r="CP296" s="241"/>
      <c r="CQ296" s="241"/>
      <c r="CR296" s="241"/>
      <c r="CS296" s="241"/>
      <c r="CT296" s="241"/>
    </row>
    <row r="297" spans="1:98" ht="19.5" customHeight="1">
      <c r="A297" s="261"/>
      <c r="B297" s="270"/>
      <c r="C297" s="263" t="s">
        <v>89</v>
      </c>
      <c r="D297" s="247">
        <f t="shared" si="106"/>
        <v>338</v>
      </c>
      <c r="E297" s="247">
        <v>10</v>
      </c>
      <c r="F297" s="247">
        <v>26</v>
      </c>
      <c r="G297" s="247">
        <v>28</v>
      </c>
      <c r="H297" s="247">
        <v>38</v>
      </c>
      <c r="I297" s="247">
        <v>35</v>
      </c>
      <c r="J297" s="247">
        <v>32</v>
      </c>
      <c r="K297" s="247">
        <v>20</v>
      </c>
      <c r="L297" s="247">
        <v>27</v>
      </c>
      <c r="M297" s="247">
        <v>15</v>
      </c>
      <c r="N297" s="247">
        <v>15</v>
      </c>
      <c r="O297" s="247">
        <v>19</v>
      </c>
      <c r="P297" s="247">
        <v>14</v>
      </c>
      <c r="Q297" s="247">
        <v>22</v>
      </c>
      <c r="R297" s="247">
        <v>8</v>
      </c>
      <c r="S297" s="247">
        <v>11</v>
      </c>
      <c r="T297" s="247">
        <v>4</v>
      </c>
      <c r="U297" s="247">
        <v>4</v>
      </c>
      <c r="V297" s="264">
        <v>10</v>
      </c>
      <c r="W297" s="267"/>
      <c r="X297" s="240"/>
      <c r="Y297" s="241"/>
      <c r="Z297" s="241"/>
      <c r="AA297" s="241"/>
      <c r="AB297" s="241"/>
      <c r="AC297" s="241"/>
      <c r="AD297" s="241"/>
      <c r="AE297" s="241"/>
      <c r="AF297" s="241"/>
      <c r="AG297" s="241"/>
      <c r="AH297" s="241"/>
      <c r="AI297" s="241"/>
      <c r="AJ297" s="241"/>
      <c r="AK297" s="241"/>
      <c r="AL297" s="241"/>
      <c r="AM297" s="241"/>
      <c r="AN297" s="241"/>
      <c r="AO297" s="241"/>
      <c r="AP297" s="241"/>
      <c r="AQ297" s="241"/>
      <c r="AR297" s="241"/>
      <c r="AS297" s="241"/>
      <c r="AT297" s="241"/>
      <c r="AU297" s="241"/>
      <c r="AV297" s="241"/>
      <c r="AW297" s="241"/>
      <c r="AX297" s="241"/>
      <c r="AY297" s="241"/>
      <c r="AZ297" s="241"/>
      <c r="BA297" s="241"/>
      <c r="BB297" s="241"/>
      <c r="BC297" s="241"/>
      <c r="BD297" s="241"/>
      <c r="BE297" s="241"/>
      <c r="BF297" s="241"/>
      <c r="BG297" s="241"/>
      <c r="BH297" s="241"/>
      <c r="BI297" s="241"/>
      <c r="BJ297" s="241"/>
      <c r="BK297" s="241"/>
      <c r="BL297" s="241"/>
      <c r="BM297" s="241"/>
      <c r="BN297" s="241"/>
      <c r="BO297" s="241"/>
      <c r="BP297" s="241"/>
      <c r="BQ297" s="241"/>
      <c r="BR297" s="241"/>
      <c r="BS297" s="241"/>
      <c r="BT297" s="241"/>
      <c r="BU297" s="241"/>
      <c r="BV297" s="241"/>
      <c r="BW297" s="241"/>
      <c r="BX297" s="241"/>
      <c r="BY297" s="241"/>
      <c r="BZ297" s="241"/>
      <c r="CA297" s="241"/>
      <c r="CB297" s="241"/>
      <c r="CC297" s="241"/>
      <c r="CD297" s="241"/>
      <c r="CE297" s="241"/>
      <c r="CF297" s="241"/>
      <c r="CG297" s="241"/>
      <c r="CH297" s="241"/>
      <c r="CI297" s="241"/>
      <c r="CJ297" s="241"/>
      <c r="CK297" s="241"/>
      <c r="CL297" s="241"/>
      <c r="CM297" s="241"/>
      <c r="CN297" s="241"/>
      <c r="CO297" s="241"/>
      <c r="CP297" s="241"/>
      <c r="CQ297" s="241"/>
      <c r="CR297" s="241"/>
      <c r="CS297" s="241"/>
      <c r="CT297" s="241"/>
    </row>
    <row r="298" spans="1:98" s="254" customFormat="1" ht="19.5" customHeight="1">
      <c r="A298" s="248" t="s">
        <v>29</v>
      </c>
      <c r="B298" s="249" t="s">
        <v>267</v>
      </c>
      <c r="C298" s="166"/>
      <c r="D298" s="239">
        <f t="shared" si="106"/>
        <v>785</v>
      </c>
      <c r="E298" s="239">
        <f t="shared" ref="E298:V298" si="121">SUM(E299:E300)</f>
        <v>4</v>
      </c>
      <c r="F298" s="239">
        <f t="shared" si="121"/>
        <v>48</v>
      </c>
      <c r="G298" s="239">
        <f t="shared" si="121"/>
        <v>80</v>
      </c>
      <c r="H298" s="239">
        <f t="shared" si="121"/>
        <v>66</v>
      </c>
      <c r="I298" s="239">
        <f t="shared" si="121"/>
        <v>73</v>
      </c>
      <c r="J298" s="239">
        <f t="shared" si="121"/>
        <v>55</v>
      </c>
      <c r="K298" s="239">
        <f t="shared" si="121"/>
        <v>35</v>
      </c>
      <c r="L298" s="239">
        <f t="shared" si="121"/>
        <v>51</v>
      </c>
      <c r="M298" s="239">
        <f t="shared" si="121"/>
        <v>40</v>
      </c>
      <c r="N298" s="239">
        <f t="shared" si="121"/>
        <v>39</v>
      </c>
      <c r="O298" s="239">
        <f t="shared" si="121"/>
        <v>42</v>
      </c>
      <c r="P298" s="239">
        <f t="shared" si="121"/>
        <v>37</v>
      </c>
      <c r="Q298" s="239">
        <f t="shared" si="121"/>
        <v>43</v>
      </c>
      <c r="R298" s="239">
        <f t="shared" si="121"/>
        <v>31</v>
      </c>
      <c r="S298" s="239">
        <f t="shared" si="121"/>
        <v>40</v>
      </c>
      <c r="T298" s="239">
        <f t="shared" si="121"/>
        <v>31</v>
      </c>
      <c r="U298" s="239">
        <f t="shared" si="121"/>
        <v>23</v>
      </c>
      <c r="V298" s="251">
        <f t="shared" si="121"/>
        <v>47</v>
      </c>
      <c r="W298" s="240"/>
      <c r="X298" s="252"/>
      <c r="Y298" s="253"/>
      <c r="Z298" s="253"/>
      <c r="AA298" s="253"/>
      <c r="AB298" s="253"/>
      <c r="AC298" s="253"/>
      <c r="AD298" s="253"/>
      <c r="AE298" s="253"/>
      <c r="AF298" s="253"/>
      <c r="AG298" s="253"/>
      <c r="AH298" s="253"/>
      <c r="AI298" s="253"/>
      <c r="AJ298" s="253"/>
      <c r="AK298" s="253"/>
      <c r="AL298" s="253"/>
      <c r="AM298" s="253"/>
      <c r="AN298" s="253"/>
      <c r="AO298" s="253"/>
      <c r="AP298" s="253"/>
      <c r="AQ298" s="253"/>
      <c r="AR298" s="253"/>
      <c r="AS298" s="253"/>
      <c r="AT298" s="253"/>
      <c r="AU298" s="253"/>
      <c r="AV298" s="253"/>
      <c r="AW298" s="253"/>
      <c r="AX298" s="253"/>
      <c r="AY298" s="253"/>
      <c r="AZ298" s="253"/>
      <c r="BA298" s="253"/>
      <c r="BB298" s="253"/>
      <c r="BC298" s="253"/>
      <c r="BD298" s="253"/>
      <c r="BE298" s="253"/>
      <c r="BF298" s="253"/>
      <c r="BG298" s="253"/>
      <c r="BH298" s="253"/>
      <c r="BI298" s="253"/>
      <c r="BJ298" s="253"/>
      <c r="BK298" s="253"/>
      <c r="BL298" s="253"/>
      <c r="BM298" s="253"/>
      <c r="BN298" s="253"/>
      <c r="BO298" s="253"/>
      <c r="BP298" s="253"/>
      <c r="BQ298" s="253"/>
      <c r="BR298" s="253"/>
      <c r="BS298" s="253"/>
      <c r="BT298" s="253"/>
      <c r="BU298" s="253"/>
      <c r="BV298" s="253"/>
      <c r="BW298" s="253"/>
      <c r="BX298" s="253"/>
      <c r="BY298" s="253"/>
      <c r="BZ298" s="253"/>
      <c r="CA298" s="253"/>
      <c r="CB298" s="253"/>
      <c r="CC298" s="253"/>
      <c r="CD298" s="253"/>
      <c r="CE298" s="253"/>
      <c r="CF298" s="253"/>
      <c r="CG298" s="253"/>
      <c r="CH298" s="253"/>
      <c r="CI298" s="253"/>
      <c r="CJ298" s="253"/>
      <c r="CK298" s="253"/>
      <c r="CL298" s="253"/>
      <c r="CM298" s="253"/>
      <c r="CN298" s="253"/>
      <c r="CO298" s="253"/>
      <c r="CP298" s="253"/>
      <c r="CQ298" s="253"/>
      <c r="CR298" s="253"/>
      <c r="CS298" s="253"/>
      <c r="CT298" s="253"/>
    </row>
    <row r="299" spans="1:98" s="265" customFormat="1" ht="19.5" customHeight="1">
      <c r="A299" s="261"/>
      <c r="B299" s="273"/>
      <c r="C299" s="263" t="s">
        <v>88</v>
      </c>
      <c r="D299" s="247">
        <f t="shared" si="106"/>
        <v>413</v>
      </c>
      <c r="E299" s="247">
        <v>1</v>
      </c>
      <c r="F299" s="247">
        <v>24</v>
      </c>
      <c r="G299" s="247">
        <v>43</v>
      </c>
      <c r="H299" s="247">
        <v>35</v>
      </c>
      <c r="I299" s="247">
        <v>39</v>
      </c>
      <c r="J299" s="247">
        <v>30</v>
      </c>
      <c r="K299" s="247">
        <v>19</v>
      </c>
      <c r="L299" s="247">
        <v>22</v>
      </c>
      <c r="M299" s="247">
        <v>25</v>
      </c>
      <c r="N299" s="247">
        <v>19</v>
      </c>
      <c r="O299" s="247">
        <v>25</v>
      </c>
      <c r="P299" s="247">
        <v>23</v>
      </c>
      <c r="Q299" s="247">
        <v>22</v>
      </c>
      <c r="R299" s="247">
        <v>18</v>
      </c>
      <c r="S299" s="247">
        <v>22</v>
      </c>
      <c r="T299" s="247">
        <v>14</v>
      </c>
      <c r="U299" s="247">
        <v>13</v>
      </c>
      <c r="V299" s="264">
        <v>19</v>
      </c>
      <c r="W299" s="267"/>
      <c r="X299" s="240"/>
      <c r="Y299" s="241"/>
      <c r="Z299" s="241"/>
      <c r="AA299" s="241"/>
      <c r="AB299" s="241"/>
      <c r="AC299" s="241"/>
      <c r="AD299" s="241"/>
      <c r="AE299" s="241"/>
      <c r="AF299" s="241"/>
      <c r="AG299" s="241"/>
      <c r="AH299" s="241"/>
      <c r="AI299" s="241"/>
      <c r="AJ299" s="241"/>
      <c r="AK299" s="241"/>
      <c r="AL299" s="241"/>
      <c r="AM299" s="241"/>
      <c r="AN299" s="241"/>
      <c r="AO299" s="241"/>
      <c r="AP299" s="241"/>
      <c r="AQ299" s="241"/>
      <c r="AR299" s="241"/>
      <c r="AS299" s="241"/>
      <c r="AT299" s="241"/>
      <c r="AU299" s="241"/>
      <c r="AV299" s="241"/>
      <c r="AW299" s="241"/>
      <c r="AX299" s="241"/>
      <c r="AY299" s="241"/>
      <c r="AZ299" s="241"/>
      <c r="BA299" s="241"/>
      <c r="BB299" s="241"/>
      <c r="BC299" s="241"/>
      <c r="BD299" s="241"/>
      <c r="BE299" s="241"/>
      <c r="BF299" s="241"/>
      <c r="BG299" s="241"/>
      <c r="BH299" s="241"/>
      <c r="BI299" s="241"/>
      <c r="BJ299" s="241"/>
      <c r="BK299" s="241"/>
      <c r="BL299" s="241"/>
      <c r="BM299" s="241"/>
      <c r="BN299" s="241"/>
      <c r="BO299" s="241"/>
      <c r="BP299" s="241"/>
      <c r="BQ299" s="241"/>
      <c r="BR299" s="241"/>
      <c r="BS299" s="241"/>
      <c r="BT299" s="241"/>
      <c r="BU299" s="241"/>
      <c r="BV299" s="241"/>
      <c r="BW299" s="241"/>
      <c r="BX299" s="241"/>
      <c r="BY299" s="241"/>
      <c r="BZ299" s="241"/>
      <c r="CA299" s="241"/>
      <c r="CB299" s="241"/>
      <c r="CC299" s="241"/>
      <c r="CD299" s="241"/>
      <c r="CE299" s="241"/>
      <c r="CF299" s="241"/>
      <c r="CG299" s="241"/>
      <c r="CH299" s="241"/>
      <c r="CI299" s="241"/>
      <c r="CJ299" s="241"/>
      <c r="CK299" s="241"/>
      <c r="CL299" s="241"/>
      <c r="CM299" s="241"/>
      <c r="CN299" s="241"/>
      <c r="CO299" s="241"/>
      <c r="CP299" s="241"/>
      <c r="CQ299" s="241"/>
      <c r="CR299" s="241"/>
      <c r="CS299" s="241"/>
      <c r="CT299" s="241"/>
    </row>
    <row r="300" spans="1:98" ht="19.5" customHeight="1">
      <c r="A300" s="261"/>
      <c r="B300" s="270"/>
      <c r="C300" s="263" t="s">
        <v>89</v>
      </c>
      <c r="D300" s="247">
        <f t="shared" si="106"/>
        <v>372</v>
      </c>
      <c r="E300" s="247">
        <v>3</v>
      </c>
      <c r="F300" s="247">
        <v>24</v>
      </c>
      <c r="G300" s="247">
        <v>37</v>
      </c>
      <c r="H300" s="247">
        <v>31</v>
      </c>
      <c r="I300" s="247">
        <v>34</v>
      </c>
      <c r="J300" s="247">
        <v>25</v>
      </c>
      <c r="K300" s="247">
        <v>16</v>
      </c>
      <c r="L300" s="247">
        <v>29</v>
      </c>
      <c r="M300" s="247">
        <v>15</v>
      </c>
      <c r="N300" s="247">
        <v>20</v>
      </c>
      <c r="O300" s="247">
        <v>17</v>
      </c>
      <c r="P300" s="247">
        <v>14</v>
      </c>
      <c r="Q300" s="247">
        <v>21</v>
      </c>
      <c r="R300" s="247">
        <v>13</v>
      </c>
      <c r="S300" s="247">
        <v>18</v>
      </c>
      <c r="T300" s="247">
        <v>17</v>
      </c>
      <c r="U300" s="247">
        <v>10</v>
      </c>
      <c r="V300" s="264">
        <v>28</v>
      </c>
      <c r="W300" s="267"/>
      <c r="X300" s="240"/>
      <c r="Y300" s="241"/>
      <c r="Z300" s="241"/>
      <c r="AA300" s="241"/>
      <c r="AB300" s="241"/>
      <c r="AC300" s="241"/>
      <c r="AD300" s="241"/>
      <c r="AE300" s="241"/>
      <c r="AF300" s="241"/>
      <c r="AG300" s="241"/>
      <c r="AH300" s="241"/>
      <c r="AI300" s="241"/>
      <c r="AJ300" s="241"/>
      <c r="AK300" s="241"/>
      <c r="AL300" s="241"/>
      <c r="AM300" s="241"/>
      <c r="AN300" s="241"/>
      <c r="AO300" s="241"/>
      <c r="AP300" s="241"/>
      <c r="AQ300" s="241"/>
      <c r="AR300" s="241"/>
      <c r="AS300" s="241"/>
      <c r="AT300" s="241"/>
      <c r="AU300" s="241"/>
      <c r="AV300" s="241"/>
      <c r="AW300" s="241"/>
      <c r="AX300" s="241"/>
      <c r="AY300" s="241"/>
      <c r="AZ300" s="241"/>
      <c r="BA300" s="241"/>
      <c r="BB300" s="241"/>
      <c r="BC300" s="241"/>
      <c r="BD300" s="241"/>
      <c r="BE300" s="241"/>
      <c r="BF300" s="241"/>
      <c r="BG300" s="241"/>
      <c r="BH300" s="241"/>
      <c r="BI300" s="241"/>
      <c r="BJ300" s="241"/>
      <c r="BK300" s="241"/>
      <c r="BL300" s="241"/>
      <c r="BM300" s="241"/>
      <c r="BN300" s="241"/>
      <c r="BO300" s="241"/>
      <c r="BP300" s="241"/>
      <c r="BQ300" s="241"/>
      <c r="BR300" s="241"/>
      <c r="BS300" s="241"/>
      <c r="BT300" s="241"/>
      <c r="BU300" s="241"/>
      <c r="BV300" s="241"/>
      <c r="BW300" s="241"/>
      <c r="BX300" s="241"/>
      <c r="BY300" s="241"/>
      <c r="BZ300" s="241"/>
      <c r="CA300" s="241"/>
      <c r="CB300" s="241"/>
      <c r="CC300" s="241"/>
      <c r="CD300" s="241"/>
      <c r="CE300" s="241"/>
      <c r="CF300" s="241"/>
      <c r="CG300" s="241"/>
      <c r="CH300" s="241"/>
      <c r="CI300" s="241"/>
      <c r="CJ300" s="241"/>
      <c r="CK300" s="241"/>
      <c r="CL300" s="241"/>
      <c r="CM300" s="241"/>
      <c r="CN300" s="241"/>
      <c r="CO300" s="241"/>
      <c r="CP300" s="241"/>
      <c r="CQ300" s="241"/>
      <c r="CR300" s="241"/>
      <c r="CS300" s="241"/>
      <c r="CT300" s="241"/>
    </row>
    <row r="301" spans="1:98" s="254" customFormat="1" ht="19.5" customHeight="1">
      <c r="A301" s="248" t="s">
        <v>31</v>
      </c>
      <c r="B301" s="249" t="s">
        <v>268</v>
      </c>
      <c r="C301" s="274"/>
      <c r="D301" s="239">
        <f t="shared" si="106"/>
        <v>3298</v>
      </c>
      <c r="E301" s="239">
        <f t="shared" ref="E301:V301" si="122">SUM(E302:E303)</f>
        <v>64</v>
      </c>
      <c r="F301" s="239">
        <f t="shared" si="122"/>
        <v>250</v>
      </c>
      <c r="G301" s="239">
        <f t="shared" si="122"/>
        <v>287</v>
      </c>
      <c r="H301" s="239">
        <f t="shared" si="122"/>
        <v>274</v>
      </c>
      <c r="I301" s="239">
        <f t="shared" si="122"/>
        <v>322</v>
      </c>
      <c r="J301" s="239">
        <f t="shared" si="122"/>
        <v>298</v>
      </c>
      <c r="K301" s="239">
        <f t="shared" si="122"/>
        <v>302</v>
      </c>
      <c r="L301" s="239">
        <f t="shared" si="122"/>
        <v>222</v>
      </c>
      <c r="M301" s="239">
        <f t="shared" si="122"/>
        <v>192</v>
      </c>
      <c r="N301" s="239">
        <f t="shared" si="122"/>
        <v>146</v>
      </c>
      <c r="O301" s="239">
        <f t="shared" si="122"/>
        <v>146</v>
      </c>
      <c r="P301" s="239">
        <f t="shared" si="122"/>
        <v>171</v>
      </c>
      <c r="Q301" s="239">
        <f t="shared" si="122"/>
        <v>155</v>
      </c>
      <c r="R301" s="239">
        <f t="shared" si="122"/>
        <v>123</v>
      </c>
      <c r="S301" s="239">
        <f t="shared" si="122"/>
        <v>110</v>
      </c>
      <c r="T301" s="239">
        <f t="shared" si="122"/>
        <v>71</v>
      </c>
      <c r="U301" s="239">
        <f t="shared" si="122"/>
        <v>66</v>
      </c>
      <c r="V301" s="251">
        <f t="shared" si="122"/>
        <v>99</v>
      </c>
      <c r="W301" s="240"/>
      <c r="X301" s="252"/>
      <c r="Y301" s="253"/>
      <c r="Z301" s="253"/>
      <c r="AA301" s="253"/>
      <c r="AB301" s="253"/>
      <c r="AC301" s="253"/>
      <c r="AD301" s="253"/>
      <c r="AE301" s="253"/>
      <c r="AF301" s="253"/>
      <c r="AG301" s="253"/>
      <c r="AH301" s="253"/>
      <c r="AI301" s="253"/>
      <c r="AJ301" s="253"/>
      <c r="AK301" s="253"/>
      <c r="AL301" s="253"/>
      <c r="AM301" s="253"/>
      <c r="AN301" s="253"/>
      <c r="AO301" s="253"/>
      <c r="AP301" s="253"/>
      <c r="AQ301" s="253"/>
      <c r="AR301" s="253"/>
      <c r="AS301" s="253"/>
      <c r="AT301" s="253"/>
      <c r="AU301" s="253"/>
      <c r="AV301" s="253"/>
      <c r="AW301" s="253"/>
      <c r="AX301" s="253"/>
      <c r="AY301" s="253"/>
      <c r="AZ301" s="253"/>
      <c r="BA301" s="253"/>
      <c r="BB301" s="253"/>
      <c r="BC301" s="253"/>
      <c r="BD301" s="253"/>
      <c r="BE301" s="253"/>
      <c r="BF301" s="253"/>
      <c r="BG301" s="253"/>
      <c r="BH301" s="253"/>
      <c r="BI301" s="253"/>
      <c r="BJ301" s="253"/>
      <c r="BK301" s="253"/>
      <c r="BL301" s="253"/>
      <c r="BM301" s="253"/>
      <c r="BN301" s="253"/>
      <c r="BO301" s="253"/>
      <c r="BP301" s="253"/>
      <c r="BQ301" s="253"/>
      <c r="BR301" s="253"/>
      <c r="BS301" s="253"/>
      <c r="BT301" s="253"/>
      <c r="BU301" s="253"/>
      <c r="BV301" s="253"/>
      <c r="BW301" s="253"/>
      <c r="BX301" s="253"/>
      <c r="BY301" s="253"/>
      <c r="BZ301" s="253"/>
      <c r="CA301" s="253"/>
      <c r="CB301" s="253"/>
      <c r="CC301" s="253"/>
      <c r="CD301" s="253"/>
      <c r="CE301" s="253"/>
      <c r="CF301" s="253"/>
      <c r="CG301" s="253"/>
      <c r="CH301" s="253"/>
      <c r="CI301" s="253"/>
      <c r="CJ301" s="253"/>
      <c r="CK301" s="253"/>
      <c r="CL301" s="253"/>
      <c r="CM301" s="253"/>
      <c r="CN301" s="253"/>
      <c r="CO301" s="253"/>
      <c r="CP301" s="253"/>
      <c r="CQ301" s="253"/>
      <c r="CR301" s="253"/>
      <c r="CS301" s="253"/>
      <c r="CT301" s="253"/>
    </row>
    <row r="302" spans="1:98" s="265" customFormat="1" ht="19.5" customHeight="1">
      <c r="A302" s="261"/>
      <c r="B302" s="262"/>
      <c r="C302" s="263" t="s">
        <v>88</v>
      </c>
      <c r="D302" s="247">
        <f t="shared" si="106"/>
        <v>1614</v>
      </c>
      <c r="E302" s="247">
        <v>34</v>
      </c>
      <c r="F302" s="247">
        <v>127</v>
      </c>
      <c r="G302" s="247">
        <v>145</v>
      </c>
      <c r="H302" s="247">
        <v>141</v>
      </c>
      <c r="I302" s="247">
        <v>160</v>
      </c>
      <c r="J302" s="247">
        <v>137</v>
      </c>
      <c r="K302" s="247">
        <v>148</v>
      </c>
      <c r="L302" s="247">
        <v>96</v>
      </c>
      <c r="M302" s="247">
        <v>100</v>
      </c>
      <c r="N302" s="247">
        <v>71</v>
      </c>
      <c r="O302" s="247">
        <v>67</v>
      </c>
      <c r="P302" s="247">
        <v>81</v>
      </c>
      <c r="Q302" s="247">
        <v>76</v>
      </c>
      <c r="R302" s="247">
        <v>58</v>
      </c>
      <c r="S302" s="247">
        <v>65</v>
      </c>
      <c r="T302" s="247">
        <v>34</v>
      </c>
      <c r="U302" s="247">
        <v>36</v>
      </c>
      <c r="V302" s="264">
        <v>38</v>
      </c>
      <c r="W302" s="240"/>
      <c r="X302" s="240"/>
      <c r="Y302" s="241"/>
      <c r="Z302" s="241"/>
      <c r="AA302" s="241"/>
      <c r="AB302" s="241"/>
      <c r="AC302" s="241"/>
      <c r="AD302" s="241"/>
      <c r="AE302" s="241"/>
      <c r="AF302" s="241"/>
      <c r="AG302" s="241"/>
      <c r="AH302" s="241"/>
      <c r="AI302" s="241"/>
      <c r="AJ302" s="241"/>
      <c r="AK302" s="241"/>
      <c r="AL302" s="241"/>
      <c r="AM302" s="241"/>
      <c r="AN302" s="241"/>
      <c r="AO302" s="241"/>
      <c r="AP302" s="241"/>
      <c r="AQ302" s="241"/>
      <c r="AR302" s="241"/>
      <c r="AS302" s="241"/>
      <c r="AT302" s="241"/>
      <c r="AU302" s="241"/>
      <c r="AV302" s="241"/>
      <c r="AW302" s="241"/>
      <c r="AX302" s="241"/>
      <c r="AY302" s="241"/>
      <c r="AZ302" s="241"/>
      <c r="BA302" s="241"/>
      <c r="BB302" s="241"/>
      <c r="BC302" s="241"/>
      <c r="BD302" s="241"/>
      <c r="BE302" s="241"/>
      <c r="BF302" s="241"/>
      <c r="BG302" s="241"/>
      <c r="BH302" s="241"/>
      <c r="BI302" s="241"/>
      <c r="BJ302" s="241"/>
      <c r="BK302" s="241"/>
      <c r="BL302" s="241"/>
      <c r="BM302" s="241"/>
      <c r="BN302" s="241"/>
      <c r="BO302" s="241"/>
      <c r="BP302" s="241"/>
      <c r="BQ302" s="241"/>
      <c r="BR302" s="241"/>
      <c r="BS302" s="241"/>
      <c r="BT302" s="241"/>
      <c r="BU302" s="241"/>
      <c r="BV302" s="241"/>
      <c r="BW302" s="241"/>
      <c r="BX302" s="241"/>
      <c r="BY302" s="241"/>
      <c r="BZ302" s="241"/>
      <c r="CA302" s="241"/>
      <c r="CB302" s="241"/>
      <c r="CC302" s="241"/>
      <c r="CD302" s="241"/>
      <c r="CE302" s="241"/>
      <c r="CF302" s="241"/>
      <c r="CG302" s="241"/>
      <c r="CH302" s="241"/>
      <c r="CI302" s="241"/>
      <c r="CJ302" s="241"/>
      <c r="CK302" s="241"/>
      <c r="CL302" s="241"/>
      <c r="CM302" s="241"/>
      <c r="CN302" s="241"/>
      <c r="CO302" s="241"/>
      <c r="CP302" s="241"/>
      <c r="CQ302" s="241"/>
      <c r="CR302" s="241"/>
      <c r="CS302" s="241"/>
      <c r="CT302" s="241"/>
    </row>
    <row r="303" spans="1:98" ht="19.5" customHeight="1">
      <c r="A303" s="261"/>
      <c r="B303" s="266"/>
      <c r="C303" s="263" t="s">
        <v>89</v>
      </c>
      <c r="D303" s="247">
        <f t="shared" si="106"/>
        <v>1684</v>
      </c>
      <c r="E303" s="247">
        <v>30</v>
      </c>
      <c r="F303" s="247">
        <v>123</v>
      </c>
      <c r="G303" s="247">
        <v>142</v>
      </c>
      <c r="H303" s="247">
        <v>133</v>
      </c>
      <c r="I303" s="247">
        <v>162</v>
      </c>
      <c r="J303" s="247">
        <v>161</v>
      </c>
      <c r="K303" s="247">
        <v>154</v>
      </c>
      <c r="L303" s="247">
        <v>126</v>
      </c>
      <c r="M303" s="247">
        <v>92</v>
      </c>
      <c r="N303" s="247">
        <v>75</v>
      </c>
      <c r="O303" s="247">
        <v>79</v>
      </c>
      <c r="P303" s="247">
        <v>90</v>
      </c>
      <c r="Q303" s="247">
        <v>79</v>
      </c>
      <c r="R303" s="247">
        <v>65</v>
      </c>
      <c r="S303" s="247">
        <v>45</v>
      </c>
      <c r="T303" s="247">
        <v>37</v>
      </c>
      <c r="U303" s="247">
        <v>30</v>
      </c>
      <c r="V303" s="264">
        <v>61</v>
      </c>
      <c r="W303" s="240"/>
      <c r="X303" s="240"/>
      <c r="Y303" s="241"/>
      <c r="Z303" s="241"/>
      <c r="AA303" s="241"/>
      <c r="AB303" s="241"/>
      <c r="AC303" s="241"/>
      <c r="AD303" s="241"/>
      <c r="AE303" s="241"/>
      <c r="AF303" s="241"/>
      <c r="AG303" s="241"/>
      <c r="AH303" s="241"/>
      <c r="AI303" s="241"/>
      <c r="AJ303" s="241"/>
      <c r="AK303" s="241"/>
      <c r="AL303" s="241"/>
      <c r="AM303" s="241"/>
      <c r="AN303" s="241"/>
      <c r="AO303" s="241"/>
      <c r="AP303" s="241"/>
      <c r="AQ303" s="241"/>
      <c r="AR303" s="241"/>
      <c r="AS303" s="241"/>
      <c r="AT303" s="241"/>
      <c r="AU303" s="241"/>
      <c r="AV303" s="241"/>
      <c r="AW303" s="241"/>
      <c r="AX303" s="241"/>
      <c r="AY303" s="241"/>
      <c r="AZ303" s="241"/>
      <c r="BA303" s="241"/>
      <c r="BB303" s="241"/>
      <c r="BC303" s="241"/>
      <c r="BD303" s="241"/>
      <c r="BE303" s="241"/>
      <c r="BF303" s="241"/>
      <c r="BG303" s="241"/>
      <c r="BH303" s="241"/>
      <c r="BI303" s="241"/>
      <c r="BJ303" s="241"/>
      <c r="BK303" s="241"/>
      <c r="BL303" s="241"/>
      <c r="BM303" s="241"/>
      <c r="BN303" s="241"/>
      <c r="BO303" s="241"/>
      <c r="BP303" s="241"/>
      <c r="BQ303" s="241"/>
      <c r="BR303" s="241"/>
      <c r="BS303" s="241"/>
      <c r="BT303" s="241"/>
      <c r="BU303" s="241"/>
      <c r="BV303" s="241"/>
      <c r="BW303" s="241"/>
      <c r="BX303" s="241"/>
      <c r="BY303" s="241"/>
      <c r="BZ303" s="241"/>
      <c r="CA303" s="241"/>
      <c r="CB303" s="241"/>
      <c r="CC303" s="241"/>
      <c r="CD303" s="241"/>
      <c r="CE303" s="241"/>
      <c r="CF303" s="241"/>
      <c r="CG303" s="241"/>
      <c r="CH303" s="241"/>
      <c r="CI303" s="241"/>
      <c r="CJ303" s="241"/>
      <c r="CK303" s="241"/>
      <c r="CL303" s="241"/>
      <c r="CM303" s="241"/>
      <c r="CN303" s="241"/>
      <c r="CO303" s="241"/>
      <c r="CP303" s="241"/>
      <c r="CQ303" s="241"/>
      <c r="CR303" s="241"/>
      <c r="CS303" s="241"/>
      <c r="CT303" s="241"/>
    </row>
    <row r="304" spans="1:98" s="254" customFormat="1" ht="19.5" customHeight="1">
      <c r="A304" s="248" t="s">
        <v>33</v>
      </c>
      <c r="B304" s="249" t="s">
        <v>261</v>
      </c>
      <c r="C304" s="166"/>
      <c r="D304" s="239">
        <f t="shared" si="106"/>
        <v>453</v>
      </c>
      <c r="E304" s="239">
        <f t="shared" ref="E304:V304" si="123">SUM(E305:E306)</f>
        <v>4</v>
      </c>
      <c r="F304" s="239">
        <f t="shared" si="123"/>
        <v>28</v>
      </c>
      <c r="G304" s="239">
        <f t="shared" si="123"/>
        <v>46</v>
      </c>
      <c r="H304" s="239">
        <f t="shared" si="123"/>
        <v>43</v>
      </c>
      <c r="I304" s="239">
        <f t="shared" si="123"/>
        <v>27</v>
      </c>
      <c r="J304" s="239">
        <f t="shared" si="123"/>
        <v>39</v>
      </c>
      <c r="K304" s="239">
        <f t="shared" si="123"/>
        <v>24</v>
      </c>
      <c r="L304" s="239">
        <f t="shared" si="123"/>
        <v>27</v>
      </c>
      <c r="M304" s="239">
        <f t="shared" si="123"/>
        <v>29</v>
      </c>
      <c r="N304" s="239">
        <f t="shared" si="123"/>
        <v>26</v>
      </c>
      <c r="O304" s="239">
        <f t="shared" si="123"/>
        <v>20</v>
      </c>
      <c r="P304" s="239">
        <f t="shared" si="123"/>
        <v>18</v>
      </c>
      <c r="Q304" s="239">
        <f t="shared" si="123"/>
        <v>20</v>
      </c>
      <c r="R304" s="239">
        <f t="shared" si="123"/>
        <v>21</v>
      </c>
      <c r="S304" s="239">
        <f t="shared" si="123"/>
        <v>25</v>
      </c>
      <c r="T304" s="239">
        <f t="shared" si="123"/>
        <v>23</v>
      </c>
      <c r="U304" s="239">
        <f t="shared" si="123"/>
        <v>16</v>
      </c>
      <c r="V304" s="251">
        <f t="shared" si="123"/>
        <v>17</v>
      </c>
      <c r="W304" s="240"/>
      <c r="X304" s="252"/>
      <c r="Y304" s="253"/>
      <c r="Z304" s="253"/>
      <c r="AA304" s="253"/>
      <c r="AB304" s="253"/>
      <c r="AC304" s="253"/>
      <c r="AD304" s="253"/>
      <c r="AE304" s="253"/>
      <c r="AF304" s="253"/>
      <c r="AG304" s="253"/>
      <c r="AH304" s="253"/>
      <c r="AI304" s="253"/>
      <c r="AJ304" s="253"/>
      <c r="AK304" s="253"/>
      <c r="AL304" s="253"/>
      <c r="AM304" s="253"/>
      <c r="AN304" s="253"/>
      <c r="AO304" s="253"/>
      <c r="AP304" s="253"/>
      <c r="AQ304" s="253"/>
      <c r="AR304" s="253"/>
      <c r="AS304" s="253"/>
      <c r="AT304" s="253"/>
      <c r="AU304" s="253"/>
      <c r="AV304" s="253"/>
      <c r="AW304" s="253"/>
      <c r="AX304" s="253"/>
      <c r="AY304" s="253"/>
      <c r="AZ304" s="253"/>
      <c r="BA304" s="253"/>
      <c r="BB304" s="253"/>
      <c r="BC304" s="253"/>
      <c r="BD304" s="253"/>
      <c r="BE304" s="253"/>
      <c r="BF304" s="253"/>
      <c r="BG304" s="253"/>
      <c r="BH304" s="253"/>
      <c r="BI304" s="253"/>
      <c r="BJ304" s="253"/>
      <c r="BK304" s="253"/>
      <c r="BL304" s="253"/>
      <c r="BM304" s="253"/>
      <c r="BN304" s="253"/>
      <c r="BO304" s="253"/>
      <c r="BP304" s="253"/>
      <c r="BQ304" s="253"/>
      <c r="BR304" s="253"/>
      <c r="BS304" s="253"/>
      <c r="BT304" s="253"/>
      <c r="BU304" s="253"/>
      <c r="BV304" s="253"/>
      <c r="BW304" s="253"/>
      <c r="BX304" s="253"/>
      <c r="BY304" s="253"/>
      <c r="BZ304" s="253"/>
      <c r="CA304" s="253"/>
      <c r="CB304" s="253"/>
      <c r="CC304" s="253"/>
      <c r="CD304" s="253"/>
      <c r="CE304" s="253"/>
      <c r="CF304" s="253"/>
      <c r="CG304" s="253"/>
      <c r="CH304" s="253"/>
      <c r="CI304" s="253"/>
      <c r="CJ304" s="253"/>
      <c r="CK304" s="253"/>
      <c r="CL304" s="253"/>
      <c r="CM304" s="253"/>
      <c r="CN304" s="253"/>
      <c r="CO304" s="253"/>
      <c r="CP304" s="253"/>
      <c r="CQ304" s="253"/>
      <c r="CR304" s="253"/>
      <c r="CS304" s="253"/>
      <c r="CT304" s="253"/>
    </row>
    <row r="305" spans="1:98" s="265" customFormat="1" ht="19.5" customHeight="1">
      <c r="A305" s="261"/>
      <c r="B305" s="273"/>
      <c r="C305" s="263" t="s">
        <v>88</v>
      </c>
      <c r="D305" s="247">
        <f t="shared" si="106"/>
        <v>258</v>
      </c>
      <c r="E305" s="247">
        <v>2</v>
      </c>
      <c r="F305" s="247">
        <v>15</v>
      </c>
      <c r="G305" s="247">
        <v>27</v>
      </c>
      <c r="H305" s="247">
        <v>27</v>
      </c>
      <c r="I305" s="247">
        <v>15</v>
      </c>
      <c r="J305" s="247">
        <v>24</v>
      </c>
      <c r="K305" s="247">
        <v>7</v>
      </c>
      <c r="L305" s="247">
        <v>18</v>
      </c>
      <c r="M305" s="247">
        <v>9</v>
      </c>
      <c r="N305" s="247">
        <v>17</v>
      </c>
      <c r="O305" s="247">
        <v>10</v>
      </c>
      <c r="P305" s="247">
        <v>8</v>
      </c>
      <c r="Q305" s="247">
        <v>13</v>
      </c>
      <c r="R305" s="247">
        <v>13</v>
      </c>
      <c r="S305" s="247">
        <v>14</v>
      </c>
      <c r="T305" s="247">
        <v>17</v>
      </c>
      <c r="U305" s="247">
        <v>11</v>
      </c>
      <c r="V305" s="264">
        <v>11</v>
      </c>
      <c r="W305" s="267"/>
      <c r="X305" s="240"/>
      <c r="Y305" s="241"/>
      <c r="Z305" s="241"/>
      <c r="AA305" s="241"/>
      <c r="AB305" s="241"/>
      <c r="AC305" s="241"/>
      <c r="AD305" s="241"/>
      <c r="AE305" s="241"/>
      <c r="AF305" s="241"/>
      <c r="AG305" s="241"/>
      <c r="AH305" s="241"/>
      <c r="AI305" s="241"/>
      <c r="AJ305" s="241"/>
      <c r="AK305" s="241"/>
      <c r="AL305" s="241"/>
      <c r="AM305" s="241"/>
      <c r="AN305" s="241"/>
      <c r="AO305" s="241"/>
      <c r="AP305" s="241"/>
      <c r="AQ305" s="241"/>
      <c r="AR305" s="241"/>
      <c r="AS305" s="241"/>
      <c r="AT305" s="241"/>
      <c r="AU305" s="241"/>
      <c r="AV305" s="241"/>
      <c r="AW305" s="241"/>
      <c r="AX305" s="241"/>
      <c r="AY305" s="241"/>
      <c r="AZ305" s="241"/>
      <c r="BA305" s="241"/>
      <c r="BB305" s="241"/>
      <c r="BC305" s="241"/>
      <c r="BD305" s="241"/>
      <c r="BE305" s="241"/>
      <c r="BF305" s="241"/>
      <c r="BG305" s="241"/>
      <c r="BH305" s="241"/>
      <c r="BI305" s="241"/>
      <c r="BJ305" s="241"/>
      <c r="BK305" s="241"/>
      <c r="BL305" s="241"/>
      <c r="BM305" s="241"/>
      <c r="BN305" s="241"/>
      <c r="BO305" s="241"/>
      <c r="BP305" s="241"/>
      <c r="BQ305" s="241"/>
      <c r="BR305" s="241"/>
      <c r="BS305" s="241"/>
      <c r="BT305" s="241"/>
      <c r="BU305" s="241"/>
      <c r="BV305" s="241"/>
      <c r="BW305" s="241"/>
      <c r="BX305" s="241"/>
      <c r="BY305" s="241"/>
      <c r="BZ305" s="241"/>
      <c r="CA305" s="241"/>
      <c r="CB305" s="241"/>
      <c r="CC305" s="241"/>
      <c r="CD305" s="241"/>
      <c r="CE305" s="241"/>
      <c r="CF305" s="241"/>
      <c r="CG305" s="241"/>
      <c r="CH305" s="241"/>
      <c r="CI305" s="241"/>
      <c r="CJ305" s="241"/>
      <c r="CK305" s="241"/>
      <c r="CL305" s="241"/>
      <c r="CM305" s="241"/>
      <c r="CN305" s="241"/>
      <c r="CO305" s="241"/>
      <c r="CP305" s="241"/>
      <c r="CQ305" s="241"/>
      <c r="CR305" s="241"/>
      <c r="CS305" s="241"/>
      <c r="CT305" s="241"/>
    </row>
    <row r="306" spans="1:98" ht="19.5" customHeight="1">
      <c r="A306" s="261"/>
      <c r="B306" s="270"/>
      <c r="C306" s="263" t="s">
        <v>89</v>
      </c>
      <c r="D306" s="247">
        <f t="shared" si="106"/>
        <v>195</v>
      </c>
      <c r="E306" s="247">
        <v>2</v>
      </c>
      <c r="F306" s="247">
        <v>13</v>
      </c>
      <c r="G306" s="247">
        <v>19</v>
      </c>
      <c r="H306" s="247">
        <v>16</v>
      </c>
      <c r="I306" s="247">
        <v>12</v>
      </c>
      <c r="J306" s="247">
        <v>15</v>
      </c>
      <c r="K306" s="247">
        <v>17</v>
      </c>
      <c r="L306" s="247">
        <v>9</v>
      </c>
      <c r="M306" s="247">
        <v>20</v>
      </c>
      <c r="N306" s="247">
        <v>9</v>
      </c>
      <c r="O306" s="247">
        <v>10</v>
      </c>
      <c r="P306" s="247">
        <v>10</v>
      </c>
      <c r="Q306" s="247">
        <v>7</v>
      </c>
      <c r="R306" s="247">
        <v>8</v>
      </c>
      <c r="S306" s="247">
        <v>11</v>
      </c>
      <c r="T306" s="247">
        <v>6</v>
      </c>
      <c r="U306" s="247">
        <v>5</v>
      </c>
      <c r="V306" s="264">
        <v>6</v>
      </c>
      <c r="W306" s="267"/>
      <c r="X306" s="240"/>
      <c r="Y306" s="241"/>
      <c r="Z306" s="241"/>
      <c r="AA306" s="241"/>
      <c r="AB306" s="241"/>
      <c r="AC306" s="241"/>
      <c r="AD306" s="241"/>
      <c r="AE306" s="241"/>
      <c r="AF306" s="241"/>
      <c r="AG306" s="241"/>
      <c r="AH306" s="241"/>
      <c r="AI306" s="241"/>
      <c r="AJ306" s="241"/>
      <c r="AK306" s="241"/>
      <c r="AL306" s="241"/>
      <c r="AM306" s="241"/>
      <c r="AN306" s="241"/>
      <c r="AO306" s="241"/>
      <c r="AP306" s="241"/>
      <c r="AQ306" s="241"/>
      <c r="AR306" s="241"/>
      <c r="AS306" s="241"/>
      <c r="AT306" s="241"/>
      <c r="AU306" s="241"/>
      <c r="AV306" s="241"/>
      <c r="AW306" s="241"/>
      <c r="AX306" s="241"/>
      <c r="AY306" s="241"/>
      <c r="AZ306" s="241"/>
      <c r="BA306" s="241"/>
      <c r="BB306" s="241"/>
      <c r="BC306" s="241"/>
      <c r="BD306" s="241"/>
      <c r="BE306" s="241"/>
      <c r="BF306" s="241"/>
      <c r="BG306" s="241"/>
      <c r="BH306" s="241"/>
      <c r="BI306" s="241"/>
      <c r="BJ306" s="241"/>
      <c r="BK306" s="241"/>
      <c r="BL306" s="241"/>
      <c r="BM306" s="241"/>
      <c r="BN306" s="241"/>
      <c r="BO306" s="241"/>
      <c r="BP306" s="241"/>
      <c r="BQ306" s="241"/>
      <c r="BR306" s="241"/>
      <c r="BS306" s="241"/>
      <c r="BT306" s="241"/>
      <c r="BU306" s="241"/>
      <c r="BV306" s="241"/>
      <c r="BW306" s="241"/>
      <c r="BX306" s="241"/>
      <c r="BY306" s="241"/>
      <c r="BZ306" s="241"/>
      <c r="CA306" s="241"/>
      <c r="CB306" s="241"/>
      <c r="CC306" s="241"/>
      <c r="CD306" s="241"/>
      <c r="CE306" s="241"/>
      <c r="CF306" s="241"/>
      <c r="CG306" s="241"/>
      <c r="CH306" s="241"/>
      <c r="CI306" s="241"/>
      <c r="CJ306" s="241"/>
      <c r="CK306" s="241"/>
      <c r="CL306" s="241"/>
      <c r="CM306" s="241"/>
      <c r="CN306" s="241"/>
      <c r="CO306" s="241"/>
      <c r="CP306" s="241"/>
      <c r="CQ306" s="241"/>
      <c r="CR306" s="241"/>
      <c r="CS306" s="241"/>
      <c r="CT306" s="241"/>
    </row>
    <row r="307" spans="1:98" ht="11.25" customHeight="1">
      <c r="A307" s="261"/>
      <c r="B307" s="270"/>
      <c r="C307" s="263"/>
      <c r="D307" s="247"/>
      <c r="E307" s="247"/>
      <c r="F307" s="247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3"/>
      <c r="W307" s="240"/>
      <c r="X307" s="241"/>
      <c r="Y307" s="241"/>
      <c r="Z307" s="241"/>
      <c r="AA307" s="241"/>
      <c r="AB307" s="241"/>
      <c r="AC307" s="241"/>
      <c r="AD307" s="241"/>
      <c r="AE307" s="241"/>
      <c r="AF307" s="241"/>
      <c r="AG307" s="241"/>
      <c r="AH307" s="241"/>
      <c r="AI307" s="241"/>
      <c r="AJ307" s="241"/>
      <c r="AK307" s="241"/>
      <c r="AL307" s="241"/>
      <c r="AM307" s="241"/>
      <c r="AN307" s="241"/>
      <c r="AO307" s="241"/>
      <c r="AP307" s="241"/>
      <c r="AQ307" s="241"/>
      <c r="AR307" s="241"/>
      <c r="AS307" s="241"/>
      <c r="AT307" s="241"/>
      <c r="AU307" s="241"/>
      <c r="AV307" s="241"/>
      <c r="AW307" s="241"/>
      <c r="AX307" s="241"/>
      <c r="AY307" s="241"/>
      <c r="AZ307" s="241"/>
      <c r="BA307" s="241"/>
      <c r="BB307" s="241"/>
      <c r="BC307" s="241"/>
      <c r="BD307" s="241"/>
      <c r="BE307" s="241"/>
      <c r="BF307" s="241"/>
      <c r="BG307" s="241"/>
      <c r="BH307" s="241"/>
      <c r="BI307" s="241"/>
      <c r="BJ307" s="241"/>
      <c r="BK307" s="241"/>
      <c r="BL307" s="241"/>
      <c r="BM307" s="241"/>
      <c r="BN307" s="241"/>
      <c r="BO307" s="241"/>
      <c r="BP307" s="241"/>
      <c r="BQ307" s="241"/>
      <c r="BR307" s="241"/>
      <c r="BS307" s="241"/>
      <c r="BT307" s="241"/>
      <c r="BU307" s="241"/>
      <c r="BV307" s="241"/>
      <c r="BW307" s="241"/>
      <c r="BX307" s="241"/>
      <c r="BY307" s="241"/>
      <c r="BZ307" s="241"/>
      <c r="CA307" s="241"/>
      <c r="CB307" s="241"/>
      <c r="CC307" s="241"/>
      <c r="CD307" s="241"/>
      <c r="CE307" s="241"/>
      <c r="CF307" s="241"/>
      <c r="CG307" s="241"/>
      <c r="CH307" s="241"/>
      <c r="CI307" s="241"/>
      <c r="CJ307" s="241"/>
      <c r="CK307" s="241"/>
      <c r="CL307" s="241"/>
      <c r="CM307" s="241"/>
      <c r="CN307" s="241"/>
      <c r="CO307" s="241"/>
      <c r="CP307" s="241"/>
      <c r="CQ307" s="241"/>
      <c r="CR307" s="241"/>
      <c r="CS307" s="241"/>
      <c r="CT307" s="241"/>
    </row>
    <row r="308" spans="1:98" s="265" customFormat="1" ht="19.5" customHeight="1">
      <c r="A308" s="1182" t="s">
        <v>300</v>
      </c>
      <c r="B308" s="1183" t="s">
        <v>269</v>
      </c>
      <c r="C308" s="1298"/>
      <c r="D308" s="1185">
        <f t="shared" ref="D308:D325" si="124">SUM(E308:V308)</f>
        <v>8177</v>
      </c>
      <c r="E308" s="1108">
        <f t="shared" ref="E308:V308" si="125">SUM(E311+E314+E317+E320+E323)</f>
        <v>118</v>
      </c>
      <c r="F308" s="1296">
        <f t="shared" si="125"/>
        <v>580</v>
      </c>
      <c r="G308" s="1296">
        <f t="shared" si="125"/>
        <v>761</v>
      </c>
      <c r="H308" s="1296">
        <f t="shared" si="125"/>
        <v>683</v>
      </c>
      <c r="I308" s="1296">
        <f t="shared" si="125"/>
        <v>761</v>
      </c>
      <c r="J308" s="1296">
        <f t="shared" si="125"/>
        <v>640</v>
      </c>
      <c r="K308" s="1296">
        <f t="shared" si="125"/>
        <v>620</v>
      </c>
      <c r="L308" s="1296">
        <f t="shared" si="125"/>
        <v>489</v>
      </c>
      <c r="M308" s="1296">
        <f t="shared" si="125"/>
        <v>472</v>
      </c>
      <c r="N308" s="1296">
        <f t="shared" si="125"/>
        <v>414</v>
      </c>
      <c r="O308" s="1296">
        <f t="shared" si="125"/>
        <v>405</v>
      </c>
      <c r="P308" s="1296">
        <f t="shared" si="125"/>
        <v>416</v>
      </c>
      <c r="Q308" s="1296">
        <f t="shared" si="125"/>
        <v>414</v>
      </c>
      <c r="R308" s="1296">
        <f t="shared" si="125"/>
        <v>370</v>
      </c>
      <c r="S308" s="1296">
        <f t="shared" si="125"/>
        <v>333</v>
      </c>
      <c r="T308" s="1296">
        <f t="shared" si="125"/>
        <v>260</v>
      </c>
      <c r="U308" s="1297">
        <f t="shared" si="125"/>
        <v>188</v>
      </c>
      <c r="V308" s="1296">
        <f t="shared" si="125"/>
        <v>253</v>
      </c>
      <c r="W308" s="240"/>
      <c r="X308" s="241"/>
      <c r="Y308" s="241"/>
      <c r="Z308" s="241"/>
      <c r="AA308" s="241"/>
      <c r="AB308" s="241"/>
      <c r="AC308" s="241"/>
      <c r="AD308" s="241"/>
      <c r="AE308" s="241"/>
      <c r="AF308" s="241"/>
      <c r="AG308" s="241"/>
      <c r="AH308" s="241"/>
      <c r="AI308" s="241"/>
      <c r="AJ308" s="241"/>
      <c r="AK308" s="241"/>
      <c r="AL308" s="241"/>
      <c r="AM308" s="241"/>
      <c r="AN308" s="241"/>
      <c r="AO308" s="241"/>
      <c r="AP308" s="241"/>
      <c r="AQ308" s="241"/>
      <c r="AR308" s="241"/>
      <c r="AS308" s="241"/>
      <c r="AT308" s="241"/>
      <c r="AU308" s="241"/>
      <c r="AV308" s="241"/>
      <c r="AW308" s="241"/>
      <c r="AX308" s="241"/>
      <c r="AY308" s="241"/>
      <c r="AZ308" s="241"/>
      <c r="BA308" s="241"/>
      <c r="BB308" s="241"/>
      <c r="BC308" s="241"/>
      <c r="BD308" s="241"/>
      <c r="BE308" s="241"/>
      <c r="BF308" s="241"/>
      <c r="BG308" s="241"/>
      <c r="BH308" s="241"/>
      <c r="BI308" s="241"/>
      <c r="BJ308" s="241"/>
      <c r="BK308" s="241"/>
      <c r="BL308" s="241"/>
      <c r="BM308" s="241"/>
      <c r="BN308" s="241"/>
      <c r="BO308" s="241"/>
      <c r="BP308" s="241"/>
      <c r="BQ308" s="241"/>
      <c r="BR308" s="241"/>
      <c r="BS308" s="241"/>
      <c r="BT308" s="241"/>
      <c r="BU308" s="241"/>
      <c r="BV308" s="241"/>
      <c r="BW308" s="241"/>
      <c r="BX308" s="241"/>
      <c r="BY308" s="241"/>
      <c r="BZ308" s="241"/>
      <c r="CA308" s="241"/>
      <c r="CB308" s="241"/>
      <c r="CC308" s="241"/>
      <c r="CD308" s="241"/>
      <c r="CE308" s="241"/>
      <c r="CF308" s="241"/>
      <c r="CG308" s="241"/>
      <c r="CH308" s="241"/>
      <c r="CI308" s="241"/>
      <c r="CJ308" s="241"/>
      <c r="CK308" s="241"/>
      <c r="CL308" s="241"/>
      <c r="CM308" s="241"/>
      <c r="CN308" s="241"/>
      <c r="CO308" s="241"/>
      <c r="CP308" s="241"/>
      <c r="CQ308" s="241"/>
      <c r="CR308" s="241"/>
      <c r="CS308" s="241"/>
      <c r="CT308" s="241"/>
    </row>
    <row r="309" spans="1:98" s="265" customFormat="1" ht="19.5" customHeight="1">
      <c r="A309" s="1186"/>
      <c r="B309" s="162"/>
      <c r="C309" s="257" t="s">
        <v>88</v>
      </c>
      <c r="D309" s="247">
        <f t="shared" si="124"/>
        <v>4316</v>
      </c>
      <c r="E309" s="178">
        <f t="shared" ref="E309:V310" si="126">E312+E315+E318+E321+E324</f>
        <v>60</v>
      </c>
      <c r="F309" s="286">
        <f t="shared" si="126"/>
        <v>292</v>
      </c>
      <c r="G309" s="286">
        <f t="shared" si="126"/>
        <v>383</v>
      </c>
      <c r="H309" s="286">
        <f t="shared" si="126"/>
        <v>356</v>
      </c>
      <c r="I309" s="286">
        <f t="shared" si="126"/>
        <v>408</v>
      </c>
      <c r="J309" s="286">
        <f t="shared" si="126"/>
        <v>342</v>
      </c>
      <c r="K309" s="286">
        <f t="shared" si="126"/>
        <v>335</v>
      </c>
      <c r="L309" s="286">
        <f t="shared" si="126"/>
        <v>269</v>
      </c>
      <c r="M309" s="286">
        <f t="shared" si="126"/>
        <v>258</v>
      </c>
      <c r="N309" s="286">
        <f t="shared" si="126"/>
        <v>228</v>
      </c>
      <c r="O309" s="286">
        <f t="shared" si="126"/>
        <v>225</v>
      </c>
      <c r="P309" s="286">
        <f t="shared" si="126"/>
        <v>221</v>
      </c>
      <c r="Q309" s="286">
        <f t="shared" si="126"/>
        <v>228</v>
      </c>
      <c r="R309" s="286">
        <f t="shared" si="126"/>
        <v>206</v>
      </c>
      <c r="S309" s="286">
        <f t="shared" si="126"/>
        <v>165</v>
      </c>
      <c r="T309" s="286">
        <f t="shared" si="126"/>
        <v>131</v>
      </c>
      <c r="U309" s="286">
        <f t="shared" si="126"/>
        <v>91</v>
      </c>
      <c r="V309" s="286">
        <f t="shared" si="126"/>
        <v>118</v>
      </c>
      <c r="W309" s="240"/>
      <c r="X309" s="241"/>
      <c r="Y309" s="241"/>
      <c r="Z309" s="241"/>
      <c r="AA309" s="241"/>
      <c r="AB309" s="241"/>
      <c r="AC309" s="241"/>
      <c r="AD309" s="241"/>
      <c r="AE309" s="241"/>
      <c r="AF309" s="241"/>
      <c r="AG309" s="241"/>
      <c r="AH309" s="241"/>
      <c r="AI309" s="241"/>
      <c r="AJ309" s="241"/>
      <c r="AK309" s="241"/>
      <c r="AL309" s="241"/>
      <c r="AM309" s="241"/>
      <c r="AN309" s="241"/>
      <c r="AO309" s="241"/>
      <c r="AP309" s="241"/>
      <c r="AQ309" s="241"/>
      <c r="AR309" s="241"/>
      <c r="AS309" s="241"/>
      <c r="AT309" s="241"/>
      <c r="AU309" s="241"/>
      <c r="AV309" s="241"/>
      <c r="AW309" s="241"/>
      <c r="AX309" s="241"/>
      <c r="AY309" s="241"/>
      <c r="AZ309" s="241"/>
      <c r="BA309" s="241"/>
      <c r="BB309" s="241"/>
      <c r="BC309" s="241"/>
      <c r="BD309" s="241"/>
      <c r="BE309" s="241"/>
      <c r="BF309" s="241"/>
      <c r="BG309" s="241"/>
      <c r="BH309" s="241"/>
      <c r="BI309" s="241"/>
      <c r="BJ309" s="241"/>
      <c r="BK309" s="241"/>
      <c r="BL309" s="241"/>
      <c r="BM309" s="241"/>
      <c r="BN309" s="241"/>
      <c r="BO309" s="241"/>
      <c r="BP309" s="241"/>
      <c r="BQ309" s="241"/>
      <c r="BR309" s="241"/>
      <c r="BS309" s="241"/>
      <c r="BT309" s="241"/>
      <c r="BU309" s="241"/>
      <c r="BV309" s="241"/>
      <c r="BW309" s="241"/>
      <c r="BX309" s="241"/>
      <c r="BY309" s="241"/>
      <c r="BZ309" s="241"/>
      <c r="CA309" s="241"/>
      <c r="CB309" s="241"/>
      <c r="CC309" s="241"/>
      <c r="CD309" s="241"/>
      <c r="CE309" s="241"/>
      <c r="CF309" s="241"/>
      <c r="CG309" s="241"/>
      <c r="CH309" s="241"/>
      <c r="CI309" s="241"/>
      <c r="CJ309" s="241"/>
      <c r="CK309" s="241"/>
      <c r="CL309" s="241"/>
      <c r="CM309" s="241"/>
      <c r="CN309" s="241"/>
      <c r="CO309" s="241"/>
      <c r="CP309" s="241"/>
      <c r="CQ309" s="241"/>
      <c r="CR309" s="241"/>
      <c r="CS309" s="241"/>
      <c r="CT309" s="241"/>
    </row>
    <row r="310" spans="1:98" ht="19.5" customHeight="1">
      <c r="A310" s="1187"/>
      <c r="B310" s="1188"/>
      <c r="C310" s="1189" t="s">
        <v>89</v>
      </c>
      <c r="D310" s="1276">
        <f t="shared" si="124"/>
        <v>3861</v>
      </c>
      <c r="E310" s="1294">
        <f t="shared" si="126"/>
        <v>58</v>
      </c>
      <c r="F310" s="1283">
        <f t="shared" si="126"/>
        <v>288</v>
      </c>
      <c r="G310" s="1283">
        <f t="shared" si="126"/>
        <v>378</v>
      </c>
      <c r="H310" s="1283">
        <f t="shared" si="126"/>
        <v>327</v>
      </c>
      <c r="I310" s="1283">
        <f t="shared" si="126"/>
        <v>353</v>
      </c>
      <c r="J310" s="1283">
        <f t="shared" si="126"/>
        <v>298</v>
      </c>
      <c r="K310" s="1283">
        <f t="shared" si="126"/>
        <v>285</v>
      </c>
      <c r="L310" s="1283">
        <f t="shared" si="126"/>
        <v>220</v>
      </c>
      <c r="M310" s="1283">
        <f t="shared" si="126"/>
        <v>214</v>
      </c>
      <c r="N310" s="1283">
        <f t="shared" si="126"/>
        <v>186</v>
      </c>
      <c r="O310" s="1283">
        <f t="shared" si="126"/>
        <v>180</v>
      </c>
      <c r="P310" s="1283">
        <f t="shared" si="126"/>
        <v>195</v>
      </c>
      <c r="Q310" s="1283">
        <f t="shared" si="126"/>
        <v>186</v>
      </c>
      <c r="R310" s="1283">
        <f t="shared" si="126"/>
        <v>164</v>
      </c>
      <c r="S310" s="1283">
        <f t="shared" si="126"/>
        <v>168</v>
      </c>
      <c r="T310" s="1283">
        <f t="shared" si="126"/>
        <v>129</v>
      </c>
      <c r="U310" s="1283">
        <f t="shared" si="126"/>
        <v>97</v>
      </c>
      <c r="V310" s="1283">
        <f t="shared" si="126"/>
        <v>135</v>
      </c>
      <c r="W310" s="240"/>
      <c r="X310" s="241"/>
      <c r="Y310" s="241"/>
      <c r="Z310" s="241"/>
      <c r="AA310" s="241"/>
      <c r="AB310" s="241"/>
      <c r="AC310" s="241"/>
      <c r="AD310" s="241"/>
      <c r="AE310" s="241"/>
      <c r="AF310" s="241"/>
      <c r="AG310" s="241"/>
      <c r="AH310" s="241"/>
      <c r="AI310" s="241"/>
      <c r="AJ310" s="241"/>
      <c r="AK310" s="241"/>
      <c r="AL310" s="241"/>
      <c r="AM310" s="241"/>
      <c r="AN310" s="241"/>
      <c r="AO310" s="241"/>
      <c r="AP310" s="241"/>
      <c r="AQ310" s="241"/>
      <c r="AR310" s="241"/>
      <c r="AS310" s="241"/>
      <c r="AT310" s="241"/>
      <c r="AU310" s="241"/>
      <c r="AV310" s="241"/>
      <c r="AW310" s="241"/>
      <c r="AX310" s="241"/>
      <c r="AY310" s="241"/>
      <c r="AZ310" s="241"/>
      <c r="BA310" s="241"/>
      <c r="BB310" s="241"/>
      <c r="BC310" s="241"/>
      <c r="BD310" s="241"/>
      <c r="BE310" s="241"/>
      <c r="BF310" s="241"/>
      <c r="BG310" s="241"/>
      <c r="BH310" s="241"/>
      <c r="BI310" s="241"/>
      <c r="BJ310" s="241"/>
      <c r="BK310" s="241"/>
      <c r="BL310" s="241"/>
      <c r="BM310" s="241"/>
      <c r="BN310" s="241"/>
      <c r="BO310" s="241"/>
      <c r="BP310" s="241"/>
      <c r="BQ310" s="241"/>
      <c r="BR310" s="241"/>
      <c r="BS310" s="241"/>
      <c r="BT310" s="241"/>
      <c r="BU310" s="241"/>
      <c r="BV310" s="241"/>
      <c r="BW310" s="241"/>
      <c r="BX310" s="241"/>
      <c r="BY310" s="241"/>
      <c r="BZ310" s="241"/>
      <c r="CA310" s="241"/>
      <c r="CB310" s="241"/>
      <c r="CC310" s="241"/>
      <c r="CD310" s="241"/>
      <c r="CE310" s="241"/>
      <c r="CF310" s="241"/>
      <c r="CG310" s="241"/>
      <c r="CH310" s="241"/>
      <c r="CI310" s="241"/>
      <c r="CJ310" s="241"/>
      <c r="CK310" s="241"/>
      <c r="CL310" s="241"/>
      <c r="CM310" s="241"/>
      <c r="CN310" s="241"/>
      <c r="CO310" s="241"/>
      <c r="CP310" s="241"/>
      <c r="CQ310" s="241"/>
      <c r="CR310" s="241"/>
      <c r="CS310" s="241"/>
      <c r="CT310" s="241"/>
    </row>
    <row r="311" spans="1:98" s="254" customFormat="1" ht="19.5" customHeight="1">
      <c r="A311" s="248" t="s">
        <v>25</v>
      </c>
      <c r="B311" s="249" t="s">
        <v>270</v>
      </c>
      <c r="C311" s="274"/>
      <c r="D311" s="239">
        <f t="shared" si="124"/>
        <v>1069</v>
      </c>
      <c r="E311" s="239">
        <f t="shared" ref="E311:V311" si="127">SUM(E312:E313)</f>
        <v>10</v>
      </c>
      <c r="F311" s="239">
        <f t="shared" si="127"/>
        <v>64</v>
      </c>
      <c r="G311" s="239">
        <f t="shared" si="127"/>
        <v>89</v>
      </c>
      <c r="H311" s="239">
        <f t="shared" si="127"/>
        <v>78</v>
      </c>
      <c r="I311" s="239">
        <f t="shared" si="127"/>
        <v>100</v>
      </c>
      <c r="J311" s="239">
        <f t="shared" si="127"/>
        <v>71</v>
      </c>
      <c r="K311" s="239">
        <f t="shared" si="127"/>
        <v>79</v>
      </c>
      <c r="L311" s="239">
        <f t="shared" si="127"/>
        <v>55</v>
      </c>
      <c r="M311" s="239">
        <f t="shared" si="127"/>
        <v>59</v>
      </c>
      <c r="N311" s="239">
        <f t="shared" si="127"/>
        <v>58</v>
      </c>
      <c r="O311" s="239">
        <f t="shared" si="127"/>
        <v>70</v>
      </c>
      <c r="P311" s="239">
        <f t="shared" si="127"/>
        <v>57</v>
      </c>
      <c r="Q311" s="239">
        <f t="shared" si="127"/>
        <v>60</v>
      </c>
      <c r="R311" s="239">
        <f t="shared" si="127"/>
        <v>40</v>
      </c>
      <c r="S311" s="239">
        <f t="shared" si="127"/>
        <v>39</v>
      </c>
      <c r="T311" s="239">
        <f t="shared" si="127"/>
        <v>46</v>
      </c>
      <c r="U311" s="239">
        <f t="shared" si="127"/>
        <v>33</v>
      </c>
      <c r="V311" s="251">
        <f t="shared" si="127"/>
        <v>61</v>
      </c>
      <c r="W311" s="252"/>
      <c r="X311" s="252"/>
      <c r="Y311" s="253"/>
      <c r="Z311" s="253"/>
      <c r="AA311" s="253"/>
      <c r="AB311" s="253"/>
      <c r="AC311" s="253"/>
      <c r="AD311" s="253"/>
      <c r="AE311" s="253"/>
      <c r="AF311" s="253"/>
      <c r="AG311" s="253"/>
      <c r="AH311" s="253"/>
      <c r="AI311" s="253"/>
      <c r="AJ311" s="253"/>
      <c r="AK311" s="253"/>
      <c r="AL311" s="253"/>
      <c r="AM311" s="253"/>
      <c r="AN311" s="253"/>
      <c r="AO311" s="253"/>
      <c r="AP311" s="253"/>
      <c r="AQ311" s="253"/>
      <c r="AR311" s="253"/>
      <c r="AS311" s="253"/>
      <c r="AT311" s="253"/>
      <c r="AU311" s="253"/>
      <c r="AV311" s="253"/>
      <c r="AW311" s="253"/>
      <c r="AX311" s="253"/>
      <c r="AY311" s="253"/>
      <c r="AZ311" s="253"/>
      <c r="BA311" s="253"/>
      <c r="BB311" s="253"/>
      <c r="BC311" s="253"/>
      <c r="BD311" s="253"/>
      <c r="BE311" s="253"/>
      <c r="BF311" s="253"/>
      <c r="BG311" s="253"/>
      <c r="BH311" s="253"/>
      <c r="BI311" s="253"/>
      <c r="BJ311" s="253"/>
      <c r="BK311" s="253"/>
      <c r="BL311" s="253"/>
      <c r="BM311" s="253"/>
      <c r="BN311" s="253"/>
      <c r="BO311" s="253"/>
      <c r="BP311" s="253"/>
      <c r="BQ311" s="253"/>
      <c r="BR311" s="253"/>
      <c r="BS311" s="253"/>
      <c r="BT311" s="253"/>
      <c r="BU311" s="253"/>
      <c r="BV311" s="253"/>
      <c r="BW311" s="253"/>
      <c r="BX311" s="253"/>
      <c r="BY311" s="253"/>
      <c r="BZ311" s="253"/>
      <c r="CA311" s="253"/>
      <c r="CB311" s="253"/>
      <c r="CC311" s="253"/>
      <c r="CD311" s="253"/>
      <c r="CE311" s="253"/>
      <c r="CF311" s="253"/>
      <c r="CG311" s="253"/>
      <c r="CH311" s="253"/>
      <c r="CI311" s="253"/>
      <c r="CJ311" s="253"/>
      <c r="CK311" s="253"/>
      <c r="CL311" s="253"/>
      <c r="CM311" s="253"/>
      <c r="CN311" s="253"/>
      <c r="CO311" s="253"/>
      <c r="CP311" s="253"/>
      <c r="CQ311" s="253"/>
      <c r="CR311" s="253"/>
      <c r="CS311" s="253"/>
      <c r="CT311" s="253"/>
    </row>
    <row r="312" spans="1:98" s="265" customFormat="1" ht="19.5" customHeight="1">
      <c r="A312" s="261"/>
      <c r="B312" s="273"/>
      <c r="C312" s="263" t="s">
        <v>88</v>
      </c>
      <c r="D312" s="247">
        <f t="shared" si="124"/>
        <v>562</v>
      </c>
      <c r="E312" s="247">
        <v>3</v>
      </c>
      <c r="F312" s="247">
        <v>32</v>
      </c>
      <c r="G312" s="247">
        <v>50</v>
      </c>
      <c r="H312" s="247">
        <v>42</v>
      </c>
      <c r="I312" s="247">
        <v>47</v>
      </c>
      <c r="J312" s="247">
        <v>42</v>
      </c>
      <c r="K312" s="247">
        <v>40</v>
      </c>
      <c r="L312" s="247">
        <v>35</v>
      </c>
      <c r="M312" s="247">
        <v>34</v>
      </c>
      <c r="N312" s="247">
        <v>32</v>
      </c>
      <c r="O312" s="247">
        <v>37</v>
      </c>
      <c r="P312" s="247">
        <v>29</v>
      </c>
      <c r="Q312" s="247">
        <v>28</v>
      </c>
      <c r="R312" s="247">
        <v>25</v>
      </c>
      <c r="S312" s="247">
        <v>19</v>
      </c>
      <c r="T312" s="247">
        <v>23</v>
      </c>
      <c r="U312" s="247">
        <v>16</v>
      </c>
      <c r="V312" s="264">
        <v>28</v>
      </c>
      <c r="W312" s="240"/>
      <c r="X312" s="240"/>
      <c r="Y312" s="241"/>
      <c r="Z312" s="241"/>
      <c r="AA312" s="241"/>
      <c r="AB312" s="241"/>
      <c r="AC312" s="241"/>
      <c r="AD312" s="241"/>
      <c r="AE312" s="241"/>
      <c r="AF312" s="241"/>
      <c r="AG312" s="241"/>
      <c r="AH312" s="241"/>
      <c r="AI312" s="241"/>
      <c r="AJ312" s="241"/>
      <c r="AK312" s="241"/>
      <c r="AL312" s="241"/>
      <c r="AM312" s="241"/>
      <c r="AN312" s="241"/>
      <c r="AO312" s="241"/>
      <c r="AP312" s="241"/>
      <c r="AQ312" s="241"/>
      <c r="AR312" s="241"/>
      <c r="AS312" s="241"/>
      <c r="AT312" s="241"/>
      <c r="AU312" s="241"/>
      <c r="AV312" s="241"/>
      <c r="AW312" s="241"/>
      <c r="AX312" s="241"/>
      <c r="AY312" s="241"/>
      <c r="AZ312" s="241"/>
      <c r="BA312" s="241"/>
      <c r="BB312" s="241"/>
      <c r="BC312" s="241"/>
      <c r="BD312" s="241"/>
      <c r="BE312" s="241"/>
      <c r="BF312" s="241"/>
      <c r="BG312" s="241"/>
      <c r="BH312" s="241"/>
      <c r="BI312" s="241"/>
      <c r="BJ312" s="241"/>
      <c r="BK312" s="241"/>
      <c r="BL312" s="241"/>
      <c r="BM312" s="241"/>
      <c r="BN312" s="241"/>
      <c r="BO312" s="241"/>
      <c r="BP312" s="241"/>
      <c r="BQ312" s="241"/>
      <c r="BR312" s="241"/>
      <c r="BS312" s="241"/>
      <c r="BT312" s="241"/>
      <c r="BU312" s="241"/>
      <c r="BV312" s="241"/>
      <c r="BW312" s="241"/>
      <c r="BX312" s="241"/>
      <c r="BY312" s="241"/>
      <c r="BZ312" s="241"/>
      <c r="CA312" s="241"/>
      <c r="CB312" s="241"/>
      <c r="CC312" s="241"/>
      <c r="CD312" s="241"/>
      <c r="CE312" s="241"/>
      <c r="CF312" s="241"/>
      <c r="CG312" s="241"/>
      <c r="CH312" s="241"/>
      <c r="CI312" s="241"/>
      <c r="CJ312" s="241"/>
      <c r="CK312" s="241"/>
      <c r="CL312" s="241"/>
      <c r="CM312" s="241"/>
      <c r="CN312" s="241"/>
      <c r="CO312" s="241"/>
      <c r="CP312" s="241"/>
      <c r="CQ312" s="241"/>
      <c r="CR312" s="241"/>
      <c r="CS312" s="241"/>
      <c r="CT312" s="241"/>
    </row>
    <row r="313" spans="1:98" ht="19.5" customHeight="1">
      <c r="A313" s="261"/>
      <c r="B313" s="270"/>
      <c r="C313" s="263" t="s">
        <v>89</v>
      </c>
      <c r="D313" s="247">
        <f t="shared" si="124"/>
        <v>507</v>
      </c>
      <c r="E313" s="247">
        <v>7</v>
      </c>
      <c r="F313" s="247">
        <v>32</v>
      </c>
      <c r="G313" s="247">
        <v>39</v>
      </c>
      <c r="H313" s="247">
        <v>36</v>
      </c>
      <c r="I313" s="247">
        <v>53</v>
      </c>
      <c r="J313" s="247">
        <v>29</v>
      </c>
      <c r="K313" s="247">
        <v>39</v>
      </c>
      <c r="L313" s="247">
        <v>20</v>
      </c>
      <c r="M313" s="247">
        <v>25</v>
      </c>
      <c r="N313" s="247">
        <v>26</v>
      </c>
      <c r="O313" s="247">
        <v>33</v>
      </c>
      <c r="P313" s="247">
        <v>28</v>
      </c>
      <c r="Q313" s="247">
        <v>32</v>
      </c>
      <c r="R313" s="247">
        <v>15</v>
      </c>
      <c r="S313" s="247">
        <v>20</v>
      </c>
      <c r="T313" s="247">
        <v>23</v>
      </c>
      <c r="U313" s="247">
        <v>17</v>
      </c>
      <c r="V313" s="264">
        <v>33</v>
      </c>
      <c r="W313" s="240"/>
      <c r="X313" s="240"/>
      <c r="Y313" s="241"/>
      <c r="Z313" s="241"/>
      <c r="AA313" s="241"/>
      <c r="AB313" s="241"/>
      <c r="AC313" s="241"/>
      <c r="AD313" s="241"/>
      <c r="AE313" s="241"/>
      <c r="AF313" s="241"/>
      <c r="AG313" s="241"/>
      <c r="AH313" s="241"/>
      <c r="AI313" s="241"/>
      <c r="AJ313" s="241"/>
      <c r="AK313" s="241"/>
      <c r="AL313" s="241"/>
      <c r="AM313" s="241"/>
      <c r="AN313" s="241"/>
      <c r="AO313" s="241"/>
      <c r="AP313" s="241"/>
      <c r="AQ313" s="241"/>
      <c r="AR313" s="241"/>
      <c r="AS313" s="241"/>
      <c r="AT313" s="241"/>
      <c r="AU313" s="241"/>
      <c r="AV313" s="241"/>
      <c r="AW313" s="241"/>
      <c r="AX313" s="241"/>
      <c r="AY313" s="241"/>
      <c r="AZ313" s="241"/>
      <c r="BA313" s="241"/>
      <c r="BB313" s="241"/>
      <c r="BC313" s="241"/>
      <c r="BD313" s="241"/>
      <c r="BE313" s="241"/>
      <c r="BF313" s="241"/>
      <c r="BG313" s="241"/>
      <c r="BH313" s="241"/>
      <c r="BI313" s="241"/>
      <c r="BJ313" s="241"/>
      <c r="BK313" s="241"/>
      <c r="BL313" s="241"/>
      <c r="BM313" s="241"/>
      <c r="BN313" s="241"/>
      <c r="BO313" s="241"/>
      <c r="BP313" s="241"/>
      <c r="BQ313" s="241"/>
      <c r="BR313" s="241"/>
      <c r="BS313" s="241"/>
      <c r="BT313" s="241"/>
      <c r="BU313" s="241"/>
      <c r="BV313" s="241"/>
      <c r="BW313" s="241"/>
      <c r="BX313" s="241"/>
      <c r="BY313" s="241"/>
      <c r="BZ313" s="241"/>
      <c r="CA313" s="241"/>
      <c r="CB313" s="241"/>
      <c r="CC313" s="241"/>
      <c r="CD313" s="241"/>
      <c r="CE313" s="241"/>
      <c r="CF313" s="241"/>
      <c r="CG313" s="241"/>
      <c r="CH313" s="241"/>
      <c r="CI313" s="241"/>
      <c r="CJ313" s="241"/>
      <c r="CK313" s="241"/>
      <c r="CL313" s="241"/>
      <c r="CM313" s="241"/>
      <c r="CN313" s="241"/>
      <c r="CO313" s="241"/>
      <c r="CP313" s="241"/>
      <c r="CQ313" s="241"/>
      <c r="CR313" s="241"/>
      <c r="CS313" s="241"/>
      <c r="CT313" s="241"/>
    </row>
    <row r="314" spans="1:98" s="254" customFormat="1" ht="19.5" customHeight="1">
      <c r="A314" s="248" t="s">
        <v>27</v>
      </c>
      <c r="B314" s="249" t="s">
        <v>271</v>
      </c>
      <c r="C314" s="166"/>
      <c r="D314" s="239">
        <f t="shared" si="124"/>
        <v>557</v>
      </c>
      <c r="E314" s="239">
        <f t="shared" ref="E314:V314" si="128">SUM(E315:E316)</f>
        <v>8</v>
      </c>
      <c r="F314" s="239">
        <f t="shared" si="128"/>
        <v>38</v>
      </c>
      <c r="G314" s="239">
        <f t="shared" si="128"/>
        <v>44</v>
      </c>
      <c r="H314" s="239">
        <f t="shared" si="128"/>
        <v>30</v>
      </c>
      <c r="I314" s="239">
        <f t="shared" si="128"/>
        <v>38</v>
      </c>
      <c r="J314" s="239">
        <f t="shared" si="128"/>
        <v>29</v>
      </c>
      <c r="K314" s="239">
        <f t="shared" si="128"/>
        <v>52</v>
      </c>
      <c r="L314" s="239">
        <f t="shared" si="128"/>
        <v>41</v>
      </c>
      <c r="M314" s="239">
        <f t="shared" si="128"/>
        <v>39</v>
      </c>
      <c r="N314" s="239">
        <f t="shared" si="128"/>
        <v>33</v>
      </c>
      <c r="O314" s="239">
        <f t="shared" si="128"/>
        <v>23</v>
      </c>
      <c r="P314" s="239">
        <f t="shared" si="128"/>
        <v>26</v>
      </c>
      <c r="Q314" s="239">
        <f t="shared" si="128"/>
        <v>54</v>
      </c>
      <c r="R314" s="239">
        <f t="shared" si="128"/>
        <v>29</v>
      </c>
      <c r="S314" s="239">
        <f t="shared" si="128"/>
        <v>37</v>
      </c>
      <c r="T314" s="239">
        <f t="shared" si="128"/>
        <v>17</v>
      </c>
      <c r="U314" s="239">
        <f t="shared" si="128"/>
        <v>12</v>
      </c>
      <c r="V314" s="251">
        <f t="shared" si="128"/>
        <v>7</v>
      </c>
      <c r="W314" s="252"/>
      <c r="X314" s="252"/>
      <c r="Y314" s="253"/>
      <c r="Z314" s="253"/>
      <c r="AA314" s="253"/>
      <c r="AB314" s="253"/>
      <c r="AC314" s="253"/>
      <c r="AD314" s="253"/>
      <c r="AE314" s="253"/>
      <c r="AF314" s="253"/>
      <c r="AG314" s="253"/>
      <c r="AH314" s="253"/>
      <c r="AI314" s="253"/>
      <c r="AJ314" s="253"/>
      <c r="AK314" s="253"/>
      <c r="AL314" s="253"/>
      <c r="AM314" s="253"/>
      <c r="AN314" s="253"/>
      <c r="AO314" s="253"/>
      <c r="AP314" s="253"/>
      <c r="AQ314" s="253"/>
      <c r="AR314" s="253"/>
      <c r="AS314" s="253"/>
      <c r="AT314" s="253"/>
      <c r="AU314" s="253"/>
      <c r="AV314" s="253"/>
      <c r="AW314" s="253"/>
      <c r="AX314" s="253"/>
      <c r="AY314" s="253"/>
      <c r="AZ314" s="253"/>
      <c r="BA314" s="253"/>
      <c r="BB314" s="253"/>
      <c r="BC314" s="253"/>
      <c r="BD314" s="253"/>
      <c r="BE314" s="253"/>
      <c r="BF314" s="253"/>
      <c r="BG314" s="253"/>
      <c r="BH314" s="253"/>
      <c r="BI314" s="253"/>
      <c r="BJ314" s="253"/>
      <c r="BK314" s="253"/>
      <c r="BL314" s="253"/>
      <c r="BM314" s="253"/>
      <c r="BN314" s="253"/>
      <c r="BO314" s="253"/>
      <c r="BP314" s="253"/>
      <c r="BQ314" s="253"/>
      <c r="BR314" s="253"/>
      <c r="BS314" s="253"/>
      <c r="BT314" s="253"/>
      <c r="BU314" s="253"/>
      <c r="BV314" s="253"/>
      <c r="BW314" s="253"/>
      <c r="BX314" s="253"/>
      <c r="BY314" s="253"/>
      <c r="BZ314" s="253"/>
      <c r="CA314" s="253"/>
      <c r="CB314" s="253"/>
      <c r="CC314" s="253"/>
      <c r="CD314" s="253"/>
      <c r="CE314" s="253"/>
      <c r="CF314" s="253"/>
      <c r="CG314" s="253"/>
      <c r="CH314" s="253"/>
      <c r="CI314" s="253"/>
      <c r="CJ314" s="253"/>
      <c r="CK314" s="253"/>
      <c r="CL314" s="253"/>
      <c r="CM314" s="253"/>
      <c r="CN314" s="253"/>
      <c r="CO314" s="253"/>
      <c r="CP314" s="253"/>
      <c r="CQ314" s="253"/>
      <c r="CR314" s="253"/>
      <c r="CS314" s="253"/>
      <c r="CT314" s="253"/>
    </row>
    <row r="315" spans="1:98" s="265" customFormat="1" ht="19.5" customHeight="1">
      <c r="A315" s="261"/>
      <c r="B315" s="273"/>
      <c r="C315" s="263" t="s">
        <v>88</v>
      </c>
      <c r="D315" s="247">
        <f t="shared" si="124"/>
        <v>301</v>
      </c>
      <c r="E315" s="247">
        <v>5</v>
      </c>
      <c r="F315" s="247">
        <v>15</v>
      </c>
      <c r="G315" s="247">
        <v>14</v>
      </c>
      <c r="H315" s="247">
        <v>13</v>
      </c>
      <c r="I315" s="247">
        <v>19</v>
      </c>
      <c r="J315" s="247">
        <v>13</v>
      </c>
      <c r="K315" s="247">
        <v>29</v>
      </c>
      <c r="L315" s="247">
        <v>22</v>
      </c>
      <c r="M315" s="247">
        <v>25</v>
      </c>
      <c r="N315" s="247">
        <v>21</v>
      </c>
      <c r="O315" s="247">
        <v>13</v>
      </c>
      <c r="P315" s="247">
        <v>16</v>
      </c>
      <c r="Q315" s="247">
        <v>33</v>
      </c>
      <c r="R315" s="247">
        <v>21</v>
      </c>
      <c r="S315" s="247">
        <v>21</v>
      </c>
      <c r="T315" s="247">
        <v>11</v>
      </c>
      <c r="U315" s="247">
        <v>7</v>
      </c>
      <c r="V315" s="264">
        <v>3</v>
      </c>
      <c r="W315" s="267"/>
      <c r="X315" s="240"/>
      <c r="Y315" s="241"/>
      <c r="Z315" s="241"/>
      <c r="AA315" s="241"/>
      <c r="AB315" s="241"/>
      <c r="AC315" s="241"/>
      <c r="AD315" s="241"/>
      <c r="AE315" s="241"/>
      <c r="AF315" s="241"/>
      <c r="AG315" s="241"/>
      <c r="AH315" s="241"/>
      <c r="AI315" s="241"/>
      <c r="AJ315" s="241"/>
      <c r="AK315" s="241"/>
      <c r="AL315" s="241"/>
      <c r="AM315" s="241"/>
      <c r="AN315" s="241"/>
      <c r="AO315" s="241"/>
      <c r="AP315" s="241"/>
      <c r="AQ315" s="241"/>
      <c r="AR315" s="241"/>
      <c r="AS315" s="241"/>
      <c r="AT315" s="241"/>
      <c r="AU315" s="241"/>
      <c r="AV315" s="241"/>
      <c r="AW315" s="241"/>
      <c r="AX315" s="241"/>
      <c r="AY315" s="241"/>
      <c r="AZ315" s="241"/>
      <c r="BA315" s="241"/>
      <c r="BB315" s="241"/>
      <c r="BC315" s="241"/>
      <c r="BD315" s="241"/>
      <c r="BE315" s="241"/>
      <c r="BF315" s="241"/>
      <c r="BG315" s="241"/>
      <c r="BH315" s="241"/>
      <c r="BI315" s="241"/>
      <c r="BJ315" s="241"/>
      <c r="BK315" s="241"/>
      <c r="BL315" s="241"/>
      <c r="BM315" s="241"/>
      <c r="BN315" s="241"/>
      <c r="BO315" s="241"/>
      <c r="BP315" s="241"/>
      <c r="BQ315" s="241"/>
      <c r="BR315" s="241"/>
      <c r="BS315" s="241"/>
      <c r="BT315" s="241"/>
      <c r="BU315" s="241"/>
      <c r="BV315" s="241"/>
      <c r="BW315" s="241"/>
      <c r="BX315" s="241"/>
      <c r="BY315" s="241"/>
      <c r="BZ315" s="241"/>
      <c r="CA315" s="241"/>
      <c r="CB315" s="241"/>
      <c r="CC315" s="241"/>
      <c r="CD315" s="241"/>
      <c r="CE315" s="241"/>
      <c r="CF315" s="241"/>
      <c r="CG315" s="241"/>
      <c r="CH315" s="241"/>
      <c r="CI315" s="241"/>
      <c r="CJ315" s="241"/>
      <c r="CK315" s="241"/>
      <c r="CL315" s="241"/>
      <c r="CM315" s="241"/>
      <c r="CN315" s="241"/>
      <c r="CO315" s="241"/>
      <c r="CP315" s="241"/>
      <c r="CQ315" s="241"/>
      <c r="CR315" s="241"/>
      <c r="CS315" s="241"/>
      <c r="CT315" s="241"/>
    </row>
    <row r="316" spans="1:98" ht="19.5" customHeight="1">
      <c r="A316" s="261"/>
      <c r="B316" s="270"/>
      <c r="C316" s="263" t="s">
        <v>89</v>
      </c>
      <c r="D316" s="247">
        <f t="shared" si="124"/>
        <v>256</v>
      </c>
      <c r="E316" s="247">
        <v>3</v>
      </c>
      <c r="F316" s="247">
        <v>23</v>
      </c>
      <c r="G316" s="247">
        <v>30</v>
      </c>
      <c r="H316" s="247">
        <v>17</v>
      </c>
      <c r="I316" s="247">
        <v>19</v>
      </c>
      <c r="J316" s="247">
        <v>16</v>
      </c>
      <c r="K316" s="247">
        <v>23</v>
      </c>
      <c r="L316" s="247">
        <v>19</v>
      </c>
      <c r="M316" s="247">
        <v>14</v>
      </c>
      <c r="N316" s="247">
        <v>12</v>
      </c>
      <c r="O316" s="247">
        <v>10</v>
      </c>
      <c r="P316" s="247">
        <v>10</v>
      </c>
      <c r="Q316" s="247">
        <v>21</v>
      </c>
      <c r="R316" s="247">
        <v>8</v>
      </c>
      <c r="S316" s="247">
        <v>16</v>
      </c>
      <c r="T316" s="247">
        <v>6</v>
      </c>
      <c r="U316" s="247">
        <v>5</v>
      </c>
      <c r="V316" s="264">
        <v>4</v>
      </c>
      <c r="W316" s="267"/>
      <c r="X316" s="240"/>
      <c r="Y316" s="241"/>
      <c r="Z316" s="241"/>
      <c r="AA316" s="241"/>
      <c r="AB316" s="241"/>
      <c r="AC316" s="241"/>
      <c r="AD316" s="241"/>
      <c r="AE316" s="241"/>
      <c r="AF316" s="241"/>
      <c r="AG316" s="241"/>
      <c r="AH316" s="241"/>
      <c r="AI316" s="241"/>
      <c r="AJ316" s="241"/>
      <c r="AK316" s="241"/>
      <c r="AL316" s="241"/>
      <c r="AM316" s="241"/>
      <c r="AN316" s="241"/>
      <c r="AO316" s="241"/>
      <c r="AP316" s="241"/>
      <c r="AQ316" s="241"/>
      <c r="AR316" s="241"/>
      <c r="AS316" s="241"/>
      <c r="AT316" s="241"/>
      <c r="AU316" s="241"/>
      <c r="AV316" s="241"/>
      <c r="AW316" s="241"/>
      <c r="AX316" s="241"/>
      <c r="AY316" s="241"/>
      <c r="AZ316" s="241"/>
      <c r="BA316" s="241"/>
      <c r="BB316" s="241"/>
      <c r="BC316" s="241"/>
      <c r="BD316" s="241"/>
      <c r="BE316" s="241"/>
      <c r="BF316" s="241"/>
      <c r="BG316" s="241"/>
      <c r="BH316" s="241"/>
      <c r="BI316" s="241"/>
      <c r="BJ316" s="241"/>
      <c r="BK316" s="241"/>
      <c r="BL316" s="241"/>
      <c r="BM316" s="241"/>
      <c r="BN316" s="241"/>
      <c r="BO316" s="241"/>
      <c r="BP316" s="241"/>
      <c r="BQ316" s="241"/>
      <c r="BR316" s="241"/>
      <c r="BS316" s="241"/>
      <c r="BT316" s="241"/>
      <c r="BU316" s="241"/>
      <c r="BV316" s="241"/>
      <c r="BW316" s="241"/>
      <c r="BX316" s="241"/>
      <c r="BY316" s="241"/>
      <c r="BZ316" s="241"/>
      <c r="CA316" s="241"/>
      <c r="CB316" s="241"/>
      <c r="CC316" s="241"/>
      <c r="CD316" s="241"/>
      <c r="CE316" s="241"/>
      <c r="CF316" s="241"/>
      <c r="CG316" s="241"/>
      <c r="CH316" s="241"/>
      <c r="CI316" s="241"/>
      <c r="CJ316" s="241"/>
      <c r="CK316" s="241"/>
      <c r="CL316" s="241"/>
      <c r="CM316" s="241"/>
      <c r="CN316" s="241"/>
      <c r="CO316" s="241"/>
      <c r="CP316" s="241"/>
      <c r="CQ316" s="241"/>
      <c r="CR316" s="241"/>
      <c r="CS316" s="241"/>
      <c r="CT316" s="241"/>
    </row>
    <row r="317" spans="1:98" s="254" customFormat="1" ht="19.5" customHeight="1">
      <c r="A317" s="248" t="s">
        <v>29</v>
      </c>
      <c r="B317" s="249" t="s">
        <v>272</v>
      </c>
      <c r="C317" s="166"/>
      <c r="D317" s="239">
        <f t="shared" si="124"/>
        <v>2278</v>
      </c>
      <c r="E317" s="239">
        <f t="shared" ref="E317:V317" si="129">SUM(E318:E319)</f>
        <v>42</v>
      </c>
      <c r="F317" s="239">
        <f t="shared" si="129"/>
        <v>161</v>
      </c>
      <c r="G317" s="239">
        <f t="shared" si="129"/>
        <v>201</v>
      </c>
      <c r="H317" s="239">
        <f t="shared" si="129"/>
        <v>211</v>
      </c>
      <c r="I317" s="239">
        <f t="shared" si="129"/>
        <v>234</v>
      </c>
      <c r="J317" s="239">
        <f t="shared" si="129"/>
        <v>186</v>
      </c>
      <c r="K317" s="239">
        <f t="shared" si="129"/>
        <v>172</v>
      </c>
      <c r="L317" s="239">
        <f t="shared" si="129"/>
        <v>128</v>
      </c>
      <c r="M317" s="239">
        <f t="shared" si="129"/>
        <v>122</v>
      </c>
      <c r="N317" s="239">
        <f t="shared" si="129"/>
        <v>106</v>
      </c>
      <c r="O317" s="239">
        <f t="shared" si="129"/>
        <v>106</v>
      </c>
      <c r="P317" s="239">
        <f t="shared" si="129"/>
        <v>115</v>
      </c>
      <c r="Q317" s="239">
        <f t="shared" si="129"/>
        <v>104</v>
      </c>
      <c r="R317" s="239">
        <f t="shared" si="129"/>
        <v>108</v>
      </c>
      <c r="S317" s="239">
        <f t="shared" si="129"/>
        <v>96</v>
      </c>
      <c r="T317" s="239">
        <f t="shared" si="129"/>
        <v>74</v>
      </c>
      <c r="U317" s="239">
        <f t="shared" si="129"/>
        <v>57</v>
      </c>
      <c r="V317" s="251">
        <f t="shared" si="129"/>
        <v>55</v>
      </c>
      <c r="W317" s="252"/>
      <c r="X317" s="252"/>
      <c r="Y317" s="253"/>
      <c r="Z317" s="253"/>
      <c r="AA317" s="253"/>
      <c r="AB317" s="253"/>
      <c r="AC317" s="253"/>
      <c r="AD317" s="253"/>
      <c r="AE317" s="253"/>
      <c r="AF317" s="253"/>
      <c r="AG317" s="253"/>
      <c r="AH317" s="253"/>
      <c r="AI317" s="253"/>
      <c r="AJ317" s="253"/>
      <c r="AK317" s="253"/>
      <c r="AL317" s="253"/>
      <c r="AM317" s="253"/>
      <c r="AN317" s="253"/>
      <c r="AO317" s="253"/>
      <c r="AP317" s="253"/>
      <c r="AQ317" s="253"/>
      <c r="AR317" s="253"/>
      <c r="AS317" s="253"/>
      <c r="AT317" s="253"/>
      <c r="AU317" s="253"/>
      <c r="AV317" s="253"/>
      <c r="AW317" s="253"/>
      <c r="AX317" s="253"/>
      <c r="AY317" s="253"/>
      <c r="AZ317" s="253"/>
      <c r="BA317" s="253"/>
      <c r="BB317" s="253"/>
      <c r="BC317" s="253"/>
      <c r="BD317" s="253"/>
      <c r="BE317" s="253"/>
      <c r="BF317" s="253"/>
      <c r="BG317" s="253"/>
      <c r="BH317" s="253"/>
      <c r="BI317" s="253"/>
      <c r="BJ317" s="253"/>
      <c r="BK317" s="253"/>
      <c r="BL317" s="253"/>
      <c r="BM317" s="253"/>
      <c r="BN317" s="253"/>
      <c r="BO317" s="253"/>
      <c r="BP317" s="253"/>
      <c r="BQ317" s="253"/>
      <c r="BR317" s="253"/>
      <c r="BS317" s="253"/>
      <c r="BT317" s="253"/>
      <c r="BU317" s="253"/>
      <c r="BV317" s="253"/>
      <c r="BW317" s="253"/>
      <c r="BX317" s="253"/>
      <c r="BY317" s="253"/>
      <c r="BZ317" s="253"/>
      <c r="CA317" s="253"/>
      <c r="CB317" s="253"/>
      <c r="CC317" s="253"/>
      <c r="CD317" s="253"/>
      <c r="CE317" s="253"/>
      <c r="CF317" s="253"/>
      <c r="CG317" s="253"/>
      <c r="CH317" s="253"/>
      <c r="CI317" s="253"/>
      <c r="CJ317" s="253"/>
      <c r="CK317" s="253"/>
      <c r="CL317" s="253"/>
      <c r="CM317" s="253"/>
      <c r="CN317" s="253"/>
      <c r="CO317" s="253"/>
      <c r="CP317" s="253"/>
      <c r="CQ317" s="253"/>
      <c r="CR317" s="253"/>
      <c r="CS317" s="253"/>
      <c r="CT317" s="253"/>
    </row>
    <row r="318" spans="1:98" s="265" customFormat="1" ht="19.5" customHeight="1">
      <c r="A318" s="261"/>
      <c r="B318" s="273"/>
      <c r="C318" s="263" t="s">
        <v>88</v>
      </c>
      <c r="D318" s="247">
        <f t="shared" si="124"/>
        <v>1222</v>
      </c>
      <c r="E318" s="247">
        <v>18</v>
      </c>
      <c r="F318" s="247">
        <v>80</v>
      </c>
      <c r="G318" s="247">
        <v>105</v>
      </c>
      <c r="H318" s="247">
        <v>106</v>
      </c>
      <c r="I318" s="247">
        <v>135</v>
      </c>
      <c r="J318" s="247">
        <v>98</v>
      </c>
      <c r="K318" s="247">
        <v>98</v>
      </c>
      <c r="L318" s="247">
        <v>69</v>
      </c>
      <c r="M318" s="247">
        <v>69</v>
      </c>
      <c r="N318" s="247">
        <v>61</v>
      </c>
      <c r="O318" s="247">
        <v>58</v>
      </c>
      <c r="P318" s="247">
        <v>60</v>
      </c>
      <c r="Q318" s="247">
        <v>66</v>
      </c>
      <c r="R318" s="247">
        <v>53</v>
      </c>
      <c r="S318" s="247">
        <v>55</v>
      </c>
      <c r="T318" s="247">
        <v>38</v>
      </c>
      <c r="U318" s="247">
        <v>27</v>
      </c>
      <c r="V318" s="264">
        <v>26</v>
      </c>
      <c r="W318" s="267"/>
      <c r="X318" s="240"/>
      <c r="Y318" s="241"/>
      <c r="Z318" s="241"/>
      <c r="AA318" s="241"/>
      <c r="AB318" s="241"/>
      <c r="AC318" s="241"/>
      <c r="AD318" s="241"/>
      <c r="AE318" s="241"/>
      <c r="AF318" s="241"/>
      <c r="AG318" s="241"/>
      <c r="AH318" s="241"/>
      <c r="AI318" s="241"/>
      <c r="AJ318" s="241"/>
      <c r="AK318" s="241"/>
      <c r="AL318" s="241"/>
      <c r="AM318" s="241"/>
      <c r="AN318" s="241"/>
      <c r="AO318" s="241"/>
      <c r="AP318" s="241"/>
      <c r="AQ318" s="241"/>
      <c r="AR318" s="241"/>
      <c r="AS318" s="241"/>
      <c r="AT318" s="241"/>
      <c r="AU318" s="241"/>
      <c r="AV318" s="241"/>
      <c r="AW318" s="241"/>
      <c r="AX318" s="241"/>
      <c r="AY318" s="241"/>
      <c r="AZ318" s="241"/>
      <c r="BA318" s="241"/>
      <c r="BB318" s="241"/>
      <c r="BC318" s="241"/>
      <c r="BD318" s="241"/>
      <c r="BE318" s="241"/>
      <c r="BF318" s="241"/>
      <c r="BG318" s="241"/>
      <c r="BH318" s="241"/>
      <c r="BI318" s="241"/>
      <c r="BJ318" s="241"/>
      <c r="BK318" s="241"/>
      <c r="BL318" s="241"/>
      <c r="BM318" s="241"/>
      <c r="BN318" s="241"/>
      <c r="BO318" s="241"/>
      <c r="BP318" s="241"/>
      <c r="BQ318" s="241"/>
      <c r="BR318" s="241"/>
      <c r="BS318" s="241"/>
      <c r="BT318" s="241"/>
      <c r="BU318" s="241"/>
      <c r="BV318" s="241"/>
      <c r="BW318" s="241"/>
      <c r="BX318" s="241"/>
      <c r="BY318" s="241"/>
      <c r="BZ318" s="241"/>
      <c r="CA318" s="241"/>
      <c r="CB318" s="241"/>
      <c r="CC318" s="241"/>
      <c r="CD318" s="241"/>
      <c r="CE318" s="241"/>
      <c r="CF318" s="241"/>
      <c r="CG318" s="241"/>
      <c r="CH318" s="241"/>
      <c r="CI318" s="241"/>
      <c r="CJ318" s="241"/>
      <c r="CK318" s="241"/>
      <c r="CL318" s="241"/>
      <c r="CM318" s="241"/>
      <c r="CN318" s="241"/>
      <c r="CO318" s="241"/>
      <c r="CP318" s="241"/>
      <c r="CQ318" s="241"/>
      <c r="CR318" s="241"/>
      <c r="CS318" s="241"/>
      <c r="CT318" s="241"/>
    </row>
    <row r="319" spans="1:98" ht="19.5" customHeight="1">
      <c r="A319" s="261"/>
      <c r="B319" s="270"/>
      <c r="C319" s="263" t="s">
        <v>89</v>
      </c>
      <c r="D319" s="247">
        <f t="shared" si="124"/>
        <v>1056</v>
      </c>
      <c r="E319" s="247">
        <v>24</v>
      </c>
      <c r="F319" s="247">
        <v>81</v>
      </c>
      <c r="G319" s="247">
        <v>96</v>
      </c>
      <c r="H319" s="247">
        <v>105</v>
      </c>
      <c r="I319" s="247">
        <v>99</v>
      </c>
      <c r="J319" s="247">
        <v>88</v>
      </c>
      <c r="K319" s="247">
        <v>74</v>
      </c>
      <c r="L319" s="247">
        <v>59</v>
      </c>
      <c r="M319" s="247">
        <v>53</v>
      </c>
      <c r="N319" s="247">
        <v>45</v>
      </c>
      <c r="O319" s="247">
        <v>48</v>
      </c>
      <c r="P319" s="247">
        <v>55</v>
      </c>
      <c r="Q319" s="247">
        <v>38</v>
      </c>
      <c r="R319" s="247">
        <v>55</v>
      </c>
      <c r="S319" s="247">
        <v>41</v>
      </c>
      <c r="T319" s="247">
        <v>36</v>
      </c>
      <c r="U319" s="247">
        <v>30</v>
      </c>
      <c r="V319" s="264">
        <v>29</v>
      </c>
      <c r="W319" s="267"/>
      <c r="X319" s="240"/>
      <c r="Y319" s="241"/>
      <c r="Z319" s="241"/>
      <c r="AA319" s="241"/>
      <c r="AB319" s="241"/>
      <c r="AC319" s="241"/>
      <c r="AD319" s="241"/>
      <c r="AE319" s="241"/>
      <c r="AF319" s="241"/>
      <c r="AG319" s="241"/>
      <c r="AH319" s="241"/>
      <c r="AI319" s="241"/>
      <c r="AJ319" s="241"/>
      <c r="AK319" s="241"/>
      <c r="AL319" s="241"/>
      <c r="AM319" s="241"/>
      <c r="AN319" s="241"/>
      <c r="AO319" s="241"/>
      <c r="AP319" s="241"/>
      <c r="AQ319" s="241"/>
      <c r="AR319" s="241"/>
      <c r="AS319" s="241"/>
      <c r="AT319" s="241"/>
      <c r="AU319" s="241"/>
      <c r="AV319" s="241"/>
      <c r="AW319" s="241"/>
      <c r="AX319" s="241"/>
      <c r="AY319" s="241"/>
      <c r="AZ319" s="241"/>
      <c r="BA319" s="241"/>
      <c r="BB319" s="241"/>
      <c r="BC319" s="241"/>
      <c r="BD319" s="241"/>
      <c r="BE319" s="241"/>
      <c r="BF319" s="241"/>
      <c r="BG319" s="241"/>
      <c r="BH319" s="241"/>
      <c r="BI319" s="241"/>
      <c r="BJ319" s="241"/>
      <c r="BK319" s="241"/>
      <c r="BL319" s="241"/>
      <c r="BM319" s="241"/>
      <c r="BN319" s="241"/>
      <c r="BO319" s="241"/>
      <c r="BP319" s="241"/>
      <c r="BQ319" s="241"/>
      <c r="BR319" s="241"/>
      <c r="BS319" s="241"/>
      <c r="BT319" s="241"/>
      <c r="BU319" s="241"/>
      <c r="BV319" s="241"/>
      <c r="BW319" s="241"/>
      <c r="BX319" s="241"/>
      <c r="BY319" s="241"/>
      <c r="BZ319" s="241"/>
      <c r="CA319" s="241"/>
      <c r="CB319" s="241"/>
      <c r="CC319" s="241"/>
      <c r="CD319" s="241"/>
      <c r="CE319" s="241"/>
      <c r="CF319" s="241"/>
      <c r="CG319" s="241"/>
      <c r="CH319" s="241"/>
      <c r="CI319" s="241"/>
      <c r="CJ319" s="241"/>
      <c r="CK319" s="241"/>
      <c r="CL319" s="241"/>
      <c r="CM319" s="241"/>
      <c r="CN319" s="241"/>
      <c r="CO319" s="241"/>
      <c r="CP319" s="241"/>
      <c r="CQ319" s="241"/>
      <c r="CR319" s="241"/>
      <c r="CS319" s="241"/>
      <c r="CT319" s="241"/>
    </row>
    <row r="320" spans="1:98" s="254" customFormat="1" ht="19.5" customHeight="1">
      <c r="A320" s="248" t="s">
        <v>31</v>
      </c>
      <c r="B320" s="249" t="s">
        <v>154</v>
      </c>
      <c r="C320" s="166"/>
      <c r="D320" s="239">
        <f t="shared" si="124"/>
        <v>1717</v>
      </c>
      <c r="E320" s="239">
        <f t="shared" ref="E320:V320" si="130">SUM(E321:E322)</f>
        <v>22</v>
      </c>
      <c r="F320" s="239">
        <f t="shared" si="130"/>
        <v>117</v>
      </c>
      <c r="G320" s="239">
        <f t="shared" si="130"/>
        <v>164</v>
      </c>
      <c r="H320" s="239">
        <f t="shared" si="130"/>
        <v>151</v>
      </c>
      <c r="I320" s="239">
        <f t="shared" si="130"/>
        <v>157</v>
      </c>
      <c r="J320" s="239">
        <f t="shared" si="130"/>
        <v>129</v>
      </c>
      <c r="K320" s="239">
        <f t="shared" si="130"/>
        <v>118</v>
      </c>
      <c r="L320" s="239">
        <f t="shared" si="130"/>
        <v>112</v>
      </c>
      <c r="M320" s="239">
        <f t="shared" si="130"/>
        <v>89</v>
      </c>
      <c r="N320" s="239">
        <f t="shared" si="130"/>
        <v>96</v>
      </c>
      <c r="O320" s="239">
        <f t="shared" si="130"/>
        <v>87</v>
      </c>
      <c r="P320" s="239">
        <f t="shared" si="130"/>
        <v>83</v>
      </c>
      <c r="Q320" s="239">
        <f t="shared" si="130"/>
        <v>90</v>
      </c>
      <c r="R320" s="239">
        <f t="shared" si="130"/>
        <v>87</v>
      </c>
      <c r="S320" s="239">
        <f t="shared" si="130"/>
        <v>64</v>
      </c>
      <c r="T320" s="239">
        <f t="shared" si="130"/>
        <v>54</v>
      </c>
      <c r="U320" s="239">
        <f t="shared" si="130"/>
        <v>35</v>
      </c>
      <c r="V320" s="251">
        <f t="shared" si="130"/>
        <v>62</v>
      </c>
      <c r="W320" s="252"/>
      <c r="X320" s="252"/>
      <c r="Y320" s="253"/>
      <c r="Z320" s="253"/>
      <c r="AA320" s="253"/>
      <c r="AB320" s="253"/>
      <c r="AC320" s="253"/>
      <c r="AD320" s="253"/>
      <c r="AE320" s="253"/>
      <c r="AF320" s="253"/>
      <c r="AG320" s="253"/>
      <c r="AH320" s="253"/>
      <c r="AI320" s="253"/>
      <c r="AJ320" s="253"/>
      <c r="AK320" s="253"/>
      <c r="AL320" s="253"/>
      <c r="AM320" s="253"/>
      <c r="AN320" s="253"/>
      <c r="AO320" s="253"/>
      <c r="AP320" s="253"/>
      <c r="AQ320" s="253"/>
      <c r="AR320" s="253"/>
      <c r="AS320" s="253"/>
      <c r="AT320" s="253"/>
      <c r="AU320" s="253"/>
      <c r="AV320" s="253"/>
      <c r="AW320" s="253"/>
      <c r="AX320" s="253"/>
      <c r="AY320" s="253"/>
      <c r="AZ320" s="253"/>
      <c r="BA320" s="253"/>
      <c r="BB320" s="253"/>
      <c r="BC320" s="253"/>
      <c r="BD320" s="253"/>
      <c r="BE320" s="253"/>
      <c r="BF320" s="253"/>
      <c r="BG320" s="253"/>
      <c r="BH320" s="253"/>
      <c r="BI320" s="253"/>
      <c r="BJ320" s="253"/>
      <c r="BK320" s="253"/>
      <c r="BL320" s="253"/>
      <c r="BM320" s="253"/>
      <c r="BN320" s="253"/>
      <c r="BO320" s="253"/>
      <c r="BP320" s="253"/>
      <c r="BQ320" s="253"/>
      <c r="BR320" s="253"/>
      <c r="BS320" s="253"/>
      <c r="BT320" s="253"/>
      <c r="BU320" s="253"/>
      <c r="BV320" s="253"/>
      <c r="BW320" s="253"/>
      <c r="BX320" s="253"/>
      <c r="BY320" s="253"/>
      <c r="BZ320" s="253"/>
      <c r="CA320" s="253"/>
      <c r="CB320" s="253"/>
      <c r="CC320" s="253"/>
      <c r="CD320" s="253"/>
      <c r="CE320" s="253"/>
      <c r="CF320" s="253"/>
      <c r="CG320" s="253"/>
      <c r="CH320" s="253"/>
      <c r="CI320" s="253"/>
      <c r="CJ320" s="253"/>
      <c r="CK320" s="253"/>
      <c r="CL320" s="253"/>
      <c r="CM320" s="253"/>
      <c r="CN320" s="253"/>
      <c r="CO320" s="253"/>
      <c r="CP320" s="253"/>
      <c r="CQ320" s="253"/>
      <c r="CR320" s="253"/>
      <c r="CS320" s="253"/>
      <c r="CT320" s="253"/>
    </row>
    <row r="321" spans="1:98" s="265" customFormat="1" ht="19.5" customHeight="1">
      <c r="A321" s="261"/>
      <c r="B321" s="273"/>
      <c r="C321" s="263" t="s">
        <v>88</v>
      </c>
      <c r="D321" s="247">
        <f t="shared" si="124"/>
        <v>892</v>
      </c>
      <c r="E321" s="247">
        <v>8</v>
      </c>
      <c r="F321" s="247">
        <v>61</v>
      </c>
      <c r="G321" s="247">
        <v>87</v>
      </c>
      <c r="H321" s="247">
        <v>71</v>
      </c>
      <c r="I321" s="247">
        <v>88</v>
      </c>
      <c r="J321" s="247">
        <v>72</v>
      </c>
      <c r="K321" s="247">
        <v>61</v>
      </c>
      <c r="L321" s="247">
        <v>66</v>
      </c>
      <c r="M321" s="247">
        <v>40</v>
      </c>
      <c r="N321" s="247">
        <v>52</v>
      </c>
      <c r="O321" s="247">
        <v>48</v>
      </c>
      <c r="P321" s="247">
        <v>39</v>
      </c>
      <c r="Q321" s="247">
        <v>44</v>
      </c>
      <c r="R321" s="247">
        <v>51</v>
      </c>
      <c r="S321" s="247">
        <v>26</v>
      </c>
      <c r="T321" s="247">
        <v>26</v>
      </c>
      <c r="U321" s="247">
        <v>19</v>
      </c>
      <c r="V321" s="264">
        <v>33</v>
      </c>
      <c r="W321" s="267"/>
      <c r="X321" s="240"/>
      <c r="Y321" s="241"/>
      <c r="Z321" s="241"/>
      <c r="AA321" s="241"/>
      <c r="AB321" s="241"/>
      <c r="AC321" s="241"/>
      <c r="AD321" s="241"/>
      <c r="AE321" s="241"/>
      <c r="AF321" s="241"/>
      <c r="AG321" s="241"/>
      <c r="AH321" s="241"/>
      <c r="AI321" s="241"/>
      <c r="AJ321" s="241"/>
      <c r="AK321" s="241"/>
      <c r="AL321" s="241"/>
      <c r="AM321" s="241"/>
      <c r="AN321" s="241"/>
      <c r="AO321" s="241"/>
      <c r="AP321" s="241"/>
      <c r="AQ321" s="241"/>
      <c r="AR321" s="241"/>
      <c r="AS321" s="241"/>
      <c r="AT321" s="241"/>
      <c r="AU321" s="241"/>
      <c r="AV321" s="241"/>
      <c r="AW321" s="241"/>
      <c r="AX321" s="241"/>
      <c r="AY321" s="241"/>
      <c r="AZ321" s="241"/>
      <c r="BA321" s="241"/>
      <c r="BB321" s="241"/>
      <c r="BC321" s="241"/>
      <c r="BD321" s="241"/>
      <c r="BE321" s="241"/>
      <c r="BF321" s="241"/>
      <c r="BG321" s="241"/>
      <c r="BH321" s="241"/>
      <c r="BI321" s="241"/>
      <c r="BJ321" s="241"/>
      <c r="BK321" s="241"/>
      <c r="BL321" s="241"/>
      <c r="BM321" s="241"/>
      <c r="BN321" s="241"/>
      <c r="BO321" s="241"/>
      <c r="BP321" s="241"/>
      <c r="BQ321" s="241"/>
      <c r="BR321" s="241"/>
      <c r="BS321" s="241"/>
      <c r="BT321" s="241"/>
      <c r="BU321" s="241"/>
      <c r="BV321" s="241"/>
      <c r="BW321" s="241"/>
      <c r="BX321" s="241"/>
      <c r="BY321" s="241"/>
      <c r="BZ321" s="241"/>
      <c r="CA321" s="241"/>
      <c r="CB321" s="241"/>
      <c r="CC321" s="241"/>
      <c r="CD321" s="241"/>
      <c r="CE321" s="241"/>
      <c r="CF321" s="241"/>
      <c r="CG321" s="241"/>
      <c r="CH321" s="241"/>
      <c r="CI321" s="241"/>
      <c r="CJ321" s="241"/>
      <c r="CK321" s="241"/>
      <c r="CL321" s="241"/>
      <c r="CM321" s="241"/>
      <c r="CN321" s="241"/>
      <c r="CO321" s="241"/>
      <c r="CP321" s="241"/>
      <c r="CQ321" s="241"/>
      <c r="CR321" s="241"/>
      <c r="CS321" s="241"/>
      <c r="CT321" s="241"/>
    </row>
    <row r="322" spans="1:98" ht="19.5" customHeight="1">
      <c r="A322" s="261"/>
      <c r="B322" s="266"/>
      <c r="C322" s="263" t="s">
        <v>89</v>
      </c>
      <c r="D322" s="247">
        <f t="shared" si="124"/>
        <v>825</v>
      </c>
      <c r="E322" s="247">
        <v>14</v>
      </c>
      <c r="F322" s="247">
        <v>56</v>
      </c>
      <c r="G322" s="247">
        <v>77</v>
      </c>
      <c r="H322" s="247">
        <v>80</v>
      </c>
      <c r="I322" s="247">
        <v>69</v>
      </c>
      <c r="J322" s="247">
        <v>57</v>
      </c>
      <c r="K322" s="247">
        <v>57</v>
      </c>
      <c r="L322" s="247">
        <v>46</v>
      </c>
      <c r="M322" s="247">
        <v>49</v>
      </c>
      <c r="N322" s="247">
        <v>44</v>
      </c>
      <c r="O322" s="247">
        <v>39</v>
      </c>
      <c r="P322" s="247">
        <v>44</v>
      </c>
      <c r="Q322" s="247">
        <v>46</v>
      </c>
      <c r="R322" s="247">
        <v>36</v>
      </c>
      <c r="S322" s="247">
        <v>38</v>
      </c>
      <c r="T322" s="247">
        <v>28</v>
      </c>
      <c r="U322" s="247">
        <v>16</v>
      </c>
      <c r="V322" s="264">
        <v>29</v>
      </c>
      <c r="W322" s="267"/>
      <c r="X322" s="240"/>
      <c r="Y322" s="241"/>
      <c r="Z322" s="241"/>
      <c r="AA322" s="241"/>
      <c r="AB322" s="241"/>
      <c r="AC322" s="241"/>
      <c r="AD322" s="241"/>
      <c r="AE322" s="241"/>
      <c r="AF322" s="241"/>
      <c r="AG322" s="241"/>
      <c r="AH322" s="241"/>
      <c r="AI322" s="241"/>
      <c r="AJ322" s="241"/>
      <c r="AK322" s="241"/>
      <c r="AL322" s="241"/>
      <c r="AM322" s="241"/>
      <c r="AN322" s="241"/>
      <c r="AO322" s="241"/>
      <c r="AP322" s="241"/>
      <c r="AQ322" s="241"/>
      <c r="AR322" s="241"/>
      <c r="AS322" s="241"/>
      <c r="AT322" s="241"/>
      <c r="AU322" s="241"/>
      <c r="AV322" s="241"/>
      <c r="AW322" s="241"/>
      <c r="AX322" s="241"/>
      <c r="AY322" s="241"/>
      <c r="AZ322" s="241"/>
      <c r="BA322" s="241"/>
      <c r="BB322" s="241"/>
      <c r="BC322" s="241"/>
      <c r="BD322" s="241"/>
      <c r="BE322" s="241"/>
      <c r="BF322" s="241"/>
      <c r="BG322" s="241"/>
      <c r="BH322" s="241"/>
      <c r="BI322" s="241"/>
      <c r="BJ322" s="241"/>
      <c r="BK322" s="241"/>
      <c r="BL322" s="241"/>
      <c r="BM322" s="241"/>
      <c r="BN322" s="241"/>
      <c r="BO322" s="241"/>
      <c r="BP322" s="241"/>
      <c r="BQ322" s="241"/>
      <c r="BR322" s="241"/>
      <c r="BS322" s="241"/>
      <c r="BT322" s="241"/>
      <c r="BU322" s="241"/>
      <c r="BV322" s="241"/>
      <c r="BW322" s="241"/>
      <c r="BX322" s="241"/>
      <c r="BY322" s="241"/>
      <c r="BZ322" s="241"/>
      <c r="CA322" s="241"/>
      <c r="CB322" s="241"/>
      <c r="CC322" s="241"/>
      <c r="CD322" s="241"/>
      <c r="CE322" s="241"/>
      <c r="CF322" s="241"/>
      <c r="CG322" s="241"/>
      <c r="CH322" s="241"/>
      <c r="CI322" s="241"/>
      <c r="CJ322" s="241"/>
      <c r="CK322" s="241"/>
      <c r="CL322" s="241"/>
      <c r="CM322" s="241"/>
      <c r="CN322" s="241"/>
      <c r="CO322" s="241"/>
      <c r="CP322" s="241"/>
      <c r="CQ322" s="241"/>
      <c r="CR322" s="241"/>
      <c r="CS322" s="241"/>
      <c r="CT322" s="241"/>
    </row>
    <row r="323" spans="1:98" s="254" customFormat="1" ht="19.5" customHeight="1">
      <c r="A323" s="248" t="s">
        <v>33</v>
      </c>
      <c r="B323" s="249" t="s">
        <v>273</v>
      </c>
      <c r="C323" s="274"/>
      <c r="D323" s="239">
        <f t="shared" si="124"/>
        <v>2556</v>
      </c>
      <c r="E323" s="239">
        <f t="shared" ref="E323:V323" si="131">SUM(E324:E325)</f>
        <v>36</v>
      </c>
      <c r="F323" s="239">
        <f t="shared" si="131"/>
        <v>200</v>
      </c>
      <c r="G323" s="239">
        <f t="shared" si="131"/>
        <v>263</v>
      </c>
      <c r="H323" s="239">
        <f t="shared" si="131"/>
        <v>213</v>
      </c>
      <c r="I323" s="239">
        <f t="shared" si="131"/>
        <v>232</v>
      </c>
      <c r="J323" s="239">
        <f t="shared" si="131"/>
        <v>225</v>
      </c>
      <c r="K323" s="239">
        <f t="shared" si="131"/>
        <v>199</v>
      </c>
      <c r="L323" s="239">
        <f t="shared" si="131"/>
        <v>153</v>
      </c>
      <c r="M323" s="239">
        <f t="shared" si="131"/>
        <v>163</v>
      </c>
      <c r="N323" s="239">
        <f t="shared" si="131"/>
        <v>121</v>
      </c>
      <c r="O323" s="239">
        <f t="shared" si="131"/>
        <v>119</v>
      </c>
      <c r="P323" s="239">
        <f t="shared" si="131"/>
        <v>135</v>
      </c>
      <c r="Q323" s="239">
        <f t="shared" si="131"/>
        <v>106</v>
      </c>
      <c r="R323" s="239">
        <f t="shared" si="131"/>
        <v>106</v>
      </c>
      <c r="S323" s="239">
        <f t="shared" si="131"/>
        <v>97</v>
      </c>
      <c r="T323" s="239">
        <f t="shared" si="131"/>
        <v>69</v>
      </c>
      <c r="U323" s="239">
        <f t="shared" si="131"/>
        <v>51</v>
      </c>
      <c r="V323" s="251">
        <f t="shared" si="131"/>
        <v>68</v>
      </c>
      <c r="W323" s="252"/>
      <c r="X323" s="252"/>
      <c r="Y323" s="253"/>
      <c r="Z323" s="253"/>
      <c r="AA323" s="253"/>
      <c r="AB323" s="253"/>
      <c r="AC323" s="253"/>
      <c r="AD323" s="253"/>
      <c r="AE323" s="253"/>
      <c r="AF323" s="253"/>
      <c r="AG323" s="253"/>
      <c r="AH323" s="253"/>
      <c r="AI323" s="253"/>
      <c r="AJ323" s="253"/>
      <c r="AK323" s="253"/>
      <c r="AL323" s="253"/>
      <c r="AM323" s="253"/>
      <c r="AN323" s="253"/>
      <c r="AO323" s="253"/>
      <c r="AP323" s="253"/>
      <c r="AQ323" s="253"/>
      <c r="AR323" s="253"/>
      <c r="AS323" s="253"/>
      <c r="AT323" s="253"/>
      <c r="AU323" s="253"/>
      <c r="AV323" s="253"/>
      <c r="AW323" s="253"/>
      <c r="AX323" s="253"/>
      <c r="AY323" s="253"/>
      <c r="AZ323" s="253"/>
      <c r="BA323" s="253"/>
      <c r="BB323" s="253"/>
      <c r="BC323" s="253"/>
      <c r="BD323" s="253"/>
      <c r="BE323" s="253"/>
      <c r="BF323" s="253"/>
      <c r="BG323" s="253"/>
      <c r="BH323" s="253"/>
      <c r="BI323" s="253"/>
      <c r="BJ323" s="253"/>
      <c r="BK323" s="253"/>
      <c r="BL323" s="253"/>
      <c r="BM323" s="253"/>
      <c r="BN323" s="253"/>
      <c r="BO323" s="253"/>
      <c r="BP323" s="253"/>
      <c r="BQ323" s="253"/>
      <c r="BR323" s="253"/>
      <c r="BS323" s="253"/>
      <c r="BT323" s="253"/>
      <c r="BU323" s="253"/>
      <c r="BV323" s="253"/>
      <c r="BW323" s="253"/>
      <c r="BX323" s="253"/>
      <c r="BY323" s="253"/>
      <c r="BZ323" s="253"/>
      <c r="CA323" s="253"/>
      <c r="CB323" s="253"/>
      <c r="CC323" s="253"/>
      <c r="CD323" s="253"/>
      <c r="CE323" s="253"/>
      <c r="CF323" s="253"/>
      <c r="CG323" s="253"/>
      <c r="CH323" s="253"/>
      <c r="CI323" s="253"/>
      <c r="CJ323" s="253"/>
      <c r="CK323" s="253"/>
      <c r="CL323" s="253"/>
      <c r="CM323" s="253"/>
      <c r="CN323" s="253"/>
      <c r="CO323" s="253"/>
      <c r="CP323" s="253"/>
      <c r="CQ323" s="253"/>
      <c r="CR323" s="253"/>
      <c r="CS323" s="253"/>
      <c r="CT323" s="253"/>
    </row>
    <row r="324" spans="1:98" s="265" customFormat="1" ht="19.5" customHeight="1">
      <c r="A324" s="261"/>
      <c r="B324" s="262"/>
      <c r="C324" s="263" t="s">
        <v>88</v>
      </c>
      <c r="D324" s="247">
        <f t="shared" si="124"/>
        <v>1339</v>
      </c>
      <c r="E324" s="247">
        <v>26</v>
      </c>
      <c r="F324" s="247">
        <v>104</v>
      </c>
      <c r="G324" s="247">
        <v>127</v>
      </c>
      <c r="H324" s="264">
        <v>124</v>
      </c>
      <c r="I324" s="247">
        <v>119</v>
      </c>
      <c r="J324" s="247">
        <v>117</v>
      </c>
      <c r="K324" s="247">
        <v>107</v>
      </c>
      <c r="L324" s="247">
        <v>77</v>
      </c>
      <c r="M324" s="247">
        <v>90</v>
      </c>
      <c r="N324" s="247">
        <v>62</v>
      </c>
      <c r="O324" s="247">
        <v>69</v>
      </c>
      <c r="P324" s="247">
        <v>77</v>
      </c>
      <c r="Q324" s="247">
        <v>57</v>
      </c>
      <c r="R324" s="247">
        <v>56</v>
      </c>
      <c r="S324" s="247">
        <v>44</v>
      </c>
      <c r="T324" s="247">
        <v>33</v>
      </c>
      <c r="U324" s="247">
        <v>22</v>
      </c>
      <c r="V324" s="264">
        <v>28</v>
      </c>
      <c r="W324" s="240"/>
      <c r="X324" s="240"/>
      <c r="Y324" s="241"/>
      <c r="Z324" s="241"/>
      <c r="AA324" s="241"/>
      <c r="AB324" s="241"/>
      <c r="AC324" s="241"/>
      <c r="AD324" s="241"/>
      <c r="AE324" s="241"/>
      <c r="AF324" s="241"/>
      <c r="AG324" s="241"/>
      <c r="AH324" s="241"/>
      <c r="AI324" s="241"/>
      <c r="AJ324" s="241"/>
      <c r="AK324" s="241"/>
      <c r="AL324" s="241"/>
      <c r="AM324" s="241"/>
      <c r="AN324" s="241"/>
      <c r="AO324" s="241"/>
      <c r="AP324" s="241"/>
      <c r="AQ324" s="241"/>
      <c r="AR324" s="241"/>
      <c r="AS324" s="241"/>
      <c r="AT324" s="241"/>
      <c r="AU324" s="241"/>
      <c r="AV324" s="241"/>
      <c r="AW324" s="241"/>
      <c r="AX324" s="241"/>
      <c r="AY324" s="241"/>
      <c r="AZ324" s="241"/>
      <c r="BA324" s="241"/>
      <c r="BB324" s="241"/>
      <c r="BC324" s="241"/>
      <c r="BD324" s="241"/>
      <c r="BE324" s="241"/>
      <c r="BF324" s="241"/>
      <c r="BG324" s="241"/>
      <c r="BH324" s="241"/>
      <c r="BI324" s="241"/>
      <c r="BJ324" s="241"/>
      <c r="BK324" s="241"/>
      <c r="BL324" s="241"/>
      <c r="BM324" s="241"/>
      <c r="BN324" s="241"/>
      <c r="BO324" s="241"/>
      <c r="BP324" s="241"/>
      <c r="BQ324" s="241"/>
      <c r="BR324" s="241"/>
      <c r="BS324" s="241"/>
      <c r="BT324" s="241"/>
      <c r="BU324" s="241"/>
      <c r="BV324" s="241"/>
      <c r="BW324" s="241"/>
      <c r="BX324" s="241"/>
      <c r="BY324" s="241"/>
      <c r="BZ324" s="241"/>
      <c r="CA324" s="241"/>
      <c r="CB324" s="241"/>
      <c r="CC324" s="241"/>
      <c r="CD324" s="241"/>
      <c r="CE324" s="241"/>
      <c r="CF324" s="241"/>
      <c r="CG324" s="241"/>
      <c r="CH324" s="241"/>
      <c r="CI324" s="241"/>
      <c r="CJ324" s="241"/>
      <c r="CK324" s="241"/>
      <c r="CL324" s="241"/>
      <c r="CM324" s="241"/>
      <c r="CN324" s="241"/>
      <c r="CO324" s="241"/>
      <c r="CP324" s="241"/>
      <c r="CQ324" s="241"/>
      <c r="CR324" s="241"/>
      <c r="CS324" s="241"/>
      <c r="CT324" s="241"/>
    </row>
    <row r="325" spans="1:98" ht="19.5" customHeight="1">
      <c r="A325" s="261"/>
      <c r="B325" s="266"/>
      <c r="C325" s="263" t="s">
        <v>89</v>
      </c>
      <c r="D325" s="247">
        <f t="shared" si="124"/>
        <v>1217</v>
      </c>
      <c r="E325" s="247">
        <v>10</v>
      </c>
      <c r="F325" s="247">
        <v>96</v>
      </c>
      <c r="G325" s="264">
        <v>136</v>
      </c>
      <c r="H325" s="264">
        <v>89</v>
      </c>
      <c r="I325" s="247">
        <v>113</v>
      </c>
      <c r="J325" s="264">
        <v>108</v>
      </c>
      <c r="K325" s="264">
        <v>92</v>
      </c>
      <c r="L325" s="264">
        <v>76</v>
      </c>
      <c r="M325" s="264">
        <v>73</v>
      </c>
      <c r="N325" s="264">
        <v>59</v>
      </c>
      <c r="O325" s="264">
        <v>50</v>
      </c>
      <c r="P325" s="264">
        <v>58</v>
      </c>
      <c r="Q325" s="264">
        <v>49</v>
      </c>
      <c r="R325" s="264">
        <v>50</v>
      </c>
      <c r="S325" s="264">
        <v>53</v>
      </c>
      <c r="T325" s="264">
        <v>36</v>
      </c>
      <c r="U325" s="247">
        <v>29</v>
      </c>
      <c r="V325" s="264">
        <v>40</v>
      </c>
      <c r="W325" s="240"/>
      <c r="X325" s="240"/>
      <c r="Y325" s="241"/>
      <c r="Z325" s="241"/>
      <c r="AA325" s="241"/>
      <c r="AB325" s="241"/>
      <c r="AC325" s="241"/>
      <c r="AD325" s="241"/>
      <c r="AE325" s="241"/>
      <c r="AF325" s="241"/>
      <c r="AG325" s="241"/>
      <c r="AH325" s="241"/>
      <c r="AI325" s="241"/>
      <c r="AJ325" s="241"/>
      <c r="AK325" s="241"/>
      <c r="AL325" s="241"/>
      <c r="AM325" s="241"/>
      <c r="AN325" s="241"/>
      <c r="AO325" s="241"/>
      <c r="AP325" s="241"/>
      <c r="AQ325" s="241"/>
      <c r="AR325" s="241"/>
      <c r="AS325" s="241"/>
      <c r="AT325" s="241"/>
      <c r="AU325" s="241"/>
      <c r="AV325" s="241"/>
      <c r="AW325" s="241"/>
      <c r="AX325" s="241"/>
      <c r="AY325" s="241"/>
      <c r="AZ325" s="241"/>
      <c r="BA325" s="241"/>
      <c r="BB325" s="241"/>
      <c r="BC325" s="241"/>
      <c r="BD325" s="241"/>
      <c r="BE325" s="241"/>
      <c r="BF325" s="241"/>
      <c r="BG325" s="241"/>
      <c r="BH325" s="241"/>
      <c r="BI325" s="241"/>
      <c r="BJ325" s="241"/>
      <c r="BK325" s="241"/>
      <c r="BL325" s="241"/>
      <c r="BM325" s="241"/>
      <c r="BN325" s="241"/>
      <c r="BO325" s="241"/>
      <c r="BP325" s="241"/>
      <c r="BQ325" s="241"/>
      <c r="BR325" s="241"/>
      <c r="BS325" s="241"/>
      <c r="BT325" s="241"/>
      <c r="BU325" s="241"/>
      <c r="BV325" s="241"/>
      <c r="BW325" s="241"/>
      <c r="BX325" s="241"/>
      <c r="BY325" s="241"/>
      <c r="BZ325" s="241"/>
      <c r="CA325" s="241"/>
      <c r="CB325" s="241"/>
      <c r="CC325" s="241"/>
      <c r="CD325" s="241"/>
      <c r="CE325" s="241"/>
      <c r="CF325" s="241"/>
      <c r="CG325" s="241"/>
      <c r="CH325" s="241"/>
      <c r="CI325" s="241"/>
      <c r="CJ325" s="241"/>
      <c r="CK325" s="241"/>
      <c r="CL325" s="241"/>
      <c r="CM325" s="241"/>
      <c r="CN325" s="241"/>
      <c r="CO325" s="241"/>
      <c r="CP325" s="241"/>
      <c r="CQ325" s="241"/>
      <c r="CR325" s="241"/>
      <c r="CS325" s="241"/>
      <c r="CT325" s="241"/>
    </row>
    <row r="326" spans="1:98" s="226" customFormat="1" ht="6.75" customHeight="1">
      <c r="A326" s="231"/>
      <c r="B326" s="290"/>
      <c r="C326" s="269"/>
      <c r="D326" s="247"/>
      <c r="E326" s="247"/>
      <c r="F326" s="247"/>
      <c r="G326" s="276"/>
      <c r="H326" s="251"/>
      <c r="I326" s="239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39"/>
      <c r="V326" s="171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40"/>
      <c r="CB326" s="240"/>
      <c r="CC326" s="240"/>
      <c r="CD326" s="240"/>
      <c r="CE326" s="240"/>
      <c r="CF326" s="240"/>
      <c r="CG326" s="240"/>
      <c r="CH326" s="240"/>
      <c r="CI326" s="240"/>
      <c r="CJ326" s="240"/>
      <c r="CK326" s="240"/>
      <c r="CL326" s="240"/>
      <c r="CM326" s="240"/>
      <c r="CN326" s="240"/>
      <c r="CO326" s="240"/>
      <c r="CP326" s="240"/>
      <c r="CQ326" s="240"/>
      <c r="CR326" s="240"/>
      <c r="CS326" s="240"/>
      <c r="CT326" s="240"/>
    </row>
    <row r="327" spans="1:98" ht="19.5" customHeight="1">
      <c r="A327" s="1182" t="s">
        <v>50</v>
      </c>
      <c r="B327" s="1183" t="s">
        <v>274</v>
      </c>
      <c r="C327" s="1298"/>
      <c r="D327" s="1185">
        <f>SUM(E327:V327)</f>
        <v>12944</v>
      </c>
      <c r="E327" s="1108">
        <f t="shared" ref="E327:V327" si="132">SUM(E330+E333+E336+E339+E342+E345+E348+E351+E354)</f>
        <v>234</v>
      </c>
      <c r="F327" s="1296">
        <f t="shared" si="132"/>
        <v>999</v>
      </c>
      <c r="G327" s="1296">
        <f t="shared" si="132"/>
        <v>1348</v>
      </c>
      <c r="H327" s="1296">
        <f t="shared" si="132"/>
        <v>1390</v>
      </c>
      <c r="I327" s="1296">
        <f t="shared" si="132"/>
        <v>1274</v>
      </c>
      <c r="J327" s="1296">
        <f t="shared" si="132"/>
        <v>990</v>
      </c>
      <c r="K327" s="1296">
        <f t="shared" si="132"/>
        <v>887</v>
      </c>
      <c r="L327" s="1296">
        <f t="shared" si="132"/>
        <v>652</v>
      </c>
      <c r="M327" s="1296">
        <f t="shared" si="132"/>
        <v>632</v>
      </c>
      <c r="N327" s="1296">
        <f t="shared" si="132"/>
        <v>539</v>
      </c>
      <c r="O327" s="1296">
        <f t="shared" si="132"/>
        <v>527</v>
      </c>
      <c r="P327" s="1296">
        <f t="shared" si="132"/>
        <v>577</v>
      </c>
      <c r="Q327" s="1296">
        <f t="shared" si="132"/>
        <v>610</v>
      </c>
      <c r="R327" s="1296">
        <f t="shared" si="132"/>
        <v>578</v>
      </c>
      <c r="S327" s="1296">
        <f t="shared" si="132"/>
        <v>510</v>
      </c>
      <c r="T327" s="1296">
        <f t="shared" si="132"/>
        <v>424</v>
      </c>
      <c r="U327" s="1297">
        <f t="shared" si="132"/>
        <v>304</v>
      </c>
      <c r="V327" s="1296">
        <f t="shared" si="132"/>
        <v>469</v>
      </c>
      <c r="W327" s="240"/>
      <c r="X327" s="241"/>
      <c r="Y327" s="241"/>
      <c r="Z327" s="241"/>
      <c r="AA327" s="241"/>
      <c r="AB327" s="241"/>
      <c r="AC327" s="241"/>
      <c r="AD327" s="241"/>
      <c r="AE327" s="241"/>
      <c r="AF327" s="241"/>
      <c r="AG327" s="241"/>
      <c r="AH327" s="241"/>
      <c r="AI327" s="241"/>
      <c r="AJ327" s="241"/>
      <c r="AK327" s="241"/>
      <c r="AL327" s="241"/>
      <c r="AM327" s="241"/>
      <c r="AN327" s="241"/>
      <c r="AO327" s="241"/>
      <c r="AP327" s="241"/>
      <c r="AQ327" s="241"/>
      <c r="AR327" s="241"/>
      <c r="AS327" s="241"/>
      <c r="AT327" s="241"/>
      <c r="AU327" s="241"/>
      <c r="AV327" s="241"/>
      <c r="AW327" s="241"/>
      <c r="AX327" s="241"/>
      <c r="AY327" s="241"/>
      <c r="AZ327" s="241"/>
      <c r="BA327" s="241"/>
      <c r="BB327" s="241"/>
      <c r="BC327" s="241"/>
      <c r="BD327" s="241"/>
      <c r="BE327" s="241"/>
      <c r="BF327" s="241"/>
      <c r="BG327" s="241"/>
      <c r="BH327" s="241"/>
      <c r="BI327" s="241"/>
      <c r="BJ327" s="241"/>
      <c r="BK327" s="241"/>
      <c r="BL327" s="241"/>
      <c r="BM327" s="241"/>
      <c r="BN327" s="241"/>
      <c r="BO327" s="241"/>
      <c r="BP327" s="241"/>
      <c r="BQ327" s="241"/>
      <c r="BR327" s="241"/>
      <c r="BS327" s="241"/>
      <c r="BT327" s="241"/>
      <c r="BU327" s="241"/>
      <c r="BV327" s="241"/>
      <c r="BW327" s="241"/>
      <c r="BX327" s="241"/>
      <c r="BY327" s="241"/>
      <c r="BZ327" s="241"/>
      <c r="CA327" s="241"/>
      <c r="CB327" s="241"/>
      <c r="CC327" s="241"/>
      <c r="CD327" s="241"/>
      <c r="CE327" s="241"/>
      <c r="CF327" s="241"/>
      <c r="CG327" s="241"/>
      <c r="CH327" s="241"/>
      <c r="CI327" s="241"/>
      <c r="CJ327" s="241"/>
      <c r="CK327" s="241"/>
      <c r="CL327" s="241"/>
      <c r="CM327" s="241"/>
      <c r="CN327" s="241"/>
      <c r="CO327" s="241"/>
      <c r="CP327" s="241"/>
      <c r="CQ327" s="241"/>
      <c r="CR327" s="241"/>
      <c r="CS327" s="241"/>
      <c r="CT327" s="241"/>
    </row>
    <row r="328" spans="1:98" ht="19.5" customHeight="1">
      <c r="A328" s="1186"/>
      <c r="B328" s="291"/>
      <c r="C328" s="257" t="s">
        <v>88</v>
      </c>
      <c r="D328" s="247">
        <f t="shared" ref="D328:D356" si="133">SUM(E328:V328)</f>
        <v>6615</v>
      </c>
      <c r="E328" s="178">
        <f t="shared" ref="E328:V329" si="134">E331+E334+E337+E340+E343+E346+E349+E352+E355</f>
        <v>114</v>
      </c>
      <c r="F328" s="286">
        <f t="shared" si="134"/>
        <v>509</v>
      </c>
      <c r="G328" s="286">
        <f t="shared" si="134"/>
        <v>696</v>
      </c>
      <c r="H328" s="286">
        <f t="shared" si="134"/>
        <v>706</v>
      </c>
      <c r="I328" s="286">
        <f t="shared" si="134"/>
        <v>670</v>
      </c>
      <c r="J328" s="286">
        <f t="shared" si="134"/>
        <v>486</v>
      </c>
      <c r="K328" s="286">
        <f t="shared" si="134"/>
        <v>472</v>
      </c>
      <c r="L328" s="286">
        <f t="shared" si="134"/>
        <v>319</v>
      </c>
      <c r="M328" s="286">
        <f t="shared" si="134"/>
        <v>330</v>
      </c>
      <c r="N328" s="286">
        <f t="shared" si="134"/>
        <v>279</v>
      </c>
      <c r="O328" s="286">
        <f t="shared" si="134"/>
        <v>252</v>
      </c>
      <c r="P328" s="286">
        <f t="shared" si="134"/>
        <v>300</v>
      </c>
      <c r="Q328" s="286">
        <f t="shared" si="134"/>
        <v>297</v>
      </c>
      <c r="R328" s="286">
        <f t="shared" si="134"/>
        <v>303</v>
      </c>
      <c r="S328" s="286">
        <f t="shared" si="134"/>
        <v>275</v>
      </c>
      <c r="T328" s="286">
        <f t="shared" si="134"/>
        <v>229</v>
      </c>
      <c r="U328" s="286">
        <f t="shared" si="134"/>
        <v>162</v>
      </c>
      <c r="V328" s="286">
        <f t="shared" si="134"/>
        <v>216</v>
      </c>
      <c r="W328" s="240"/>
      <c r="X328" s="241"/>
      <c r="Y328" s="241"/>
      <c r="Z328" s="241"/>
      <c r="AA328" s="241"/>
      <c r="AB328" s="241"/>
      <c r="AC328" s="241"/>
      <c r="AD328" s="241"/>
      <c r="AE328" s="241"/>
      <c r="AF328" s="241"/>
      <c r="AG328" s="241"/>
      <c r="AH328" s="241"/>
      <c r="AI328" s="241"/>
      <c r="AJ328" s="241"/>
      <c r="AK328" s="241"/>
      <c r="AL328" s="241"/>
      <c r="AM328" s="241"/>
      <c r="AN328" s="241"/>
      <c r="AO328" s="241"/>
      <c r="AP328" s="241"/>
      <c r="AQ328" s="241"/>
      <c r="AR328" s="241"/>
      <c r="AS328" s="241"/>
      <c r="AT328" s="241"/>
      <c r="AU328" s="241"/>
      <c r="AV328" s="241"/>
      <c r="AW328" s="241"/>
      <c r="AX328" s="241"/>
      <c r="AY328" s="241"/>
      <c r="AZ328" s="241"/>
      <c r="BA328" s="241"/>
      <c r="BB328" s="241"/>
      <c r="BC328" s="241"/>
      <c r="BD328" s="241"/>
      <c r="BE328" s="241"/>
      <c r="BF328" s="241"/>
      <c r="BG328" s="241"/>
      <c r="BH328" s="241"/>
      <c r="BI328" s="241"/>
      <c r="BJ328" s="241"/>
      <c r="BK328" s="241"/>
      <c r="BL328" s="241"/>
      <c r="BM328" s="241"/>
      <c r="BN328" s="241"/>
      <c r="BO328" s="241"/>
      <c r="BP328" s="241"/>
      <c r="BQ328" s="241"/>
      <c r="BR328" s="241"/>
      <c r="BS328" s="241"/>
      <c r="BT328" s="241"/>
      <c r="BU328" s="241"/>
      <c r="BV328" s="241"/>
      <c r="BW328" s="241"/>
      <c r="BX328" s="241"/>
      <c r="BY328" s="241"/>
      <c r="BZ328" s="241"/>
      <c r="CA328" s="241"/>
      <c r="CB328" s="241"/>
      <c r="CC328" s="241"/>
      <c r="CD328" s="241"/>
      <c r="CE328" s="241"/>
      <c r="CF328" s="241"/>
      <c r="CG328" s="241"/>
      <c r="CH328" s="241"/>
      <c r="CI328" s="241"/>
      <c r="CJ328" s="241"/>
      <c r="CK328" s="241"/>
      <c r="CL328" s="241"/>
      <c r="CM328" s="241"/>
      <c r="CN328" s="241"/>
      <c r="CO328" s="241"/>
      <c r="CP328" s="241"/>
      <c r="CQ328" s="241"/>
      <c r="CR328" s="241"/>
      <c r="CS328" s="241"/>
      <c r="CT328" s="241"/>
    </row>
    <row r="329" spans="1:98" ht="19.5" customHeight="1">
      <c r="A329" s="1187"/>
      <c r="B329" s="1281"/>
      <c r="C329" s="1189" t="s">
        <v>89</v>
      </c>
      <c r="D329" s="1276">
        <f t="shared" si="133"/>
        <v>6329</v>
      </c>
      <c r="E329" s="1294">
        <f t="shared" si="134"/>
        <v>120</v>
      </c>
      <c r="F329" s="1283">
        <f t="shared" si="134"/>
        <v>490</v>
      </c>
      <c r="G329" s="1283">
        <f t="shared" si="134"/>
        <v>652</v>
      </c>
      <c r="H329" s="1283">
        <f t="shared" si="134"/>
        <v>684</v>
      </c>
      <c r="I329" s="1283">
        <f t="shared" si="134"/>
        <v>604</v>
      </c>
      <c r="J329" s="1283">
        <f t="shared" si="134"/>
        <v>504</v>
      </c>
      <c r="K329" s="1283">
        <f t="shared" si="134"/>
        <v>415</v>
      </c>
      <c r="L329" s="1283">
        <f t="shared" si="134"/>
        <v>333</v>
      </c>
      <c r="M329" s="1283">
        <f t="shared" si="134"/>
        <v>302</v>
      </c>
      <c r="N329" s="1283">
        <f t="shared" si="134"/>
        <v>260</v>
      </c>
      <c r="O329" s="1283">
        <f t="shared" si="134"/>
        <v>275</v>
      </c>
      <c r="P329" s="1283">
        <f t="shared" si="134"/>
        <v>277</v>
      </c>
      <c r="Q329" s="1283">
        <f t="shared" si="134"/>
        <v>313</v>
      </c>
      <c r="R329" s="1283">
        <f t="shared" si="134"/>
        <v>275</v>
      </c>
      <c r="S329" s="1283">
        <f t="shared" si="134"/>
        <v>235</v>
      </c>
      <c r="T329" s="1283">
        <f t="shared" si="134"/>
        <v>195</v>
      </c>
      <c r="U329" s="1283">
        <f t="shared" si="134"/>
        <v>142</v>
      </c>
      <c r="V329" s="1283">
        <f t="shared" si="134"/>
        <v>253</v>
      </c>
      <c r="W329" s="240"/>
      <c r="X329" s="241"/>
      <c r="Y329" s="241"/>
      <c r="Z329" s="241"/>
      <c r="AA329" s="241"/>
      <c r="AB329" s="241"/>
      <c r="AC329" s="241"/>
      <c r="AD329" s="241"/>
      <c r="AE329" s="241"/>
      <c r="AF329" s="241"/>
      <c r="AG329" s="241"/>
      <c r="AH329" s="241"/>
      <c r="AI329" s="241"/>
      <c r="AJ329" s="241"/>
      <c r="AK329" s="241"/>
      <c r="AL329" s="241"/>
      <c r="AM329" s="241"/>
      <c r="AN329" s="241"/>
      <c r="AO329" s="241"/>
      <c r="AP329" s="241"/>
      <c r="AQ329" s="241"/>
      <c r="AR329" s="241"/>
      <c r="AS329" s="241"/>
      <c r="AT329" s="241"/>
      <c r="AU329" s="241"/>
      <c r="AV329" s="241"/>
      <c r="AW329" s="241"/>
      <c r="AX329" s="241"/>
      <c r="AY329" s="241"/>
      <c r="AZ329" s="241"/>
      <c r="BA329" s="241"/>
      <c r="BB329" s="241"/>
      <c r="BC329" s="241"/>
      <c r="BD329" s="241"/>
      <c r="BE329" s="241"/>
      <c r="BF329" s="241"/>
      <c r="BG329" s="241"/>
      <c r="BH329" s="241"/>
      <c r="BI329" s="241"/>
      <c r="BJ329" s="241"/>
      <c r="BK329" s="241"/>
      <c r="BL329" s="241"/>
      <c r="BM329" s="241"/>
      <c r="BN329" s="241"/>
      <c r="BO329" s="241"/>
      <c r="BP329" s="241"/>
      <c r="BQ329" s="241"/>
      <c r="BR329" s="241"/>
      <c r="BS329" s="241"/>
      <c r="BT329" s="241"/>
      <c r="BU329" s="241"/>
      <c r="BV329" s="241"/>
      <c r="BW329" s="241"/>
      <c r="BX329" s="241"/>
      <c r="BY329" s="241"/>
      <c r="BZ329" s="241"/>
      <c r="CA329" s="241"/>
      <c r="CB329" s="241"/>
      <c r="CC329" s="241"/>
      <c r="CD329" s="241"/>
      <c r="CE329" s="241"/>
      <c r="CF329" s="241"/>
      <c r="CG329" s="241"/>
      <c r="CH329" s="241"/>
      <c r="CI329" s="241"/>
      <c r="CJ329" s="241"/>
      <c r="CK329" s="241"/>
      <c r="CL329" s="241"/>
      <c r="CM329" s="241"/>
      <c r="CN329" s="241"/>
      <c r="CO329" s="241"/>
      <c r="CP329" s="241"/>
      <c r="CQ329" s="241"/>
      <c r="CR329" s="241"/>
      <c r="CS329" s="241"/>
      <c r="CT329" s="241"/>
    </row>
    <row r="330" spans="1:98" s="255" customFormat="1" ht="19.5" customHeight="1">
      <c r="A330" s="248" t="s">
        <v>25</v>
      </c>
      <c r="B330" s="249" t="s">
        <v>275</v>
      </c>
      <c r="C330" s="166"/>
      <c r="D330" s="239">
        <f t="shared" si="133"/>
        <v>3471</v>
      </c>
      <c r="E330" s="239">
        <f t="shared" ref="E330:V330" si="135">SUM(E331:E332)</f>
        <v>43</v>
      </c>
      <c r="F330" s="239">
        <f t="shared" si="135"/>
        <v>202</v>
      </c>
      <c r="G330" s="239">
        <f t="shared" si="135"/>
        <v>282</v>
      </c>
      <c r="H330" s="239">
        <f t="shared" si="135"/>
        <v>284</v>
      </c>
      <c r="I330" s="239">
        <f t="shared" si="135"/>
        <v>308</v>
      </c>
      <c r="J330" s="239">
        <f t="shared" si="135"/>
        <v>250</v>
      </c>
      <c r="K330" s="239">
        <f t="shared" si="135"/>
        <v>266</v>
      </c>
      <c r="L330" s="239">
        <f t="shared" si="135"/>
        <v>194</v>
      </c>
      <c r="M330" s="239">
        <f t="shared" si="135"/>
        <v>197</v>
      </c>
      <c r="N330" s="239">
        <f t="shared" si="135"/>
        <v>179</v>
      </c>
      <c r="O330" s="239">
        <f t="shared" si="135"/>
        <v>166</v>
      </c>
      <c r="P330" s="239">
        <f t="shared" si="135"/>
        <v>166</v>
      </c>
      <c r="Q330" s="239">
        <f t="shared" si="135"/>
        <v>197</v>
      </c>
      <c r="R330" s="239">
        <f t="shared" si="135"/>
        <v>187</v>
      </c>
      <c r="S330" s="239">
        <f t="shared" si="135"/>
        <v>168</v>
      </c>
      <c r="T330" s="239">
        <f t="shared" si="135"/>
        <v>117</v>
      </c>
      <c r="U330" s="239">
        <f t="shared" si="135"/>
        <v>99</v>
      </c>
      <c r="V330" s="251">
        <f t="shared" si="135"/>
        <v>166</v>
      </c>
      <c r="W330" s="252"/>
      <c r="X330" s="253"/>
      <c r="Y330" s="253"/>
      <c r="Z330" s="253"/>
      <c r="AA330" s="253"/>
      <c r="AB330" s="253"/>
      <c r="AC330" s="253"/>
      <c r="AD330" s="253"/>
      <c r="AE330" s="253"/>
      <c r="AF330" s="253"/>
      <c r="AG330" s="253"/>
      <c r="AH330" s="253"/>
      <c r="AI330" s="253"/>
      <c r="AJ330" s="253"/>
      <c r="AK330" s="253"/>
      <c r="AL330" s="253"/>
      <c r="AM330" s="253"/>
      <c r="AN330" s="253"/>
      <c r="AO330" s="253"/>
      <c r="AP330" s="253"/>
      <c r="AQ330" s="253"/>
      <c r="AR330" s="253"/>
      <c r="AS330" s="253"/>
      <c r="AT330" s="253"/>
      <c r="AU330" s="253"/>
      <c r="AV330" s="253"/>
      <c r="AW330" s="253"/>
      <c r="AX330" s="253"/>
      <c r="AY330" s="253"/>
      <c r="AZ330" s="253"/>
      <c r="BA330" s="253"/>
      <c r="BB330" s="253"/>
      <c r="BC330" s="253"/>
      <c r="BD330" s="253"/>
      <c r="BE330" s="253"/>
      <c r="BF330" s="253"/>
      <c r="BG330" s="253"/>
      <c r="BH330" s="253"/>
      <c r="BI330" s="253"/>
      <c r="BJ330" s="253"/>
      <c r="BK330" s="253"/>
      <c r="BL330" s="253"/>
      <c r="BM330" s="253"/>
      <c r="BN330" s="253"/>
      <c r="BO330" s="253"/>
      <c r="BP330" s="253"/>
      <c r="BQ330" s="253"/>
      <c r="BR330" s="253"/>
      <c r="BS330" s="253"/>
      <c r="BT330" s="253"/>
      <c r="BU330" s="253"/>
      <c r="BV330" s="253"/>
      <c r="BW330" s="253"/>
      <c r="BX330" s="253"/>
      <c r="BY330" s="253"/>
      <c r="BZ330" s="253"/>
      <c r="CA330" s="253"/>
      <c r="CB330" s="253"/>
      <c r="CC330" s="253"/>
      <c r="CD330" s="253"/>
      <c r="CE330" s="253"/>
      <c r="CF330" s="253"/>
      <c r="CG330" s="253"/>
      <c r="CH330" s="253"/>
      <c r="CI330" s="253"/>
      <c r="CJ330" s="253"/>
      <c r="CK330" s="253"/>
      <c r="CL330" s="253"/>
      <c r="CM330" s="253"/>
      <c r="CN330" s="253"/>
      <c r="CO330" s="253"/>
      <c r="CP330" s="253"/>
      <c r="CQ330" s="253"/>
      <c r="CR330" s="253"/>
      <c r="CS330" s="253"/>
      <c r="CT330" s="253"/>
    </row>
    <row r="331" spans="1:98" ht="19.5" customHeight="1">
      <c r="A331" s="261"/>
      <c r="B331" s="273"/>
      <c r="C331" s="263" t="s">
        <v>88</v>
      </c>
      <c r="D331" s="247">
        <f t="shared" si="133"/>
        <v>1743</v>
      </c>
      <c r="E331" s="247">
        <v>18</v>
      </c>
      <c r="F331" s="247">
        <v>99</v>
      </c>
      <c r="G331" s="247">
        <v>148</v>
      </c>
      <c r="H331" s="247">
        <v>146</v>
      </c>
      <c r="I331" s="247">
        <v>161</v>
      </c>
      <c r="J331" s="247">
        <v>123</v>
      </c>
      <c r="K331" s="247">
        <v>139</v>
      </c>
      <c r="L331" s="247">
        <v>102</v>
      </c>
      <c r="M331" s="247">
        <v>108</v>
      </c>
      <c r="N331" s="247">
        <v>92</v>
      </c>
      <c r="O331" s="247">
        <v>80</v>
      </c>
      <c r="P331" s="247">
        <v>84</v>
      </c>
      <c r="Q331" s="247">
        <v>90</v>
      </c>
      <c r="R331" s="247">
        <v>99</v>
      </c>
      <c r="S331" s="247">
        <v>88</v>
      </c>
      <c r="T331" s="247">
        <v>50</v>
      </c>
      <c r="U331" s="247">
        <v>51</v>
      </c>
      <c r="V331" s="264">
        <v>65</v>
      </c>
      <c r="W331" s="240"/>
      <c r="X331" s="240"/>
      <c r="Y331" s="241"/>
      <c r="Z331" s="241"/>
      <c r="AA331" s="241"/>
      <c r="AB331" s="241"/>
      <c r="AC331" s="241"/>
      <c r="AD331" s="241"/>
      <c r="AE331" s="241"/>
      <c r="AF331" s="241"/>
      <c r="AG331" s="241"/>
      <c r="AH331" s="241"/>
      <c r="AI331" s="241"/>
      <c r="AJ331" s="241"/>
      <c r="AK331" s="241"/>
      <c r="AL331" s="241"/>
      <c r="AM331" s="241"/>
      <c r="AN331" s="241"/>
      <c r="AO331" s="241"/>
      <c r="AP331" s="241"/>
      <c r="AQ331" s="241"/>
      <c r="AR331" s="241"/>
      <c r="AS331" s="241"/>
      <c r="AT331" s="241"/>
      <c r="AU331" s="241"/>
      <c r="AV331" s="241"/>
      <c r="AW331" s="241"/>
      <c r="AX331" s="241"/>
      <c r="AY331" s="241"/>
      <c r="AZ331" s="241"/>
      <c r="BA331" s="241"/>
      <c r="BB331" s="241"/>
      <c r="BC331" s="241"/>
      <c r="BD331" s="241"/>
      <c r="BE331" s="241"/>
      <c r="BF331" s="241"/>
      <c r="BG331" s="241"/>
      <c r="BH331" s="241"/>
      <c r="BI331" s="241"/>
      <c r="BJ331" s="241"/>
      <c r="BK331" s="241"/>
      <c r="BL331" s="241"/>
      <c r="BM331" s="241"/>
      <c r="BN331" s="241"/>
      <c r="BO331" s="241"/>
      <c r="BP331" s="241"/>
      <c r="BQ331" s="241"/>
      <c r="BR331" s="241"/>
      <c r="BS331" s="241"/>
      <c r="BT331" s="241"/>
      <c r="BU331" s="241"/>
      <c r="BV331" s="241"/>
      <c r="BW331" s="241"/>
      <c r="BX331" s="241"/>
      <c r="BY331" s="241"/>
      <c r="BZ331" s="241"/>
      <c r="CA331" s="241"/>
      <c r="CB331" s="241"/>
      <c r="CC331" s="241"/>
      <c r="CD331" s="241"/>
      <c r="CE331" s="241"/>
      <c r="CF331" s="241"/>
      <c r="CG331" s="241"/>
      <c r="CH331" s="241"/>
      <c r="CI331" s="241"/>
      <c r="CJ331" s="241"/>
      <c r="CK331" s="241"/>
      <c r="CL331" s="241"/>
      <c r="CM331" s="241"/>
      <c r="CN331" s="241"/>
      <c r="CO331" s="241"/>
      <c r="CP331" s="241"/>
      <c r="CQ331" s="241"/>
      <c r="CR331" s="241"/>
      <c r="CS331" s="241"/>
      <c r="CT331" s="241"/>
    </row>
    <row r="332" spans="1:98" ht="19.5" customHeight="1">
      <c r="A332" s="261"/>
      <c r="B332" s="270"/>
      <c r="C332" s="263" t="s">
        <v>89</v>
      </c>
      <c r="D332" s="247">
        <f t="shared" si="133"/>
        <v>1728</v>
      </c>
      <c r="E332" s="247">
        <v>25</v>
      </c>
      <c r="F332" s="247">
        <v>103</v>
      </c>
      <c r="G332" s="247">
        <v>134</v>
      </c>
      <c r="H332" s="247">
        <v>138</v>
      </c>
      <c r="I332" s="247">
        <v>147</v>
      </c>
      <c r="J332" s="247">
        <v>127</v>
      </c>
      <c r="K332" s="247">
        <v>127</v>
      </c>
      <c r="L332" s="247">
        <v>92</v>
      </c>
      <c r="M332" s="247">
        <v>89</v>
      </c>
      <c r="N332" s="247">
        <v>87</v>
      </c>
      <c r="O332" s="247">
        <v>86</v>
      </c>
      <c r="P332" s="247">
        <v>82</v>
      </c>
      <c r="Q332" s="247">
        <v>107</v>
      </c>
      <c r="R332" s="247">
        <v>88</v>
      </c>
      <c r="S332" s="247">
        <v>80</v>
      </c>
      <c r="T332" s="247">
        <v>67</v>
      </c>
      <c r="U332" s="247">
        <v>48</v>
      </c>
      <c r="V332" s="264">
        <v>101</v>
      </c>
      <c r="W332" s="240"/>
      <c r="X332" s="240"/>
      <c r="Y332" s="241"/>
      <c r="Z332" s="241"/>
      <c r="AA332" s="241"/>
      <c r="AB332" s="241"/>
      <c r="AC332" s="241"/>
      <c r="AD332" s="241"/>
      <c r="AE332" s="241"/>
      <c r="AF332" s="241"/>
      <c r="AG332" s="241"/>
      <c r="AH332" s="241"/>
      <c r="AI332" s="241"/>
      <c r="AJ332" s="241"/>
      <c r="AK332" s="241"/>
      <c r="AL332" s="241"/>
      <c r="AM332" s="241"/>
      <c r="AN332" s="241"/>
      <c r="AO332" s="241"/>
      <c r="AP332" s="241"/>
      <c r="AQ332" s="241"/>
      <c r="AR332" s="241"/>
      <c r="AS332" s="241"/>
      <c r="AT332" s="241"/>
      <c r="AU332" s="241"/>
      <c r="AV332" s="241"/>
      <c r="AW332" s="241"/>
      <c r="AX332" s="241"/>
      <c r="AY332" s="241"/>
      <c r="AZ332" s="241"/>
      <c r="BA332" s="241"/>
      <c r="BB332" s="241"/>
      <c r="BC332" s="241"/>
      <c r="BD332" s="241"/>
      <c r="BE332" s="241"/>
      <c r="BF332" s="241"/>
      <c r="BG332" s="241"/>
      <c r="BH332" s="241"/>
      <c r="BI332" s="241"/>
      <c r="BJ332" s="241"/>
      <c r="BK332" s="241"/>
      <c r="BL332" s="241"/>
      <c r="BM332" s="241"/>
      <c r="BN332" s="241"/>
      <c r="BO332" s="241"/>
      <c r="BP332" s="241"/>
      <c r="BQ332" s="241"/>
      <c r="BR332" s="241"/>
      <c r="BS332" s="241"/>
      <c r="BT332" s="241"/>
      <c r="BU332" s="241"/>
      <c r="BV332" s="241"/>
      <c r="BW332" s="241"/>
      <c r="BX332" s="241"/>
      <c r="BY332" s="241"/>
      <c r="BZ332" s="241"/>
      <c r="CA332" s="241"/>
      <c r="CB332" s="241"/>
      <c r="CC332" s="241"/>
      <c r="CD332" s="241"/>
      <c r="CE332" s="241"/>
      <c r="CF332" s="241"/>
      <c r="CG332" s="241"/>
      <c r="CH332" s="241"/>
      <c r="CI332" s="241"/>
      <c r="CJ332" s="241"/>
      <c r="CK332" s="241"/>
      <c r="CL332" s="241"/>
      <c r="CM332" s="241"/>
      <c r="CN332" s="241"/>
      <c r="CO332" s="241"/>
      <c r="CP332" s="241"/>
      <c r="CQ332" s="241"/>
      <c r="CR332" s="241"/>
      <c r="CS332" s="241"/>
      <c r="CT332" s="241"/>
    </row>
    <row r="333" spans="1:98" s="254" customFormat="1" ht="19.5" customHeight="1">
      <c r="A333" s="248" t="s">
        <v>27</v>
      </c>
      <c r="B333" s="249" t="s">
        <v>276</v>
      </c>
      <c r="C333" s="274"/>
      <c r="D333" s="239">
        <f t="shared" si="133"/>
        <v>733</v>
      </c>
      <c r="E333" s="239">
        <f t="shared" ref="E333:V333" si="136">SUM(E334:E335)</f>
        <v>11</v>
      </c>
      <c r="F333" s="239">
        <f t="shared" si="136"/>
        <v>50</v>
      </c>
      <c r="G333" s="239">
        <f t="shared" si="136"/>
        <v>68</v>
      </c>
      <c r="H333" s="239">
        <f t="shared" si="136"/>
        <v>66</v>
      </c>
      <c r="I333" s="239">
        <f t="shared" si="136"/>
        <v>69</v>
      </c>
      <c r="J333" s="239">
        <f t="shared" si="136"/>
        <v>45</v>
      </c>
      <c r="K333" s="239">
        <f t="shared" si="136"/>
        <v>58</v>
      </c>
      <c r="L333" s="239">
        <f t="shared" si="136"/>
        <v>27</v>
      </c>
      <c r="M333" s="239">
        <f t="shared" si="136"/>
        <v>34</v>
      </c>
      <c r="N333" s="239">
        <f t="shared" si="136"/>
        <v>28</v>
      </c>
      <c r="O333" s="239">
        <f t="shared" si="136"/>
        <v>36</v>
      </c>
      <c r="P333" s="239">
        <f t="shared" si="136"/>
        <v>38</v>
      </c>
      <c r="Q333" s="239">
        <f t="shared" si="136"/>
        <v>31</v>
      </c>
      <c r="R333" s="239">
        <f t="shared" si="136"/>
        <v>39</v>
      </c>
      <c r="S333" s="239">
        <f t="shared" si="136"/>
        <v>31</v>
      </c>
      <c r="T333" s="239">
        <f t="shared" si="136"/>
        <v>40</v>
      </c>
      <c r="U333" s="239">
        <f t="shared" si="136"/>
        <v>26</v>
      </c>
      <c r="V333" s="251">
        <f t="shared" si="136"/>
        <v>36</v>
      </c>
      <c r="W333" s="252"/>
      <c r="X333" s="252"/>
      <c r="Y333" s="253"/>
      <c r="Z333" s="253"/>
      <c r="AA333" s="253"/>
      <c r="AB333" s="253"/>
      <c r="AC333" s="253"/>
      <c r="AD333" s="253"/>
      <c r="AE333" s="253"/>
      <c r="AF333" s="253"/>
      <c r="AG333" s="253"/>
      <c r="AH333" s="253"/>
      <c r="AI333" s="253"/>
      <c r="AJ333" s="253"/>
      <c r="AK333" s="253"/>
      <c r="AL333" s="253"/>
      <c r="AM333" s="253"/>
      <c r="AN333" s="253"/>
      <c r="AO333" s="253"/>
      <c r="AP333" s="253"/>
      <c r="AQ333" s="253"/>
      <c r="AR333" s="253"/>
      <c r="AS333" s="253"/>
      <c r="AT333" s="253"/>
      <c r="AU333" s="253"/>
      <c r="AV333" s="253"/>
      <c r="AW333" s="253"/>
      <c r="AX333" s="253"/>
      <c r="AY333" s="253"/>
      <c r="AZ333" s="253"/>
      <c r="BA333" s="253"/>
      <c r="BB333" s="253"/>
      <c r="BC333" s="253"/>
      <c r="BD333" s="253"/>
      <c r="BE333" s="253"/>
      <c r="BF333" s="253"/>
      <c r="BG333" s="253"/>
      <c r="BH333" s="253"/>
      <c r="BI333" s="253"/>
      <c r="BJ333" s="253"/>
      <c r="BK333" s="253"/>
      <c r="BL333" s="253"/>
      <c r="BM333" s="253"/>
      <c r="BN333" s="253"/>
      <c r="BO333" s="253"/>
      <c r="BP333" s="253"/>
      <c r="BQ333" s="253"/>
      <c r="BR333" s="253"/>
      <c r="BS333" s="253"/>
      <c r="BT333" s="253"/>
      <c r="BU333" s="253"/>
      <c r="BV333" s="253"/>
      <c r="BW333" s="253"/>
      <c r="BX333" s="253"/>
      <c r="BY333" s="253"/>
      <c r="BZ333" s="253"/>
      <c r="CA333" s="253"/>
      <c r="CB333" s="253"/>
      <c r="CC333" s="253"/>
      <c r="CD333" s="253"/>
      <c r="CE333" s="253"/>
      <c r="CF333" s="253"/>
      <c r="CG333" s="253"/>
      <c r="CH333" s="253"/>
      <c r="CI333" s="253"/>
      <c r="CJ333" s="253"/>
      <c r="CK333" s="253"/>
      <c r="CL333" s="253"/>
      <c r="CM333" s="253"/>
      <c r="CN333" s="253"/>
      <c r="CO333" s="253"/>
      <c r="CP333" s="253"/>
      <c r="CQ333" s="253"/>
      <c r="CR333" s="253"/>
      <c r="CS333" s="253"/>
      <c r="CT333" s="253"/>
    </row>
    <row r="334" spans="1:98" s="265" customFormat="1" ht="19.5" customHeight="1">
      <c r="A334" s="261"/>
      <c r="B334" s="273"/>
      <c r="C334" s="263" t="s">
        <v>88</v>
      </c>
      <c r="D334" s="247">
        <f t="shared" si="133"/>
        <v>401</v>
      </c>
      <c r="E334" s="247">
        <v>6</v>
      </c>
      <c r="F334" s="247">
        <v>24</v>
      </c>
      <c r="G334" s="247">
        <v>34</v>
      </c>
      <c r="H334" s="247">
        <v>37</v>
      </c>
      <c r="I334" s="247">
        <v>40</v>
      </c>
      <c r="J334" s="247">
        <v>21</v>
      </c>
      <c r="K334" s="247">
        <v>39</v>
      </c>
      <c r="L334" s="247">
        <v>11</v>
      </c>
      <c r="M334" s="247">
        <v>19</v>
      </c>
      <c r="N334" s="247">
        <v>17</v>
      </c>
      <c r="O334" s="247">
        <v>19</v>
      </c>
      <c r="P334" s="247">
        <v>20</v>
      </c>
      <c r="Q334" s="247">
        <v>19</v>
      </c>
      <c r="R334" s="247">
        <v>21</v>
      </c>
      <c r="S334" s="247">
        <v>19</v>
      </c>
      <c r="T334" s="247">
        <v>22</v>
      </c>
      <c r="U334" s="247">
        <v>13</v>
      </c>
      <c r="V334" s="264">
        <v>20</v>
      </c>
      <c r="W334" s="240"/>
      <c r="X334" s="240"/>
      <c r="Y334" s="241"/>
      <c r="Z334" s="241"/>
      <c r="AA334" s="241"/>
      <c r="AB334" s="241"/>
      <c r="AC334" s="241"/>
      <c r="AD334" s="241"/>
      <c r="AE334" s="241"/>
      <c r="AF334" s="241"/>
      <c r="AG334" s="241"/>
      <c r="AH334" s="241"/>
      <c r="AI334" s="241"/>
      <c r="AJ334" s="241"/>
      <c r="AK334" s="241"/>
      <c r="AL334" s="241"/>
      <c r="AM334" s="241"/>
      <c r="AN334" s="241"/>
      <c r="AO334" s="241"/>
      <c r="AP334" s="241"/>
      <c r="AQ334" s="241"/>
      <c r="AR334" s="241"/>
      <c r="AS334" s="241"/>
      <c r="AT334" s="241"/>
      <c r="AU334" s="241"/>
      <c r="AV334" s="241"/>
      <c r="AW334" s="241"/>
      <c r="AX334" s="241"/>
      <c r="AY334" s="241"/>
      <c r="AZ334" s="241"/>
      <c r="BA334" s="241"/>
      <c r="BB334" s="241"/>
      <c r="BC334" s="241"/>
      <c r="BD334" s="241"/>
      <c r="BE334" s="241"/>
      <c r="BF334" s="241"/>
      <c r="BG334" s="241"/>
      <c r="BH334" s="241"/>
      <c r="BI334" s="241"/>
      <c r="BJ334" s="241"/>
      <c r="BK334" s="241"/>
      <c r="BL334" s="241"/>
      <c r="BM334" s="241"/>
      <c r="BN334" s="241"/>
      <c r="BO334" s="241"/>
      <c r="BP334" s="241"/>
      <c r="BQ334" s="241"/>
      <c r="BR334" s="241"/>
      <c r="BS334" s="241"/>
      <c r="BT334" s="241"/>
      <c r="BU334" s="241"/>
      <c r="BV334" s="241"/>
      <c r="BW334" s="241"/>
      <c r="BX334" s="241"/>
      <c r="BY334" s="241"/>
      <c r="BZ334" s="241"/>
      <c r="CA334" s="241"/>
      <c r="CB334" s="241"/>
      <c r="CC334" s="241"/>
      <c r="CD334" s="241"/>
      <c r="CE334" s="241"/>
      <c r="CF334" s="241"/>
      <c r="CG334" s="241"/>
      <c r="CH334" s="241"/>
      <c r="CI334" s="241"/>
      <c r="CJ334" s="241"/>
      <c r="CK334" s="241"/>
      <c r="CL334" s="241"/>
      <c r="CM334" s="241"/>
      <c r="CN334" s="241"/>
      <c r="CO334" s="241"/>
      <c r="CP334" s="241"/>
      <c r="CQ334" s="241"/>
      <c r="CR334" s="241"/>
      <c r="CS334" s="241"/>
      <c r="CT334" s="241"/>
    </row>
    <row r="335" spans="1:98" ht="19.5" customHeight="1">
      <c r="A335" s="261"/>
      <c r="B335" s="270"/>
      <c r="C335" s="263" t="s">
        <v>89</v>
      </c>
      <c r="D335" s="247">
        <f t="shared" si="133"/>
        <v>332</v>
      </c>
      <c r="E335" s="247">
        <v>5</v>
      </c>
      <c r="F335" s="247">
        <v>26</v>
      </c>
      <c r="G335" s="247">
        <v>34</v>
      </c>
      <c r="H335" s="247">
        <v>29</v>
      </c>
      <c r="I335" s="247">
        <v>29</v>
      </c>
      <c r="J335" s="247">
        <v>24</v>
      </c>
      <c r="K335" s="247">
        <v>19</v>
      </c>
      <c r="L335" s="247">
        <v>16</v>
      </c>
      <c r="M335" s="247">
        <v>15</v>
      </c>
      <c r="N335" s="247">
        <v>11</v>
      </c>
      <c r="O335" s="247">
        <v>17</v>
      </c>
      <c r="P335" s="247">
        <v>18</v>
      </c>
      <c r="Q335" s="247">
        <v>12</v>
      </c>
      <c r="R335" s="247">
        <v>18</v>
      </c>
      <c r="S335" s="247">
        <v>12</v>
      </c>
      <c r="T335" s="247">
        <v>18</v>
      </c>
      <c r="U335" s="247">
        <v>13</v>
      </c>
      <c r="V335" s="264">
        <v>16</v>
      </c>
      <c r="W335" s="240"/>
      <c r="X335" s="240"/>
      <c r="Y335" s="241"/>
      <c r="Z335" s="241"/>
      <c r="AA335" s="241"/>
      <c r="AB335" s="241"/>
      <c r="AC335" s="241"/>
      <c r="AD335" s="241"/>
      <c r="AE335" s="241"/>
      <c r="AF335" s="241"/>
      <c r="AG335" s="241"/>
      <c r="AH335" s="241"/>
      <c r="AI335" s="241"/>
      <c r="AJ335" s="241"/>
      <c r="AK335" s="241"/>
      <c r="AL335" s="241"/>
      <c r="AM335" s="241"/>
      <c r="AN335" s="241"/>
      <c r="AO335" s="241"/>
      <c r="AP335" s="241"/>
      <c r="AQ335" s="241"/>
      <c r="AR335" s="241"/>
      <c r="AS335" s="241"/>
      <c r="AT335" s="241"/>
      <c r="AU335" s="241"/>
      <c r="AV335" s="241"/>
      <c r="AW335" s="241"/>
      <c r="AX335" s="241"/>
      <c r="AY335" s="241"/>
      <c r="AZ335" s="241"/>
      <c r="BA335" s="241"/>
      <c r="BB335" s="241"/>
      <c r="BC335" s="241"/>
      <c r="BD335" s="241"/>
      <c r="BE335" s="241"/>
      <c r="BF335" s="241"/>
      <c r="BG335" s="241"/>
      <c r="BH335" s="241"/>
      <c r="BI335" s="241"/>
      <c r="BJ335" s="241"/>
      <c r="BK335" s="241"/>
      <c r="BL335" s="241"/>
      <c r="BM335" s="241"/>
      <c r="BN335" s="241"/>
      <c r="BO335" s="241"/>
      <c r="BP335" s="241"/>
      <c r="BQ335" s="241"/>
      <c r="BR335" s="241"/>
      <c r="BS335" s="241"/>
      <c r="BT335" s="241"/>
      <c r="BU335" s="241"/>
      <c r="BV335" s="241"/>
      <c r="BW335" s="241"/>
      <c r="BX335" s="241"/>
      <c r="BY335" s="241"/>
      <c r="BZ335" s="241"/>
      <c r="CA335" s="241"/>
      <c r="CB335" s="241"/>
      <c r="CC335" s="241"/>
      <c r="CD335" s="241"/>
      <c r="CE335" s="241"/>
      <c r="CF335" s="241"/>
      <c r="CG335" s="241"/>
      <c r="CH335" s="241"/>
      <c r="CI335" s="241"/>
      <c r="CJ335" s="241"/>
      <c r="CK335" s="241"/>
      <c r="CL335" s="241"/>
      <c r="CM335" s="241"/>
      <c r="CN335" s="241"/>
      <c r="CO335" s="241"/>
      <c r="CP335" s="241"/>
      <c r="CQ335" s="241"/>
      <c r="CR335" s="241"/>
      <c r="CS335" s="241"/>
      <c r="CT335" s="241"/>
    </row>
    <row r="336" spans="1:98" s="254" customFormat="1" ht="19.5" customHeight="1">
      <c r="A336" s="248" t="s">
        <v>29</v>
      </c>
      <c r="B336" s="249" t="s">
        <v>277</v>
      </c>
      <c r="C336" s="166"/>
      <c r="D336" s="239">
        <f t="shared" si="133"/>
        <v>1908</v>
      </c>
      <c r="E336" s="239">
        <f t="shared" ref="E336:V336" si="137">SUM(E337:E338)</f>
        <v>45</v>
      </c>
      <c r="F336" s="239">
        <f t="shared" si="137"/>
        <v>166</v>
      </c>
      <c r="G336" s="239">
        <f t="shared" si="137"/>
        <v>215</v>
      </c>
      <c r="H336" s="239">
        <f t="shared" si="137"/>
        <v>235</v>
      </c>
      <c r="I336" s="239">
        <f t="shared" si="137"/>
        <v>188</v>
      </c>
      <c r="J336" s="239">
        <f t="shared" si="137"/>
        <v>150</v>
      </c>
      <c r="K336" s="239">
        <f t="shared" si="137"/>
        <v>114</v>
      </c>
      <c r="L336" s="239">
        <f t="shared" si="137"/>
        <v>94</v>
      </c>
      <c r="M336" s="239">
        <f t="shared" si="137"/>
        <v>81</v>
      </c>
      <c r="N336" s="239">
        <f t="shared" si="137"/>
        <v>71</v>
      </c>
      <c r="O336" s="239">
        <f t="shared" si="137"/>
        <v>75</v>
      </c>
      <c r="P336" s="239">
        <f t="shared" si="137"/>
        <v>95</v>
      </c>
      <c r="Q336" s="239">
        <f t="shared" si="137"/>
        <v>76</v>
      </c>
      <c r="R336" s="239">
        <f t="shared" si="137"/>
        <v>70</v>
      </c>
      <c r="S336" s="239">
        <f t="shared" si="137"/>
        <v>68</v>
      </c>
      <c r="T336" s="239">
        <f t="shared" si="137"/>
        <v>51</v>
      </c>
      <c r="U336" s="239">
        <f t="shared" si="137"/>
        <v>52</v>
      </c>
      <c r="V336" s="251">
        <f t="shared" si="137"/>
        <v>62</v>
      </c>
      <c r="W336" s="252"/>
      <c r="X336" s="252"/>
      <c r="Y336" s="253"/>
      <c r="Z336" s="253"/>
      <c r="AA336" s="253"/>
      <c r="AB336" s="253"/>
      <c r="AC336" s="253"/>
      <c r="AD336" s="253"/>
      <c r="AE336" s="253"/>
      <c r="AF336" s="253"/>
      <c r="AG336" s="253"/>
      <c r="AH336" s="253"/>
      <c r="AI336" s="253"/>
      <c r="AJ336" s="253"/>
      <c r="AK336" s="253"/>
      <c r="AL336" s="253"/>
      <c r="AM336" s="253"/>
      <c r="AN336" s="253"/>
      <c r="AO336" s="253"/>
      <c r="AP336" s="253"/>
      <c r="AQ336" s="253"/>
      <c r="AR336" s="253"/>
      <c r="AS336" s="253"/>
      <c r="AT336" s="253"/>
      <c r="AU336" s="253"/>
      <c r="AV336" s="253"/>
      <c r="AW336" s="253"/>
      <c r="AX336" s="253"/>
      <c r="AY336" s="253"/>
      <c r="AZ336" s="253"/>
      <c r="BA336" s="253"/>
      <c r="BB336" s="253"/>
      <c r="BC336" s="253"/>
      <c r="BD336" s="253"/>
      <c r="BE336" s="253"/>
      <c r="BF336" s="253"/>
      <c r="BG336" s="253"/>
      <c r="BH336" s="253"/>
      <c r="BI336" s="253"/>
      <c r="BJ336" s="253"/>
      <c r="BK336" s="253"/>
      <c r="BL336" s="253"/>
      <c r="BM336" s="253"/>
      <c r="BN336" s="253"/>
      <c r="BO336" s="253"/>
      <c r="BP336" s="253"/>
      <c r="BQ336" s="253"/>
      <c r="BR336" s="253"/>
      <c r="BS336" s="253"/>
      <c r="BT336" s="253"/>
      <c r="BU336" s="253"/>
      <c r="BV336" s="253"/>
      <c r="BW336" s="253"/>
      <c r="BX336" s="253"/>
      <c r="BY336" s="253"/>
      <c r="BZ336" s="253"/>
      <c r="CA336" s="253"/>
      <c r="CB336" s="253"/>
      <c r="CC336" s="253"/>
      <c r="CD336" s="253"/>
      <c r="CE336" s="253"/>
      <c r="CF336" s="253"/>
      <c r="CG336" s="253"/>
      <c r="CH336" s="253"/>
      <c r="CI336" s="253"/>
      <c r="CJ336" s="253"/>
      <c r="CK336" s="253"/>
      <c r="CL336" s="253"/>
      <c r="CM336" s="253"/>
      <c r="CN336" s="253"/>
      <c r="CO336" s="253"/>
      <c r="CP336" s="253"/>
      <c r="CQ336" s="253"/>
      <c r="CR336" s="253"/>
      <c r="CS336" s="253"/>
      <c r="CT336" s="253"/>
    </row>
    <row r="337" spans="1:98" s="265" customFormat="1" ht="19.5" customHeight="1">
      <c r="A337" s="261"/>
      <c r="B337" s="273"/>
      <c r="C337" s="263" t="s">
        <v>88</v>
      </c>
      <c r="D337" s="247">
        <f t="shared" si="133"/>
        <v>1009</v>
      </c>
      <c r="E337" s="247">
        <v>22</v>
      </c>
      <c r="F337" s="247">
        <v>87</v>
      </c>
      <c r="G337" s="247">
        <v>117</v>
      </c>
      <c r="H337" s="247">
        <v>127</v>
      </c>
      <c r="I337" s="247">
        <v>103</v>
      </c>
      <c r="J337" s="247">
        <v>78</v>
      </c>
      <c r="K337" s="247">
        <v>62</v>
      </c>
      <c r="L337" s="247">
        <v>50</v>
      </c>
      <c r="M337" s="247">
        <v>38</v>
      </c>
      <c r="N337" s="247">
        <v>35</v>
      </c>
      <c r="O337" s="247">
        <v>37</v>
      </c>
      <c r="P337" s="247">
        <v>54</v>
      </c>
      <c r="Q337" s="247">
        <v>47</v>
      </c>
      <c r="R337" s="247">
        <v>31</v>
      </c>
      <c r="S337" s="247">
        <v>38</v>
      </c>
      <c r="T337" s="247">
        <v>27</v>
      </c>
      <c r="U337" s="247">
        <v>27</v>
      </c>
      <c r="V337" s="264">
        <v>29</v>
      </c>
      <c r="W337" s="240"/>
      <c r="X337" s="240"/>
      <c r="Y337" s="241"/>
      <c r="Z337" s="241"/>
      <c r="AA337" s="241"/>
      <c r="AB337" s="241"/>
      <c r="AC337" s="241"/>
      <c r="AD337" s="241"/>
      <c r="AE337" s="241"/>
      <c r="AF337" s="241"/>
      <c r="AG337" s="241"/>
      <c r="AH337" s="241"/>
      <c r="AI337" s="241"/>
      <c r="AJ337" s="241"/>
      <c r="AK337" s="241"/>
      <c r="AL337" s="241"/>
      <c r="AM337" s="241"/>
      <c r="AN337" s="241"/>
      <c r="AO337" s="241"/>
      <c r="AP337" s="241"/>
      <c r="AQ337" s="241"/>
      <c r="AR337" s="241"/>
      <c r="AS337" s="241"/>
      <c r="AT337" s="241"/>
      <c r="AU337" s="241"/>
      <c r="AV337" s="241"/>
      <c r="AW337" s="241"/>
      <c r="AX337" s="241"/>
      <c r="AY337" s="241"/>
      <c r="AZ337" s="241"/>
      <c r="BA337" s="241"/>
      <c r="BB337" s="241"/>
      <c r="BC337" s="241"/>
      <c r="BD337" s="241"/>
      <c r="BE337" s="241"/>
      <c r="BF337" s="241"/>
      <c r="BG337" s="241"/>
      <c r="BH337" s="241"/>
      <c r="BI337" s="241"/>
      <c r="BJ337" s="241"/>
      <c r="BK337" s="241"/>
      <c r="BL337" s="241"/>
      <c r="BM337" s="241"/>
      <c r="BN337" s="241"/>
      <c r="BO337" s="241"/>
      <c r="BP337" s="241"/>
      <c r="BQ337" s="241"/>
      <c r="BR337" s="241"/>
      <c r="BS337" s="241"/>
      <c r="BT337" s="241"/>
      <c r="BU337" s="241"/>
      <c r="BV337" s="241"/>
      <c r="BW337" s="241"/>
      <c r="BX337" s="241"/>
      <c r="BY337" s="241"/>
      <c r="BZ337" s="241"/>
      <c r="CA337" s="241"/>
      <c r="CB337" s="241"/>
      <c r="CC337" s="241"/>
      <c r="CD337" s="241"/>
      <c r="CE337" s="241"/>
      <c r="CF337" s="241"/>
      <c r="CG337" s="241"/>
      <c r="CH337" s="241"/>
      <c r="CI337" s="241"/>
      <c r="CJ337" s="241"/>
      <c r="CK337" s="241"/>
      <c r="CL337" s="241"/>
      <c r="CM337" s="241"/>
      <c r="CN337" s="241"/>
      <c r="CO337" s="241"/>
      <c r="CP337" s="241"/>
      <c r="CQ337" s="241"/>
      <c r="CR337" s="241"/>
      <c r="CS337" s="241"/>
      <c r="CT337" s="241"/>
    </row>
    <row r="338" spans="1:98" ht="19.5" customHeight="1">
      <c r="A338" s="261"/>
      <c r="B338" s="270"/>
      <c r="C338" s="263" t="s">
        <v>89</v>
      </c>
      <c r="D338" s="247">
        <f t="shared" si="133"/>
        <v>899</v>
      </c>
      <c r="E338" s="247">
        <v>23</v>
      </c>
      <c r="F338" s="247">
        <v>79</v>
      </c>
      <c r="G338" s="247">
        <v>98</v>
      </c>
      <c r="H338" s="247">
        <v>108</v>
      </c>
      <c r="I338" s="247">
        <v>85</v>
      </c>
      <c r="J338" s="247">
        <v>72</v>
      </c>
      <c r="K338" s="247">
        <v>52</v>
      </c>
      <c r="L338" s="247">
        <v>44</v>
      </c>
      <c r="M338" s="247">
        <v>43</v>
      </c>
      <c r="N338" s="247">
        <v>36</v>
      </c>
      <c r="O338" s="247">
        <v>38</v>
      </c>
      <c r="P338" s="247">
        <v>41</v>
      </c>
      <c r="Q338" s="247">
        <v>29</v>
      </c>
      <c r="R338" s="247">
        <v>39</v>
      </c>
      <c r="S338" s="247">
        <v>30</v>
      </c>
      <c r="T338" s="247">
        <v>24</v>
      </c>
      <c r="U338" s="247">
        <v>25</v>
      </c>
      <c r="V338" s="264">
        <v>33</v>
      </c>
      <c r="W338" s="240"/>
      <c r="X338" s="240"/>
      <c r="Y338" s="241"/>
      <c r="Z338" s="241"/>
      <c r="AA338" s="241"/>
      <c r="AB338" s="241"/>
      <c r="AC338" s="241"/>
      <c r="AD338" s="241"/>
      <c r="AE338" s="241"/>
      <c r="AF338" s="241"/>
      <c r="AG338" s="241"/>
      <c r="AH338" s="241"/>
      <c r="AI338" s="241"/>
      <c r="AJ338" s="241"/>
      <c r="AK338" s="241"/>
      <c r="AL338" s="241"/>
      <c r="AM338" s="241"/>
      <c r="AN338" s="241"/>
      <c r="AO338" s="241"/>
      <c r="AP338" s="241"/>
      <c r="AQ338" s="241"/>
      <c r="AR338" s="241"/>
      <c r="AS338" s="241"/>
      <c r="AT338" s="241"/>
      <c r="AU338" s="241"/>
      <c r="AV338" s="241"/>
      <c r="AW338" s="241"/>
      <c r="AX338" s="241"/>
      <c r="AY338" s="241"/>
      <c r="AZ338" s="241"/>
      <c r="BA338" s="241"/>
      <c r="BB338" s="241"/>
      <c r="BC338" s="241"/>
      <c r="BD338" s="241"/>
      <c r="BE338" s="241"/>
      <c r="BF338" s="241"/>
      <c r="BG338" s="241"/>
      <c r="BH338" s="241"/>
      <c r="BI338" s="241"/>
      <c r="BJ338" s="241"/>
      <c r="BK338" s="241"/>
      <c r="BL338" s="241"/>
      <c r="BM338" s="241"/>
      <c r="BN338" s="241"/>
      <c r="BO338" s="241"/>
      <c r="BP338" s="241"/>
      <c r="BQ338" s="241"/>
      <c r="BR338" s="241"/>
      <c r="BS338" s="241"/>
      <c r="BT338" s="241"/>
      <c r="BU338" s="241"/>
      <c r="BV338" s="241"/>
      <c r="BW338" s="241"/>
      <c r="BX338" s="241"/>
      <c r="BY338" s="241"/>
      <c r="BZ338" s="241"/>
      <c r="CA338" s="241"/>
      <c r="CB338" s="241"/>
      <c r="CC338" s="241"/>
      <c r="CD338" s="241"/>
      <c r="CE338" s="241"/>
      <c r="CF338" s="241"/>
      <c r="CG338" s="241"/>
      <c r="CH338" s="241"/>
      <c r="CI338" s="241"/>
      <c r="CJ338" s="241"/>
      <c r="CK338" s="241"/>
      <c r="CL338" s="241"/>
      <c r="CM338" s="241"/>
      <c r="CN338" s="241"/>
      <c r="CO338" s="241"/>
      <c r="CP338" s="241"/>
      <c r="CQ338" s="241"/>
      <c r="CR338" s="241"/>
      <c r="CS338" s="241"/>
      <c r="CT338" s="241"/>
    </row>
    <row r="339" spans="1:98" s="254" customFormat="1" ht="19.5" customHeight="1">
      <c r="A339" s="248" t="s">
        <v>31</v>
      </c>
      <c r="B339" s="249" t="s">
        <v>92</v>
      </c>
      <c r="C339" s="166"/>
      <c r="D339" s="239">
        <f t="shared" si="133"/>
        <v>1681</v>
      </c>
      <c r="E339" s="239">
        <f t="shared" ref="E339:V339" si="138">SUM(E340:E341)</f>
        <v>54</v>
      </c>
      <c r="F339" s="239">
        <f t="shared" si="138"/>
        <v>175</v>
      </c>
      <c r="G339" s="239">
        <f t="shared" si="138"/>
        <v>210</v>
      </c>
      <c r="H339" s="239">
        <f t="shared" si="138"/>
        <v>244</v>
      </c>
      <c r="I339" s="239">
        <f t="shared" si="138"/>
        <v>182</v>
      </c>
      <c r="J339" s="239">
        <f t="shared" si="138"/>
        <v>158</v>
      </c>
      <c r="K339" s="239">
        <f t="shared" si="138"/>
        <v>119</v>
      </c>
      <c r="L339" s="239">
        <f t="shared" si="138"/>
        <v>84</v>
      </c>
      <c r="M339" s="239">
        <f t="shared" si="138"/>
        <v>64</v>
      </c>
      <c r="N339" s="239">
        <f t="shared" si="138"/>
        <v>47</v>
      </c>
      <c r="O339" s="239">
        <f t="shared" si="138"/>
        <v>52</v>
      </c>
      <c r="P339" s="239">
        <f t="shared" si="138"/>
        <v>56</v>
      </c>
      <c r="Q339" s="239">
        <f t="shared" si="138"/>
        <v>60</v>
      </c>
      <c r="R339" s="239">
        <f t="shared" si="138"/>
        <v>57</v>
      </c>
      <c r="S339" s="239">
        <f t="shared" si="138"/>
        <v>44</v>
      </c>
      <c r="T339" s="239">
        <f t="shared" si="138"/>
        <v>29</v>
      </c>
      <c r="U339" s="239">
        <f t="shared" si="138"/>
        <v>20</v>
      </c>
      <c r="V339" s="251">
        <f t="shared" si="138"/>
        <v>26</v>
      </c>
      <c r="W339" s="252"/>
      <c r="X339" s="252"/>
      <c r="Y339" s="253"/>
      <c r="Z339" s="253"/>
      <c r="AA339" s="253"/>
      <c r="AB339" s="253"/>
      <c r="AC339" s="253"/>
      <c r="AD339" s="253"/>
      <c r="AE339" s="253"/>
      <c r="AF339" s="253"/>
      <c r="AG339" s="253"/>
      <c r="AH339" s="253"/>
      <c r="AI339" s="253"/>
      <c r="AJ339" s="253"/>
      <c r="AK339" s="253"/>
      <c r="AL339" s="253"/>
      <c r="AM339" s="253"/>
      <c r="AN339" s="253"/>
      <c r="AO339" s="253"/>
      <c r="AP339" s="253"/>
      <c r="AQ339" s="253"/>
      <c r="AR339" s="253"/>
      <c r="AS339" s="253"/>
      <c r="AT339" s="253"/>
      <c r="AU339" s="253"/>
      <c r="AV339" s="253"/>
      <c r="AW339" s="253"/>
      <c r="AX339" s="253"/>
      <c r="AY339" s="253"/>
      <c r="AZ339" s="253"/>
      <c r="BA339" s="253"/>
      <c r="BB339" s="253"/>
      <c r="BC339" s="253"/>
      <c r="BD339" s="253"/>
      <c r="BE339" s="253"/>
      <c r="BF339" s="253"/>
      <c r="BG339" s="253"/>
      <c r="BH339" s="253"/>
      <c r="BI339" s="253"/>
      <c r="BJ339" s="253"/>
      <c r="BK339" s="253"/>
      <c r="BL339" s="253"/>
      <c r="BM339" s="253"/>
      <c r="BN339" s="253"/>
      <c r="BO339" s="253"/>
      <c r="BP339" s="253"/>
      <c r="BQ339" s="253"/>
      <c r="BR339" s="253"/>
      <c r="BS339" s="253"/>
      <c r="BT339" s="253"/>
      <c r="BU339" s="253"/>
      <c r="BV339" s="253"/>
      <c r="BW339" s="253"/>
      <c r="BX339" s="253"/>
      <c r="BY339" s="253"/>
      <c r="BZ339" s="253"/>
      <c r="CA339" s="253"/>
      <c r="CB339" s="253"/>
      <c r="CC339" s="253"/>
      <c r="CD339" s="253"/>
      <c r="CE339" s="253"/>
      <c r="CF339" s="253"/>
      <c r="CG339" s="253"/>
      <c r="CH339" s="253"/>
      <c r="CI339" s="253"/>
      <c r="CJ339" s="253"/>
      <c r="CK339" s="253"/>
      <c r="CL339" s="253"/>
      <c r="CM339" s="253"/>
      <c r="CN339" s="253"/>
      <c r="CO339" s="253"/>
      <c r="CP339" s="253"/>
      <c r="CQ339" s="253"/>
      <c r="CR339" s="253"/>
      <c r="CS339" s="253"/>
      <c r="CT339" s="253"/>
    </row>
    <row r="340" spans="1:98" s="265" customFormat="1" ht="19.5" customHeight="1">
      <c r="A340" s="261"/>
      <c r="B340" s="273"/>
      <c r="C340" s="263" t="s">
        <v>88</v>
      </c>
      <c r="D340" s="247">
        <f t="shared" si="133"/>
        <v>841</v>
      </c>
      <c r="E340" s="247">
        <v>23</v>
      </c>
      <c r="F340" s="247">
        <v>81</v>
      </c>
      <c r="G340" s="247">
        <v>101</v>
      </c>
      <c r="H340" s="247">
        <v>115</v>
      </c>
      <c r="I340" s="247">
        <v>100</v>
      </c>
      <c r="J340" s="247">
        <v>79</v>
      </c>
      <c r="K340" s="247">
        <v>73</v>
      </c>
      <c r="L340" s="247">
        <v>32</v>
      </c>
      <c r="M340" s="247">
        <v>36</v>
      </c>
      <c r="N340" s="247">
        <v>20</v>
      </c>
      <c r="O340" s="247">
        <v>24</v>
      </c>
      <c r="P340" s="247">
        <v>24</v>
      </c>
      <c r="Q340" s="247">
        <v>33</v>
      </c>
      <c r="R340" s="247">
        <v>29</v>
      </c>
      <c r="S340" s="247">
        <v>25</v>
      </c>
      <c r="T340" s="247">
        <v>17</v>
      </c>
      <c r="U340" s="247">
        <v>12</v>
      </c>
      <c r="V340" s="264">
        <v>17</v>
      </c>
      <c r="W340" s="240"/>
      <c r="X340" s="240"/>
      <c r="Y340" s="241"/>
      <c r="Z340" s="241"/>
      <c r="AA340" s="241"/>
      <c r="AB340" s="241"/>
      <c r="AC340" s="241"/>
      <c r="AD340" s="241"/>
      <c r="AE340" s="241"/>
      <c r="AF340" s="241"/>
      <c r="AG340" s="241"/>
      <c r="AH340" s="241"/>
      <c r="AI340" s="241"/>
      <c r="AJ340" s="241"/>
      <c r="AK340" s="241"/>
      <c r="AL340" s="241"/>
      <c r="AM340" s="241"/>
      <c r="AN340" s="241"/>
      <c r="AO340" s="241"/>
      <c r="AP340" s="241"/>
      <c r="AQ340" s="241"/>
      <c r="AR340" s="241"/>
      <c r="AS340" s="241"/>
      <c r="AT340" s="241"/>
      <c r="AU340" s="241"/>
      <c r="AV340" s="241"/>
      <c r="AW340" s="241"/>
      <c r="AX340" s="241"/>
      <c r="AY340" s="241"/>
      <c r="AZ340" s="241"/>
      <c r="BA340" s="241"/>
      <c r="BB340" s="241"/>
      <c r="BC340" s="241"/>
      <c r="BD340" s="241"/>
      <c r="BE340" s="241"/>
      <c r="BF340" s="241"/>
      <c r="BG340" s="241"/>
      <c r="BH340" s="241"/>
      <c r="BI340" s="241"/>
      <c r="BJ340" s="241"/>
      <c r="BK340" s="241"/>
      <c r="BL340" s="241"/>
      <c r="BM340" s="241"/>
      <c r="BN340" s="241"/>
      <c r="BO340" s="241"/>
      <c r="BP340" s="241"/>
      <c r="BQ340" s="241"/>
      <c r="BR340" s="241"/>
      <c r="BS340" s="241"/>
      <c r="BT340" s="241"/>
      <c r="BU340" s="241"/>
      <c r="BV340" s="241"/>
      <c r="BW340" s="241"/>
      <c r="BX340" s="241"/>
      <c r="BY340" s="241"/>
      <c r="BZ340" s="241"/>
      <c r="CA340" s="241"/>
      <c r="CB340" s="241"/>
      <c r="CC340" s="241"/>
      <c r="CD340" s="241"/>
      <c r="CE340" s="241"/>
      <c r="CF340" s="241"/>
      <c r="CG340" s="241"/>
      <c r="CH340" s="241"/>
      <c r="CI340" s="241"/>
      <c r="CJ340" s="241"/>
      <c r="CK340" s="241"/>
      <c r="CL340" s="241"/>
      <c r="CM340" s="241"/>
      <c r="CN340" s="241"/>
      <c r="CO340" s="241"/>
      <c r="CP340" s="241"/>
      <c r="CQ340" s="241"/>
      <c r="CR340" s="241"/>
      <c r="CS340" s="241"/>
      <c r="CT340" s="241"/>
    </row>
    <row r="341" spans="1:98" ht="19.5" customHeight="1">
      <c r="A341" s="261"/>
      <c r="B341" s="270"/>
      <c r="C341" s="263" t="s">
        <v>89</v>
      </c>
      <c r="D341" s="247">
        <f t="shared" si="133"/>
        <v>840</v>
      </c>
      <c r="E341" s="247">
        <v>31</v>
      </c>
      <c r="F341" s="247">
        <v>94</v>
      </c>
      <c r="G341" s="247">
        <v>109</v>
      </c>
      <c r="H341" s="247">
        <v>129</v>
      </c>
      <c r="I341" s="247">
        <v>82</v>
      </c>
      <c r="J341" s="247">
        <v>79</v>
      </c>
      <c r="K341" s="247">
        <v>46</v>
      </c>
      <c r="L341" s="247">
        <v>52</v>
      </c>
      <c r="M341" s="247">
        <v>28</v>
      </c>
      <c r="N341" s="247">
        <v>27</v>
      </c>
      <c r="O341" s="247">
        <v>28</v>
      </c>
      <c r="P341" s="247">
        <v>32</v>
      </c>
      <c r="Q341" s="247">
        <v>27</v>
      </c>
      <c r="R341" s="247">
        <v>28</v>
      </c>
      <c r="S341" s="247">
        <v>19</v>
      </c>
      <c r="T341" s="247">
        <v>12</v>
      </c>
      <c r="U341" s="247">
        <v>8</v>
      </c>
      <c r="V341" s="264">
        <v>9</v>
      </c>
      <c r="W341" s="240"/>
      <c r="X341" s="240"/>
      <c r="Y341" s="241"/>
      <c r="Z341" s="241"/>
      <c r="AA341" s="241"/>
      <c r="AB341" s="241"/>
      <c r="AC341" s="241"/>
      <c r="AD341" s="241"/>
      <c r="AE341" s="241"/>
      <c r="AF341" s="241"/>
      <c r="AG341" s="241"/>
      <c r="AH341" s="241"/>
      <c r="AI341" s="241"/>
      <c r="AJ341" s="241"/>
      <c r="AK341" s="241"/>
      <c r="AL341" s="241"/>
      <c r="AM341" s="241"/>
      <c r="AN341" s="241"/>
      <c r="AO341" s="241"/>
      <c r="AP341" s="241"/>
      <c r="AQ341" s="241"/>
      <c r="AR341" s="241"/>
      <c r="AS341" s="241"/>
      <c r="AT341" s="241"/>
      <c r="AU341" s="241"/>
      <c r="AV341" s="241"/>
      <c r="AW341" s="241"/>
      <c r="AX341" s="241"/>
      <c r="AY341" s="241"/>
      <c r="AZ341" s="241"/>
      <c r="BA341" s="241"/>
      <c r="BB341" s="241"/>
      <c r="BC341" s="241"/>
      <c r="BD341" s="241"/>
      <c r="BE341" s="241"/>
      <c r="BF341" s="241"/>
      <c r="BG341" s="241"/>
      <c r="BH341" s="241"/>
      <c r="BI341" s="241"/>
      <c r="BJ341" s="241"/>
      <c r="BK341" s="241"/>
      <c r="BL341" s="241"/>
      <c r="BM341" s="241"/>
      <c r="BN341" s="241"/>
      <c r="BO341" s="241"/>
      <c r="BP341" s="241"/>
      <c r="BQ341" s="241"/>
      <c r="BR341" s="241"/>
      <c r="BS341" s="241"/>
      <c r="BT341" s="241"/>
      <c r="BU341" s="241"/>
      <c r="BV341" s="241"/>
      <c r="BW341" s="241"/>
      <c r="BX341" s="241"/>
      <c r="BY341" s="241"/>
      <c r="BZ341" s="241"/>
      <c r="CA341" s="241"/>
      <c r="CB341" s="241"/>
      <c r="CC341" s="241"/>
      <c r="CD341" s="241"/>
      <c r="CE341" s="241"/>
      <c r="CF341" s="241"/>
      <c r="CG341" s="241"/>
      <c r="CH341" s="241"/>
      <c r="CI341" s="241"/>
      <c r="CJ341" s="241"/>
      <c r="CK341" s="241"/>
      <c r="CL341" s="241"/>
      <c r="CM341" s="241"/>
      <c r="CN341" s="241"/>
      <c r="CO341" s="241"/>
      <c r="CP341" s="241"/>
      <c r="CQ341" s="241"/>
      <c r="CR341" s="241"/>
      <c r="CS341" s="241"/>
      <c r="CT341" s="241"/>
    </row>
    <row r="342" spans="1:98" s="254" customFormat="1" ht="19.5" customHeight="1">
      <c r="A342" s="248" t="s">
        <v>33</v>
      </c>
      <c r="B342" s="249" t="s">
        <v>278</v>
      </c>
      <c r="C342" s="166"/>
      <c r="D342" s="239">
        <f t="shared" si="133"/>
        <v>751</v>
      </c>
      <c r="E342" s="239">
        <f t="shared" ref="E342:V342" si="139">SUM(E343:E344)</f>
        <v>18</v>
      </c>
      <c r="F342" s="239">
        <f t="shared" si="139"/>
        <v>76</v>
      </c>
      <c r="G342" s="239">
        <f t="shared" si="139"/>
        <v>104</v>
      </c>
      <c r="H342" s="239">
        <f t="shared" si="139"/>
        <v>107</v>
      </c>
      <c r="I342" s="239">
        <f t="shared" si="139"/>
        <v>79</v>
      </c>
      <c r="J342" s="239">
        <f t="shared" si="139"/>
        <v>60</v>
      </c>
      <c r="K342" s="239">
        <f t="shared" si="139"/>
        <v>48</v>
      </c>
      <c r="L342" s="239">
        <f t="shared" si="139"/>
        <v>30</v>
      </c>
      <c r="M342" s="239">
        <f t="shared" si="139"/>
        <v>41</v>
      </c>
      <c r="N342" s="239">
        <f t="shared" si="139"/>
        <v>22</v>
      </c>
      <c r="O342" s="239">
        <f t="shared" si="139"/>
        <v>22</v>
      </c>
      <c r="P342" s="239">
        <f t="shared" si="139"/>
        <v>34</v>
      </c>
      <c r="Q342" s="239">
        <f t="shared" si="139"/>
        <v>27</v>
      </c>
      <c r="R342" s="239">
        <f t="shared" si="139"/>
        <v>27</v>
      </c>
      <c r="S342" s="239">
        <f t="shared" si="139"/>
        <v>18</v>
      </c>
      <c r="T342" s="239">
        <f t="shared" si="139"/>
        <v>13</v>
      </c>
      <c r="U342" s="239">
        <f t="shared" si="139"/>
        <v>7</v>
      </c>
      <c r="V342" s="251">
        <f t="shared" si="139"/>
        <v>18</v>
      </c>
      <c r="W342" s="252"/>
      <c r="X342" s="252"/>
      <c r="Y342" s="253"/>
      <c r="Z342" s="253"/>
      <c r="AA342" s="253"/>
      <c r="AB342" s="253"/>
      <c r="AC342" s="253"/>
      <c r="AD342" s="253"/>
      <c r="AE342" s="253"/>
      <c r="AF342" s="253"/>
      <c r="AG342" s="253"/>
      <c r="AH342" s="253"/>
      <c r="AI342" s="253"/>
      <c r="AJ342" s="253"/>
      <c r="AK342" s="253"/>
      <c r="AL342" s="253"/>
      <c r="AM342" s="253"/>
      <c r="AN342" s="253"/>
      <c r="AO342" s="253"/>
      <c r="AP342" s="253"/>
      <c r="AQ342" s="253"/>
      <c r="AR342" s="253"/>
      <c r="AS342" s="253"/>
      <c r="AT342" s="253"/>
      <c r="AU342" s="253"/>
      <c r="AV342" s="253"/>
      <c r="AW342" s="253"/>
      <c r="AX342" s="253"/>
      <c r="AY342" s="253"/>
      <c r="AZ342" s="253"/>
      <c r="BA342" s="253"/>
      <c r="BB342" s="253"/>
      <c r="BC342" s="253"/>
      <c r="BD342" s="253"/>
      <c r="BE342" s="253"/>
      <c r="BF342" s="253"/>
      <c r="BG342" s="253"/>
      <c r="BH342" s="253"/>
      <c r="BI342" s="253"/>
      <c r="BJ342" s="253"/>
      <c r="BK342" s="253"/>
      <c r="BL342" s="253"/>
      <c r="BM342" s="253"/>
      <c r="BN342" s="253"/>
      <c r="BO342" s="253"/>
      <c r="BP342" s="253"/>
      <c r="BQ342" s="253"/>
      <c r="BR342" s="253"/>
      <c r="BS342" s="253"/>
      <c r="BT342" s="253"/>
      <c r="BU342" s="253"/>
      <c r="BV342" s="253"/>
      <c r="BW342" s="253"/>
      <c r="BX342" s="253"/>
      <c r="BY342" s="253"/>
      <c r="BZ342" s="253"/>
      <c r="CA342" s="253"/>
      <c r="CB342" s="253"/>
      <c r="CC342" s="253"/>
      <c r="CD342" s="253"/>
      <c r="CE342" s="253"/>
      <c r="CF342" s="253"/>
      <c r="CG342" s="253"/>
      <c r="CH342" s="253"/>
      <c r="CI342" s="253"/>
      <c r="CJ342" s="253"/>
      <c r="CK342" s="253"/>
      <c r="CL342" s="253"/>
      <c r="CM342" s="253"/>
      <c r="CN342" s="253"/>
      <c r="CO342" s="253"/>
      <c r="CP342" s="253"/>
      <c r="CQ342" s="253"/>
      <c r="CR342" s="253"/>
      <c r="CS342" s="253"/>
      <c r="CT342" s="253"/>
    </row>
    <row r="343" spans="1:98" s="265" customFormat="1" ht="19.5" customHeight="1">
      <c r="A343" s="261"/>
      <c r="B343" s="273"/>
      <c r="C343" s="263" t="s">
        <v>88</v>
      </c>
      <c r="D343" s="247">
        <f t="shared" si="133"/>
        <v>370</v>
      </c>
      <c r="E343" s="247">
        <v>12</v>
      </c>
      <c r="F343" s="247">
        <v>45</v>
      </c>
      <c r="G343" s="247">
        <v>52</v>
      </c>
      <c r="H343" s="247">
        <v>50</v>
      </c>
      <c r="I343" s="247">
        <v>38</v>
      </c>
      <c r="J343" s="247">
        <v>25</v>
      </c>
      <c r="K343" s="247">
        <v>21</v>
      </c>
      <c r="L343" s="247">
        <v>13</v>
      </c>
      <c r="M343" s="247">
        <v>21</v>
      </c>
      <c r="N343" s="247">
        <v>12</v>
      </c>
      <c r="O343" s="247">
        <v>12</v>
      </c>
      <c r="P343" s="247">
        <v>17</v>
      </c>
      <c r="Q343" s="247">
        <v>10</v>
      </c>
      <c r="R343" s="247">
        <v>12</v>
      </c>
      <c r="S343" s="247">
        <v>11</v>
      </c>
      <c r="T343" s="247">
        <v>8</v>
      </c>
      <c r="U343" s="247">
        <v>5</v>
      </c>
      <c r="V343" s="264">
        <v>6</v>
      </c>
      <c r="W343" s="240"/>
      <c r="X343" s="240"/>
      <c r="Y343" s="241"/>
      <c r="Z343" s="241"/>
      <c r="AA343" s="241"/>
      <c r="AB343" s="241"/>
      <c r="AC343" s="241"/>
      <c r="AD343" s="241"/>
      <c r="AE343" s="241"/>
      <c r="AF343" s="241"/>
      <c r="AG343" s="241"/>
      <c r="AH343" s="241"/>
      <c r="AI343" s="241"/>
      <c r="AJ343" s="241"/>
      <c r="AK343" s="241"/>
      <c r="AL343" s="241"/>
      <c r="AM343" s="241"/>
      <c r="AN343" s="241"/>
      <c r="AO343" s="241"/>
      <c r="AP343" s="241"/>
      <c r="AQ343" s="241"/>
      <c r="AR343" s="241"/>
      <c r="AS343" s="241"/>
      <c r="AT343" s="241"/>
      <c r="AU343" s="241"/>
      <c r="AV343" s="241"/>
      <c r="AW343" s="241"/>
      <c r="AX343" s="241"/>
      <c r="AY343" s="241"/>
      <c r="AZ343" s="241"/>
      <c r="BA343" s="241"/>
      <c r="BB343" s="241"/>
      <c r="BC343" s="241"/>
      <c r="BD343" s="241"/>
      <c r="BE343" s="241"/>
      <c r="BF343" s="241"/>
      <c r="BG343" s="241"/>
      <c r="BH343" s="241"/>
      <c r="BI343" s="241"/>
      <c r="BJ343" s="241"/>
      <c r="BK343" s="241"/>
      <c r="BL343" s="241"/>
      <c r="BM343" s="241"/>
      <c r="BN343" s="241"/>
      <c r="BO343" s="241"/>
      <c r="BP343" s="241"/>
      <c r="BQ343" s="241"/>
      <c r="BR343" s="241"/>
      <c r="BS343" s="241"/>
      <c r="BT343" s="241"/>
      <c r="BU343" s="241"/>
      <c r="BV343" s="241"/>
      <c r="BW343" s="241"/>
      <c r="BX343" s="241"/>
      <c r="BY343" s="241"/>
      <c r="BZ343" s="241"/>
      <c r="CA343" s="241"/>
      <c r="CB343" s="241"/>
      <c r="CC343" s="241"/>
      <c r="CD343" s="241"/>
      <c r="CE343" s="241"/>
      <c r="CF343" s="241"/>
      <c r="CG343" s="241"/>
      <c r="CH343" s="241"/>
      <c r="CI343" s="241"/>
      <c r="CJ343" s="241"/>
      <c r="CK343" s="241"/>
      <c r="CL343" s="241"/>
      <c r="CM343" s="241"/>
      <c r="CN343" s="241"/>
      <c r="CO343" s="241"/>
      <c r="CP343" s="241"/>
      <c r="CQ343" s="241"/>
      <c r="CR343" s="241"/>
      <c r="CS343" s="241"/>
      <c r="CT343" s="241"/>
    </row>
    <row r="344" spans="1:98" ht="19.5" customHeight="1">
      <c r="A344" s="261"/>
      <c r="B344" s="270"/>
      <c r="C344" s="263" t="s">
        <v>89</v>
      </c>
      <c r="D344" s="247">
        <f t="shared" si="133"/>
        <v>381</v>
      </c>
      <c r="E344" s="247">
        <v>6</v>
      </c>
      <c r="F344" s="247">
        <v>31</v>
      </c>
      <c r="G344" s="247">
        <v>52</v>
      </c>
      <c r="H344" s="247">
        <v>57</v>
      </c>
      <c r="I344" s="247">
        <v>41</v>
      </c>
      <c r="J344" s="247">
        <v>35</v>
      </c>
      <c r="K344" s="247">
        <v>27</v>
      </c>
      <c r="L344" s="247">
        <v>17</v>
      </c>
      <c r="M344" s="247">
        <v>20</v>
      </c>
      <c r="N344" s="247">
        <v>10</v>
      </c>
      <c r="O344" s="247">
        <v>10</v>
      </c>
      <c r="P344" s="247">
        <v>17</v>
      </c>
      <c r="Q344" s="247">
        <v>17</v>
      </c>
      <c r="R344" s="247">
        <v>15</v>
      </c>
      <c r="S344" s="247">
        <v>7</v>
      </c>
      <c r="T344" s="247">
        <v>5</v>
      </c>
      <c r="U344" s="247">
        <v>2</v>
      </c>
      <c r="V344" s="264">
        <v>12</v>
      </c>
      <c r="W344" s="240"/>
      <c r="X344" s="240"/>
      <c r="Y344" s="241"/>
      <c r="Z344" s="241"/>
      <c r="AA344" s="241"/>
      <c r="AB344" s="241"/>
      <c r="AC344" s="241"/>
      <c r="AD344" s="241"/>
      <c r="AE344" s="241"/>
      <c r="AF344" s="241"/>
      <c r="AG344" s="241"/>
      <c r="AH344" s="241"/>
      <c r="AI344" s="241"/>
      <c r="AJ344" s="241"/>
      <c r="AK344" s="241"/>
      <c r="AL344" s="241"/>
      <c r="AM344" s="241"/>
      <c r="AN344" s="241"/>
      <c r="AO344" s="241"/>
      <c r="AP344" s="241"/>
      <c r="AQ344" s="241"/>
      <c r="AR344" s="241"/>
      <c r="AS344" s="241"/>
      <c r="AT344" s="241"/>
      <c r="AU344" s="241"/>
      <c r="AV344" s="241"/>
      <c r="AW344" s="241"/>
      <c r="AX344" s="241"/>
      <c r="AY344" s="241"/>
      <c r="AZ344" s="241"/>
      <c r="BA344" s="241"/>
      <c r="BB344" s="241"/>
      <c r="BC344" s="241"/>
      <c r="BD344" s="241"/>
      <c r="BE344" s="241"/>
      <c r="BF344" s="241"/>
      <c r="BG344" s="241"/>
      <c r="BH344" s="241"/>
      <c r="BI344" s="241"/>
      <c r="BJ344" s="241"/>
      <c r="BK344" s="241"/>
      <c r="BL344" s="241"/>
      <c r="BM344" s="241"/>
      <c r="BN344" s="241"/>
      <c r="BO344" s="241"/>
      <c r="BP344" s="241"/>
      <c r="BQ344" s="241"/>
      <c r="BR344" s="241"/>
      <c r="BS344" s="241"/>
      <c r="BT344" s="241"/>
      <c r="BU344" s="241"/>
      <c r="BV344" s="241"/>
      <c r="BW344" s="241"/>
      <c r="BX344" s="241"/>
      <c r="BY344" s="241"/>
      <c r="BZ344" s="241"/>
      <c r="CA344" s="241"/>
      <c r="CB344" s="241"/>
      <c r="CC344" s="241"/>
      <c r="CD344" s="241"/>
      <c r="CE344" s="241"/>
      <c r="CF344" s="241"/>
      <c r="CG344" s="241"/>
      <c r="CH344" s="241"/>
      <c r="CI344" s="241"/>
      <c r="CJ344" s="241"/>
      <c r="CK344" s="241"/>
      <c r="CL344" s="241"/>
      <c r="CM344" s="241"/>
      <c r="CN344" s="241"/>
      <c r="CO344" s="241"/>
      <c r="CP344" s="241"/>
      <c r="CQ344" s="241"/>
      <c r="CR344" s="241"/>
      <c r="CS344" s="241"/>
      <c r="CT344" s="241"/>
    </row>
    <row r="345" spans="1:98" s="254" customFormat="1" ht="19.5" customHeight="1">
      <c r="A345" s="248" t="s">
        <v>35</v>
      </c>
      <c r="B345" s="249" t="s">
        <v>279</v>
      </c>
      <c r="C345" s="274"/>
      <c r="D345" s="239">
        <f t="shared" si="133"/>
        <v>933</v>
      </c>
      <c r="E345" s="239">
        <f t="shared" ref="E345:V345" si="140">SUM(E346:E347)</f>
        <v>12</v>
      </c>
      <c r="F345" s="239">
        <f t="shared" si="140"/>
        <v>65</v>
      </c>
      <c r="G345" s="239">
        <f t="shared" si="140"/>
        <v>94</v>
      </c>
      <c r="H345" s="239">
        <f t="shared" si="140"/>
        <v>90</v>
      </c>
      <c r="I345" s="239">
        <f t="shared" si="140"/>
        <v>84</v>
      </c>
      <c r="J345" s="239">
        <f t="shared" si="140"/>
        <v>64</v>
      </c>
      <c r="K345" s="239">
        <f t="shared" si="140"/>
        <v>58</v>
      </c>
      <c r="L345" s="239">
        <f t="shared" si="140"/>
        <v>51</v>
      </c>
      <c r="M345" s="239">
        <f t="shared" si="140"/>
        <v>45</v>
      </c>
      <c r="N345" s="239">
        <f t="shared" si="140"/>
        <v>36</v>
      </c>
      <c r="O345" s="239">
        <f t="shared" si="140"/>
        <v>35</v>
      </c>
      <c r="P345" s="239">
        <f t="shared" si="140"/>
        <v>35</v>
      </c>
      <c r="Q345" s="239">
        <f t="shared" si="140"/>
        <v>45</v>
      </c>
      <c r="R345" s="239">
        <f t="shared" si="140"/>
        <v>49</v>
      </c>
      <c r="S345" s="239">
        <f t="shared" si="140"/>
        <v>50</v>
      </c>
      <c r="T345" s="239">
        <f t="shared" si="140"/>
        <v>51</v>
      </c>
      <c r="U345" s="239">
        <f t="shared" si="140"/>
        <v>28</v>
      </c>
      <c r="V345" s="251">
        <f t="shared" si="140"/>
        <v>41</v>
      </c>
      <c r="W345" s="252"/>
      <c r="X345" s="252"/>
      <c r="Y345" s="253"/>
      <c r="Z345" s="253"/>
      <c r="AA345" s="253"/>
      <c r="AB345" s="253"/>
      <c r="AC345" s="253"/>
      <c r="AD345" s="253"/>
      <c r="AE345" s="253"/>
      <c r="AF345" s="253"/>
      <c r="AG345" s="253"/>
      <c r="AH345" s="253"/>
      <c r="AI345" s="253"/>
      <c r="AJ345" s="253"/>
      <c r="AK345" s="253"/>
      <c r="AL345" s="253"/>
      <c r="AM345" s="253"/>
      <c r="AN345" s="253"/>
      <c r="AO345" s="253"/>
      <c r="AP345" s="253"/>
      <c r="AQ345" s="253"/>
      <c r="AR345" s="253"/>
      <c r="AS345" s="253"/>
      <c r="AT345" s="253"/>
      <c r="AU345" s="253"/>
      <c r="AV345" s="253"/>
      <c r="AW345" s="253"/>
      <c r="AX345" s="253"/>
      <c r="AY345" s="253"/>
      <c r="AZ345" s="253"/>
      <c r="BA345" s="253"/>
      <c r="BB345" s="253"/>
      <c r="BC345" s="253"/>
      <c r="BD345" s="253"/>
      <c r="BE345" s="253"/>
      <c r="BF345" s="253"/>
      <c r="BG345" s="253"/>
      <c r="BH345" s="253"/>
      <c r="BI345" s="253"/>
      <c r="BJ345" s="253"/>
      <c r="BK345" s="253"/>
      <c r="BL345" s="253"/>
      <c r="BM345" s="253"/>
      <c r="BN345" s="253"/>
      <c r="BO345" s="253"/>
      <c r="BP345" s="253"/>
      <c r="BQ345" s="253"/>
      <c r="BR345" s="253"/>
      <c r="BS345" s="253"/>
      <c r="BT345" s="253"/>
      <c r="BU345" s="253"/>
      <c r="BV345" s="253"/>
      <c r="BW345" s="253"/>
      <c r="BX345" s="253"/>
      <c r="BY345" s="253"/>
      <c r="BZ345" s="253"/>
      <c r="CA345" s="253"/>
      <c r="CB345" s="253"/>
      <c r="CC345" s="253"/>
      <c r="CD345" s="253"/>
      <c r="CE345" s="253"/>
      <c r="CF345" s="253"/>
      <c r="CG345" s="253"/>
      <c r="CH345" s="253"/>
      <c r="CI345" s="253"/>
      <c r="CJ345" s="253"/>
      <c r="CK345" s="253"/>
      <c r="CL345" s="253"/>
      <c r="CM345" s="253"/>
      <c r="CN345" s="253"/>
      <c r="CO345" s="253"/>
      <c r="CP345" s="253"/>
      <c r="CQ345" s="253"/>
      <c r="CR345" s="253"/>
      <c r="CS345" s="253"/>
      <c r="CT345" s="253"/>
    </row>
    <row r="346" spans="1:98" s="265" customFormat="1" ht="19.5" customHeight="1">
      <c r="A346" s="261"/>
      <c r="B346" s="273"/>
      <c r="C346" s="263" t="s">
        <v>88</v>
      </c>
      <c r="D346" s="247">
        <f t="shared" si="133"/>
        <v>470</v>
      </c>
      <c r="E346" s="247">
        <v>5</v>
      </c>
      <c r="F346" s="247">
        <v>30</v>
      </c>
      <c r="G346" s="247">
        <v>46</v>
      </c>
      <c r="H346" s="247">
        <v>43</v>
      </c>
      <c r="I346" s="247">
        <v>37</v>
      </c>
      <c r="J346" s="247">
        <v>35</v>
      </c>
      <c r="K346" s="247">
        <v>30</v>
      </c>
      <c r="L346" s="247">
        <v>27</v>
      </c>
      <c r="M346" s="247">
        <v>25</v>
      </c>
      <c r="N346" s="247">
        <v>23</v>
      </c>
      <c r="O346" s="247">
        <v>18</v>
      </c>
      <c r="P346" s="247">
        <v>18</v>
      </c>
      <c r="Q346" s="247">
        <v>18</v>
      </c>
      <c r="R346" s="247">
        <v>26</v>
      </c>
      <c r="S346" s="247">
        <v>21</v>
      </c>
      <c r="T346" s="247">
        <v>33</v>
      </c>
      <c r="U346" s="247">
        <v>15</v>
      </c>
      <c r="V346" s="264">
        <v>20</v>
      </c>
      <c r="W346" s="267"/>
      <c r="X346" s="240"/>
      <c r="Y346" s="241"/>
      <c r="Z346" s="241"/>
      <c r="AA346" s="241"/>
      <c r="AB346" s="241"/>
      <c r="AC346" s="241"/>
      <c r="AD346" s="241"/>
      <c r="AE346" s="241"/>
      <c r="AF346" s="241"/>
      <c r="AG346" s="241"/>
      <c r="AH346" s="241"/>
      <c r="AI346" s="241"/>
      <c r="AJ346" s="241"/>
      <c r="AK346" s="241"/>
      <c r="AL346" s="241"/>
      <c r="AM346" s="241"/>
      <c r="AN346" s="241"/>
      <c r="AO346" s="241"/>
      <c r="AP346" s="241"/>
      <c r="AQ346" s="241"/>
      <c r="AR346" s="241"/>
      <c r="AS346" s="241"/>
      <c r="AT346" s="241"/>
      <c r="AU346" s="241"/>
      <c r="AV346" s="241"/>
      <c r="AW346" s="241"/>
      <c r="AX346" s="241"/>
      <c r="AY346" s="241"/>
      <c r="AZ346" s="241"/>
      <c r="BA346" s="241"/>
      <c r="BB346" s="241"/>
      <c r="BC346" s="241"/>
      <c r="BD346" s="241"/>
      <c r="BE346" s="241"/>
      <c r="BF346" s="241"/>
      <c r="BG346" s="241"/>
      <c r="BH346" s="241"/>
      <c r="BI346" s="241"/>
      <c r="BJ346" s="241"/>
      <c r="BK346" s="241"/>
      <c r="BL346" s="241"/>
      <c r="BM346" s="241"/>
      <c r="BN346" s="241"/>
      <c r="BO346" s="241"/>
      <c r="BP346" s="241"/>
      <c r="BQ346" s="241"/>
      <c r="BR346" s="241"/>
      <c r="BS346" s="241"/>
      <c r="BT346" s="241"/>
      <c r="BU346" s="241"/>
      <c r="BV346" s="241"/>
      <c r="BW346" s="241"/>
      <c r="BX346" s="241"/>
      <c r="BY346" s="241"/>
      <c r="BZ346" s="241"/>
      <c r="CA346" s="241"/>
      <c r="CB346" s="241"/>
      <c r="CC346" s="241"/>
      <c r="CD346" s="241"/>
      <c r="CE346" s="241"/>
      <c r="CF346" s="241"/>
      <c r="CG346" s="241"/>
      <c r="CH346" s="241"/>
      <c r="CI346" s="241"/>
      <c r="CJ346" s="241"/>
      <c r="CK346" s="241"/>
      <c r="CL346" s="241"/>
      <c r="CM346" s="241"/>
      <c r="CN346" s="241"/>
      <c r="CO346" s="241"/>
      <c r="CP346" s="241"/>
      <c r="CQ346" s="241"/>
      <c r="CR346" s="241"/>
      <c r="CS346" s="241"/>
      <c r="CT346" s="241"/>
    </row>
    <row r="347" spans="1:98" ht="19.5" customHeight="1">
      <c r="A347" s="261"/>
      <c r="B347" s="270"/>
      <c r="C347" s="263" t="s">
        <v>89</v>
      </c>
      <c r="D347" s="247">
        <f t="shared" si="133"/>
        <v>463</v>
      </c>
      <c r="E347" s="247">
        <v>7</v>
      </c>
      <c r="F347" s="247">
        <v>35</v>
      </c>
      <c r="G347" s="247">
        <v>48</v>
      </c>
      <c r="H347" s="247">
        <v>47</v>
      </c>
      <c r="I347" s="247">
        <v>47</v>
      </c>
      <c r="J347" s="247">
        <v>29</v>
      </c>
      <c r="K347" s="247">
        <v>28</v>
      </c>
      <c r="L347" s="247">
        <v>24</v>
      </c>
      <c r="M347" s="247">
        <v>20</v>
      </c>
      <c r="N347" s="247">
        <v>13</v>
      </c>
      <c r="O347" s="247">
        <v>17</v>
      </c>
      <c r="P347" s="247">
        <v>17</v>
      </c>
      <c r="Q347" s="247">
        <v>27</v>
      </c>
      <c r="R347" s="247">
        <v>23</v>
      </c>
      <c r="S347" s="247">
        <v>29</v>
      </c>
      <c r="T347" s="247">
        <v>18</v>
      </c>
      <c r="U347" s="247">
        <v>13</v>
      </c>
      <c r="V347" s="264">
        <v>21</v>
      </c>
      <c r="W347" s="267"/>
      <c r="X347" s="240"/>
      <c r="Y347" s="241"/>
      <c r="Z347" s="241"/>
      <c r="AA347" s="241"/>
      <c r="AB347" s="241"/>
      <c r="AC347" s="241"/>
      <c r="AD347" s="241"/>
      <c r="AE347" s="241"/>
      <c r="AF347" s="241"/>
      <c r="AG347" s="241"/>
      <c r="AH347" s="241"/>
      <c r="AI347" s="241"/>
      <c r="AJ347" s="241"/>
      <c r="AK347" s="241"/>
      <c r="AL347" s="241"/>
      <c r="AM347" s="241"/>
      <c r="AN347" s="241"/>
      <c r="AO347" s="241"/>
      <c r="AP347" s="241"/>
      <c r="AQ347" s="241"/>
      <c r="AR347" s="241"/>
      <c r="AS347" s="241"/>
      <c r="AT347" s="241"/>
      <c r="AU347" s="241"/>
      <c r="AV347" s="241"/>
      <c r="AW347" s="241"/>
      <c r="AX347" s="241"/>
      <c r="AY347" s="241"/>
      <c r="AZ347" s="241"/>
      <c r="BA347" s="241"/>
      <c r="BB347" s="241"/>
      <c r="BC347" s="241"/>
      <c r="BD347" s="241"/>
      <c r="BE347" s="241"/>
      <c r="BF347" s="241"/>
      <c r="BG347" s="241"/>
      <c r="BH347" s="241"/>
      <c r="BI347" s="241"/>
      <c r="BJ347" s="241"/>
      <c r="BK347" s="241"/>
      <c r="BL347" s="241"/>
      <c r="BM347" s="241"/>
      <c r="BN347" s="241"/>
      <c r="BO347" s="241"/>
      <c r="BP347" s="241"/>
      <c r="BQ347" s="241"/>
      <c r="BR347" s="241"/>
      <c r="BS347" s="241"/>
      <c r="BT347" s="241"/>
      <c r="BU347" s="241"/>
      <c r="BV347" s="241"/>
      <c r="BW347" s="241"/>
      <c r="BX347" s="241"/>
      <c r="BY347" s="241"/>
      <c r="BZ347" s="241"/>
      <c r="CA347" s="241"/>
      <c r="CB347" s="241"/>
      <c r="CC347" s="241"/>
      <c r="CD347" s="241"/>
      <c r="CE347" s="241"/>
      <c r="CF347" s="241"/>
      <c r="CG347" s="241"/>
      <c r="CH347" s="241"/>
      <c r="CI347" s="241"/>
      <c r="CJ347" s="241"/>
      <c r="CK347" s="241"/>
      <c r="CL347" s="241"/>
      <c r="CM347" s="241"/>
      <c r="CN347" s="241"/>
      <c r="CO347" s="241"/>
      <c r="CP347" s="241"/>
      <c r="CQ347" s="241"/>
      <c r="CR347" s="241"/>
      <c r="CS347" s="241"/>
      <c r="CT347" s="241"/>
    </row>
    <row r="348" spans="1:98" s="254" customFormat="1" ht="19.5" customHeight="1">
      <c r="A348" s="248" t="s">
        <v>37</v>
      </c>
      <c r="B348" s="249" t="s">
        <v>280</v>
      </c>
      <c r="C348" s="166"/>
      <c r="D348" s="239">
        <f t="shared" si="133"/>
        <v>343</v>
      </c>
      <c r="E348" s="239">
        <f t="shared" ref="E348:V348" si="141">SUM(E349:E350)</f>
        <v>5</v>
      </c>
      <c r="F348" s="239">
        <f t="shared" si="141"/>
        <v>31</v>
      </c>
      <c r="G348" s="239">
        <f t="shared" si="141"/>
        <v>43</v>
      </c>
      <c r="H348" s="239">
        <f t="shared" si="141"/>
        <v>36</v>
      </c>
      <c r="I348" s="239">
        <f t="shared" si="141"/>
        <v>47</v>
      </c>
      <c r="J348" s="239">
        <f t="shared" si="141"/>
        <v>23</v>
      </c>
      <c r="K348" s="239">
        <f t="shared" si="141"/>
        <v>25</v>
      </c>
      <c r="L348" s="239">
        <f t="shared" si="141"/>
        <v>16</v>
      </c>
      <c r="M348" s="239">
        <f t="shared" si="141"/>
        <v>10</v>
      </c>
      <c r="N348" s="239">
        <f t="shared" si="141"/>
        <v>16</v>
      </c>
      <c r="O348" s="239">
        <f t="shared" si="141"/>
        <v>12</v>
      </c>
      <c r="P348" s="239">
        <f t="shared" si="141"/>
        <v>16</v>
      </c>
      <c r="Q348" s="239">
        <f t="shared" si="141"/>
        <v>15</v>
      </c>
      <c r="R348" s="239">
        <f t="shared" si="141"/>
        <v>13</v>
      </c>
      <c r="S348" s="239">
        <f t="shared" si="141"/>
        <v>13</v>
      </c>
      <c r="T348" s="239">
        <f t="shared" si="141"/>
        <v>9</v>
      </c>
      <c r="U348" s="239">
        <f t="shared" si="141"/>
        <v>6</v>
      </c>
      <c r="V348" s="251">
        <f t="shared" si="141"/>
        <v>7</v>
      </c>
      <c r="W348" s="252"/>
      <c r="X348" s="252"/>
      <c r="Y348" s="253"/>
      <c r="Z348" s="253"/>
      <c r="AA348" s="253"/>
      <c r="AB348" s="253"/>
      <c r="AC348" s="253"/>
      <c r="AD348" s="253"/>
      <c r="AE348" s="253"/>
      <c r="AF348" s="253"/>
      <c r="AG348" s="253"/>
      <c r="AH348" s="253"/>
      <c r="AI348" s="253"/>
      <c r="AJ348" s="253"/>
      <c r="AK348" s="253"/>
      <c r="AL348" s="253"/>
      <c r="AM348" s="253"/>
      <c r="AN348" s="253"/>
      <c r="AO348" s="253"/>
      <c r="AP348" s="253"/>
      <c r="AQ348" s="253"/>
      <c r="AR348" s="253"/>
      <c r="AS348" s="253"/>
      <c r="AT348" s="253"/>
      <c r="AU348" s="253"/>
      <c r="AV348" s="253"/>
      <c r="AW348" s="253"/>
      <c r="AX348" s="253"/>
      <c r="AY348" s="253"/>
      <c r="AZ348" s="253"/>
      <c r="BA348" s="253"/>
      <c r="BB348" s="253"/>
      <c r="BC348" s="253"/>
      <c r="BD348" s="253"/>
      <c r="BE348" s="253"/>
      <c r="BF348" s="253"/>
      <c r="BG348" s="253"/>
      <c r="BH348" s="253"/>
      <c r="BI348" s="253"/>
      <c r="BJ348" s="253"/>
      <c r="BK348" s="253"/>
      <c r="BL348" s="253"/>
      <c r="BM348" s="253"/>
      <c r="BN348" s="253"/>
      <c r="BO348" s="253"/>
      <c r="BP348" s="253"/>
      <c r="BQ348" s="253"/>
      <c r="BR348" s="253"/>
      <c r="BS348" s="253"/>
      <c r="BT348" s="253"/>
      <c r="BU348" s="253"/>
      <c r="BV348" s="253"/>
      <c r="BW348" s="253"/>
      <c r="BX348" s="253"/>
      <c r="BY348" s="253"/>
      <c r="BZ348" s="253"/>
      <c r="CA348" s="253"/>
      <c r="CB348" s="253"/>
      <c r="CC348" s="253"/>
      <c r="CD348" s="253"/>
      <c r="CE348" s="253"/>
      <c r="CF348" s="253"/>
      <c r="CG348" s="253"/>
      <c r="CH348" s="253"/>
      <c r="CI348" s="253"/>
      <c r="CJ348" s="253"/>
      <c r="CK348" s="253"/>
      <c r="CL348" s="253"/>
      <c r="CM348" s="253"/>
      <c r="CN348" s="253"/>
      <c r="CO348" s="253"/>
      <c r="CP348" s="253"/>
      <c r="CQ348" s="253"/>
      <c r="CR348" s="253"/>
      <c r="CS348" s="253"/>
      <c r="CT348" s="253"/>
    </row>
    <row r="349" spans="1:98" s="265" customFormat="1" ht="19.5" customHeight="1">
      <c r="A349" s="261"/>
      <c r="B349" s="273"/>
      <c r="C349" s="263" t="s">
        <v>88</v>
      </c>
      <c r="D349" s="247">
        <f t="shared" si="133"/>
        <v>192</v>
      </c>
      <c r="E349" s="247">
        <v>4</v>
      </c>
      <c r="F349" s="247">
        <v>18</v>
      </c>
      <c r="G349" s="247">
        <v>23</v>
      </c>
      <c r="H349" s="247">
        <v>22</v>
      </c>
      <c r="I349" s="247">
        <v>30</v>
      </c>
      <c r="J349" s="247">
        <v>10</v>
      </c>
      <c r="K349" s="247">
        <v>15</v>
      </c>
      <c r="L349" s="247">
        <v>8</v>
      </c>
      <c r="M349" s="247">
        <v>4</v>
      </c>
      <c r="N349" s="247">
        <v>11</v>
      </c>
      <c r="O349" s="247">
        <v>6</v>
      </c>
      <c r="P349" s="247">
        <v>10</v>
      </c>
      <c r="Q349" s="247">
        <v>6</v>
      </c>
      <c r="R349" s="247">
        <v>7</v>
      </c>
      <c r="S349" s="247">
        <v>6</v>
      </c>
      <c r="T349" s="247">
        <v>6</v>
      </c>
      <c r="U349" s="247">
        <v>3</v>
      </c>
      <c r="V349" s="264">
        <v>3</v>
      </c>
      <c r="W349" s="267"/>
      <c r="X349" s="240"/>
      <c r="Y349" s="241"/>
      <c r="Z349" s="241"/>
      <c r="AA349" s="241"/>
      <c r="AB349" s="241"/>
      <c r="AC349" s="241"/>
      <c r="AD349" s="241"/>
      <c r="AE349" s="241"/>
      <c r="AF349" s="241"/>
      <c r="AG349" s="241"/>
      <c r="AH349" s="241"/>
      <c r="AI349" s="241"/>
      <c r="AJ349" s="241"/>
      <c r="AK349" s="241"/>
      <c r="AL349" s="241"/>
      <c r="AM349" s="241"/>
      <c r="AN349" s="241"/>
      <c r="AO349" s="241"/>
      <c r="AP349" s="241"/>
      <c r="AQ349" s="241"/>
      <c r="AR349" s="241"/>
      <c r="AS349" s="241"/>
      <c r="AT349" s="241"/>
      <c r="AU349" s="241"/>
      <c r="AV349" s="241"/>
      <c r="AW349" s="241"/>
      <c r="AX349" s="241"/>
      <c r="AY349" s="241"/>
      <c r="AZ349" s="241"/>
      <c r="BA349" s="241"/>
      <c r="BB349" s="241"/>
      <c r="BC349" s="241"/>
      <c r="BD349" s="241"/>
      <c r="BE349" s="241"/>
      <c r="BF349" s="241"/>
      <c r="BG349" s="241"/>
      <c r="BH349" s="241"/>
      <c r="BI349" s="241"/>
      <c r="BJ349" s="241"/>
      <c r="BK349" s="241"/>
      <c r="BL349" s="241"/>
      <c r="BM349" s="241"/>
      <c r="BN349" s="241"/>
      <c r="BO349" s="241"/>
      <c r="BP349" s="241"/>
      <c r="BQ349" s="241"/>
      <c r="BR349" s="241"/>
      <c r="BS349" s="241"/>
      <c r="BT349" s="241"/>
      <c r="BU349" s="241"/>
      <c r="BV349" s="241"/>
      <c r="BW349" s="241"/>
      <c r="BX349" s="241"/>
      <c r="BY349" s="241"/>
      <c r="BZ349" s="241"/>
      <c r="CA349" s="241"/>
      <c r="CB349" s="241"/>
      <c r="CC349" s="241"/>
      <c r="CD349" s="241"/>
      <c r="CE349" s="241"/>
      <c r="CF349" s="241"/>
      <c r="CG349" s="241"/>
      <c r="CH349" s="241"/>
      <c r="CI349" s="241"/>
      <c r="CJ349" s="241"/>
      <c r="CK349" s="241"/>
      <c r="CL349" s="241"/>
      <c r="CM349" s="241"/>
      <c r="CN349" s="241"/>
      <c r="CO349" s="241"/>
      <c r="CP349" s="241"/>
      <c r="CQ349" s="241"/>
      <c r="CR349" s="241"/>
      <c r="CS349" s="241"/>
      <c r="CT349" s="241"/>
    </row>
    <row r="350" spans="1:98" ht="19.5" customHeight="1">
      <c r="A350" s="261"/>
      <c r="B350" s="270"/>
      <c r="C350" s="263" t="s">
        <v>89</v>
      </c>
      <c r="D350" s="247">
        <f t="shared" si="133"/>
        <v>151</v>
      </c>
      <c r="E350" s="247">
        <v>1</v>
      </c>
      <c r="F350" s="247">
        <v>13</v>
      </c>
      <c r="G350" s="247">
        <v>20</v>
      </c>
      <c r="H350" s="247">
        <v>14</v>
      </c>
      <c r="I350" s="247">
        <v>17</v>
      </c>
      <c r="J350" s="247">
        <v>13</v>
      </c>
      <c r="K350" s="247">
        <v>10</v>
      </c>
      <c r="L350" s="247">
        <v>8</v>
      </c>
      <c r="M350" s="247">
        <v>6</v>
      </c>
      <c r="N350" s="247">
        <v>5</v>
      </c>
      <c r="O350" s="247">
        <v>6</v>
      </c>
      <c r="P350" s="247">
        <v>6</v>
      </c>
      <c r="Q350" s="247">
        <v>9</v>
      </c>
      <c r="R350" s="247">
        <v>6</v>
      </c>
      <c r="S350" s="247">
        <v>7</v>
      </c>
      <c r="T350" s="247">
        <v>3</v>
      </c>
      <c r="U350" s="247">
        <v>3</v>
      </c>
      <c r="V350" s="264">
        <v>4</v>
      </c>
      <c r="W350" s="267"/>
      <c r="X350" s="240"/>
      <c r="Y350" s="241"/>
      <c r="Z350" s="241"/>
      <c r="AA350" s="241"/>
      <c r="AB350" s="241"/>
      <c r="AC350" s="241"/>
      <c r="AD350" s="241"/>
      <c r="AE350" s="241"/>
      <c r="AF350" s="241"/>
      <c r="AG350" s="241"/>
      <c r="AH350" s="241"/>
      <c r="AI350" s="241"/>
      <c r="AJ350" s="241"/>
      <c r="AK350" s="241"/>
      <c r="AL350" s="241"/>
      <c r="AM350" s="241"/>
      <c r="AN350" s="241"/>
      <c r="AO350" s="241"/>
      <c r="AP350" s="241"/>
      <c r="AQ350" s="241"/>
      <c r="AR350" s="241"/>
      <c r="AS350" s="241"/>
      <c r="AT350" s="241"/>
      <c r="AU350" s="241"/>
      <c r="AV350" s="241"/>
      <c r="AW350" s="241"/>
      <c r="AX350" s="241"/>
      <c r="AY350" s="241"/>
      <c r="AZ350" s="241"/>
      <c r="BA350" s="241"/>
      <c r="BB350" s="241"/>
      <c r="BC350" s="241"/>
      <c r="BD350" s="241"/>
      <c r="BE350" s="241"/>
      <c r="BF350" s="241"/>
      <c r="BG350" s="241"/>
      <c r="BH350" s="241"/>
      <c r="BI350" s="241"/>
      <c r="BJ350" s="241"/>
      <c r="BK350" s="241"/>
      <c r="BL350" s="241"/>
      <c r="BM350" s="241"/>
      <c r="BN350" s="241"/>
      <c r="BO350" s="241"/>
      <c r="BP350" s="241"/>
      <c r="BQ350" s="241"/>
      <c r="BR350" s="241"/>
      <c r="BS350" s="241"/>
      <c r="BT350" s="241"/>
      <c r="BU350" s="241"/>
      <c r="BV350" s="241"/>
      <c r="BW350" s="241"/>
      <c r="BX350" s="241"/>
      <c r="BY350" s="241"/>
      <c r="BZ350" s="241"/>
      <c r="CA350" s="241"/>
      <c r="CB350" s="241"/>
      <c r="CC350" s="241"/>
      <c r="CD350" s="241"/>
      <c r="CE350" s="241"/>
      <c r="CF350" s="241"/>
      <c r="CG350" s="241"/>
      <c r="CH350" s="241"/>
      <c r="CI350" s="241"/>
      <c r="CJ350" s="241"/>
      <c r="CK350" s="241"/>
      <c r="CL350" s="241"/>
      <c r="CM350" s="241"/>
      <c r="CN350" s="241"/>
      <c r="CO350" s="241"/>
      <c r="CP350" s="241"/>
      <c r="CQ350" s="241"/>
      <c r="CR350" s="241"/>
      <c r="CS350" s="241"/>
      <c r="CT350" s="241"/>
    </row>
    <row r="351" spans="1:98" s="254" customFormat="1" ht="19.5" customHeight="1">
      <c r="A351" s="248" t="s">
        <v>39</v>
      </c>
      <c r="B351" s="249" t="s">
        <v>281</v>
      </c>
      <c r="C351" s="166"/>
      <c r="D351" s="239">
        <f t="shared" si="133"/>
        <v>1201</v>
      </c>
      <c r="E351" s="239">
        <f t="shared" ref="E351:V351" si="142">SUM(E352:E353)</f>
        <v>19</v>
      </c>
      <c r="F351" s="239">
        <f t="shared" si="142"/>
        <v>96</v>
      </c>
      <c r="G351" s="239">
        <f t="shared" si="142"/>
        <v>134</v>
      </c>
      <c r="H351" s="239">
        <f t="shared" si="142"/>
        <v>131</v>
      </c>
      <c r="I351" s="239">
        <f t="shared" si="142"/>
        <v>124</v>
      </c>
      <c r="J351" s="239">
        <f t="shared" si="142"/>
        <v>101</v>
      </c>
      <c r="K351" s="239">
        <f t="shared" si="142"/>
        <v>72</v>
      </c>
      <c r="L351" s="239">
        <f t="shared" si="142"/>
        <v>56</v>
      </c>
      <c r="M351" s="239">
        <f t="shared" si="142"/>
        <v>71</v>
      </c>
      <c r="N351" s="239">
        <f t="shared" si="142"/>
        <v>54</v>
      </c>
      <c r="O351" s="239">
        <f t="shared" si="142"/>
        <v>46</v>
      </c>
      <c r="P351" s="239">
        <f t="shared" si="142"/>
        <v>51</v>
      </c>
      <c r="Q351" s="239">
        <f t="shared" si="142"/>
        <v>69</v>
      </c>
      <c r="R351" s="239">
        <f t="shared" si="142"/>
        <v>46</v>
      </c>
      <c r="S351" s="239">
        <f t="shared" si="142"/>
        <v>51</v>
      </c>
      <c r="T351" s="239">
        <f t="shared" si="142"/>
        <v>32</v>
      </c>
      <c r="U351" s="239">
        <f t="shared" si="142"/>
        <v>20</v>
      </c>
      <c r="V351" s="251">
        <f t="shared" si="142"/>
        <v>28</v>
      </c>
      <c r="W351" s="252"/>
      <c r="X351" s="252"/>
      <c r="Y351" s="253"/>
      <c r="Z351" s="253"/>
      <c r="AA351" s="253"/>
      <c r="AB351" s="253"/>
      <c r="AC351" s="253"/>
      <c r="AD351" s="253"/>
      <c r="AE351" s="253"/>
      <c r="AF351" s="253"/>
      <c r="AG351" s="253"/>
      <c r="AH351" s="253"/>
      <c r="AI351" s="253"/>
      <c r="AJ351" s="253"/>
      <c r="AK351" s="253"/>
      <c r="AL351" s="253"/>
      <c r="AM351" s="253"/>
      <c r="AN351" s="253"/>
      <c r="AO351" s="253"/>
      <c r="AP351" s="253"/>
      <c r="AQ351" s="253"/>
      <c r="AR351" s="253"/>
      <c r="AS351" s="253"/>
      <c r="AT351" s="253"/>
      <c r="AU351" s="253"/>
      <c r="AV351" s="253"/>
      <c r="AW351" s="253"/>
      <c r="AX351" s="253"/>
      <c r="AY351" s="253"/>
      <c r="AZ351" s="253"/>
      <c r="BA351" s="253"/>
      <c r="BB351" s="253"/>
      <c r="BC351" s="253"/>
      <c r="BD351" s="253"/>
      <c r="BE351" s="253"/>
      <c r="BF351" s="253"/>
      <c r="BG351" s="253"/>
      <c r="BH351" s="253"/>
      <c r="BI351" s="253"/>
      <c r="BJ351" s="253"/>
      <c r="BK351" s="253"/>
      <c r="BL351" s="253"/>
      <c r="BM351" s="253"/>
      <c r="BN351" s="253"/>
      <c r="BO351" s="253"/>
      <c r="BP351" s="253"/>
      <c r="BQ351" s="253"/>
      <c r="BR351" s="253"/>
      <c r="BS351" s="253"/>
      <c r="BT351" s="253"/>
      <c r="BU351" s="253"/>
      <c r="BV351" s="253"/>
      <c r="BW351" s="253"/>
      <c r="BX351" s="253"/>
      <c r="BY351" s="253"/>
      <c r="BZ351" s="253"/>
      <c r="CA351" s="253"/>
      <c r="CB351" s="253"/>
      <c r="CC351" s="253"/>
      <c r="CD351" s="253"/>
      <c r="CE351" s="253"/>
      <c r="CF351" s="253"/>
      <c r="CG351" s="253"/>
      <c r="CH351" s="253"/>
      <c r="CI351" s="253"/>
      <c r="CJ351" s="253"/>
      <c r="CK351" s="253"/>
      <c r="CL351" s="253"/>
      <c r="CM351" s="253"/>
      <c r="CN351" s="253"/>
      <c r="CO351" s="253"/>
      <c r="CP351" s="253"/>
      <c r="CQ351" s="253"/>
      <c r="CR351" s="253"/>
      <c r="CS351" s="253"/>
      <c r="CT351" s="253"/>
    </row>
    <row r="352" spans="1:98" s="265" customFormat="1" ht="19.5" customHeight="1">
      <c r="A352" s="261"/>
      <c r="B352" s="273"/>
      <c r="C352" s="263" t="s">
        <v>88</v>
      </c>
      <c r="D352" s="247">
        <f t="shared" si="133"/>
        <v>624</v>
      </c>
      <c r="E352" s="247">
        <v>9</v>
      </c>
      <c r="F352" s="247">
        <v>51</v>
      </c>
      <c r="G352" s="247">
        <v>69</v>
      </c>
      <c r="H352" s="247">
        <v>61</v>
      </c>
      <c r="I352" s="247">
        <v>69</v>
      </c>
      <c r="J352" s="247">
        <v>49</v>
      </c>
      <c r="K352" s="247">
        <v>36</v>
      </c>
      <c r="L352" s="247">
        <v>33</v>
      </c>
      <c r="M352" s="247">
        <v>38</v>
      </c>
      <c r="N352" s="247">
        <v>28</v>
      </c>
      <c r="O352" s="247">
        <v>21</v>
      </c>
      <c r="P352" s="247">
        <v>28</v>
      </c>
      <c r="Q352" s="247">
        <v>31</v>
      </c>
      <c r="R352" s="247">
        <v>27</v>
      </c>
      <c r="S352" s="247">
        <v>31</v>
      </c>
      <c r="T352" s="247">
        <v>18</v>
      </c>
      <c r="U352" s="247">
        <v>12</v>
      </c>
      <c r="V352" s="264">
        <v>13</v>
      </c>
      <c r="W352" s="267"/>
      <c r="X352" s="240"/>
      <c r="Y352" s="241"/>
      <c r="Z352" s="241"/>
      <c r="AA352" s="241"/>
      <c r="AB352" s="241"/>
      <c r="AC352" s="241"/>
      <c r="AD352" s="241"/>
      <c r="AE352" s="241"/>
      <c r="AF352" s="241"/>
      <c r="AG352" s="241"/>
      <c r="AH352" s="241"/>
      <c r="AI352" s="241"/>
      <c r="AJ352" s="241"/>
      <c r="AK352" s="241"/>
      <c r="AL352" s="241"/>
      <c r="AM352" s="241"/>
      <c r="AN352" s="241"/>
      <c r="AO352" s="241"/>
      <c r="AP352" s="241"/>
      <c r="AQ352" s="241"/>
      <c r="AR352" s="241"/>
      <c r="AS352" s="241"/>
      <c r="AT352" s="241"/>
      <c r="AU352" s="241"/>
      <c r="AV352" s="241"/>
      <c r="AW352" s="241"/>
      <c r="AX352" s="241"/>
      <c r="AY352" s="241"/>
      <c r="AZ352" s="241"/>
      <c r="BA352" s="241"/>
      <c r="BB352" s="241"/>
      <c r="BC352" s="241"/>
      <c r="BD352" s="241"/>
      <c r="BE352" s="241"/>
      <c r="BF352" s="241"/>
      <c r="BG352" s="241"/>
      <c r="BH352" s="241"/>
      <c r="BI352" s="241"/>
      <c r="BJ352" s="241"/>
      <c r="BK352" s="241"/>
      <c r="BL352" s="241"/>
      <c r="BM352" s="241"/>
      <c r="BN352" s="241"/>
      <c r="BO352" s="241"/>
      <c r="BP352" s="241"/>
      <c r="BQ352" s="241"/>
      <c r="BR352" s="241"/>
      <c r="BS352" s="241"/>
      <c r="BT352" s="241"/>
      <c r="BU352" s="241"/>
      <c r="BV352" s="241"/>
      <c r="BW352" s="241"/>
      <c r="BX352" s="241"/>
      <c r="BY352" s="241"/>
      <c r="BZ352" s="241"/>
      <c r="CA352" s="241"/>
      <c r="CB352" s="241"/>
      <c r="CC352" s="241"/>
      <c r="CD352" s="241"/>
      <c r="CE352" s="241"/>
      <c r="CF352" s="241"/>
      <c r="CG352" s="241"/>
      <c r="CH352" s="241"/>
      <c r="CI352" s="241"/>
      <c r="CJ352" s="241"/>
      <c r="CK352" s="241"/>
      <c r="CL352" s="241"/>
      <c r="CM352" s="241"/>
      <c r="CN352" s="241"/>
      <c r="CO352" s="241"/>
      <c r="CP352" s="241"/>
      <c r="CQ352" s="241"/>
      <c r="CR352" s="241"/>
      <c r="CS352" s="241"/>
      <c r="CT352" s="241"/>
    </row>
    <row r="353" spans="1:98" ht="19.5" customHeight="1">
      <c r="A353" s="261"/>
      <c r="B353" s="270"/>
      <c r="C353" s="263" t="s">
        <v>89</v>
      </c>
      <c r="D353" s="247">
        <f t="shared" si="133"/>
        <v>577</v>
      </c>
      <c r="E353" s="247">
        <v>10</v>
      </c>
      <c r="F353" s="247">
        <v>45</v>
      </c>
      <c r="G353" s="247">
        <v>65</v>
      </c>
      <c r="H353" s="247">
        <v>70</v>
      </c>
      <c r="I353" s="247">
        <v>55</v>
      </c>
      <c r="J353" s="247">
        <v>52</v>
      </c>
      <c r="K353" s="247">
        <v>36</v>
      </c>
      <c r="L353" s="247">
        <v>23</v>
      </c>
      <c r="M353" s="247">
        <v>33</v>
      </c>
      <c r="N353" s="247">
        <v>26</v>
      </c>
      <c r="O353" s="247">
        <v>25</v>
      </c>
      <c r="P353" s="247">
        <v>23</v>
      </c>
      <c r="Q353" s="247">
        <v>38</v>
      </c>
      <c r="R353" s="247">
        <v>19</v>
      </c>
      <c r="S353" s="247">
        <v>20</v>
      </c>
      <c r="T353" s="247">
        <v>14</v>
      </c>
      <c r="U353" s="247">
        <v>8</v>
      </c>
      <c r="V353" s="264">
        <v>15</v>
      </c>
      <c r="W353" s="267"/>
      <c r="X353" s="240"/>
      <c r="Y353" s="241"/>
      <c r="Z353" s="241"/>
      <c r="AA353" s="241"/>
      <c r="AB353" s="241"/>
      <c r="AC353" s="241"/>
      <c r="AD353" s="241"/>
      <c r="AE353" s="241"/>
      <c r="AF353" s="241"/>
      <c r="AG353" s="241"/>
      <c r="AH353" s="241"/>
      <c r="AI353" s="241"/>
      <c r="AJ353" s="241"/>
      <c r="AK353" s="241"/>
      <c r="AL353" s="241"/>
      <c r="AM353" s="241"/>
      <c r="AN353" s="241"/>
      <c r="AO353" s="241"/>
      <c r="AP353" s="241"/>
      <c r="AQ353" s="241"/>
      <c r="AR353" s="241"/>
      <c r="AS353" s="241"/>
      <c r="AT353" s="241"/>
      <c r="AU353" s="241"/>
      <c r="AV353" s="241"/>
      <c r="AW353" s="241"/>
      <c r="AX353" s="241"/>
      <c r="AY353" s="241"/>
      <c r="AZ353" s="241"/>
      <c r="BA353" s="241"/>
      <c r="BB353" s="241"/>
      <c r="BC353" s="241"/>
      <c r="BD353" s="241"/>
      <c r="BE353" s="241"/>
      <c r="BF353" s="241"/>
      <c r="BG353" s="241"/>
      <c r="BH353" s="241"/>
      <c r="BI353" s="241"/>
      <c r="BJ353" s="241"/>
      <c r="BK353" s="241"/>
      <c r="BL353" s="241"/>
      <c r="BM353" s="241"/>
      <c r="BN353" s="241"/>
      <c r="BO353" s="241"/>
      <c r="BP353" s="241"/>
      <c r="BQ353" s="241"/>
      <c r="BR353" s="241"/>
      <c r="BS353" s="241"/>
      <c r="BT353" s="241"/>
      <c r="BU353" s="241"/>
      <c r="BV353" s="241"/>
      <c r="BW353" s="241"/>
      <c r="BX353" s="241"/>
      <c r="BY353" s="241"/>
      <c r="BZ353" s="241"/>
      <c r="CA353" s="241"/>
      <c r="CB353" s="241"/>
      <c r="CC353" s="241"/>
      <c r="CD353" s="241"/>
      <c r="CE353" s="241"/>
      <c r="CF353" s="241"/>
      <c r="CG353" s="241"/>
      <c r="CH353" s="241"/>
      <c r="CI353" s="241"/>
      <c r="CJ353" s="241"/>
      <c r="CK353" s="241"/>
      <c r="CL353" s="241"/>
      <c r="CM353" s="241"/>
      <c r="CN353" s="241"/>
      <c r="CO353" s="241"/>
      <c r="CP353" s="241"/>
      <c r="CQ353" s="241"/>
      <c r="CR353" s="241"/>
      <c r="CS353" s="241"/>
      <c r="CT353" s="241"/>
    </row>
    <row r="354" spans="1:98" s="254" customFormat="1" ht="19.5" customHeight="1">
      <c r="A354" s="248" t="s">
        <v>46</v>
      </c>
      <c r="B354" s="249" t="s">
        <v>282</v>
      </c>
      <c r="C354" s="166"/>
      <c r="D354" s="239">
        <f t="shared" si="133"/>
        <v>1923</v>
      </c>
      <c r="E354" s="239">
        <f t="shared" ref="E354:V354" si="143">SUM(E355:E356)</f>
        <v>27</v>
      </c>
      <c r="F354" s="239">
        <f t="shared" si="143"/>
        <v>138</v>
      </c>
      <c r="G354" s="239">
        <f>SUM(G355:G356)</f>
        <v>198</v>
      </c>
      <c r="H354" s="239">
        <f t="shared" si="143"/>
        <v>197</v>
      </c>
      <c r="I354" s="239">
        <f t="shared" si="143"/>
        <v>193</v>
      </c>
      <c r="J354" s="239">
        <f t="shared" si="143"/>
        <v>139</v>
      </c>
      <c r="K354" s="239">
        <f t="shared" si="143"/>
        <v>127</v>
      </c>
      <c r="L354" s="239">
        <f t="shared" si="143"/>
        <v>100</v>
      </c>
      <c r="M354" s="239">
        <f t="shared" si="143"/>
        <v>89</v>
      </c>
      <c r="N354" s="239">
        <f t="shared" si="143"/>
        <v>86</v>
      </c>
      <c r="O354" s="239">
        <f t="shared" si="143"/>
        <v>83</v>
      </c>
      <c r="P354" s="239">
        <f t="shared" si="143"/>
        <v>86</v>
      </c>
      <c r="Q354" s="239">
        <f t="shared" si="143"/>
        <v>90</v>
      </c>
      <c r="R354" s="239">
        <f t="shared" si="143"/>
        <v>90</v>
      </c>
      <c r="S354" s="239">
        <f t="shared" si="143"/>
        <v>67</v>
      </c>
      <c r="T354" s="239">
        <f t="shared" si="143"/>
        <v>82</v>
      </c>
      <c r="U354" s="239">
        <f t="shared" si="143"/>
        <v>46</v>
      </c>
      <c r="V354" s="251">
        <f t="shared" si="143"/>
        <v>85</v>
      </c>
      <c r="W354" s="252"/>
      <c r="X354" s="252"/>
      <c r="Y354" s="253"/>
      <c r="Z354" s="253"/>
      <c r="AA354" s="253"/>
      <c r="AB354" s="253"/>
      <c r="AC354" s="253"/>
      <c r="AD354" s="253"/>
      <c r="AE354" s="253"/>
      <c r="AF354" s="253"/>
      <c r="AG354" s="253"/>
      <c r="AH354" s="253"/>
      <c r="AI354" s="253"/>
      <c r="AJ354" s="253"/>
      <c r="AK354" s="253"/>
      <c r="AL354" s="253"/>
      <c r="AM354" s="253"/>
      <c r="AN354" s="253"/>
      <c r="AO354" s="253"/>
      <c r="AP354" s="253"/>
      <c r="AQ354" s="253"/>
      <c r="AR354" s="253"/>
      <c r="AS354" s="253"/>
      <c r="AT354" s="253"/>
      <c r="AU354" s="253"/>
      <c r="AV354" s="253"/>
      <c r="AW354" s="253"/>
      <c r="AX354" s="253"/>
      <c r="AY354" s="253"/>
      <c r="AZ354" s="253"/>
      <c r="BA354" s="253"/>
      <c r="BB354" s="253"/>
      <c r="BC354" s="253"/>
      <c r="BD354" s="253"/>
      <c r="BE354" s="253"/>
      <c r="BF354" s="253"/>
      <c r="BG354" s="253"/>
      <c r="BH354" s="253"/>
      <c r="BI354" s="253"/>
      <c r="BJ354" s="253"/>
      <c r="BK354" s="253"/>
      <c r="BL354" s="253"/>
      <c r="BM354" s="253"/>
      <c r="BN354" s="253"/>
      <c r="BO354" s="253"/>
      <c r="BP354" s="253"/>
      <c r="BQ354" s="253"/>
      <c r="BR354" s="253"/>
      <c r="BS354" s="253"/>
      <c r="BT354" s="253"/>
      <c r="BU354" s="253"/>
      <c r="BV354" s="253"/>
      <c r="BW354" s="253"/>
      <c r="BX354" s="253"/>
      <c r="BY354" s="253"/>
      <c r="BZ354" s="253"/>
      <c r="CA354" s="253"/>
      <c r="CB354" s="253"/>
      <c r="CC354" s="253"/>
      <c r="CD354" s="253"/>
      <c r="CE354" s="253"/>
      <c r="CF354" s="253"/>
      <c r="CG354" s="253"/>
      <c r="CH354" s="253"/>
      <c r="CI354" s="253"/>
      <c r="CJ354" s="253"/>
      <c r="CK354" s="253"/>
      <c r="CL354" s="253"/>
      <c r="CM354" s="253"/>
      <c r="CN354" s="253"/>
      <c r="CO354" s="253"/>
      <c r="CP354" s="253"/>
      <c r="CQ354" s="253"/>
      <c r="CR354" s="253"/>
      <c r="CS354" s="253"/>
      <c r="CT354" s="253"/>
    </row>
    <row r="355" spans="1:98" s="265" customFormat="1" ht="19.5" customHeight="1">
      <c r="A355" s="261"/>
      <c r="B355" s="262"/>
      <c r="C355" s="263" t="s">
        <v>88</v>
      </c>
      <c r="D355" s="247">
        <f t="shared" si="133"/>
        <v>965</v>
      </c>
      <c r="E355" s="247">
        <v>15</v>
      </c>
      <c r="F355" s="247">
        <v>74</v>
      </c>
      <c r="G355" s="247">
        <v>106</v>
      </c>
      <c r="H355" s="247">
        <v>105</v>
      </c>
      <c r="I355" s="247">
        <v>92</v>
      </c>
      <c r="J355" s="247">
        <v>66</v>
      </c>
      <c r="K355" s="247">
        <v>57</v>
      </c>
      <c r="L355" s="247">
        <v>43</v>
      </c>
      <c r="M355" s="247">
        <v>41</v>
      </c>
      <c r="N355" s="247">
        <v>41</v>
      </c>
      <c r="O355" s="247">
        <v>35</v>
      </c>
      <c r="P355" s="247">
        <v>45</v>
      </c>
      <c r="Q355" s="247">
        <v>43</v>
      </c>
      <c r="R355" s="247">
        <v>51</v>
      </c>
      <c r="S355" s="247">
        <v>36</v>
      </c>
      <c r="T355" s="247">
        <v>48</v>
      </c>
      <c r="U355" s="247">
        <v>24</v>
      </c>
      <c r="V355" s="264">
        <v>43</v>
      </c>
      <c r="W355" s="240"/>
      <c r="X355" s="240"/>
      <c r="Y355" s="241"/>
      <c r="Z355" s="241"/>
      <c r="AA355" s="241"/>
      <c r="AB355" s="241"/>
      <c r="AC355" s="241"/>
      <c r="AD355" s="241"/>
      <c r="AE355" s="241"/>
      <c r="AF355" s="241"/>
      <c r="AG355" s="241"/>
      <c r="AH355" s="241"/>
      <c r="AI355" s="241"/>
      <c r="AJ355" s="241"/>
      <c r="AK355" s="241"/>
      <c r="AL355" s="241"/>
      <c r="AM355" s="241"/>
      <c r="AN355" s="241"/>
      <c r="AO355" s="241"/>
      <c r="AP355" s="241"/>
      <c r="AQ355" s="241"/>
      <c r="AR355" s="241"/>
      <c r="AS355" s="241"/>
      <c r="AT355" s="241"/>
      <c r="AU355" s="241"/>
      <c r="AV355" s="241"/>
      <c r="AW355" s="241"/>
      <c r="AX355" s="241"/>
      <c r="AY355" s="241"/>
      <c r="AZ355" s="241"/>
      <c r="BA355" s="241"/>
      <c r="BB355" s="241"/>
      <c r="BC355" s="241"/>
      <c r="BD355" s="241"/>
      <c r="BE355" s="241"/>
      <c r="BF355" s="241"/>
      <c r="BG355" s="241"/>
      <c r="BH355" s="241"/>
      <c r="BI355" s="241"/>
      <c r="BJ355" s="241"/>
      <c r="BK355" s="241"/>
      <c r="BL355" s="241"/>
      <c r="BM355" s="241"/>
      <c r="BN355" s="241"/>
      <c r="BO355" s="241"/>
      <c r="BP355" s="241"/>
      <c r="BQ355" s="241"/>
      <c r="BR355" s="241"/>
      <c r="BS355" s="241"/>
      <c r="BT355" s="241"/>
      <c r="BU355" s="241"/>
      <c r="BV355" s="241"/>
      <c r="BW355" s="241"/>
      <c r="BX355" s="241"/>
      <c r="BY355" s="241"/>
      <c r="BZ355" s="241"/>
      <c r="CA355" s="241"/>
      <c r="CB355" s="241"/>
      <c r="CC355" s="241"/>
      <c r="CD355" s="241"/>
      <c r="CE355" s="241"/>
      <c r="CF355" s="241"/>
      <c r="CG355" s="241"/>
      <c r="CH355" s="241"/>
      <c r="CI355" s="241"/>
      <c r="CJ355" s="241"/>
      <c r="CK355" s="241"/>
      <c r="CL355" s="241"/>
      <c r="CM355" s="241"/>
      <c r="CN355" s="241"/>
      <c r="CO355" s="241"/>
      <c r="CP355" s="241"/>
      <c r="CQ355" s="241"/>
      <c r="CR355" s="241"/>
      <c r="CS355" s="241"/>
      <c r="CT355" s="241"/>
    </row>
    <row r="356" spans="1:98" ht="19.5" customHeight="1">
      <c r="A356" s="261"/>
      <c r="B356" s="266"/>
      <c r="C356" s="263" t="s">
        <v>89</v>
      </c>
      <c r="D356" s="247">
        <f t="shared" si="133"/>
        <v>958</v>
      </c>
      <c r="E356" s="247">
        <v>12</v>
      </c>
      <c r="F356" s="247">
        <v>64</v>
      </c>
      <c r="G356" s="247">
        <v>92</v>
      </c>
      <c r="H356" s="247">
        <v>92</v>
      </c>
      <c r="I356" s="247">
        <v>101</v>
      </c>
      <c r="J356" s="247">
        <v>73</v>
      </c>
      <c r="K356" s="247">
        <v>70</v>
      </c>
      <c r="L356" s="247">
        <v>57</v>
      </c>
      <c r="M356" s="247">
        <v>48</v>
      </c>
      <c r="N356" s="247">
        <v>45</v>
      </c>
      <c r="O356" s="247">
        <v>48</v>
      </c>
      <c r="P356" s="247">
        <v>41</v>
      </c>
      <c r="Q356" s="247">
        <v>47</v>
      </c>
      <c r="R356" s="247">
        <v>39</v>
      </c>
      <c r="S356" s="247">
        <v>31</v>
      </c>
      <c r="T356" s="247">
        <v>34</v>
      </c>
      <c r="U356" s="247">
        <v>22</v>
      </c>
      <c r="V356" s="264">
        <v>42</v>
      </c>
      <c r="W356" s="240"/>
      <c r="X356" s="240"/>
      <c r="Y356" s="241"/>
      <c r="Z356" s="241"/>
      <c r="AA356" s="241"/>
      <c r="AB356" s="241"/>
      <c r="AC356" s="241"/>
      <c r="AD356" s="241"/>
      <c r="AE356" s="241"/>
      <c r="AF356" s="241"/>
      <c r="AG356" s="241"/>
      <c r="AH356" s="241"/>
      <c r="AI356" s="241"/>
      <c r="AJ356" s="241"/>
      <c r="AK356" s="241"/>
      <c r="AL356" s="241"/>
      <c r="AM356" s="241"/>
      <c r="AN356" s="241"/>
      <c r="AO356" s="241"/>
      <c r="AP356" s="241"/>
      <c r="AQ356" s="241"/>
      <c r="AR356" s="241"/>
      <c r="AS356" s="241"/>
      <c r="AT356" s="241"/>
      <c r="AU356" s="241"/>
      <c r="AV356" s="241"/>
      <c r="AW356" s="241"/>
      <c r="AX356" s="241"/>
      <c r="AY356" s="241"/>
      <c r="AZ356" s="241"/>
      <c r="BA356" s="241"/>
      <c r="BB356" s="241"/>
      <c r="BC356" s="241"/>
      <c r="BD356" s="241"/>
      <c r="BE356" s="241"/>
      <c r="BF356" s="241"/>
      <c r="BG356" s="241"/>
      <c r="BH356" s="241"/>
      <c r="BI356" s="241"/>
      <c r="BJ356" s="241"/>
      <c r="BK356" s="241"/>
      <c r="BL356" s="241"/>
      <c r="BM356" s="241"/>
      <c r="BN356" s="241"/>
      <c r="BO356" s="241"/>
      <c r="BP356" s="241"/>
      <c r="BQ356" s="241"/>
      <c r="BR356" s="241"/>
      <c r="BS356" s="241"/>
      <c r="BT356" s="241"/>
      <c r="BU356" s="241"/>
      <c r="BV356" s="241"/>
      <c r="BW356" s="241"/>
      <c r="BX356" s="241"/>
      <c r="BY356" s="241"/>
      <c r="BZ356" s="241"/>
      <c r="CA356" s="241"/>
      <c r="CB356" s="241"/>
      <c r="CC356" s="241"/>
      <c r="CD356" s="241"/>
      <c r="CE356" s="241"/>
      <c r="CF356" s="241"/>
      <c r="CG356" s="241"/>
      <c r="CH356" s="241"/>
      <c r="CI356" s="241"/>
      <c r="CJ356" s="241"/>
      <c r="CK356" s="241"/>
      <c r="CL356" s="241"/>
      <c r="CM356" s="241"/>
      <c r="CN356" s="241"/>
      <c r="CO356" s="241"/>
      <c r="CP356" s="241"/>
      <c r="CQ356" s="241"/>
      <c r="CR356" s="241"/>
      <c r="CS356" s="241"/>
      <c r="CT356" s="241"/>
    </row>
    <row r="357" spans="1:98" ht="19.5" customHeight="1">
      <c r="A357" s="1182" t="s">
        <v>52</v>
      </c>
      <c r="B357" s="1183" t="s">
        <v>800</v>
      </c>
      <c r="C357" s="1298"/>
      <c r="D357" s="1185">
        <f>SUM(E357:V357)</f>
        <v>23503</v>
      </c>
      <c r="E357" s="1296">
        <f>SUM(E360+E363+E366+E369+E372)</f>
        <v>449</v>
      </c>
      <c r="F357" s="1296">
        <f>SUM(F360+F363+F366+F369+F372)</f>
        <v>1835</v>
      </c>
      <c r="G357" s="1296">
        <f>SUM(G360+G363+G366+G369+G372)</f>
        <v>2196</v>
      </c>
      <c r="H357" s="1296">
        <f t="shared" ref="H357:V357" si="144">SUM(H360+H363+H366+H369+H372)</f>
        <v>2070</v>
      </c>
      <c r="I357" s="1296">
        <f t="shared" si="144"/>
        <v>2255</v>
      </c>
      <c r="J357" s="1296">
        <f t="shared" si="144"/>
        <v>2181</v>
      </c>
      <c r="K357" s="1296">
        <f t="shared" si="144"/>
        <v>2065</v>
      </c>
      <c r="L357" s="1296">
        <f t="shared" si="144"/>
        <v>1763</v>
      </c>
      <c r="M357" s="1296">
        <f t="shared" si="144"/>
        <v>1454</v>
      </c>
      <c r="N357" s="1296">
        <f t="shared" si="144"/>
        <v>1245</v>
      </c>
      <c r="O357" s="1296">
        <f t="shared" si="144"/>
        <v>1055</v>
      </c>
      <c r="P357" s="1296">
        <f t="shared" si="144"/>
        <v>1055</v>
      </c>
      <c r="Q357" s="1296">
        <f t="shared" si="144"/>
        <v>1006</v>
      </c>
      <c r="R357" s="1296">
        <f t="shared" si="144"/>
        <v>871</v>
      </c>
      <c r="S357" s="1296">
        <f t="shared" si="144"/>
        <v>708</v>
      </c>
      <c r="T357" s="1296">
        <f t="shared" si="144"/>
        <v>509</v>
      </c>
      <c r="U357" s="1296">
        <f t="shared" si="144"/>
        <v>316</v>
      </c>
      <c r="V357" s="1296">
        <f t="shared" si="144"/>
        <v>470</v>
      </c>
      <c r="W357" s="240"/>
      <c r="X357" s="240"/>
      <c r="Y357" s="241"/>
      <c r="Z357" s="241"/>
      <c r="AA357" s="241"/>
      <c r="AB357" s="241"/>
      <c r="AC357" s="241"/>
      <c r="AD357" s="241"/>
      <c r="AE357" s="241"/>
      <c r="AF357" s="241"/>
      <c r="AG357" s="241"/>
      <c r="AH357" s="241"/>
      <c r="AI357" s="241"/>
      <c r="AJ357" s="241"/>
      <c r="AK357" s="241"/>
      <c r="AL357" s="241"/>
      <c r="AM357" s="241"/>
      <c r="AN357" s="241"/>
      <c r="AO357" s="241"/>
      <c r="AP357" s="241"/>
      <c r="AQ357" s="241"/>
      <c r="AR357" s="241"/>
      <c r="AS357" s="241"/>
      <c r="AT357" s="241"/>
      <c r="AU357" s="241"/>
      <c r="AV357" s="241"/>
      <c r="AW357" s="241"/>
      <c r="AX357" s="241"/>
      <c r="AY357" s="241"/>
      <c r="AZ357" s="241"/>
      <c r="BA357" s="241"/>
      <c r="BB357" s="241"/>
      <c r="BC357" s="241"/>
      <c r="BD357" s="241"/>
      <c r="BE357" s="241"/>
      <c r="BF357" s="241"/>
      <c r="BG357" s="241"/>
      <c r="BH357" s="241"/>
      <c r="BI357" s="241"/>
      <c r="BJ357" s="241"/>
      <c r="BK357" s="241"/>
      <c r="BL357" s="241"/>
      <c r="BM357" s="241"/>
      <c r="BN357" s="241"/>
      <c r="BO357" s="241"/>
      <c r="BP357" s="241"/>
      <c r="BQ357" s="241"/>
      <c r="BR357" s="241"/>
      <c r="BS357" s="241"/>
      <c r="BT357" s="241"/>
      <c r="BU357" s="241"/>
      <c r="BV357" s="241"/>
      <c r="BW357" s="241"/>
      <c r="BX357" s="241"/>
      <c r="BY357" s="241"/>
      <c r="BZ357" s="241"/>
      <c r="CA357" s="241"/>
      <c r="CB357" s="241"/>
      <c r="CC357" s="241"/>
      <c r="CD357" s="241"/>
      <c r="CE357" s="241"/>
      <c r="CF357" s="241"/>
      <c r="CG357" s="241"/>
      <c r="CH357" s="241"/>
      <c r="CI357" s="241"/>
      <c r="CJ357" s="241"/>
      <c r="CK357" s="241"/>
      <c r="CL357" s="241"/>
      <c r="CM357" s="241"/>
      <c r="CN357" s="241"/>
      <c r="CO357" s="241"/>
      <c r="CP357" s="241"/>
      <c r="CQ357" s="241"/>
      <c r="CR357" s="241"/>
      <c r="CS357" s="241"/>
      <c r="CT357" s="241"/>
    </row>
    <row r="358" spans="1:98" ht="19.5" customHeight="1">
      <c r="A358" s="1186"/>
      <c r="B358" s="291"/>
      <c r="C358" s="257" t="s">
        <v>88</v>
      </c>
      <c r="D358" s="247">
        <f t="shared" ref="D358:D374" si="145">SUM(E358:V358)</f>
        <v>12447</v>
      </c>
      <c r="E358" s="286">
        <f t="shared" ref="E358:G359" si="146">E361+E364+E367+E370+E373</f>
        <v>234</v>
      </c>
      <c r="F358" s="286">
        <f t="shared" si="146"/>
        <v>941</v>
      </c>
      <c r="G358" s="286">
        <f t="shared" si="146"/>
        <v>1106</v>
      </c>
      <c r="H358" s="286">
        <f t="shared" ref="H358:V358" si="147">H361+H364+H367+H370+H373</f>
        <v>1047</v>
      </c>
      <c r="I358" s="286">
        <f t="shared" si="147"/>
        <v>1174</v>
      </c>
      <c r="J358" s="286">
        <f t="shared" si="147"/>
        <v>1172</v>
      </c>
      <c r="K358" s="286">
        <f t="shared" si="147"/>
        <v>1147</v>
      </c>
      <c r="L358" s="286">
        <f t="shared" si="147"/>
        <v>999</v>
      </c>
      <c r="M358" s="286">
        <f t="shared" si="147"/>
        <v>837</v>
      </c>
      <c r="N358" s="286">
        <f t="shared" si="147"/>
        <v>693</v>
      </c>
      <c r="O358" s="286">
        <f t="shared" si="147"/>
        <v>551</v>
      </c>
      <c r="P358" s="286">
        <f t="shared" si="147"/>
        <v>558</v>
      </c>
      <c r="Q358" s="286">
        <f t="shared" si="147"/>
        <v>495</v>
      </c>
      <c r="R358" s="286">
        <f t="shared" si="147"/>
        <v>464</v>
      </c>
      <c r="S358" s="286">
        <f t="shared" si="147"/>
        <v>379</v>
      </c>
      <c r="T358" s="286">
        <f t="shared" si="147"/>
        <v>269</v>
      </c>
      <c r="U358" s="286">
        <f t="shared" si="147"/>
        <v>172</v>
      </c>
      <c r="V358" s="286">
        <f t="shared" si="147"/>
        <v>209</v>
      </c>
      <c r="W358" s="240"/>
      <c r="X358" s="240"/>
      <c r="Y358" s="241"/>
      <c r="Z358" s="241"/>
      <c r="AA358" s="241"/>
      <c r="AB358" s="241"/>
      <c r="AC358" s="241"/>
      <c r="AD358" s="241"/>
      <c r="AE358" s="241"/>
      <c r="AF358" s="241"/>
      <c r="AG358" s="241"/>
      <c r="AH358" s="241"/>
      <c r="AI358" s="241"/>
      <c r="AJ358" s="241"/>
      <c r="AK358" s="241"/>
      <c r="AL358" s="241"/>
      <c r="AM358" s="241"/>
      <c r="AN358" s="241"/>
      <c r="AO358" s="241"/>
      <c r="AP358" s="241"/>
      <c r="AQ358" s="241"/>
      <c r="AR358" s="241"/>
      <c r="AS358" s="241"/>
      <c r="AT358" s="241"/>
      <c r="AU358" s="241"/>
      <c r="AV358" s="241"/>
      <c r="AW358" s="241"/>
      <c r="AX358" s="241"/>
      <c r="AY358" s="241"/>
      <c r="AZ358" s="241"/>
      <c r="BA358" s="241"/>
      <c r="BB358" s="241"/>
      <c r="BC358" s="241"/>
      <c r="BD358" s="241"/>
      <c r="BE358" s="241"/>
      <c r="BF358" s="241"/>
      <c r="BG358" s="241"/>
      <c r="BH358" s="241"/>
      <c r="BI358" s="241"/>
      <c r="BJ358" s="241"/>
      <c r="BK358" s="241"/>
      <c r="BL358" s="241"/>
      <c r="BM358" s="241"/>
      <c r="BN358" s="241"/>
      <c r="BO358" s="241"/>
      <c r="BP358" s="241"/>
      <c r="BQ358" s="241"/>
      <c r="BR358" s="241"/>
      <c r="BS358" s="241"/>
      <c r="BT358" s="241"/>
      <c r="BU358" s="241"/>
      <c r="BV358" s="241"/>
      <c r="BW358" s="241"/>
      <c r="BX358" s="241"/>
      <c r="BY358" s="241"/>
      <c r="BZ358" s="241"/>
      <c r="CA358" s="241"/>
      <c r="CB358" s="241"/>
      <c r="CC358" s="241"/>
      <c r="CD358" s="241"/>
      <c r="CE358" s="241"/>
      <c r="CF358" s="241"/>
      <c r="CG358" s="241"/>
      <c r="CH358" s="241"/>
      <c r="CI358" s="241"/>
      <c r="CJ358" s="241"/>
      <c r="CK358" s="241"/>
      <c r="CL358" s="241"/>
      <c r="CM358" s="241"/>
      <c r="CN358" s="241"/>
      <c r="CO358" s="241"/>
      <c r="CP358" s="241"/>
      <c r="CQ358" s="241"/>
      <c r="CR358" s="241"/>
      <c r="CS358" s="241"/>
      <c r="CT358" s="241"/>
    </row>
    <row r="359" spans="1:98" ht="19.5" customHeight="1">
      <c r="A359" s="1187"/>
      <c r="B359" s="1281"/>
      <c r="C359" s="1189" t="s">
        <v>89</v>
      </c>
      <c r="D359" s="1276">
        <f t="shared" si="145"/>
        <v>11056</v>
      </c>
      <c r="E359" s="1283">
        <f t="shared" si="146"/>
        <v>215</v>
      </c>
      <c r="F359" s="1283">
        <f t="shared" si="146"/>
        <v>894</v>
      </c>
      <c r="G359" s="1283">
        <f t="shared" si="146"/>
        <v>1090</v>
      </c>
      <c r="H359" s="1283">
        <f t="shared" ref="H359:V359" si="148">H362+H365+H368+H371+H374</f>
        <v>1023</v>
      </c>
      <c r="I359" s="1283">
        <f t="shared" si="148"/>
        <v>1081</v>
      </c>
      <c r="J359" s="1283">
        <f t="shared" si="148"/>
        <v>1009</v>
      </c>
      <c r="K359" s="1283">
        <f t="shared" si="148"/>
        <v>918</v>
      </c>
      <c r="L359" s="1283">
        <f t="shared" si="148"/>
        <v>764</v>
      </c>
      <c r="M359" s="1283">
        <f t="shared" si="148"/>
        <v>617</v>
      </c>
      <c r="N359" s="1283">
        <f t="shared" si="148"/>
        <v>552</v>
      </c>
      <c r="O359" s="1283">
        <f t="shared" si="148"/>
        <v>504</v>
      </c>
      <c r="P359" s="1283">
        <f t="shared" si="148"/>
        <v>497</v>
      </c>
      <c r="Q359" s="1283">
        <f t="shared" si="148"/>
        <v>511</v>
      </c>
      <c r="R359" s="1283">
        <f t="shared" si="148"/>
        <v>407</v>
      </c>
      <c r="S359" s="1283">
        <f t="shared" si="148"/>
        <v>329</v>
      </c>
      <c r="T359" s="1283">
        <f t="shared" si="148"/>
        <v>240</v>
      </c>
      <c r="U359" s="1283">
        <f t="shared" si="148"/>
        <v>144</v>
      </c>
      <c r="V359" s="1283">
        <f t="shared" si="148"/>
        <v>261</v>
      </c>
      <c r="W359" s="240"/>
      <c r="X359" s="240"/>
      <c r="Y359" s="241"/>
      <c r="Z359" s="241"/>
      <c r="AA359" s="241"/>
      <c r="AB359" s="241"/>
      <c r="AC359" s="241"/>
      <c r="AD359" s="241"/>
      <c r="AE359" s="241"/>
      <c r="AF359" s="241"/>
      <c r="AG359" s="241"/>
      <c r="AH359" s="241"/>
      <c r="AI359" s="241"/>
      <c r="AJ359" s="241"/>
      <c r="AK359" s="241"/>
      <c r="AL359" s="241"/>
      <c r="AM359" s="241"/>
      <c r="AN359" s="241"/>
      <c r="AO359" s="241"/>
      <c r="AP359" s="241"/>
      <c r="AQ359" s="241"/>
      <c r="AR359" s="241"/>
      <c r="AS359" s="241"/>
      <c r="AT359" s="241"/>
      <c r="AU359" s="241"/>
      <c r="AV359" s="241"/>
      <c r="AW359" s="241"/>
      <c r="AX359" s="241"/>
      <c r="AY359" s="241"/>
      <c r="AZ359" s="241"/>
      <c r="BA359" s="241"/>
      <c r="BB359" s="241"/>
      <c r="BC359" s="241"/>
      <c r="BD359" s="241"/>
      <c r="BE359" s="241"/>
      <c r="BF359" s="241"/>
      <c r="BG359" s="241"/>
      <c r="BH359" s="241"/>
      <c r="BI359" s="241"/>
      <c r="BJ359" s="241"/>
      <c r="BK359" s="241"/>
      <c r="BL359" s="241"/>
      <c r="BM359" s="241"/>
      <c r="BN359" s="241"/>
      <c r="BO359" s="241"/>
      <c r="BP359" s="241"/>
      <c r="BQ359" s="241"/>
      <c r="BR359" s="241"/>
      <c r="BS359" s="241"/>
      <c r="BT359" s="241"/>
      <c r="BU359" s="241"/>
      <c r="BV359" s="241"/>
      <c r="BW359" s="241"/>
      <c r="BX359" s="241"/>
      <c r="BY359" s="241"/>
      <c r="BZ359" s="241"/>
      <c r="CA359" s="241"/>
      <c r="CB359" s="241"/>
      <c r="CC359" s="241"/>
      <c r="CD359" s="241"/>
      <c r="CE359" s="241"/>
      <c r="CF359" s="241"/>
      <c r="CG359" s="241"/>
      <c r="CH359" s="241"/>
      <c r="CI359" s="241"/>
      <c r="CJ359" s="241"/>
      <c r="CK359" s="241"/>
      <c r="CL359" s="241"/>
      <c r="CM359" s="241"/>
      <c r="CN359" s="241"/>
      <c r="CO359" s="241"/>
      <c r="CP359" s="241"/>
      <c r="CQ359" s="241"/>
      <c r="CR359" s="241"/>
      <c r="CS359" s="241"/>
      <c r="CT359" s="241"/>
    </row>
    <row r="360" spans="1:98" ht="19.5" customHeight="1">
      <c r="A360" s="976" t="s">
        <v>25</v>
      </c>
      <c r="B360" s="249" t="s">
        <v>796</v>
      </c>
      <c r="C360" s="166"/>
      <c r="D360" s="239">
        <f>SUM(E360:V360)</f>
        <v>6723</v>
      </c>
      <c r="E360" s="239">
        <f>SUM(E361:E362)</f>
        <v>119</v>
      </c>
      <c r="F360" s="239">
        <f t="shared" ref="F360:V360" si="149">SUM(F361:F362)</f>
        <v>519</v>
      </c>
      <c r="G360" s="239">
        <f t="shared" si="149"/>
        <v>651</v>
      </c>
      <c r="H360" s="239">
        <f t="shared" si="149"/>
        <v>607</v>
      </c>
      <c r="I360" s="239">
        <f t="shared" si="149"/>
        <v>640</v>
      </c>
      <c r="J360" s="239">
        <f t="shared" si="149"/>
        <v>609</v>
      </c>
      <c r="K360" s="239">
        <f t="shared" si="149"/>
        <v>572</v>
      </c>
      <c r="L360" s="239">
        <f t="shared" si="149"/>
        <v>475</v>
      </c>
      <c r="M360" s="239">
        <f t="shared" si="149"/>
        <v>415</v>
      </c>
      <c r="N360" s="239">
        <f t="shared" si="149"/>
        <v>355</v>
      </c>
      <c r="O360" s="239">
        <f t="shared" si="149"/>
        <v>308</v>
      </c>
      <c r="P360" s="239">
        <f t="shared" si="149"/>
        <v>308</v>
      </c>
      <c r="Q360" s="239">
        <f t="shared" si="149"/>
        <v>309</v>
      </c>
      <c r="R360" s="239">
        <f t="shared" si="149"/>
        <v>248</v>
      </c>
      <c r="S360" s="239">
        <f t="shared" si="149"/>
        <v>204</v>
      </c>
      <c r="T360" s="239">
        <f t="shared" si="149"/>
        <v>145</v>
      </c>
      <c r="U360" s="239">
        <f t="shared" si="149"/>
        <v>92</v>
      </c>
      <c r="V360" s="251">
        <f t="shared" si="149"/>
        <v>147</v>
      </c>
      <c r="W360" s="240"/>
      <c r="X360" s="240"/>
      <c r="Y360" s="241"/>
      <c r="Z360" s="241"/>
      <c r="AA360" s="241"/>
      <c r="AB360" s="241"/>
      <c r="AC360" s="241"/>
      <c r="AD360" s="241"/>
      <c r="AE360" s="241"/>
      <c r="AF360" s="241"/>
      <c r="AG360" s="241"/>
      <c r="AH360" s="241"/>
      <c r="AI360" s="241"/>
      <c r="AJ360" s="241"/>
      <c r="AK360" s="241"/>
      <c r="AL360" s="241"/>
      <c r="AM360" s="241"/>
      <c r="AN360" s="241"/>
      <c r="AO360" s="241"/>
      <c r="AP360" s="241"/>
      <c r="AQ360" s="241"/>
      <c r="AR360" s="241"/>
      <c r="AS360" s="241"/>
      <c r="AT360" s="241"/>
      <c r="AU360" s="241"/>
      <c r="AV360" s="241"/>
      <c r="AW360" s="241"/>
      <c r="AX360" s="241"/>
      <c r="AY360" s="241"/>
      <c r="AZ360" s="241"/>
      <c r="BA360" s="241"/>
      <c r="BB360" s="241"/>
      <c r="BC360" s="241"/>
      <c r="BD360" s="241"/>
      <c r="BE360" s="241"/>
      <c r="BF360" s="241"/>
      <c r="BG360" s="241"/>
      <c r="BH360" s="241"/>
      <c r="BI360" s="241"/>
      <c r="BJ360" s="241"/>
      <c r="BK360" s="241"/>
      <c r="BL360" s="241"/>
      <c r="BM360" s="241"/>
      <c r="BN360" s="241"/>
      <c r="BO360" s="241"/>
      <c r="BP360" s="241"/>
      <c r="BQ360" s="241"/>
      <c r="BR360" s="241"/>
      <c r="BS360" s="241"/>
      <c r="BT360" s="241"/>
      <c r="BU360" s="241"/>
      <c r="BV360" s="241"/>
      <c r="BW360" s="241"/>
      <c r="BX360" s="241"/>
      <c r="BY360" s="241"/>
      <c r="BZ360" s="241"/>
      <c r="CA360" s="241"/>
      <c r="CB360" s="241"/>
      <c r="CC360" s="241"/>
      <c r="CD360" s="241"/>
      <c r="CE360" s="241"/>
      <c r="CF360" s="241"/>
      <c r="CG360" s="241"/>
      <c r="CH360" s="241"/>
      <c r="CI360" s="241"/>
      <c r="CJ360" s="241"/>
      <c r="CK360" s="241"/>
      <c r="CL360" s="241"/>
      <c r="CM360" s="241"/>
      <c r="CN360" s="241"/>
      <c r="CO360" s="241"/>
      <c r="CP360" s="241"/>
      <c r="CQ360" s="241"/>
      <c r="CR360" s="241"/>
      <c r="CS360" s="241"/>
      <c r="CT360" s="241"/>
    </row>
    <row r="361" spans="1:98" ht="19.5" customHeight="1">
      <c r="A361" s="261"/>
      <c r="B361" s="262"/>
      <c r="C361" s="263" t="s">
        <v>88</v>
      </c>
      <c r="D361" s="247">
        <f>SUM(E361:V361)</f>
        <v>3391</v>
      </c>
      <c r="E361" s="247">
        <v>60</v>
      </c>
      <c r="F361" s="973">
        <v>266</v>
      </c>
      <c r="G361" s="973">
        <v>328</v>
      </c>
      <c r="H361" s="973">
        <v>296</v>
      </c>
      <c r="I361" s="973">
        <v>317</v>
      </c>
      <c r="J361" s="973">
        <v>315</v>
      </c>
      <c r="K361" s="973">
        <v>304</v>
      </c>
      <c r="L361" s="973">
        <v>249</v>
      </c>
      <c r="M361" s="973">
        <v>221</v>
      </c>
      <c r="N361" s="973">
        <v>180</v>
      </c>
      <c r="O361" s="973">
        <v>148</v>
      </c>
      <c r="P361" s="973">
        <v>157</v>
      </c>
      <c r="Q361" s="973">
        <v>141</v>
      </c>
      <c r="R361" s="973">
        <v>127</v>
      </c>
      <c r="S361" s="973">
        <v>98</v>
      </c>
      <c r="T361" s="973">
        <v>78</v>
      </c>
      <c r="U361" s="973">
        <v>46</v>
      </c>
      <c r="V361" s="267">
        <v>60</v>
      </c>
      <c r="W361" s="240"/>
      <c r="X361" s="240"/>
      <c r="Y361" s="241"/>
      <c r="Z361" s="241"/>
      <c r="AA361" s="241"/>
      <c r="AB361" s="241"/>
      <c r="AC361" s="241"/>
      <c r="AD361" s="241"/>
      <c r="AE361" s="241"/>
      <c r="AF361" s="241"/>
      <c r="AG361" s="241"/>
      <c r="AH361" s="241"/>
      <c r="AI361" s="241"/>
      <c r="AJ361" s="241"/>
      <c r="AK361" s="241"/>
      <c r="AL361" s="241"/>
      <c r="AM361" s="241"/>
      <c r="AN361" s="241"/>
      <c r="AO361" s="241"/>
      <c r="AP361" s="241"/>
      <c r="AQ361" s="241"/>
      <c r="AR361" s="241"/>
      <c r="AS361" s="241"/>
      <c r="AT361" s="241"/>
      <c r="AU361" s="241"/>
      <c r="AV361" s="241"/>
      <c r="AW361" s="241"/>
      <c r="AX361" s="241"/>
      <c r="AY361" s="241"/>
      <c r="AZ361" s="241"/>
      <c r="BA361" s="241"/>
      <c r="BB361" s="241"/>
      <c r="BC361" s="241"/>
      <c r="BD361" s="241"/>
      <c r="BE361" s="241"/>
      <c r="BF361" s="241"/>
      <c r="BG361" s="241"/>
      <c r="BH361" s="241"/>
      <c r="BI361" s="241"/>
      <c r="BJ361" s="241"/>
      <c r="BK361" s="241"/>
      <c r="BL361" s="241"/>
      <c r="BM361" s="241"/>
      <c r="BN361" s="241"/>
      <c r="BO361" s="241"/>
      <c r="BP361" s="241"/>
      <c r="BQ361" s="241"/>
      <c r="BR361" s="241"/>
      <c r="BS361" s="241"/>
      <c r="BT361" s="241"/>
      <c r="BU361" s="241"/>
      <c r="BV361" s="241"/>
      <c r="BW361" s="241"/>
      <c r="BX361" s="241"/>
      <c r="BY361" s="241"/>
      <c r="BZ361" s="241"/>
      <c r="CA361" s="241"/>
      <c r="CB361" s="241"/>
      <c r="CC361" s="241"/>
      <c r="CD361" s="241"/>
      <c r="CE361" s="241"/>
      <c r="CF361" s="241"/>
      <c r="CG361" s="241"/>
      <c r="CH361" s="241"/>
      <c r="CI361" s="241"/>
      <c r="CJ361" s="241"/>
      <c r="CK361" s="241"/>
      <c r="CL361" s="241"/>
      <c r="CM361" s="241"/>
      <c r="CN361" s="241"/>
      <c r="CO361" s="241"/>
      <c r="CP361" s="241"/>
      <c r="CQ361" s="241"/>
      <c r="CR361" s="241"/>
      <c r="CS361" s="241"/>
      <c r="CT361" s="241"/>
    </row>
    <row r="362" spans="1:98" ht="19.5" customHeight="1">
      <c r="A362" s="261"/>
      <c r="B362" s="266"/>
      <c r="C362" s="263" t="s">
        <v>89</v>
      </c>
      <c r="D362" s="247">
        <f t="shared" si="145"/>
        <v>3332</v>
      </c>
      <c r="E362" s="247">
        <v>59</v>
      </c>
      <c r="F362" s="973">
        <v>253</v>
      </c>
      <c r="G362" s="973">
        <v>323</v>
      </c>
      <c r="H362" s="973">
        <v>311</v>
      </c>
      <c r="I362" s="973">
        <v>323</v>
      </c>
      <c r="J362" s="973">
        <v>294</v>
      </c>
      <c r="K362" s="973">
        <v>268</v>
      </c>
      <c r="L362" s="973">
        <v>226</v>
      </c>
      <c r="M362" s="973">
        <v>194</v>
      </c>
      <c r="N362" s="973">
        <v>175</v>
      </c>
      <c r="O362" s="973">
        <v>160</v>
      </c>
      <c r="P362" s="973">
        <v>151</v>
      </c>
      <c r="Q362" s="973">
        <v>168</v>
      </c>
      <c r="R362" s="973">
        <v>121</v>
      </c>
      <c r="S362" s="973">
        <v>106</v>
      </c>
      <c r="T362" s="973">
        <v>67</v>
      </c>
      <c r="U362" s="973">
        <v>46</v>
      </c>
      <c r="V362" s="267">
        <v>87</v>
      </c>
      <c r="W362" s="240"/>
      <c r="X362" s="240"/>
      <c r="Y362" s="241"/>
      <c r="Z362" s="241"/>
      <c r="AA362" s="241"/>
      <c r="AB362" s="241"/>
      <c r="AC362" s="241"/>
      <c r="AD362" s="241"/>
      <c r="AE362" s="241"/>
      <c r="AF362" s="241"/>
      <c r="AG362" s="241"/>
      <c r="AH362" s="241"/>
      <c r="AI362" s="241"/>
      <c r="AJ362" s="241"/>
      <c r="AK362" s="241"/>
      <c r="AL362" s="241"/>
      <c r="AM362" s="241"/>
      <c r="AN362" s="241"/>
      <c r="AO362" s="241"/>
      <c r="AP362" s="241"/>
      <c r="AQ362" s="241"/>
      <c r="AR362" s="241"/>
      <c r="AS362" s="241"/>
      <c r="AT362" s="241"/>
      <c r="AU362" s="241"/>
      <c r="AV362" s="241"/>
      <c r="AW362" s="241"/>
      <c r="AX362" s="241"/>
      <c r="AY362" s="241"/>
      <c r="AZ362" s="241"/>
      <c r="BA362" s="241"/>
      <c r="BB362" s="241"/>
      <c r="BC362" s="241"/>
      <c r="BD362" s="241"/>
      <c r="BE362" s="241"/>
      <c r="BF362" s="241"/>
      <c r="BG362" s="241"/>
      <c r="BH362" s="241"/>
      <c r="BI362" s="241"/>
      <c r="BJ362" s="241"/>
      <c r="BK362" s="241"/>
      <c r="BL362" s="241"/>
      <c r="BM362" s="241"/>
      <c r="BN362" s="241"/>
      <c r="BO362" s="241"/>
      <c r="BP362" s="241"/>
      <c r="BQ362" s="241"/>
      <c r="BR362" s="241"/>
      <c r="BS362" s="241"/>
      <c r="BT362" s="241"/>
      <c r="BU362" s="241"/>
      <c r="BV362" s="241"/>
      <c r="BW362" s="241"/>
      <c r="BX362" s="241"/>
      <c r="BY362" s="241"/>
      <c r="BZ362" s="241"/>
      <c r="CA362" s="241"/>
      <c r="CB362" s="241"/>
      <c r="CC362" s="241"/>
      <c r="CD362" s="241"/>
      <c r="CE362" s="241"/>
      <c r="CF362" s="241"/>
      <c r="CG362" s="241"/>
      <c r="CH362" s="241"/>
      <c r="CI362" s="241"/>
      <c r="CJ362" s="241"/>
      <c r="CK362" s="241"/>
      <c r="CL362" s="241"/>
      <c r="CM362" s="241"/>
      <c r="CN362" s="241"/>
      <c r="CO362" s="241"/>
      <c r="CP362" s="241"/>
      <c r="CQ362" s="241"/>
      <c r="CR362" s="241"/>
      <c r="CS362" s="241"/>
      <c r="CT362" s="241"/>
    </row>
    <row r="363" spans="1:98" ht="19.5" customHeight="1">
      <c r="A363" s="976" t="s">
        <v>27</v>
      </c>
      <c r="B363" s="249" t="s">
        <v>218</v>
      </c>
      <c r="C363" s="166"/>
      <c r="D363" s="239">
        <f>SUM(E363:V363)</f>
        <v>7191</v>
      </c>
      <c r="E363" s="239">
        <f>SUM(E364:E365)</f>
        <v>158</v>
      </c>
      <c r="F363" s="239">
        <f t="shared" ref="F363:V363" si="150">SUM(F364:F365)</f>
        <v>589</v>
      </c>
      <c r="G363" s="239">
        <f t="shared" si="150"/>
        <v>648</v>
      </c>
      <c r="H363" s="239">
        <f t="shared" si="150"/>
        <v>613</v>
      </c>
      <c r="I363" s="239">
        <f t="shared" si="150"/>
        <v>706</v>
      </c>
      <c r="J363" s="239">
        <f t="shared" si="150"/>
        <v>699</v>
      </c>
      <c r="K363" s="239">
        <f t="shared" si="150"/>
        <v>675</v>
      </c>
      <c r="L363" s="239">
        <f t="shared" si="150"/>
        <v>597</v>
      </c>
      <c r="M363" s="239">
        <f t="shared" si="150"/>
        <v>450</v>
      </c>
      <c r="N363" s="239">
        <f t="shared" si="150"/>
        <v>378</v>
      </c>
      <c r="O363" s="239">
        <f t="shared" si="150"/>
        <v>306</v>
      </c>
      <c r="P363" s="239">
        <f t="shared" si="150"/>
        <v>302</v>
      </c>
      <c r="Q363" s="239">
        <f t="shared" si="150"/>
        <v>259</v>
      </c>
      <c r="R363" s="239">
        <f t="shared" si="150"/>
        <v>257</v>
      </c>
      <c r="S363" s="239">
        <f t="shared" si="150"/>
        <v>208</v>
      </c>
      <c r="T363" s="239">
        <f t="shared" si="150"/>
        <v>149</v>
      </c>
      <c r="U363" s="239">
        <f t="shared" si="150"/>
        <v>87</v>
      </c>
      <c r="V363" s="251">
        <f t="shared" si="150"/>
        <v>110</v>
      </c>
      <c r="W363" s="240"/>
      <c r="X363" s="240"/>
      <c r="Y363" s="241"/>
      <c r="Z363" s="241"/>
      <c r="AA363" s="241"/>
      <c r="AB363" s="241"/>
      <c r="AC363" s="241"/>
      <c r="AD363" s="241"/>
      <c r="AE363" s="241"/>
      <c r="AF363" s="241"/>
      <c r="AG363" s="241"/>
      <c r="AH363" s="241"/>
      <c r="AI363" s="241"/>
      <c r="AJ363" s="241"/>
      <c r="AK363" s="241"/>
      <c r="AL363" s="241"/>
      <c r="AM363" s="241"/>
      <c r="AN363" s="241"/>
      <c r="AO363" s="241"/>
      <c r="AP363" s="241"/>
      <c r="AQ363" s="241"/>
      <c r="AR363" s="241"/>
      <c r="AS363" s="241"/>
      <c r="AT363" s="241"/>
      <c r="AU363" s="241"/>
      <c r="AV363" s="241"/>
      <c r="AW363" s="241"/>
      <c r="AX363" s="241"/>
      <c r="AY363" s="241"/>
      <c r="AZ363" s="241"/>
      <c r="BA363" s="241"/>
      <c r="BB363" s="241"/>
      <c r="BC363" s="241"/>
      <c r="BD363" s="241"/>
      <c r="BE363" s="241"/>
      <c r="BF363" s="241"/>
      <c r="BG363" s="241"/>
      <c r="BH363" s="241"/>
      <c r="BI363" s="241"/>
      <c r="BJ363" s="241"/>
      <c r="BK363" s="241"/>
      <c r="BL363" s="241"/>
      <c r="BM363" s="241"/>
      <c r="BN363" s="241"/>
      <c r="BO363" s="241"/>
      <c r="BP363" s="241"/>
      <c r="BQ363" s="241"/>
      <c r="BR363" s="241"/>
      <c r="BS363" s="241"/>
      <c r="BT363" s="241"/>
      <c r="BU363" s="241"/>
      <c r="BV363" s="241"/>
      <c r="BW363" s="241"/>
      <c r="BX363" s="241"/>
      <c r="BY363" s="241"/>
      <c r="BZ363" s="241"/>
      <c r="CA363" s="241"/>
      <c r="CB363" s="241"/>
      <c r="CC363" s="241"/>
      <c r="CD363" s="241"/>
      <c r="CE363" s="241"/>
      <c r="CF363" s="241"/>
      <c r="CG363" s="241"/>
      <c r="CH363" s="241"/>
      <c r="CI363" s="241"/>
      <c r="CJ363" s="241"/>
      <c r="CK363" s="241"/>
      <c r="CL363" s="241"/>
      <c r="CM363" s="241"/>
      <c r="CN363" s="241"/>
      <c r="CO363" s="241"/>
      <c r="CP363" s="241"/>
      <c r="CQ363" s="241"/>
      <c r="CR363" s="241"/>
      <c r="CS363" s="241"/>
      <c r="CT363" s="241"/>
    </row>
    <row r="364" spans="1:98" ht="19.5" customHeight="1">
      <c r="A364" s="261"/>
      <c r="B364" s="262"/>
      <c r="C364" s="263" t="s">
        <v>88</v>
      </c>
      <c r="D364" s="247">
        <f t="shared" si="145"/>
        <v>3999</v>
      </c>
      <c r="E364" s="247">
        <v>82</v>
      </c>
      <c r="F364" s="973">
        <v>296</v>
      </c>
      <c r="G364" s="973">
        <v>322</v>
      </c>
      <c r="H364" s="973">
        <v>319</v>
      </c>
      <c r="I364" s="973">
        <v>385</v>
      </c>
      <c r="J364" s="973">
        <v>386</v>
      </c>
      <c r="K364" s="973">
        <v>389</v>
      </c>
      <c r="L364" s="973">
        <v>362</v>
      </c>
      <c r="M364" s="973">
        <v>283</v>
      </c>
      <c r="N364" s="973">
        <v>234</v>
      </c>
      <c r="O364" s="973">
        <v>177</v>
      </c>
      <c r="P364" s="973">
        <v>166</v>
      </c>
      <c r="Q364" s="973">
        <v>144</v>
      </c>
      <c r="R364" s="973">
        <v>142</v>
      </c>
      <c r="S364" s="973">
        <v>128</v>
      </c>
      <c r="T364" s="973">
        <v>74</v>
      </c>
      <c r="U364" s="973">
        <v>53</v>
      </c>
      <c r="V364" s="267">
        <v>57</v>
      </c>
      <c r="W364" s="240"/>
      <c r="X364" s="240"/>
      <c r="Y364" s="241"/>
      <c r="Z364" s="241"/>
      <c r="AA364" s="241"/>
      <c r="AB364" s="241"/>
      <c r="AC364" s="241"/>
      <c r="AD364" s="241"/>
      <c r="AE364" s="241"/>
      <c r="AF364" s="241"/>
      <c r="AG364" s="241"/>
      <c r="AH364" s="241"/>
      <c r="AI364" s="241"/>
      <c r="AJ364" s="241"/>
      <c r="AK364" s="241"/>
      <c r="AL364" s="241"/>
      <c r="AM364" s="241"/>
      <c r="AN364" s="241"/>
      <c r="AO364" s="241"/>
      <c r="AP364" s="241"/>
      <c r="AQ364" s="241"/>
      <c r="AR364" s="241"/>
      <c r="AS364" s="241"/>
      <c r="AT364" s="241"/>
      <c r="AU364" s="241"/>
      <c r="AV364" s="241"/>
      <c r="AW364" s="241"/>
      <c r="AX364" s="241"/>
      <c r="AY364" s="241"/>
      <c r="AZ364" s="241"/>
      <c r="BA364" s="241"/>
      <c r="BB364" s="241"/>
      <c r="BC364" s="241"/>
      <c r="BD364" s="241"/>
      <c r="BE364" s="241"/>
      <c r="BF364" s="241"/>
      <c r="BG364" s="241"/>
      <c r="BH364" s="241"/>
      <c r="BI364" s="241"/>
      <c r="BJ364" s="241"/>
      <c r="BK364" s="241"/>
      <c r="BL364" s="241"/>
      <c r="BM364" s="241"/>
      <c r="BN364" s="241"/>
      <c r="BO364" s="241"/>
      <c r="BP364" s="241"/>
      <c r="BQ364" s="241"/>
      <c r="BR364" s="241"/>
      <c r="BS364" s="241"/>
      <c r="BT364" s="241"/>
      <c r="BU364" s="241"/>
      <c r="BV364" s="241"/>
      <c r="BW364" s="241"/>
      <c r="BX364" s="241"/>
      <c r="BY364" s="241"/>
      <c r="BZ364" s="241"/>
      <c r="CA364" s="241"/>
      <c r="CB364" s="241"/>
      <c r="CC364" s="241"/>
      <c r="CD364" s="241"/>
      <c r="CE364" s="241"/>
      <c r="CF364" s="241"/>
      <c r="CG364" s="241"/>
      <c r="CH364" s="241"/>
      <c r="CI364" s="241"/>
      <c r="CJ364" s="241"/>
      <c r="CK364" s="241"/>
      <c r="CL364" s="241"/>
      <c r="CM364" s="241"/>
      <c r="CN364" s="241"/>
      <c r="CO364" s="241"/>
      <c r="CP364" s="241"/>
      <c r="CQ364" s="241"/>
      <c r="CR364" s="241"/>
      <c r="CS364" s="241"/>
      <c r="CT364" s="241"/>
    </row>
    <row r="365" spans="1:98" ht="19.5" customHeight="1">
      <c r="A365" s="261"/>
      <c r="B365" s="266"/>
      <c r="C365" s="263" t="s">
        <v>89</v>
      </c>
      <c r="D365" s="247">
        <f t="shared" si="145"/>
        <v>3192</v>
      </c>
      <c r="E365" s="247">
        <v>76</v>
      </c>
      <c r="F365" s="973">
        <v>293</v>
      </c>
      <c r="G365" s="973">
        <v>326</v>
      </c>
      <c r="H365" s="973">
        <v>294</v>
      </c>
      <c r="I365" s="973">
        <v>321</v>
      </c>
      <c r="J365" s="973">
        <v>313</v>
      </c>
      <c r="K365" s="973">
        <v>286</v>
      </c>
      <c r="L365" s="973">
        <v>235</v>
      </c>
      <c r="M365" s="973">
        <v>167</v>
      </c>
      <c r="N365" s="973">
        <v>144</v>
      </c>
      <c r="O365" s="973">
        <v>129</v>
      </c>
      <c r="P365" s="973">
        <v>136</v>
      </c>
      <c r="Q365" s="973">
        <v>115</v>
      </c>
      <c r="R365" s="973">
        <v>115</v>
      </c>
      <c r="S365" s="973">
        <v>80</v>
      </c>
      <c r="T365" s="973">
        <v>75</v>
      </c>
      <c r="U365" s="973">
        <v>34</v>
      </c>
      <c r="V365" s="267">
        <v>53</v>
      </c>
      <c r="W365" s="240"/>
      <c r="X365" s="240"/>
      <c r="Y365" s="241"/>
      <c r="Z365" s="241"/>
      <c r="AA365" s="241"/>
      <c r="AB365" s="241"/>
      <c r="AC365" s="241"/>
      <c r="AD365" s="241"/>
      <c r="AE365" s="241"/>
      <c r="AF365" s="241"/>
      <c r="AG365" s="241"/>
      <c r="AH365" s="241"/>
      <c r="AI365" s="241"/>
      <c r="AJ365" s="241"/>
      <c r="AK365" s="241"/>
      <c r="AL365" s="241"/>
      <c r="AM365" s="241"/>
      <c r="AN365" s="241"/>
      <c r="AO365" s="241"/>
      <c r="AP365" s="241"/>
      <c r="AQ365" s="241"/>
      <c r="AR365" s="241"/>
      <c r="AS365" s="241"/>
      <c r="AT365" s="241"/>
      <c r="AU365" s="241"/>
      <c r="AV365" s="241"/>
      <c r="AW365" s="241"/>
      <c r="AX365" s="241"/>
      <c r="AY365" s="241"/>
      <c r="AZ365" s="241"/>
      <c r="BA365" s="241"/>
      <c r="BB365" s="241"/>
      <c r="BC365" s="241"/>
      <c r="BD365" s="241"/>
      <c r="BE365" s="241"/>
      <c r="BF365" s="241"/>
      <c r="BG365" s="241"/>
      <c r="BH365" s="241"/>
      <c r="BI365" s="241"/>
      <c r="BJ365" s="241"/>
      <c r="BK365" s="241"/>
      <c r="BL365" s="241"/>
      <c r="BM365" s="241"/>
      <c r="BN365" s="241"/>
      <c r="BO365" s="241"/>
      <c r="BP365" s="241"/>
      <c r="BQ365" s="241"/>
      <c r="BR365" s="241"/>
      <c r="BS365" s="241"/>
      <c r="BT365" s="241"/>
      <c r="BU365" s="241"/>
      <c r="BV365" s="241"/>
      <c r="BW365" s="241"/>
      <c r="BX365" s="241"/>
      <c r="BY365" s="241"/>
      <c r="BZ365" s="241"/>
      <c r="CA365" s="241"/>
      <c r="CB365" s="241"/>
      <c r="CC365" s="241"/>
      <c r="CD365" s="241"/>
      <c r="CE365" s="241"/>
      <c r="CF365" s="241"/>
      <c r="CG365" s="241"/>
      <c r="CH365" s="241"/>
      <c r="CI365" s="241"/>
      <c r="CJ365" s="241"/>
      <c r="CK365" s="241"/>
      <c r="CL365" s="241"/>
      <c r="CM365" s="241"/>
      <c r="CN365" s="241"/>
      <c r="CO365" s="241"/>
      <c r="CP365" s="241"/>
      <c r="CQ365" s="241"/>
      <c r="CR365" s="241"/>
      <c r="CS365" s="241"/>
      <c r="CT365" s="241"/>
    </row>
    <row r="366" spans="1:98" ht="19.5" customHeight="1">
      <c r="A366" s="976" t="s">
        <v>29</v>
      </c>
      <c r="B366" s="249" t="s">
        <v>793</v>
      </c>
      <c r="C366" s="166"/>
      <c r="D366" s="239">
        <f>SUM(E366:V366)</f>
        <v>987</v>
      </c>
      <c r="E366" s="239">
        <f>SUM(E367:E368)</f>
        <v>22</v>
      </c>
      <c r="F366" s="239">
        <f t="shared" ref="F366:V366" si="151">SUM(F367:F368)</f>
        <v>72</v>
      </c>
      <c r="G366" s="239">
        <f t="shared" si="151"/>
        <v>72</v>
      </c>
      <c r="H366" s="239">
        <f t="shared" si="151"/>
        <v>73</v>
      </c>
      <c r="I366" s="239">
        <f t="shared" si="151"/>
        <v>90</v>
      </c>
      <c r="J366" s="239">
        <f t="shared" si="151"/>
        <v>89</v>
      </c>
      <c r="K366" s="239">
        <f t="shared" si="151"/>
        <v>87</v>
      </c>
      <c r="L366" s="239">
        <f t="shared" si="151"/>
        <v>79</v>
      </c>
      <c r="M366" s="239">
        <f t="shared" si="151"/>
        <v>58</v>
      </c>
      <c r="N366" s="239">
        <f t="shared" si="151"/>
        <v>54</v>
      </c>
      <c r="O366" s="239">
        <f t="shared" si="151"/>
        <v>48</v>
      </c>
      <c r="P366" s="239">
        <f t="shared" si="151"/>
        <v>48</v>
      </c>
      <c r="Q366" s="239">
        <f t="shared" si="151"/>
        <v>41</v>
      </c>
      <c r="R366" s="239">
        <f t="shared" si="151"/>
        <v>45</v>
      </c>
      <c r="S366" s="239">
        <f t="shared" si="151"/>
        <v>36</v>
      </c>
      <c r="T366" s="239">
        <f t="shared" si="151"/>
        <v>29</v>
      </c>
      <c r="U366" s="239">
        <f t="shared" si="151"/>
        <v>19</v>
      </c>
      <c r="V366" s="251">
        <f t="shared" si="151"/>
        <v>25</v>
      </c>
      <c r="W366" s="240"/>
      <c r="X366" s="240"/>
      <c r="Y366" s="241"/>
      <c r="Z366" s="241"/>
      <c r="AA366" s="241"/>
      <c r="AB366" s="241"/>
      <c r="AC366" s="241"/>
      <c r="AD366" s="241"/>
      <c r="AE366" s="241"/>
      <c r="AF366" s="241"/>
      <c r="AG366" s="241"/>
      <c r="AH366" s="241"/>
      <c r="AI366" s="241"/>
      <c r="AJ366" s="241"/>
      <c r="AK366" s="241"/>
      <c r="AL366" s="241"/>
      <c r="AM366" s="241"/>
      <c r="AN366" s="241"/>
      <c r="AO366" s="241"/>
      <c r="AP366" s="241"/>
      <c r="AQ366" s="241"/>
      <c r="AR366" s="241"/>
      <c r="AS366" s="241"/>
      <c r="AT366" s="241"/>
      <c r="AU366" s="241"/>
      <c r="AV366" s="241"/>
      <c r="AW366" s="241"/>
      <c r="AX366" s="241"/>
      <c r="AY366" s="241"/>
      <c r="AZ366" s="241"/>
      <c r="BA366" s="241"/>
      <c r="BB366" s="241"/>
      <c r="BC366" s="241"/>
      <c r="BD366" s="241"/>
      <c r="BE366" s="241"/>
      <c r="BF366" s="241"/>
      <c r="BG366" s="241"/>
      <c r="BH366" s="241"/>
      <c r="BI366" s="241"/>
      <c r="BJ366" s="241"/>
      <c r="BK366" s="241"/>
      <c r="BL366" s="241"/>
      <c r="BM366" s="241"/>
      <c r="BN366" s="241"/>
      <c r="BO366" s="241"/>
      <c r="BP366" s="241"/>
      <c r="BQ366" s="241"/>
      <c r="BR366" s="241"/>
      <c r="BS366" s="241"/>
      <c r="BT366" s="241"/>
      <c r="BU366" s="241"/>
      <c r="BV366" s="241"/>
      <c r="BW366" s="241"/>
      <c r="BX366" s="241"/>
      <c r="BY366" s="241"/>
      <c r="BZ366" s="241"/>
      <c r="CA366" s="241"/>
      <c r="CB366" s="241"/>
      <c r="CC366" s="241"/>
      <c r="CD366" s="241"/>
      <c r="CE366" s="241"/>
      <c r="CF366" s="241"/>
      <c r="CG366" s="241"/>
      <c r="CH366" s="241"/>
      <c r="CI366" s="241"/>
      <c r="CJ366" s="241"/>
      <c r="CK366" s="241"/>
      <c r="CL366" s="241"/>
      <c r="CM366" s="241"/>
      <c r="CN366" s="241"/>
      <c r="CO366" s="241"/>
      <c r="CP366" s="241"/>
      <c r="CQ366" s="241"/>
      <c r="CR366" s="241"/>
      <c r="CS366" s="241"/>
      <c r="CT366" s="241"/>
    </row>
    <row r="367" spans="1:98" ht="19.5" customHeight="1">
      <c r="A367" s="261"/>
      <c r="B367" s="262"/>
      <c r="C367" s="263" t="s">
        <v>88</v>
      </c>
      <c r="D367" s="247">
        <f t="shared" si="145"/>
        <v>551</v>
      </c>
      <c r="E367" s="247">
        <v>13</v>
      </c>
      <c r="F367" s="973">
        <v>35</v>
      </c>
      <c r="G367" s="973">
        <v>30</v>
      </c>
      <c r="H367" s="973">
        <v>36</v>
      </c>
      <c r="I367" s="973">
        <v>51</v>
      </c>
      <c r="J367" s="973">
        <v>50</v>
      </c>
      <c r="K367" s="973">
        <v>51</v>
      </c>
      <c r="L367" s="973">
        <v>55</v>
      </c>
      <c r="M367" s="973">
        <v>38</v>
      </c>
      <c r="N367" s="973">
        <v>36</v>
      </c>
      <c r="O367" s="973">
        <v>29</v>
      </c>
      <c r="P367" s="973">
        <v>24</v>
      </c>
      <c r="Q367" s="973">
        <v>21</v>
      </c>
      <c r="R367" s="973">
        <v>24</v>
      </c>
      <c r="S367" s="973">
        <v>23</v>
      </c>
      <c r="T367" s="973">
        <v>13</v>
      </c>
      <c r="U367" s="973">
        <v>10</v>
      </c>
      <c r="V367" s="267">
        <v>12</v>
      </c>
      <c r="W367" s="240"/>
      <c r="X367" s="240"/>
      <c r="Y367" s="241"/>
      <c r="Z367" s="241"/>
      <c r="AA367" s="241"/>
      <c r="AB367" s="241"/>
      <c r="AC367" s="241"/>
      <c r="AD367" s="241"/>
      <c r="AE367" s="241"/>
      <c r="AF367" s="241"/>
      <c r="AG367" s="241"/>
      <c r="AH367" s="241"/>
      <c r="AI367" s="241"/>
      <c r="AJ367" s="241"/>
      <c r="AK367" s="241"/>
      <c r="AL367" s="241"/>
      <c r="AM367" s="241"/>
      <c r="AN367" s="241"/>
      <c r="AO367" s="241"/>
      <c r="AP367" s="241"/>
      <c r="AQ367" s="241"/>
      <c r="AR367" s="241"/>
      <c r="AS367" s="241"/>
      <c r="AT367" s="241"/>
      <c r="AU367" s="241"/>
      <c r="AV367" s="241"/>
      <c r="AW367" s="241"/>
      <c r="AX367" s="241"/>
      <c r="AY367" s="241"/>
      <c r="AZ367" s="241"/>
      <c r="BA367" s="241"/>
      <c r="BB367" s="241"/>
      <c r="BC367" s="241"/>
      <c r="BD367" s="241"/>
      <c r="BE367" s="241"/>
      <c r="BF367" s="241"/>
      <c r="BG367" s="241"/>
      <c r="BH367" s="241"/>
      <c r="BI367" s="241"/>
      <c r="BJ367" s="241"/>
      <c r="BK367" s="241"/>
      <c r="BL367" s="241"/>
      <c r="BM367" s="241"/>
      <c r="BN367" s="241"/>
      <c r="BO367" s="241"/>
      <c r="BP367" s="241"/>
      <c r="BQ367" s="241"/>
      <c r="BR367" s="241"/>
      <c r="BS367" s="241"/>
      <c r="BT367" s="241"/>
      <c r="BU367" s="241"/>
      <c r="BV367" s="241"/>
      <c r="BW367" s="241"/>
      <c r="BX367" s="241"/>
      <c r="BY367" s="241"/>
      <c r="BZ367" s="241"/>
      <c r="CA367" s="241"/>
      <c r="CB367" s="241"/>
      <c r="CC367" s="241"/>
      <c r="CD367" s="241"/>
      <c r="CE367" s="241"/>
      <c r="CF367" s="241"/>
      <c r="CG367" s="241"/>
      <c r="CH367" s="241"/>
      <c r="CI367" s="241"/>
      <c r="CJ367" s="241"/>
      <c r="CK367" s="241"/>
      <c r="CL367" s="241"/>
      <c r="CM367" s="241"/>
      <c r="CN367" s="241"/>
      <c r="CO367" s="241"/>
      <c r="CP367" s="241"/>
      <c r="CQ367" s="241"/>
      <c r="CR367" s="241"/>
      <c r="CS367" s="241"/>
      <c r="CT367" s="241"/>
    </row>
    <row r="368" spans="1:98" ht="19.5" customHeight="1">
      <c r="A368" s="261"/>
      <c r="B368" s="266"/>
      <c r="C368" s="263" t="s">
        <v>89</v>
      </c>
      <c r="D368" s="247">
        <f t="shared" si="145"/>
        <v>436</v>
      </c>
      <c r="E368" s="247">
        <v>9</v>
      </c>
      <c r="F368" s="973">
        <v>37</v>
      </c>
      <c r="G368" s="973">
        <v>42</v>
      </c>
      <c r="H368" s="973">
        <v>37</v>
      </c>
      <c r="I368" s="973">
        <v>39</v>
      </c>
      <c r="J368" s="973">
        <v>39</v>
      </c>
      <c r="K368" s="973">
        <v>36</v>
      </c>
      <c r="L368" s="973">
        <v>24</v>
      </c>
      <c r="M368" s="973">
        <v>20</v>
      </c>
      <c r="N368" s="973">
        <v>18</v>
      </c>
      <c r="O368" s="973">
        <v>19</v>
      </c>
      <c r="P368" s="973">
        <v>24</v>
      </c>
      <c r="Q368" s="973">
        <v>20</v>
      </c>
      <c r="R368" s="973">
        <v>21</v>
      </c>
      <c r="S368" s="973">
        <v>13</v>
      </c>
      <c r="T368" s="973">
        <v>16</v>
      </c>
      <c r="U368" s="973">
        <v>9</v>
      </c>
      <c r="V368" s="267">
        <v>13</v>
      </c>
      <c r="W368" s="240"/>
      <c r="X368" s="240"/>
      <c r="Y368" s="241"/>
      <c r="Z368" s="241"/>
      <c r="AA368" s="241"/>
      <c r="AB368" s="241"/>
      <c r="AC368" s="241"/>
      <c r="AD368" s="241"/>
      <c r="AE368" s="241"/>
      <c r="AF368" s="241"/>
      <c r="AG368" s="241"/>
      <c r="AH368" s="241"/>
      <c r="AI368" s="241"/>
      <c r="AJ368" s="241"/>
      <c r="AK368" s="241"/>
      <c r="AL368" s="241"/>
      <c r="AM368" s="241"/>
      <c r="AN368" s="241"/>
      <c r="AO368" s="241"/>
      <c r="AP368" s="241"/>
      <c r="AQ368" s="241"/>
      <c r="AR368" s="241"/>
      <c r="AS368" s="241"/>
      <c r="AT368" s="241"/>
      <c r="AU368" s="241"/>
      <c r="AV368" s="241"/>
      <c r="AW368" s="241"/>
      <c r="AX368" s="241"/>
      <c r="AY368" s="241"/>
      <c r="AZ368" s="241"/>
      <c r="BA368" s="241"/>
      <c r="BB368" s="241"/>
      <c r="BC368" s="241"/>
      <c r="BD368" s="241"/>
      <c r="BE368" s="241"/>
      <c r="BF368" s="241"/>
      <c r="BG368" s="241"/>
      <c r="BH368" s="241"/>
      <c r="BI368" s="241"/>
      <c r="BJ368" s="241"/>
      <c r="BK368" s="241"/>
      <c r="BL368" s="241"/>
      <c r="BM368" s="241"/>
      <c r="BN368" s="241"/>
      <c r="BO368" s="241"/>
      <c r="BP368" s="241"/>
      <c r="BQ368" s="241"/>
      <c r="BR368" s="241"/>
      <c r="BS368" s="241"/>
      <c r="BT368" s="241"/>
      <c r="BU368" s="241"/>
      <c r="BV368" s="241"/>
      <c r="BW368" s="241"/>
      <c r="BX368" s="241"/>
      <c r="BY368" s="241"/>
      <c r="BZ368" s="241"/>
      <c r="CA368" s="241"/>
      <c r="CB368" s="241"/>
      <c r="CC368" s="241"/>
      <c r="CD368" s="241"/>
      <c r="CE368" s="241"/>
      <c r="CF368" s="241"/>
      <c r="CG368" s="241"/>
      <c r="CH368" s="241"/>
      <c r="CI368" s="241"/>
      <c r="CJ368" s="241"/>
      <c r="CK368" s="241"/>
      <c r="CL368" s="241"/>
      <c r="CM368" s="241"/>
      <c r="CN368" s="241"/>
      <c r="CO368" s="241"/>
      <c r="CP368" s="241"/>
      <c r="CQ368" s="241"/>
      <c r="CR368" s="241"/>
      <c r="CS368" s="241"/>
      <c r="CT368" s="241"/>
    </row>
    <row r="369" spans="1:98" ht="19.5" customHeight="1">
      <c r="A369" s="976" t="s">
        <v>31</v>
      </c>
      <c r="B369" s="249" t="s">
        <v>794</v>
      </c>
      <c r="C369" s="166"/>
      <c r="D369" s="239">
        <f>SUM(E369:V369)</f>
        <v>6783</v>
      </c>
      <c r="E369" s="239">
        <f>SUM(E370:E371)</f>
        <v>118</v>
      </c>
      <c r="F369" s="239">
        <f t="shared" ref="F369:V369" si="152">SUM(F370:F371)</f>
        <v>516</v>
      </c>
      <c r="G369" s="239">
        <f t="shared" si="152"/>
        <v>651</v>
      </c>
      <c r="H369" s="239">
        <f t="shared" si="152"/>
        <v>612</v>
      </c>
      <c r="I369" s="239">
        <f t="shared" si="152"/>
        <v>646</v>
      </c>
      <c r="J369" s="239">
        <f t="shared" si="152"/>
        <v>619</v>
      </c>
      <c r="K369" s="239">
        <f t="shared" si="152"/>
        <v>576</v>
      </c>
      <c r="L369" s="239">
        <f t="shared" si="152"/>
        <v>483</v>
      </c>
      <c r="M369" s="239">
        <f t="shared" si="152"/>
        <v>419</v>
      </c>
      <c r="N369" s="239">
        <f t="shared" si="152"/>
        <v>361</v>
      </c>
      <c r="O369" s="239">
        <f t="shared" si="152"/>
        <v>309</v>
      </c>
      <c r="P369" s="239">
        <f t="shared" si="152"/>
        <v>314</v>
      </c>
      <c r="Q369" s="239">
        <f t="shared" si="152"/>
        <v>313</v>
      </c>
      <c r="R369" s="239">
        <f t="shared" si="152"/>
        <v>253</v>
      </c>
      <c r="S369" s="239">
        <f t="shared" si="152"/>
        <v>204</v>
      </c>
      <c r="T369" s="239">
        <f t="shared" si="152"/>
        <v>146</v>
      </c>
      <c r="U369" s="239">
        <f t="shared" si="152"/>
        <v>94</v>
      </c>
      <c r="V369" s="251">
        <f t="shared" si="152"/>
        <v>149</v>
      </c>
      <c r="W369" s="240"/>
      <c r="X369" s="240"/>
      <c r="Y369" s="241"/>
      <c r="Z369" s="241"/>
      <c r="AA369" s="241"/>
      <c r="AB369" s="241"/>
      <c r="AC369" s="241"/>
      <c r="AD369" s="241"/>
      <c r="AE369" s="241"/>
      <c r="AF369" s="241"/>
      <c r="AG369" s="241"/>
      <c r="AH369" s="241"/>
      <c r="AI369" s="241"/>
      <c r="AJ369" s="241"/>
      <c r="AK369" s="241"/>
      <c r="AL369" s="241"/>
      <c r="AM369" s="241"/>
      <c r="AN369" s="241"/>
      <c r="AO369" s="241"/>
      <c r="AP369" s="241"/>
      <c r="AQ369" s="241"/>
      <c r="AR369" s="241"/>
      <c r="AS369" s="241"/>
      <c r="AT369" s="241"/>
      <c r="AU369" s="241"/>
      <c r="AV369" s="241"/>
      <c r="AW369" s="241"/>
      <c r="AX369" s="241"/>
      <c r="AY369" s="241"/>
      <c r="AZ369" s="241"/>
      <c r="BA369" s="241"/>
      <c r="BB369" s="241"/>
      <c r="BC369" s="241"/>
      <c r="BD369" s="241"/>
      <c r="BE369" s="241"/>
      <c r="BF369" s="241"/>
      <c r="BG369" s="241"/>
      <c r="BH369" s="241"/>
      <c r="BI369" s="241"/>
      <c r="BJ369" s="241"/>
      <c r="BK369" s="241"/>
      <c r="BL369" s="241"/>
      <c r="BM369" s="241"/>
      <c r="BN369" s="241"/>
      <c r="BO369" s="241"/>
      <c r="BP369" s="241"/>
      <c r="BQ369" s="241"/>
      <c r="BR369" s="241"/>
      <c r="BS369" s="241"/>
      <c r="BT369" s="241"/>
      <c r="BU369" s="241"/>
      <c r="BV369" s="241"/>
      <c r="BW369" s="241"/>
      <c r="BX369" s="241"/>
      <c r="BY369" s="241"/>
      <c r="BZ369" s="241"/>
      <c r="CA369" s="241"/>
      <c r="CB369" s="241"/>
      <c r="CC369" s="241"/>
      <c r="CD369" s="241"/>
      <c r="CE369" s="241"/>
      <c r="CF369" s="241"/>
      <c r="CG369" s="241"/>
      <c r="CH369" s="241"/>
      <c r="CI369" s="241"/>
      <c r="CJ369" s="241"/>
      <c r="CK369" s="241"/>
      <c r="CL369" s="241"/>
      <c r="CM369" s="241"/>
      <c r="CN369" s="241"/>
      <c r="CO369" s="241"/>
      <c r="CP369" s="241"/>
      <c r="CQ369" s="241"/>
      <c r="CR369" s="241"/>
      <c r="CS369" s="241"/>
      <c r="CT369" s="241"/>
    </row>
    <row r="370" spans="1:98" ht="19.5" customHeight="1">
      <c r="A370" s="261"/>
      <c r="B370" s="262"/>
      <c r="C370" s="263" t="s">
        <v>88</v>
      </c>
      <c r="D370" s="247">
        <f t="shared" si="145"/>
        <v>3554</v>
      </c>
      <c r="E370" s="247">
        <v>62</v>
      </c>
      <c r="F370" s="973">
        <v>271</v>
      </c>
      <c r="G370" s="973">
        <v>337</v>
      </c>
      <c r="H370" s="973">
        <v>312</v>
      </c>
      <c r="I370" s="973">
        <v>332</v>
      </c>
      <c r="J370" s="973">
        <v>332</v>
      </c>
      <c r="K370" s="973">
        <v>318</v>
      </c>
      <c r="L370" s="973">
        <v>263</v>
      </c>
      <c r="M370" s="973">
        <v>233</v>
      </c>
      <c r="N370" s="973">
        <v>192</v>
      </c>
      <c r="O370" s="973">
        <v>155</v>
      </c>
      <c r="P370" s="973">
        <v>167</v>
      </c>
      <c r="Q370" s="973">
        <v>149</v>
      </c>
      <c r="R370" s="973">
        <v>135</v>
      </c>
      <c r="S370" s="973">
        <v>102</v>
      </c>
      <c r="T370" s="973">
        <v>81</v>
      </c>
      <c r="U370" s="973">
        <v>50</v>
      </c>
      <c r="V370" s="267">
        <v>63</v>
      </c>
      <c r="W370" s="240"/>
      <c r="X370" s="240"/>
      <c r="Y370" s="241"/>
      <c r="Z370" s="241"/>
      <c r="AA370" s="241"/>
      <c r="AB370" s="241"/>
      <c r="AC370" s="241"/>
      <c r="AD370" s="241"/>
      <c r="AE370" s="241"/>
      <c r="AF370" s="241"/>
      <c r="AG370" s="241"/>
      <c r="AH370" s="241"/>
      <c r="AI370" s="241"/>
      <c r="AJ370" s="241"/>
      <c r="AK370" s="241"/>
      <c r="AL370" s="241"/>
      <c r="AM370" s="241"/>
      <c r="AN370" s="241"/>
      <c r="AO370" s="241"/>
      <c r="AP370" s="241"/>
      <c r="AQ370" s="241"/>
      <c r="AR370" s="241"/>
      <c r="AS370" s="241"/>
      <c r="AT370" s="241"/>
      <c r="AU370" s="241"/>
      <c r="AV370" s="241"/>
      <c r="AW370" s="241"/>
      <c r="AX370" s="241"/>
      <c r="AY370" s="241"/>
      <c r="AZ370" s="241"/>
      <c r="BA370" s="241"/>
      <c r="BB370" s="241"/>
      <c r="BC370" s="241"/>
      <c r="BD370" s="241"/>
      <c r="BE370" s="241"/>
      <c r="BF370" s="241"/>
      <c r="BG370" s="241"/>
      <c r="BH370" s="241"/>
      <c r="BI370" s="241"/>
      <c r="BJ370" s="241"/>
      <c r="BK370" s="241"/>
      <c r="BL370" s="241"/>
      <c r="BM370" s="241"/>
      <c r="BN370" s="241"/>
      <c r="BO370" s="241"/>
      <c r="BP370" s="241"/>
      <c r="BQ370" s="241"/>
      <c r="BR370" s="241"/>
      <c r="BS370" s="241"/>
      <c r="BT370" s="241"/>
      <c r="BU370" s="241"/>
      <c r="BV370" s="241"/>
      <c r="BW370" s="241"/>
      <c r="BX370" s="241"/>
      <c r="BY370" s="241"/>
      <c r="BZ370" s="241"/>
      <c r="CA370" s="241"/>
      <c r="CB370" s="241"/>
      <c r="CC370" s="241"/>
      <c r="CD370" s="241"/>
      <c r="CE370" s="241"/>
      <c r="CF370" s="241"/>
      <c r="CG370" s="241"/>
      <c r="CH370" s="241"/>
      <c r="CI370" s="241"/>
      <c r="CJ370" s="241"/>
      <c r="CK370" s="241"/>
      <c r="CL370" s="241"/>
      <c r="CM370" s="241"/>
      <c r="CN370" s="241"/>
      <c r="CO370" s="241"/>
      <c r="CP370" s="241"/>
      <c r="CQ370" s="241"/>
      <c r="CR370" s="241"/>
      <c r="CS370" s="241"/>
      <c r="CT370" s="241"/>
    </row>
    <row r="371" spans="1:98" ht="19.5" customHeight="1">
      <c r="A371" s="261"/>
      <c r="B371" s="266"/>
      <c r="C371" s="263" t="s">
        <v>89</v>
      </c>
      <c r="D371" s="247">
        <f t="shared" si="145"/>
        <v>3229</v>
      </c>
      <c r="E371" s="247">
        <v>56</v>
      </c>
      <c r="F371" s="973">
        <v>245</v>
      </c>
      <c r="G371" s="973">
        <v>314</v>
      </c>
      <c r="H371" s="973">
        <v>300</v>
      </c>
      <c r="I371" s="973">
        <v>314</v>
      </c>
      <c r="J371" s="973">
        <v>287</v>
      </c>
      <c r="K371" s="973">
        <v>258</v>
      </c>
      <c r="L371" s="973">
        <v>220</v>
      </c>
      <c r="M371" s="973">
        <v>186</v>
      </c>
      <c r="N371" s="973">
        <v>169</v>
      </c>
      <c r="O371" s="973">
        <v>154</v>
      </c>
      <c r="P371" s="973">
        <v>147</v>
      </c>
      <c r="Q371" s="973">
        <v>164</v>
      </c>
      <c r="R371" s="973">
        <v>118</v>
      </c>
      <c r="S371" s="973">
        <v>102</v>
      </c>
      <c r="T371" s="973">
        <v>65</v>
      </c>
      <c r="U371" s="973">
        <v>44</v>
      </c>
      <c r="V371" s="267">
        <v>86</v>
      </c>
      <c r="W371" s="240"/>
      <c r="X371" s="240"/>
      <c r="Y371" s="241"/>
      <c r="Z371" s="241"/>
      <c r="AA371" s="241"/>
      <c r="AB371" s="241"/>
      <c r="AC371" s="241"/>
      <c r="AD371" s="241"/>
      <c r="AE371" s="241"/>
      <c r="AF371" s="241"/>
      <c r="AG371" s="241"/>
      <c r="AH371" s="241"/>
      <c r="AI371" s="241"/>
      <c r="AJ371" s="241"/>
      <c r="AK371" s="241"/>
      <c r="AL371" s="241"/>
      <c r="AM371" s="241"/>
      <c r="AN371" s="241"/>
      <c r="AO371" s="241"/>
      <c r="AP371" s="241"/>
      <c r="AQ371" s="241"/>
      <c r="AR371" s="241"/>
      <c r="AS371" s="241"/>
      <c r="AT371" s="241"/>
      <c r="AU371" s="241"/>
      <c r="AV371" s="241"/>
      <c r="AW371" s="241"/>
      <c r="AX371" s="241"/>
      <c r="AY371" s="241"/>
      <c r="AZ371" s="241"/>
      <c r="BA371" s="241"/>
      <c r="BB371" s="241"/>
      <c r="BC371" s="241"/>
      <c r="BD371" s="241"/>
      <c r="BE371" s="241"/>
      <c r="BF371" s="241"/>
      <c r="BG371" s="241"/>
      <c r="BH371" s="241"/>
      <c r="BI371" s="241"/>
      <c r="BJ371" s="241"/>
      <c r="BK371" s="241"/>
      <c r="BL371" s="241"/>
      <c r="BM371" s="241"/>
      <c r="BN371" s="241"/>
      <c r="BO371" s="241"/>
      <c r="BP371" s="241"/>
      <c r="BQ371" s="241"/>
      <c r="BR371" s="241"/>
      <c r="BS371" s="241"/>
      <c r="BT371" s="241"/>
      <c r="BU371" s="241"/>
      <c r="BV371" s="241"/>
      <c r="BW371" s="241"/>
      <c r="BX371" s="241"/>
      <c r="BY371" s="241"/>
      <c r="BZ371" s="241"/>
      <c r="CA371" s="241"/>
      <c r="CB371" s="241"/>
      <c r="CC371" s="241"/>
      <c r="CD371" s="241"/>
      <c r="CE371" s="241"/>
      <c r="CF371" s="241"/>
      <c r="CG371" s="241"/>
      <c r="CH371" s="241"/>
      <c r="CI371" s="241"/>
      <c r="CJ371" s="241"/>
      <c r="CK371" s="241"/>
      <c r="CL371" s="241"/>
      <c r="CM371" s="241"/>
      <c r="CN371" s="241"/>
      <c r="CO371" s="241"/>
      <c r="CP371" s="241"/>
      <c r="CQ371" s="241"/>
      <c r="CR371" s="241"/>
      <c r="CS371" s="241"/>
      <c r="CT371" s="241"/>
    </row>
    <row r="372" spans="1:98" ht="19.5" customHeight="1">
      <c r="A372" s="976" t="s">
        <v>33</v>
      </c>
      <c r="B372" s="249" t="s">
        <v>795</v>
      </c>
      <c r="C372" s="166"/>
      <c r="D372" s="239">
        <f>SUM(E372:V372)</f>
        <v>1819</v>
      </c>
      <c r="E372" s="239">
        <f>SUM(E373:E374)</f>
        <v>32</v>
      </c>
      <c r="F372" s="239">
        <f t="shared" ref="F372:V372" si="153">SUM(F373:F374)</f>
        <v>139</v>
      </c>
      <c r="G372" s="239">
        <f t="shared" si="153"/>
        <v>174</v>
      </c>
      <c r="H372" s="239">
        <f t="shared" si="153"/>
        <v>165</v>
      </c>
      <c r="I372" s="239">
        <f t="shared" si="153"/>
        <v>173</v>
      </c>
      <c r="J372" s="239">
        <f t="shared" si="153"/>
        <v>165</v>
      </c>
      <c r="K372" s="239">
        <f t="shared" si="153"/>
        <v>155</v>
      </c>
      <c r="L372" s="239">
        <f t="shared" si="153"/>
        <v>129</v>
      </c>
      <c r="M372" s="239">
        <f t="shared" si="153"/>
        <v>112</v>
      </c>
      <c r="N372" s="239">
        <f t="shared" si="153"/>
        <v>97</v>
      </c>
      <c r="O372" s="239">
        <f t="shared" si="153"/>
        <v>84</v>
      </c>
      <c r="P372" s="239">
        <f t="shared" si="153"/>
        <v>83</v>
      </c>
      <c r="Q372" s="239">
        <f t="shared" si="153"/>
        <v>84</v>
      </c>
      <c r="R372" s="239">
        <f t="shared" si="153"/>
        <v>68</v>
      </c>
      <c r="S372" s="239">
        <f t="shared" si="153"/>
        <v>56</v>
      </c>
      <c r="T372" s="239">
        <f t="shared" si="153"/>
        <v>40</v>
      </c>
      <c r="U372" s="239">
        <f t="shared" si="153"/>
        <v>24</v>
      </c>
      <c r="V372" s="251">
        <f t="shared" si="153"/>
        <v>39</v>
      </c>
      <c r="W372" s="240"/>
      <c r="X372" s="240"/>
      <c r="Y372" s="241"/>
      <c r="Z372" s="241"/>
      <c r="AA372" s="241"/>
      <c r="AB372" s="241"/>
      <c r="AC372" s="241"/>
      <c r="AD372" s="241"/>
      <c r="AE372" s="241"/>
      <c r="AF372" s="241"/>
      <c r="AG372" s="241"/>
      <c r="AH372" s="241"/>
      <c r="AI372" s="241"/>
      <c r="AJ372" s="241"/>
      <c r="AK372" s="241"/>
      <c r="AL372" s="241"/>
      <c r="AM372" s="241"/>
      <c r="AN372" s="241"/>
      <c r="AO372" s="241"/>
      <c r="AP372" s="241"/>
      <c r="AQ372" s="241"/>
      <c r="AR372" s="241"/>
      <c r="AS372" s="241"/>
      <c r="AT372" s="241"/>
      <c r="AU372" s="241"/>
      <c r="AV372" s="241"/>
      <c r="AW372" s="241"/>
      <c r="AX372" s="241"/>
      <c r="AY372" s="241"/>
      <c r="AZ372" s="241"/>
      <c r="BA372" s="241"/>
      <c r="BB372" s="241"/>
      <c r="BC372" s="241"/>
      <c r="BD372" s="241"/>
      <c r="BE372" s="241"/>
      <c r="BF372" s="241"/>
      <c r="BG372" s="241"/>
      <c r="BH372" s="241"/>
      <c r="BI372" s="241"/>
      <c r="BJ372" s="241"/>
      <c r="BK372" s="241"/>
      <c r="BL372" s="241"/>
      <c r="BM372" s="241"/>
      <c r="BN372" s="241"/>
      <c r="BO372" s="241"/>
      <c r="BP372" s="241"/>
      <c r="BQ372" s="241"/>
      <c r="BR372" s="241"/>
      <c r="BS372" s="241"/>
      <c r="BT372" s="241"/>
      <c r="BU372" s="241"/>
      <c r="BV372" s="241"/>
      <c r="BW372" s="241"/>
      <c r="BX372" s="241"/>
      <c r="BY372" s="241"/>
      <c r="BZ372" s="241"/>
      <c r="CA372" s="241"/>
      <c r="CB372" s="241"/>
      <c r="CC372" s="241"/>
      <c r="CD372" s="241"/>
      <c r="CE372" s="241"/>
      <c r="CF372" s="241"/>
      <c r="CG372" s="241"/>
      <c r="CH372" s="241"/>
      <c r="CI372" s="241"/>
      <c r="CJ372" s="241"/>
      <c r="CK372" s="241"/>
      <c r="CL372" s="241"/>
      <c r="CM372" s="241"/>
      <c r="CN372" s="241"/>
      <c r="CO372" s="241"/>
      <c r="CP372" s="241"/>
      <c r="CQ372" s="241"/>
      <c r="CR372" s="241"/>
      <c r="CS372" s="241"/>
      <c r="CT372" s="241"/>
    </row>
    <row r="373" spans="1:98" ht="19.5" customHeight="1">
      <c r="A373" s="261"/>
      <c r="B373" s="262"/>
      <c r="C373" s="263" t="s">
        <v>88</v>
      </c>
      <c r="D373" s="247">
        <f t="shared" si="145"/>
        <v>952</v>
      </c>
      <c r="E373" s="247">
        <v>17</v>
      </c>
      <c r="F373" s="973">
        <v>73</v>
      </c>
      <c r="G373" s="973">
        <v>89</v>
      </c>
      <c r="H373" s="973">
        <v>84</v>
      </c>
      <c r="I373" s="973">
        <v>89</v>
      </c>
      <c r="J373" s="973">
        <v>89</v>
      </c>
      <c r="K373" s="973">
        <v>85</v>
      </c>
      <c r="L373" s="973">
        <v>70</v>
      </c>
      <c r="M373" s="973">
        <v>62</v>
      </c>
      <c r="N373" s="973">
        <v>51</v>
      </c>
      <c r="O373" s="973">
        <v>42</v>
      </c>
      <c r="P373" s="973">
        <v>44</v>
      </c>
      <c r="Q373" s="973">
        <v>40</v>
      </c>
      <c r="R373" s="973">
        <v>36</v>
      </c>
      <c r="S373" s="973">
        <v>28</v>
      </c>
      <c r="T373" s="973">
        <v>23</v>
      </c>
      <c r="U373" s="973">
        <v>13</v>
      </c>
      <c r="V373" s="267">
        <v>17</v>
      </c>
      <c r="W373" s="240"/>
      <c r="X373" s="240"/>
      <c r="Y373" s="241"/>
      <c r="Z373" s="241"/>
      <c r="AA373" s="241"/>
      <c r="AB373" s="241"/>
      <c r="AC373" s="241"/>
      <c r="AD373" s="241"/>
      <c r="AE373" s="241"/>
      <c r="AF373" s="241"/>
      <c r="AG373" s="241"/>
      <c r="AH373" s="241"/>
      <c r="AI373" s="241"/>
      <c r="AJ373" s="241"/>
      <c r="AK373" s="241"/>
      <c r="AL373" s="241"/>
      <c r="AM373" s="241"/>
      <c r="AN373" s="241"/>
      <c r="AO373" s="241"/>
      <c r="AP373" s="241"/>
      <c r="AQ373" s="241"/>
      <c r="AR373" s="241"/>
      <c r="AS373" s="241"/>
      <c r="AT373" s="241"/>
      <c r="AU373" s="241"/>
      <c r="AV373" s="241"/>
      <c r="AW373" s="241"/>
      <c r="AX373" s="241"/>
      <c r="AY373" s="241"/>
      <c r="AZ373" s="241"/>
      <c r="BA373" s="241"/>
      <c r="BB373" s="241"/>
      <c r="BC373" s="241"/>
      <c r="BD373" s="241"/>
      <c r="BE373" s="241"/>
      <c r="BF373" s="241"/>
      <c r="BG373" s="241"/>
      <c r="BH373" s="241"/>
      <c r="BI373" s="241"/>
      <c r="BJ373" s="241"/>
      <c r="BK373" s="241"/>
      <c r="BL373" s="241"/>
      <c r="BM373" s="241"/>
      <c r="BN373" s="241"/>
      <c r="BO373" s="241"/>
      <c r="BP373" s="241"/>
      <c r="BQ373" s="241"/>
      <c r="BR373" s="241"/>
      <c r="BS373" s="241"/>
      <c r="BT373" s="241"/>
      <c r="BU373" s="241"/>
      <c r="BV373" s="241"/>
      <c r="BW373" s="241"/>
      <c r="BX373" s="241"/>
      <c r="BY373" s="241"/>
      <c r="BZ373" s="241"/>
      <c r="CA373" s="241"/>
      <c r="CB373" s="241"/>
      <c r="CC373" s="241"/>
      <c r="CD373" s="241"/>
      <c r="CE373" s="241"/>
      <c r="CF373" s="241"/>
      <c r="CG373" s="241"/>
      <c r="CH373" s="241"/>
      <c r="CI373" s="241"/>
      <c r="CJ373" s="241"/>
      <c r="CK373" s="241"/>
      <c r="CL373" s="241"/>
      <c r="CM373" s="241"/>
      <c r="CN373" s="241"/>
      <c r="CO373" s="241"/>
      <c r="CP373" s="241"/>
      <c r="CQ373" s="241"/>
      <c r="CR373" s="241"/>
      <c r="CS373" s="241"/>
      <c r="CT373" s="241"/>
    </row>
    <row r="374" spans="1:98" ht="19.5" customHeight="1">
      <c r="A374" s="261"/>
      <c r="B374" s="266"/>
      <c r="C374" s="263" t="s">
        <v>89</v>
      </c>
      <c r="D374" s="247">
        <f t="shared" si="145"/>
        <v>867</v>
      </c>
      <c r="E374" s="247">
        <v>15</v>
      </c>
      <c r="F374" s="973">
        <v>66</v>
      </c>
      <c r="G374" s="973">
        <v>85</v>
      </c>
      <c r="H374" s="973">
        <v>81</v>
      </c>
      <c r="I374" s="973">
        <v>84</v>
      </c>
      <c r="J374" s="973">
        <v>76</v>
      </c>
      <c r="K374" s="973">
        <v>70</v>
      </c>
      <c r="L374" s="973">
        <v>59</v>
      </c>
      <c r="M374" s="973">
        <v>50</v>
      </c>
      <c r="N374" s="973">
        <v>46</v>
      </c>
      <c r="O374" s="973">
        <v>42</v>
      </c>
      <c r="P374" s="973">
        <v>39</v>
      </c>
      <c r="Q374" s="973">
        <v>44</v>
      </c>
      <c r="R374" s="973">
        <v>32</v>
      </c>
      <c r="S374" s="973">
        <v>28</v>
      </c>
      <c r="T374" s="973">
        <v>17</v>
      </c>
      <c r="U374" s="973">
        <v>11</v>
      </c>
      <c r="V374" s="267">
        <v>22</v>
      </c>
      <c r="W374" s="240"/>
      <c r="X374" s="240"/>
      <c r="Y374" s="241"/>
      <c r="Z374" s="241"/>
      <c r="AA374" s="241"/>
      <c r="AB374" s="241"/>
      <c r="AC374" s="241"/>
      <c r="AD374" s="241"/>
      <c r="AE374" s="241"/>
      <c r="AF374" s="241"/>
      <c r="AG374" s="241"/>
      <c r="AH374" s="241"/>
      <c r="AI374" s="241"/>
      <c r="AJ374" s="241"/>
      <c r="AK374" s="241"/>
      <c r="AL374" s="241"/>
      <c r="AM374" s="241"/>
      <c r="AN374" s="241"/>
      <c r="AO374" s="241"/>
      <c r="AP374" s="241"/>
      <c r="AQ374" s="241"/>
      <c r="AR374" s="241"/>
      <c r="AS374" s="241"/>
      <c r="AT374" s="241"/>
      <c r="AU374" s="241"/>
      <c r="AV374" s="241"/>
      <c r="AW374" s="241"/>
      <c r="AX374" s="241"/>
      <c r="AY374" s="241"/>
      <c r="AZ374" s="241"/>
      <c r="BA374" s="241"/>
      <c r="BB374" s="241"/>
      <c r="BC374" s="241"/>
      <c r="BD374" s="241"/>
      <c r="BE374" s="241"/>
      <c r="BF374" s="241"/>
      <c r="BG374" s="241"/>
      <c r="BH374" s="241"/>
      <c r="BI374" s="241"/>
      <c r="BJ374" s="241"/>
      <c r="BK374" s="241"/>
      <c r="BL374" s="241"/>
      <c r="BM374" s="241"/>
      <c r="BN374" s="241"/>
      <c r="BO374" s="241"/>
      <c r="BP374" s="241"/>
      <c r="BQ374" s="241"/>
      <c r="BR374" s="241"/>
      <c r="BS374" s="241"/>
      <c r="BT374" s="241"/>
      <c r="BU374" s="241"/>
      <c r="BV374" s="241"/>
      <c r="BW374" s="241"/>
      <c r="BX374" s="241"/>
      <c r="BY374" s="241"/>
      <c r="BZ374" s="241"/>
      <c r="CA374" s="241"/>
      <c r="CB374" s="241"/>
      <c r="CC374" s="241"/>
      <c r="CD374" s="241"/>
      <c r="CE374" s="241"/>
      <c r="CF374" s="241"/>
      <c r="CG374" s="241"/>
      <c r="CH374" s="241"/>
      <c r="CI374" s="241"/>
      <c r="CJ374" s="241"/>
      <c r="CK374" s="241"/>
      <c r="CL374" s="241"/>
      <c r="CM374" s="241"/>
      <c r="CN374" s="241"/>
      <c r="CO374" s="241"/>
      <c r="CP374" s="241"/>
      <c r="CQ374" s="241"/>
      <c r="CR374" s="241"/>
      <c r="CS374" s="241"/>
      <c r="CT374" s="241"/>
    </row>
    <row r="375" spans="1:98" ht="3.75" customHeight="1" thickBot="1">
      <c r="A375" s="292"/>
      <c r="B375" s="293"/>
      <c r="C375" s="294"/>
      <c r="D375" s="295"/>
      <c r="E375" s="296"/>
      <c r="F375" s="296"/>
      <c r="G375" s="296"/>
      <c r="H375" s="296"/>
      <c r="I375" s="296"/>
      <c r="J375" s="296"/>
      <c r="K375" s="296"/>
      <c r="L375" s="296"/>
      <c r="M375" s="296"/>
      <c r="N375" s="296"/>
      <c r="O375" s="296"/>
      <c r="P375" s="296"/>
      <c r="Q375" s="296"/>
      <c r="R375" s="296"/>
      <c r="S375" s="296"/>
      <c r="T375" s="296"/>
      <c r="U375" s="297"/>
      <c r="V375" s="298"/>
      <c r="W375" s="240"/>
      <c r="X375" s="241"/>
      <c r="Y375" s="241"/>
      <c r="Z375" s="241"/>
      <c r="AA375" s="241"/>
      <c r="AB375" s="241"/>
      <c r="AC375" s="241"/>
      <c r="AD375" s="241"/>
      <c r="AE375" s="241"/>
      <c r="AF375" s="241"/>
      <c r="AG375" s="241"/>
      <c r="AH375" s="241"/>
      <c r="AI375" s="241"/>
      <c r="AJ375" s="241"/>
      <c r="AK375" s="241"/>
      <c r="AL375" s="241"/>
      <c r="AM375" s="241"/>
      <c r="AN375" s="241"/>
      <c r="AO375" s="241"/>
      <c r="AP375" s="241"/>
      <c r="AQ375" s="241"/>
      <c r="AR375" s="241"/>
      <c r="AS375" s="241"/>
      <c r="AT375" s="241"/>
      <c r="AU375" s="241"/>
      <c r="AV375" s="241"/>
      <c r="AW375" s="241"/>
      <c r="AX375" s="241"/>
      <c r="AY375" s="241"/>
      <c r="AZ375" s="241"/>
      <c r="BA375" s="241"/>
      <c r="BB375" s="241"/>
      <c r="BC375" s="241"/>
      <c r="BD375" s="241"/>
      <c r="BE375" s="241"/>
      <c r="BF375" s="241"/>
      <c r="BG375" s="241"/>
      <c r="BH375" s="241"/>
      <c r="BI375" s="241"/>
      <c r="BJ375" s="241"/>
      <c r="BK375" s="241"/>
      <c r="BL375" s="241"/>
      <c r="BM375" s="241"/>
      <c r="BN375" s="241"/>
      <c r="BO375" s="241"/>
      <c r="BP375" s="241"/>
      <c r="BQ375" s="241"/>
      <c r="BR375" s="241"/>
      <c r="BS375" s="241"/>
      <c r="BT375" s="241"/>
      <c r="BU375" s="241"/>
      <c r="BV375" s="241"/>
      <c r="BW375" s="241"/>
      <c r="BX375" s="241"/>
      <c r="BY375" s="241"/>
      <c r="BZ375" s="241"/>
      <c r="CA375" s="241"/>
      <c r="CB375" s="241"/>
      <c r="CC375" s="241"/>
      <c r="CD375" s="241"/>
      <c r="CE375" s="241"/>
      <c r="CF375" s="241"/>
      <c r="CG375" s="241"/>
      <c r="CH375" s="241"/>
      <c r="CI375" s="241"/>
      <c r="CJ375" s="241"/>
      <c r="CK375" s="241"/>
      <c r="CL375" s="241"/>
      <c r="CM375" s="241"/>
      <c r="CN375" s="241"/>
      <c r="CO375" s="241"/>
      <c r="CP375" s="241"/>
      <c r="CQ375" s="241"/>
      <c r="CR375" s="241"/>
      <c r="CS375" s="241"/>
      <c r="CT375" s="241"/>
    </row>
    <row r="376" spans="1:98">
      <c r="A376" s="1664" t="s">
        <v>873</v>
      </c>
      <c r="B376" s="1664"/>
      <c r="C376" s="1664"/>
      <c r="D376" s="1664"/>
      <c r="E376" s="1611"/>
      <c r="F376" s="240"/>
      <c r="G376" s="240"/>
      <c r="H376" s="240"/>
      <c r="I376" s="240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300">
        <v>44684</v>
      </c>
      <c r="V376" s="240"/>
      <c r="W376" s="240"/>
      <c r="X376" s="241"/>
      <c r="Y376" s="241"/>
      <c r="Z376" s="241"/>
      <c r="AA376" s="241"/>
      <c r="AB376" s="241"/>
      <c r="AC376" s="241"/>
      <c r="AD376" s="241"/>
      <c r="AE376" s="241"/>
      <c r="AF376" s="241"/>
      <c r="AG376" s="241"/>
      <c r="AH376" s="241"/>
      <c r="AI376" s="241"/>
      <c r="AJ376" s="241"/>
      <c r="AK376" s="241"/>
      <c r="AL376" s="241"/>
      <c r="AM376" s="241"/>
      <c r="AN376" s="241"/>
      <c r="AO376" s="241"/>
      <c r="AP376" s="241"/>
      <c r="AQ376" s="241"/>
      <c r="AR376" s="241"/>
      <c r="AS376" s="241"/>
      <c r="AT376" s="241"/>
      <c r="AU376" s="241"/>
      <c r="AV376" s="241"/>
      <c r="AW376" s="241"/>
      <c r="AX376" s="241"/>
      <c r="AY376" s="241"/>
      <c r="AZ376" s="241"/>
      <c r="BA376" s="241"/>
      <c r="BB376" s="241"/>
      <c r="BC376" s="241"/>
      <c r="BD376" s="241"/>
      <c r="BE376" s="241"/>
      <c r="BF376" s="241"/>
      <c r="BG376" s="241"/>
      <c r="BH376" s="241"/>
      <c r="BI376" s="241"/>
      <c r="BJ376" s="241"/>
      <c r="BK376" s="241"/>
      <c r="BL376" s="241"/>
      <c r="BM376" s="241"/>
      <c r="BN376" s="241"/>
      <c r="BO376" s="241"/>
      <c r="BP376" s="241"/>
      <c r="BQ376" s="241"/>
      <c r="BR376" s="241"/>
      <c r="BS376" s="241"/>
      <c r="BT376" s="241"/>
      <c r="BU376" s="241"/>
      <c r="BV376" s="241"/>
      <c r="BW376" s="241"/>
      <c r="BX376" s="241"/>
      <c r="BY376" s="241"/>
      <c r="BZ376" s="241"/>
      <c r="CA376" s="241"/>
      <c r="CB376" s="241"/>
      <c r="CC376" s="241"/>
      <c r="CD376" s="241"/>
      <c r="CE376" s="241"/>
      <c r="CF376" s="241"/>
      <c r="CG376" s="241"/>
      <c r="CH376" s="241"/>
      <c r="CI376" s="241"/>
      <c r="CJ376" s="241"/>
      <c r="CK376" s="241"/>
      <c r="CL376" s="241"/>
      <c r="CM376" s="241"/>
      <c r="CN376" s="241"/>
      <c r="CO376" s="241"/>
      <c r="CP376" s="241"/>
      <c r="CQ376" s="241"/>
      <c r="CR376" s="241"/>
      <c r="CS376" s="241"/>
      <c r="CT376" s="241"/>
    </row>
    <row r="377" spans="1:98">
      <c r="A377" s="1663" t="s">
        <v>872</v>
      </c>
      <c r="B377" s="1663"/>
      <c r="C377" s="1663"/>
      <c r="D377" s="1663"/>
      <c r="E377" s="1663"/>
      <c r="F377" s="240"/>
      <c r="G377" s="240"/>
      <c r="H377" s="240"/>
      <c r="I377" s="240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1"/>
      <c r="Y377" s="241"/>
      <c r="Z377" s="241"/>
      <c r="AA377" s="241"/>
      <c r="AB377" s="241"/>
      <c r="AC377" s="241"/>
      <c r="AD377" s="241"/>
      <c r="AE377" s="241"/>
      <c r="AF377" s="241"/>
      <c r="AG377" s="241"/>
      <c r="AH377" s="241"/>
      <c r="AI377" s="241"/>
      <c r="AJ377" s="241"/>
      <c r="AK377" s="241"/>
      <c r="AL377" s="241"/>
      <c r="AM377" s="241"/>
      <c r="AN377" s="241"/>
      <c r="AO377" s="241"/>
      <c r="AP377" s="241"/>
      <c r="AQ377" s="241"/>
      <c r="AR377" s="241"/>
      <c r="AS377" s="241"/>
      <c r="AT377" s="241"/>
      <c r="AU377" s="241"/>
      <c r="AV377" s="241"/>
      <c r="AW377" s="241"/>
      <c r="AX377" s="241"/>
      <c r="AY377" s="241"/>
      <c r="AZ377" s="241"/>
      <c r="BA377" s="241"/>
      <c r="BB377" s="241"/>
      <c r="BC377" s="241"/>
      <c r="BD377" s="241"/>
      <c r="BE377" s="241"/>
      <c r="BF377" s="241"/>
      <c r="BG377" s="241"/>
      <c r="BH377" s="241"/>
      <c r="BI377" s="241"/>
      <c r="BJ377" s="241"/>
      <c r="BK377" s="241"/>
      <c r="BL377" s="241"/>
      <c r="BM377" s="241"/>
      <c r="BN377" s="241"/>
      <c r="BO377" s="241"/>
      <c r="BP377" s="241"/>
      <c r="BQ377" s="241"/>
      <c r="BR377" s="241"/>
      <c r="BS377" s="241"/>
      <c r="BT377" s="241"/>
      <c r="BU377" s="241"/>
      <c r="BV377" s="241"/>
      <c r="BW377" s="241"/>
      <c r="BX377" s="241"/>
      <c r="BY377" s="241"/>
      <c r="BZ377" s="241"/>
      <c r="CA377" s="241"/>
      <c r="CB377" s="241"/>
      <c r="CC377" s="241"/>
      <c r="CD377" s="241"/>
      <c r="CE377" s="241"/>
      <c r="CF377" s="241"/>
      <c r="CG377" s="241"/>
      <c r="CH377" s="241"/>
      <c r="CI377" s="241"/>
      <c r="CJ377" s="241"/>
      <c r="CK377" s="241"/>
      <c r="CL377" s="241"/>
      <c r="CM377" s="241"/>
      <c r="CN377" s="241"/>
      <c r="CO377" s="241"/>
      <c r="CP377" s="241"/>
      <c r="CQ377" s="241"/>
      <c r="CR377" s="241"/>
      <c r="CS377" s="241"/>
      <c r="CT377" s="241"/>
    </row>
    <row r="378" spans="1:98" ht="12.75" customHeight="1">
      <c r="A378" s="224"/>
      <c r="D378" s="240"/>
      <c r="E378" s="240"/>
      <c r="F378" s="240"/>
      <c r="G378" s="240"/>
      <c r="H378" s="240"/>
      <c r="I378" s="240"/>
      <c r="J378" s="240"/>
      <c r="K378" s="240"/>
      <c r="L378" s="240"/>
      <c r="M378" s="240"/>
      <c r="N378" s="240"/>
      <c r="O378" s="240"/>
      <c r="P378" s="240"/>
      <c r="Q378" s="240"/>
      <c r="R378" s="240"/>
      <c r="S378" s="240"/>
      <c r="T378" s="240"/>
      <c r="U378" s="300"/>
      <c r="V378" s="240"/>
      <c r="W378" s="240"/>
      <c r="X378" s="241"/>
      <c r="Y378" s="241"/>
      <c r="Z378" s="241"/>
      <c r="AA378" s="241"/>
      <c r="AB378" s="241"/>
      <c r="AC378" s="241"/>
      <c r="AD378" s="241"/>
      <c r="AE378" s="241"/>
      <c r="AF378" s="241"/>
      <c r="AG378" s="241"/>
      <c r="AH378" s="241"/>
      <c r="AI378" s="241"/>
      <c r="AJ378" s="241"/>
      <c r="AK378" s="241"/>
      <c r="AL378" s="241"/>
      <c r="AM378" s="241"/>
      <c r="AN378" s="241"/>
      <c r="AO378" s="241"/>
      <c r="AP378" s="241"/>
      <c r="AQ378" s="241"/>
      <c r="AR378" s="241"/>
      <c r="AS378" s="241"/>
      <c r="AT378" s="241"/>
      <c r="AU378" s="241"/>
      <c r="AV378" s="241"/>
      <c r="AW378" s="241"/>
      <c r="AX378" s="241"/>
      <c r="AY378" s="241"/>
      <c r="AZ378" s="241"/>
      <c r="BA378" s="241"/>
      <c r="BB378" s="241"/>
      <c r="BC378" s="241"/>
      <c r="BD378" s="241"/>
      <c r="BE378" s="241"/>
      <c r="BF378" s="241"/>
      <c r="BG378" s="241"/>
      <c r="BH378" s="241"/>
      <c r="BI378" s="241"/>
      <c r="BJ378" s="241"/>
      <c r="BK378" s="241"/>
      <c r="BL378" s="241"/>
      <c r="BM378" s="241"/>
      <c r="BN378" s="241"/>
      <c r="BO378" s="241"/>
      <c r="BP378" s="241"/>
      <c r="BQ378" s="241"/>
      <c r="BR378" s="241"/>
      <c r="BS378" s="241"/>
      <c r="BT378" s="241"/>
      <c r="BU378" s="241"/>
      <c r="BV378" s="241"/>
      <c r="BW378" s="241"/>
      <c r="BX378" s="241"/>
      <c r="BY378" s="241"/>
      <c r="BZ378" s="241"/>
      <c r="CA378" s="241"/>
      <c r="CB378" s="241"/>
      <c r="CC378" s="241"/>
      <c r="CD378" s="241"/>
      <c r="CE378" s="241"/>
      <c r="CF378" s="241"/>
      <c r="CG378" s="241"/>
      <c r="CH378" s="241"/>
      <c r="CI378" s="241"/>
      <c r="CJ378" s="241"/>
      <c r="CK378" s="241"/>
      <c r="CL378" s="241"/>
      <c r="CM378" s="241"/>
      <c r="CN378" s="241"/>
      <c r="CO378" s="241"/>
      <c r="CP378" s="241"/>
      <c r="CQ378" s="241"/>
      <c r="CR378" s="241"/>
      <c r="CS378" s="241"/>
      <c r="CT378" s="241"/>
    </row>
    <row r="379" spans="1:98" ht="12.75" customHeight="1">
      <c r="A379" s="224"/>
      <c r="D379" s="240"/>
      <c r="E379" s="240"/>
      <c r="F379" s="240"/>
      <c r="G379" s="240"/>
      <c r="H379" s="240"/>
      <c r="I379" s="240"/>
      <c r="J379" s="240"/>
      <c r="K379" s="240"/>
      <c r="L379" s="240"/>
      <c r="M379" s="240"/>
      <c r="N379" s="240"/>
      <c r="O379" s="240"/>
      <c r="P379" s="240"/>
      <c r="Q379" s="240"/>
      <c r="R379" s="240"/>
      <c r="S379" s="240"/>
      <c r="T379" s="240"/>
      <c r="U379" s="300"/>
      <c r="V379" s="240"/>
      <c r="W379" s="240"/>
      <c r="X379" s="241"/>
      <c r="Y379" s="241"/>
      <c r="Z379" s="241"/>
      <c r="AA379" s="241"/>
      <c r="AB379" s="241"/>
      <c r="AC379" s="241"/>
      <c r="AD379" s="241"/>
      <c r="AE379" s="241"/>
      <c r="AF379" s="241"/>
      <c r="AG379" s="241"/>
      <c r="AH379" s="241"/>
      <c r="AI379" s="241"/>
      <c r="AJ379" s="241"/>
      <c r="AK379" s="241"/>
      <c r="AL379" s="241"/>
      <c r="AM379" s="241"/>
      <c r="AN379" s="241"/>
      <c r="AO379" s="241"/>
      <c r="AP379" s="241"/>
      <c r="AQ379" s="241"/>
      <c r="AR379" s="241"/>
      <c r="AS379" s="241"/>
      <c r="AT379" s="241"/>
      <c r="AU379" s="241"/>
      <c r="AV379" s="241"/>
      <c r="AW379" s="241"/>
      <c r="AX379" s="241"/>
      <c r="AY379" s="241"/>
      <c r="AZ379" s="241"/>
      <c r="BA379" s="241"/>
      <c r="BB379" s="241"/>
      <c r="BC379" s="241"/>
      <c r="BD379" s="241"/>
      <c r="BE379" s="241"/>
      <c r="BF379" s="241"/>
      <c r="BG379" s="241"/>
      <c r="BH379" s="241"/>
      <c r="BI379" s="241"/>
      <c r="BJ379" s="241"/>
      <c r="BK379" s="241"/>
      <c r="BL379" s="241"/>
      <c r="BM379" s="241"/>
      <c r="BN379" s="241"/>
      <c r="BO379" s="241"/>
      <c r="BP379" s="241"/>
      <c r="BQ379" s="241"/>
      <c r="BR379" s="241"/>
      <c r="BS379" s="241"/>
      <c r="BT379" s="241"/>
      <c r="BU379" s="241"/>
      <c r="BV379" s="241"/>
      <c r="BW379" s="241"/>
      <c r="BX379" s="241"/>
      <c r="BY379" s="241"/>
      <c r="BZ379" s="241"/>
      <c r="CA379" s="241"/>
      <c r="CB379" s="241"/>
      <c r="CC379" s="241"/>
      <c r="CD379" s="241"/>
      <c r="CE379" s="241"/>
      <c r="CF379" s="241"/>
      <c r="CG379" s="241"/>
      <c r="CH379" s="241"/>
      <c r="CI379" s="241"/>
      <c r="CJ379" s="241"/>
      <c r="CK379" s="241"/>
      <c r="CL379" s="241"/>
      <c r="CM379" s="241"/>
      <c r="CN379" s="241"/>
      <c r="CO379" s="241"/>
      <c r="CP379" s="241"/>
      <c r="CQ379" s="241"/>
      <c r="CR379" s="241"/>
      <c r="CS379" s="241"/>
      <c r="CT379" s="241"/>
    </row>
    <row r="380" spans="1:98" ht="12.75" customHeight="1">
      <c r="A380" s="224"/>
      <c r="D380" s="240"/>
      <c r="E380" s="240"/>
      <c r="F380" s="240"/>
      <c r="G380" s="240"/>
      <c r="H380" s="240"/>
      <c r="I380" s="240"/>
      <c r="J380" s="240"/>
      <c r="K380" s="240"/>
      <c r="L380" s="240"/>
      <c r="M380" s="240"/>
      <c r="N380" s="240"/>
      <c r="O380" s="240"/>
      <c r="P380" s="240"/>
      <c r="Q380" s="240"/>
      <c r="R380" s="240"/>
      <c r="S380" s="240"/>
      <c r="T380" s="240"/>
      <c r="U380" s="300"/>
      <c r="V380" s="240"/>
      <c r="W380" s="240"/>
      <c r="X380" s="241"/>
      <c r="Y380" s="241"/>
      <c r="Z380" s="241"/>
      <c r="AA380" s="241"/>
      <c r="AB380" s="241"/>
      <c r="AC380" s="241"/>
      <c r="AD380" s="241"/>
      <c r="AE380" s="241"/>
      <c r="AF380" s="241"/>
      <c r="AG380" s="241"/>
      <c r="AH380" s="241"/>
      <c r="AI380" s="241"/>
      <c r="AJ380" s="241"/>
      <c r="AK380" s="241"/>
      <c r="AL380" s="241"/>
      <c r="AM380" s="241"/>
      <c r="AN380" s="241"/>
      <c r="AO380" s="241"/>
      <c r="AP380" s="241"/>
      <c r="AQ380" s="241"/>
      <c r="AR380" s="241"/>
      <c r="AS380" s="241"/>
      <c r="AT380" s="241"/>
      <c r="AU380" s="241"/>
      <c r="AV380" s="241"/>
      <c r="AW380" s="241"/>
      <c r="AX380" s="241"/>
      <c r="AY380" s="241"/>
      <c r="AZ380" s="241"/>
      <c r="BA380" s="241"/>
      <c r="BB380" s="241"/>
      <c r="BC380" s="241"/>
      <c r="BD380" s="241"/>
      <c r="BE380" s="241"/>
      <c r="BF380" s="241"/>
      <c r="BG380" s="241"/>
      <c r="BH380" s="241"/>
      <c r="BI380" s="241"/>
      <c r="BJ380" s="241"/>
      <c r="BK380" s="241"/>
      <c r="BL380" s="241"/>
      <c r="BM380" s="241"/>
      <c r="BN380" s="241"/>
      <c r="BO380" s="241"/>
      <c r="BP380" s="241"/>
      <c r="BQ380" s="241"/>
      <c r="BR380" s="241"/>
      <c r="BS380" s="241"/>
      <c r="BT380" s="241"/>
      <c r="BU380" s="241"/>
      <c r="BV380" s="241"/>
      <c r="BW380" s="241"/>
      <c r="BX380" s="241"/>
      <c r="BY380" s="241"/>
      <c r="BZ380" s="241"/>
      <c r="CA380" s="241"/>
      <c r="CB380" s="241"/>
      <c r="CC380" s="241"/>
      <c r="CD380" s="241"/>
      <c r="CE380" s="241"/>
      <c r="CF380" s="241"/>
      <c r="CG380" s="241"/>
      <c r="CH380" s="241"/>
      <c r="CI380" s="241"/>
      <c r="CJ380" s="241"/>
      <c r="CK380" s="241"/>
      <c r="CL380" s="241"/>
      <c r="CM380" s="241"/>
      <c r="CN380" s="241"/>
      <c r="CO380" s="241"/>
      <c r="CP380" s="241"/>
      <c r="CQ380" s="241"/>
      <c r="CR380" s="241"/>
      <c r="CS380" s="241"/>
      <c r="CT380" s="241"/>
    </row>
    <row r="381" spans="1:98" ht="12.75" customHeight="1">
      <c r="A381" s="224"/>
      <c r="D381" s="240"/>
      <c r="E381" s="240"/>
      <c r="F381" s="240"/>
      <c r="G381" s="240"/>
      <c r="H381" s="240"/>
      <c r="I381" s="240"/>
      <c r="J381" s="240"/>
      <c r="K381" s="240"/>
      <c r="L381" s="240"/>
      <c r="M381" s="240"/>
      <c r="N381" s="240"/>
      <c r="O381" s="240"/>
      <c r="P381" s="240"/>
      <c r="Q381" s="240"/>
      <c r="R381" s="240"/>
      <c r="S381" s="240"/>
      <c r="T381" s="240"/>
      <c r="U381" s="300"/>
      <c r="V381" s="240"/>
      <c r="W381" s="240"/>
      <c r="X381" s="241"/>
      <c r="Y381" s="241"/>
      <c r="Z381" s="241"/>
      <c r="AA381" s="241"/>
      <c r="AB381" s="241"/>
      <c r="AC381" s="241"/>
      <c r="AD381" s="241"/>
      <c r="AE381" s="241"/>
      <c r="AF381" s="241"/>
      <c r="AG381" s="241"/>
      <c r="AH381" s="241"/>
      <c r="AI381" s="241"/>
      <c r="AJ381" s="241"/>
      <c r="AK381" s="241"/>
      <c r="AL381" s="241"/>
      <c r="AM381" s="241"/>
      <c r="AN381" s="241"/>
      <c r="AO381" s="241"/>
      <c r="AP381" s="241"/>
      <c r="AQ381" s="241"/>
      <c r="AR381" s="241"/>
      <c r="AS381" s="241"/>
      <c r="AT381" s="241"/>
      <c r="AU381" s="241"/>
      <c r="AV381" s="241"/>
      <c r="AW381" s="241"/>
      <c r="AX381" s="241"/>
      <c r="AY381" s="241"/>
      <c r="AZ381" s="241"/>
      <c r="BA381" s="241"/>
      <c r="BB381" s="241"/>
      <c r="BC381" s="241"/>
      <c r="BD381" s="241"/>
      <c r="BE381" s="241"/>
      <c r="BF381" s="241"/>
      <c r="BG381" s="241"/>
      <c r="BH381" s="241"/>
      <c r="BI381" s="241"/>
      <c r="BJ381" s="241"/>
      <c r="BK381" s="241"/>
      <c r="BL381" s="241"/>
      <c r="BM381" s="241"/>
      <c r="BN381" s="241"/>
      <c r="BO381" s="241"/>
      <c r="BP381" s="241"/>
      <c r="BQ381" s="241"/>
      <c r="BR381" s="241"/>
      <c r="BS381" s="241"/>
      <c r="BT381" s="241"/>
      <c r="BU381" s="241"/>
      <c r="BV381" s="241"/>
      <c r="BW381" s="241"/>
      <c r="BX381" s="241"/>
      <c r="BY381" s="241"/>
      <c r="BZ381" s="241"/>
      <c r="CA381" s="241"/>
      <c r="CB381" s="241"/>
      <c r="CC381" s="241"/>
      <c r="CD381" s="241"/>
      <c r="CE381" s="241"/>
      <c r="CF381" s="241"/>
      <c r="CG381" s="241"/>
      <c r="CH381" s="241"/>
      <c r="CI381" s="241"/>
      <c r="CJ381" s="241"/>
      <c r="CK381" s="241"/>
      <c r="CL381" s="241"/>
      <c r="CM381" s="241"/>
      <c r="CN381" s="241"/>
      <c r="CO381" s="241"/>
      <c r="CP381" s="241"/>
      <c r="CQ381" s="241"/>
      <c r="CR381" s="241"/>
      <c r="CS381" s="241"/>
      <c r="CT381" s="241"/>
    </row>
    <row r="382" spans="1:98" ht="12.75" customHeight="1">
      <c r="A382" s="224"/>
      <c r="D382" s="240"/>
      <c r="E382" s="240"/>
      <c r="F382" s="240"/>
      <c r="G382" s="240"/>
      <c r="H382" s="240"/>
      <c r="I382" s="240"/>
      <c r="J382" s="240"/>
      <c r="K382" s="240"/>
      <c r="L382" s="240"/>
      <c r="M382" s="240"/>
      <c r="N382" s="240"/>
      <c r="O382" s="240"/>
      <c r="P382" s="240"/>
      <c r="Q382" s="240"/>
      <c r="R382" s="240"/>
      <c r="S382" s="240"/>
      <c r="T382" s="240"/>
      <c r="U382" s="300"/>
      <c r="V382" s="240"/>
      <c r="W382" s="240"/>
      <c r="X382" s="241"/>
      <c r="Y382" s="241"/>
      <c r="Z382" s="241"/>
      <c r="AA382" s="241"/>
      <c r="AB382" s="241"/>
      <c r="AC382" s="241"/>
      <c r="AD382" s="241"/>
      <c r="AE382" s="241"/>
      <c r="AF382" s="241"/>
      <c r="AG382" s="241"/>
      <c r="AH382" s="241"/>
      <c r="AI382" s="241"/>
      <c r="AJ382" s="241"/>
      <c r="AK382" s="241"/>
      <c r="AL382" s="241"/>
      <c r="AM382" s="241"/>
      <c r="AN382" s="241"/>
      <c r="AO382" s="241"/>
      <c r="AP382" s="241"/>
      <c r="AQ382" s="241"/>
      <c r="AR382" s="241"/>
      <c r="AS382" s="241"/>
      <c r="AT382" s="241"/>
      <c r="AU382" s="241"/>
      <c r="AV382" s="241"/>
      <c r="AW382" s="241"/>
      <c r="AX382" s="241"/>
      <c r="AY382" s="241"/>
      <c r="AZ382" s="241"/>
      <c r="BA382" s="241"/>
      <c r="BB382" s="241"/>
      <c r="BC382" s="241"/>
      <c r="BD382" s="241"/>
      <c r="BE382" s="241"/>
      <c r="BF382" s="241"/>
      <c r="BG382" s="241"/>
      <c r="BH382" s="241"/>
      <c r="BI382" s="241"/>
      <c r="BJ382" s="241"/>
      <c r="BK382" s="241"/>
      <c r="BL382" s="241"/>
      <c r="BM382" s="241"/>
      <c r="BN382" s="241"/>
      <c r="BO382" s="241"/>
      <c r="BP382" s="241"/>
      <c r="BQ382" s="241"/>
      <c r="BR382" s="241"/>
      <c r="BS382" s="241"/>
      <c r="BT382" s="241"/>
      <c r="BU382" s="241"/>
      <c r="BV382" s="241"/>
      <c r="BW382" s="241"/>
      <c r="BX382" s="241"/>
      <c r="BY382" s="241"/>
      <c r="BZ382" s="241"/>
      <c r="CA382" s="241"/>
      <c r="CB382" s="241"/>
      <c r="CC382" s="241"/>
      <c r="CD382" s="241"/>
      <c r="CE382" s="241"/>
      <c r="CF382" s="241"/>
      <c r="CG382" s="241"/>
      <c r="CH382" s="241"/>
      <c r="CI382" s="241"/>
      <c r="CJ382" s="241"/>
      <c r="CK382" s="241"/>
      <c r="CL382" s="241"/>
      <c r="CM382" s="241"/>
      <c r="CN382" s="241"/>
      <c r="CO382" s="241"/>
      <c r="CP382" s="241"/>
      <c r="CQ382" s="241"/>
      <c r="CR382" s="241"/>
      <c r="CS382" s="241"/>
      <c r="CT382" s="241"/>
    </row>
    <row r="383" spans="1:98" ht="12.75" customHeight="1">
      <c r="A383" s="224"/>
      <c r="D383" s="240"/>
      <c r="E383" s="240"/>
      <c r="F383" s="240"/>
      <c r="G383" s="240"/>
      <c r="H383" s="240"/>
      <c r="I383" s="240"/>
      <c r="J383" s="240"/>
      <c r="K383" s="240"/>
      <c r="L383" s="240"/>
      <c r="M383" s="240"/>
      <c r="N383" s="240"/>
      <c r="O383" s="240"/>
      <c r="P383" s="240"/>
      <c r="Q383" s="240"/>
      <c r="R383" s="240"/>
      <c r="S383" s="240"/>
      <c r="T383" s="240"/>
      <c r="U383" s="300"/>
      <c r="V383" s="240"/>
      <c r="W383" s="240"/>
      <c r="X383" s="241"/>
      <c r="Y383" s="241"/>
      <c r="Z383" s="241"/>
      <c r="AA383" s="241"/>
      <c r="AB383" s="241"/>
      <c r="AC383" s="241"/>
      <c r="AD383" s="241"/>
      <c r="AE383" s="241"/>
      <c r="AF383" s="241"/>
      <c r="AG383" s="241"/>
      <c r="AH383" s="241"/>
      <c r="AI383" s="241"/>
      <c r="AJ383" s="241"/>
      <c r="AK383" s="241"/>
      <c r="AL383" s="241"/>
      <c r="AM383" s="241"/>
      <c r="AN383" s="241"/>
      <c r="AO383" s="241"/>
      <c r="AP383" s="241"/>
      <c r="AQ383" s="241"/>
      <c r="AR383" s="241"/>
      <c r="AS383" s="241"/>
      <c r="AT383" s="241"/>
      <c r="AU383" s="241"/>
      <c r="AV383" s="241"/>
      <c r="AW383" s="241"/>
      <c r="AX383" s="241"/>
      <c r="AY383" s="241"/>
      <c r="AZ383" s="241"/>
      <c r="BA383" s="241"/>
      <c r="BB383" s="241"/>
      <c r="BC383" s="241"/>
      <c r="BD383" s="241"/>
      <c r="BE383" s="241"/>
      <c r="BF383" s="241"/>
      <c r="BG383" s="241"/>
      <c r="BH383" s="241"/>
      <c r="BI383" s="241"/>
      <c r="BJ383" s="241"/>
      <c r="BK383" s="241"/>
      <c r="BL383" s="241"/>
      <c r="BM383" s="241"/>
      <c r="BN383" s="241"/>
      <c r="BO383" s="241"/>
      <c r="BP383" s="241"/>
      <c r="BQ383" s="241"/>
      <c r="BR383" s="241"/>
      <c r="BS383" s="241"/>
      <c r="BT383" s="241"/>
      <c r="BU383" s="241"/>
      <c r="BV383" s="241"/>
      <c r="BW383" s="241"/>
      <c r="BX383" s="241"/>
      <c r="BY383" s="241"/>
      <c r="BZ383" s="241"/>
      <c r="CA383" s="241"/>
      <c r="CB383" s="241"/>
      <c r="CC383" s="241"/>
      <c r="CD383" s="241"/>
      <c r="CE383" s="241"/>
      <c r="CF383" s="241"/>
      <c r="CG383" s="241"/>
      <c r="CH383" s="241"/>
      <c r="CI383" s="241"/>
      <c r="CJ383" s="241"/>
      <c r="CK383" s="241"/>
      <c r="CL383" s="241"/>
      <c r="CM383" s="241"/>
      <c r="CN383" s="241"/>
      <c r="CO383" s="241"/>
      <c r="CP383" s="241"/>
      <c r="CQ383" s="241"/>
      <c r="CR383" s="241"/>
      <c r="CS383" s="241"/>
      <c r="CT383" s="241"/>
    </row>
    <row r="384" spans="1:98" ht="12.75" customHeight="1">
      <c r="A384" s="224"/>
      <c r="D384" s="240"/>
      <c r="E384" s="240"/>
      <c r="F384" s="240"/>
      <c r="G384" s="240"/>
      <c r="H384" s="240"/>
      <c r="I384" s="240"/>
      <c r="J384" s="240"/>
      <c r="K384" s="240"/>
      <c r="L384" s="240"/>
      <c r="M384" s="240"/>
      <c r="N384" s="240"/>
      <c r="O384" s="240"/>
      <c r="P384" s="240"/>
      <c r="Q384" s="240"/>
      <c r="R384" s="240"/>
      <c r="S384" s="240"/>
      <c r="T384" s="240"/>
      <c r="U384" s="300"/>
      <c r="V384" s="240"/>
      <c r="W384" s="240"/>
      <c r="X384" s="241"/>
      <c r="Y384" s="241"/>
      <c r="Z384" s="241"/>
      <c r="AA384" s="241"/>
      <c r="AB384" s="241"/>
      <c r="AC384" s="241"/>
      <c r="AD384" s="241"/>
      <c r="AE384" s="241"/>
      <c r="AF384" s="241"/>
      <c r="AG384" s="241"/>
      <c r="AH384" s="241"/>
      <c r="AI384" s="241"/>
      <c r="AJ384" s="241"/>
      <c r="AK384" s="241"/>
      <c r="AL384" s="241"/>
      <c r="AM384" s="241"/>
      <c r="AN384" s="241"/>
      <c r="AO384" s="241"/>
      <c r="AP384" s="241"/>
      <c r="AQ384" s="241"/>
      <c r="AR384" s="241"/>
      <c r="AS384" s="241"/>
      <c r="AT384" s="241"/>
      <c r="AU384" s="241"/>
      <c r="AV384" s="241"/>
      <c r="AW384" s="241"/>
      <c r="AX384" s="241"/>
      <c r="AY384" s="241"/>
      <c r="AZ384" s="241"/>
      <c r="BA384" s="241"/>
      <c r="BB384" s="241"/>
      <c r="BC384" s="241"/>
      <c r="BD384" s="241"/>
      <c r="BE384" s="241"/>
      <c r="BF384" s="241"/>
      <c r="BG384" s="241"/>
      <c r="BH384" s="241"/>
      <c r="BI384" s="241"/>
      <c r="BJ384" s="241"/>
      <c r="BK384" s="241"/>
      <c r="BL384" s="241"/>
      <c r="BM384" s="241"/>
      <c r="BN384" s="241"/>
      <c r="BO384" s="241"/>
      <c r="BP384" s="241"/>
      <c r="BQ384" s="241"/>
      <c r="BR384" s="241"/>
      <c r="BS384" s="241"/>
      <c r="BT384" s="241"/>
      <c r="BU384" s="241"/>
      <c r="BV384" s="241"/>
      <c r="BW384" s="241"/>
      <c r="BX384" s="241"/>
      <c r="BY384" s="241"/>
      <c r="BZ384" s="241"/>
      <c r="CA384" s="241"/>
      <c r="CB384" s="241"/>
      <c r="CC384" s="241"/>
      <c r="CD384" s="241"/>
      <c r="CE384" s="241"/>
      <c r="CF384" s="241"/>
      <c r="CG384" s="241"/>
      <c r="CH384" s="241"/>
      <c r="CI384" s="241"/>
      <c r="CJ384" s="241"/>
      <c r="CK384" s="241"/>
      <c r="CL384" s="241"/>
      <c r="CM384" s="241"/>
      <c r="CN384" s="241"/>
      <c r="CO384" s="241"/>
      <c r="CP384" s="241"/>
      <c r="CQ384" s="241"/>
      <c r="CR384" s="241"/>
      <c r="CS384" s="241"/>
      <c r="CT384" s="241"/>
    </row>
    <row r="385" spans="1:98" ht="12.75" customHeight="1">
      <c r="A385" s="224"/>
      <c r="D385" s="240"/>
      <c r="E385" s="240"/>
      <c r="F385" s="240"/>
      <c r="G385" s="240"/>
      <c r="H385" s="240"/>
      <c r="I385" s="240"/>
      <c r="J385" s="240"/>
      <c r="K385" s="240"/>
      <c r="L385" s="240"/>
      <c r="M385" s="240"/>
      <c r="N385" s="240"/>
      <c r="O385" s="240"/>
      <c r="P385" s="240"/>
      <c r="Q385" s="240"/>
      <c r="R385" s="240"/>
      <c r="S385" s="240"/>
      <c r="T385" s="240"/>
      <c r="U385" s="300"/>
      <c r="V385" s="240"/>
      <c r="W385" s="240"/>
      <c r="X385" s="241"/>
      <c r="Y385" s="241"/>
      <c r="Z385" s="241"/>
      <c r="AA385" s="241"/>
      <c r="AB385" s="241"/>
      <c r="AC385" s="241"/>
      <c r="AD385" s="241"/>
      <c r="AE385" s="241"/>
      <c r="AF385" s="241"/>
      <c r="AG385" s="241"/>
      <c r="AH385" s="241"/>
      <c r="AI385" s="241"/>
      <c r="AJ385" s="241"/>
      <c r="AK385" s="241"/>
      <c r="AL385" s="241"/>
      <c r="AM385" s="241"/>
      <c r="AN385" s="241"/>
      <c r="AO385" s="241"/>
      <c r="AP385" s="241"/>
      <c r="AQ385" s="241"/>
      <c r="AR385" s="241"/>
      <c r="AS385" s="241"/>
      <c r="AT385" s="241"/>
      <c r="AU385" s="241"/>
      <c r="AV385" s="241"/>
      <c r="AW385" s="241"/>
      <c r="AX385" s="241"/>
      <c r="AY385" s="241"/>
      <c r="AZ385" s="241"/>
      <c r="BA385" s="241"/>
      <c r="BB385" s="241"/>
      <c r="BC385" s="241"/>
      <c r="BD385" s="241"/>
      <c r="BE385" s="241"/>
      <c r="BF385" s="241"/>
      <c r="BG385" s="241"/>
      <c r="BH385" s="241"/>
      <c r="BI385" s="241"/>
      <c r="BJ385" s="241"/>
      <c r="BK385" s="241"/>
      <c r="BL385" s="241"/>
      <c r="BM385" s="241"/>
      <c r="BN385" s="241"/>
      <c r="BO385" s="241"/>
      <c r="BP385" s="241"/>
      <c r="BQ385" s="241"/>
      <c r="BR385" s="241"/>
      <c r="BS385" s="241"/>
      <c r="BT385" s="241"/>
      <c r="BU385" s="241"/>
      <c r="BV385" s="241"/>
      <c r="BW385" s="241"/>
      <c r="BX385" s="241"/>
      <c r="BY385" s="241"/>
      <c r="BZ385" s="241"/>
      <c r="CA385" s="241"/>
      <c r="CB385" s="241"/>
      <c r="CC385" s="241"/>
      <c r="CD385" s="241"/>
      <c r="CE385" s="241"/>
      <c r="CF385" s="241"/>
      <c r="CG385" s="241"/>
      <c r="CH385" s="241"/>
      <c r="CI385" s="241"/>
      <c r="CJ385" s="241"/>
      <c r="CK385" s="241"/>
      <c r="CL385" s="241"/>
      <c r="CM385" s="241"/>
      <c r="CN385" s="241"/>
      <c r="CO385" s="241"/>
      <c r="CP385" s="241"/>
      <c r="CQ385" s="241"/>
      <c r="CR385" s="241"/>
      <c r="CS385" s="241"/>
      <c r="CT385" s="241"/>
    </row>
    <row r="386" spans="1:98" ht="12.75" customHeight="1">
      <c r="A386" s="224"/>
      <c r="D386" s="240"/>
      <c r="E386" s="240"/>
      <c r="F386" s="240"/>
      <c r="G386" s="240"/>
      <c r="H386" s="240"/>
      <c r="I386" s="240"/>
      <c r="J386" s="240"/>
      <c r="K386" s="240"/>
      <c r="L386" s="240"/>
      <c r="M386" s="240"/>
      <c r="N386" s="240"/>
      <c r="O386" s="240"/>
      <c r="P386" s="240"/>
      <c r="Q386" s="240"/>
      <c r="R386" s="240"/>
      <c r="S386" s="240"/>
      <c r="T386" s="240"/>
      <c r="U386" s="300"/>
      <c r="V386" s="240"/>
      <c r="W386" s="240"/>
      <c r="X386" s="241"/>
      <c r="Y386" s="241"/>
      <c r="Z386" s="241"/>
      <c r="AA386" s="241"/>
      <c r="AB386" s="241"/>
      <c r="AC386" s="241"/>
      <c r="AD386" s="241"/>
      <c r="AE386" s="241"/>
      <c r="AF386" s="241"/>
      <c r="AG386" s="241"/>
      <c r="AH386" s="241"/>
      <c r="AI386" s="241"/>
      <c r="AJ386" s="241"/>
      <c r="AK386" s="241"/>
      <c r="AL386" s="241"/>
      <c r="AM386" s="241"/>
      <c r="AN386" s="241"/>
      <c r="AO386" s="241"/>
      <c r="AP386" s="241"/>
      <c r="AQ386" s="241"/>
      <c r="AR386" s="241"/>
      <c r="AS386" s="241"/>
      <c r="AT386" s="241"/>
      <c r="AU386" s="241"/>
      <c r="AV386" s="241"/>
      <c r="AW386" s="241"/>
      <c r="AX386" s="241"/>
      <c r="AY386" s="241"/>
      <c r="AZ386" s="241"/>
      <c r="BA386" s="241"/>
      <c r="BB386" s="241"/>
      <c r="BC386" s="241"/>
      <c r="BD386" s="241"/>
      <c r="BE386" s="241"/>
      <c r="BF386" s="241"/>
      <c r="BG386" s="241"/>
      <c r="BH386" s="241"/>
      <c r="BI386" s="241"/>
      <c r="BJ386" s="241"/>
      <c r="BK386" s="241"/>
      <c r="BL386" s="241"/>
      <c r="BM386" s="241"/>
      <c r="BN386" s="241"/>
      <c r="BO386" s="241"/>
      <c r="BP386" s="241"/>
      <c r="BQ386" s="241"/>
      <c r="BR386" s="241"/>
      <c r="BS386" s="241"/>
      <c r="BT386" s="241"/>
      <c r="BU386" s="241"/>
      <c r="BV386" s="241"/>
      <c r="BW386" s="241"/>
      <c r="BX386" s="241"/>
      <c r="BY386" s="241"/>
      <c r="BZ386" s="241"/>
      <c r="CA386" s="241"/>
      <c r="CB386" s="241"/>
      <c r="CC386" s="241"/>
      <c r="CD386" s="241"/>
      <c r="CE386" s="241"/>
      <c r="CF386" s="241"/>
      <c r="CG386" s="241"/>
      <c r="CH386" s="241"/>
      <c r="CI386" s="241"/>
      <c r="CJ386" s="241"/>
      <c r="CK386" s="241"/>
      <c r="CL386" s="241"/>
      <c r="CM386" s="241"/>
      <c r="CN386" s="241"/>
      <c r="CO386" s="241"/>
      <c r="CP386" s="241"/>
      <c r="CQ386" s="241"/>
      <c r="CR386" s="241"/>
      <c r="CS386" s="241"/>
      <c r="CT386" s="241"/>
    </row>
    <row r="387" spans="1:98" ht="12.75" customHeight="1">
      <c r="A387" s="224"/>
      <c r="D387" s="240"/>
      <c r="E387" s="240"/>
      <c r="F387" s="240"/>
      <c r="G387" s="240"/>
      <c r="H387" s="240"/>
      <c r="I387" s="240"/>
      <c r="J387" s="240"/>
      <c r="K387" s="240"/>
      <c r="L387" s="240"/>
      <c r="M387" s="240"/>
      <c r="N387" s="240"/>
      <c r="O387" s="240"/>
      <c r="P387" s="240"/>
      <c r="Q387" s="240"/>
      <c r="R387" s="240"/>
      <c r="S387" s="240"/>
      <c r="T387" s="240"/>
      <c r="U387" s="300"/>
      <c r="V387" s="240"/>
      <c r="W387" s="240"/>
      <c r="X387" s="241"/>
      <c r="Y387" s="241"/>
      <c r="Z387" s="241"/>
      <c r="AA387" s="241"/>
      <c r="AB387" s="241"/>
      <c r="AC387" s="241"/>
      <c r="AD387" s="241"/>
      <c r="AE387" s="241"/>
      <c r="AF387" s="241"/>
      <c r="AG387" s="241"/>
      <c r="AH387" s="241"/>
      <c r="AI387" s="241"/>
      <c r="AJ387" s="241"/>
      <c r="AK387" s="241"/>
      <c r="AL387" s="241"/>
      <c r="AM387" s="241"/>
      <c r="AN387" s="241"/>
      <c r="AO387" s="241"/>
      <c r="AP387" s="241"/>
      <c r="AQ387" s="241"/>
      <c r="AR387" s="241"/>
      <c r="AS387" s="241"/>
      <c r="AT387" s="241"/>
      <c r="AU387" s="241"/>
      <c r="AV387" s="241"/>
      <c r="AW387" s="241"/>
      <c r="AX387" s="241"/>
      <c r="AY387" s="241"/>
      <c r="AZ387" s="241"/>
      <c r="BA387" s="241"/>
      <c r="BB387" s="241"/>
      <c r="BC387" s="241"/>
      <c r="BD387" s="241"/>
      <c r="BE387" s="241"/>
      <c r="BF387" s="241"/>
      <c r="BG387" s="241"/>
      <c r="BH387" s="241"/>
      <c r="BI387" s="241"/>
      <c r="BJ387" s="241"/>
      <c r="BK387" s="241"/>
      <c r="BL387" s="241"/>
      <c r="BM387" s="241"/>
      <c r="BN387" s="241"/>
      <c r="BO387" s="241"/>
      <c r="BP387" s="241"/>
      <c r="BQ387" s="241"/>
      <c r="BR387" s="241"/>
      <c r="BS387" s="241"/>
      <c r="BT387" s="241"/>
      <c r="BU387" s="241"/>
      <c r="BV387" s="241"/>
      <c r="BW387" s="241"/>
      <c r="BX387" s="241"/>
      <c r="BY387" s="241"/>
      <c r="BZ387" s="241"/>
      <c r="CA387" s="241"/>
      <c r="CB387" s="241"/>
      <c r="CC387" s="241"/>
      <c r="CD387" s="241"/>
      <c r="CE387" s="241"/>
      <c r="CF387" s="241"/>
      <c r="CG387" s="241"/>
      <c r="CH387" s="241"/>
      <c r="CI387" s="241"/>
      <c r="CJ387" s="241"/>
      <c r="CK387" s="241"/>
      <c r="CL387" s="241"/>
      <c r="CM387" s="241"/>
      <c r="CN387" s="241"/>
      <c r="CO387" s="241"/>
      <c r="CP387" s="241"/>
      <c r="CQ387" s="241"/>
      <c r="CR387" s="241"/>
      <c r="CS387" s="241"/>
      <c r="CT387" s="241"/>
    </row>
    <row r="388" spans="1:98" ht="12.75" customHeight="1">
      <c r="A388" s="224"/>
      <c r="D388" s="240"/>
      <c r="E388" s="240"/>
      <c r="F388" s="240"/>
      <c r="G388" s="240"/>
      <c r="H388" s="240"/>
      <c r="I388" s="240"/>
      <c r="J388" s="240"/>
      <c r="K388" s="240"/>
      <c r="L388" s="240"/>
      <c r="M388" s="240"/>
      <c r="N388" s="240"/>
      <c r="O388" s="240"/>
      <c r="P388" s="240"/>
      <c r="Q388" s="240"/>
      <c r="R388" s="240"/>
      <c r="S388" s="240"/>
      <c r="T388" s="240"/>
      <c r="U388" s="300"/>
      <c r="V388" s="240"/>
      <c r="W388" s="240"/>
      <c r="X388" s="241"/>
      <c r="Y388" s="241"/>
      <c r="Z388" s="241"/>
      <c r="AA388" s="241"/>
      <c r="AB388" s="241"/>
      <c r="AC388" s="241"/>
      <c r="AD388" s="241"/>
      <c r="AE388" s="241"/>
      <c r="AF388" s="241"/>
      <c r="AG388" s="241"/>
      <c r="AH388" s="241"/>
      <c r="AI388" s="241"/>
      <c r="AJ388" s="241"/>
      <c r="AK388" s="241"/>
      <c r="AL388" s="241"/>
      <c r="AM388" s="241"/>
      <c r="AN388" s="241"/>
      <c r="AO388" s="241"/>
      <c r="AP388" s="241"/>
      <c r="AQ388" s="241"/>
      <c r="AR388" s="241"/>
      <c r="AS388" s="241"/>
      <c r="AT388" s="241"/>
      <c r="AU388" s="241"/>
      <c r="AV388" s="241"/>
      <c r="AW388" s="241"/>
      <c r="AX388" s="241"/>
      <c r="AY388" s="241"/>
      <c r="AZ388" s="241"/>
      <c r="BA388" s="241"/>
      <c r="BB388" s="241"/>
      <c r="BC388" s="241"/>
      <c r="BD388" s="241"/>
      <c r="BE388" s="241"/>
      <c r="BF388" s="241"/>
      <c r="BG388" s="241"/>
      <c r="BH388" s="241"/>
      <c r="BI388" s="241"/>
      <c r="BJ388" s="241"/>
      <c r="BK388" s="241"/>
      <c r="BL388" s="241"/>
      <c r="BM388" s="241"/>
      <c r="BN388" s="241"/>
      <c r="BO388" s="241"/>
      <c r="BP388" s="241"/>
      <c r="BQ388" s="241"/>
      <c r="BR388" s="241"/>
      <c r="BS388" s="241"/>
      <c r="BT388" s="241"/>
      <c r="BU388" s="241"/>
      <c r="BV388" s="241"/>
      <c r="BW388" s="241"/>
      <c r="BX388" s="241"/>
      <c r="BY388" s="241"/>
      <c r="BZ388" s="241"/>
      <c r="CA388" s="241"/>
      <c r="CB388" s="241"/>
      <c r="CC388" s="241"/>
      <c r="CD388" s="241"/>
      <c r="CE388" s="241"/>
      <c r="CF388" s="241"/>
      <c r="CG388" s="241"/>
      <c r="CH388" s="241"/>
      <c r="CI388" s="241"/>
      <c r="CJ388" s="241"/>
      <c r="CK388" s="241"/>
      <c r="CL388" s="241"/>
      <c r="CM388" s="241"/>
      <c r="CN388" s="241"/>
      <c r="CO388" s="241"/>
      <c r="CP388" s="241"/>
      <c r="CQ388" s="241"/>
      <c r="CR388" s="241"/>
      <c r="CS388" s="241"/>
      <c r="CT388" s="241"/>
    </row>
    <row r="389" spans="1:98">
      <c r="D389" s="240"/>
      <c r="E389" s="240"/>
      <c r="F389" s="240"/>
      <c r="G389" s="240"/>
      <c r="H389" s="240"/>
      <c r="I389" s="240"/>
      <c r="J389" s="240"/>
      <c r="K389" s="240"/>
      <c r="L389" s="240"/>
      <c r="M389" s="240"/>
      <c r="N389" s="240"/>
      <c r="O389" s="240"/>
      <c r="P389" s="240"/>
      <c r="Q389" s="240"/>
      <c r="R389" s="240"/>
      <c r="S389" s="240"/>
      <c r="T389" s="240"/>
      <c r="U389" s="240"/>
      <c r="V389" s="240"/>
      <c r="W389" s="240"/>
      <c r="X389" s="241"/>
      <c r="Y389" s="241"/>
      <c r="Z389" s="241"/>
      <c r="AA389" s="241"/>
      <c r="AB389" s="241"/>
      <c r="AC389" s="241"/>
      <c r="AD389" s="241"/>
      <c r="AE389" s="241"/>
      <c r="AF389" s="241"/>
      <c r="AG389" s="241"/>
      <c r="AH389" s="241"/>
      <c r="AI389" s="241"/>
      <c r="AJ389" s="241"/>
      <c r="AK389" s="241"/>
      <c r="AL389" s="241"/>
      <c r="AM389" s="241"/>
      <c r="AN389" s="241"/>
      <c r="AO389" s="241"/>
      <c r="AP389" s="241"/>
      <c r="AQ389" s="241"/>
      <c r="AR389" s="241"/>
      <c r="AS389" s="241"/>
      <c r="AT389" s="241"/>
      <c r="AU389" s="241"/>
      <c r="AV389" s="241"/>
      <c r="AW389" s="241"/>
      <c r="AX389" s="241"/>
      <c r="AY389" s="241"/>
      <c r="AZ389" s="241"/>
      <c r="BA389" s="241"/>
      <c r="BB389" s="241"/>
      <c r="BC389" s="241"/>
      <c r="BD389" s="241"/>
      <c r="BE389" s="241"/>
      <c r="BF389" s="241"/>
      <c r="BG389" s="241"/>
      <c r="BH389" s="241"/>
      <c r="BI389" s="241"/>
      <c r="BJ389" s="241"/>
      <c r="BK389" s="241"/>
      <c r="BL389" s="241"/>
      <c r="BM389" s="241"/>
      <c r="BN389" s="241"/>
      <c r="BO389" s="241"/>
      <c r="BP389" s="241"/>
      <c r="BQ389" s="241"/>
      <c r="BR389" s="241"/>
      <c r="BS389" s="241"/>
      <c r="BT389" s="241"/>
      <c r="BU389" s="241"/>
      <c r="BV389" s="241"/>
      <c r="BW389" s="241"/>
      <c r="BX389" s="241"/>
      <c r="BY389" s="241"/>
      <c r="BZ389" s="241"/>
      <c r="CA389" s="241"/>
      <c r="CB389" s="241"/>
      <c r="CC389" s="241"/>
      <c r="CD389" s="241"/>
      <c r="CE389" s="241"/>
      <c r="CF389" s="241"/>
      <c r="CG389" s="241"/>
      <c r="CH389" s="241"/>
      <c r="CI389" s="241"/>
      <c r="CJ389" s="241"/>
      <c r="CK389" s="241"/>
      <c r="CL389" s="241"/>
      <c r="CM389" s="241"/>
      <c r="CN389" s="241"/>
      <c r="CO389" s="241"/>
      <c r="CP389" s="241"/>
      <c r="CQ389" s="241"/>
      <c r="CR389" s="241"/>
      <c r="CS389" s="241"/>
      <c r="CT389" s="241"/>
    </row>
    <row r="390" spans="1:98">
      <c r="D390" s="240"/>
      <c r="E390" s="240"/>
      <c r="F390" s="240"/>
      <c r="G390" s="240"/>
      <c r="H390" s="240"/>
      <c r="I390" s="240"/>
      <c r="J390" s="240"/>
      <c r="K390" s="240"/>
      <c r="L390" s="240"/>
      <c r="M390" s="240"/>
      <c r="N390" s="240"/>
      <c r="O390" s="240"/>
      <c r="P390" s="240"/>
      <c r="Q390" s="240"/>
      <c r="R390" s="240"/>
      <c r="S390" s="240"/>
      <c r="T390" s="240"/>
      <c r="U390" s="240"/>
      <c r="V390" s="240"/>
      <c r="W390" s="240"/>
      <c r="X390" s="241"/>
      <c r="Y390" s="241"/>
      <c r="Z390" s="241"/>
      <c r="AA390" s="241"/>
      <c r="AB390" s="241"/>
      <c r="AC390" s="241"/>
      <c r="AD390" s="241"/>
      <c r="AE390" s="241"/>
      <c r="AF390" s="241"/>
      <c r="AG390" s="241"/>
      <c r="AH390" s="241"/>
      <c r="AI390" s="241"/>
      <c r="AJ390" s="241"/>
      <c r="AK390" s="241"/>
      <c r="AL390" s="241"/>
      <c r="AM390" s="241"/>
      <c r="AN390" s="241"/>
      <c r="AO390" s="241"/>
      <c r="AP390" s="241"/>
      <c r="AQ390" s="241"/>
      <c r="AR390" s="241"/>
      <c r="AS390" s="241"/>
      <c r="AT390" s="241"/>
      <c r="AU390" s="241"/>
      <c r="AV390" s="241"/>
      <c r="AW390" s="241"/>
      <c r="AX390" s="241"/>
      <c r="AY390" s="241"/>
      <c r="AZ390" s="241"/>
      <c r="BA390" s="241"/>
      <c r="BB390" s="241"/>
      <c r="BC390" s="241"/>
      <c r="BD390" s="241"/>
      <c r="BE390" s="241"/>
      <c r="BF390" s="241"/>
      <c r="BG390" s="241"/>
      <c r="BH390" s="241"/>
      <c r="BI390" s="241"/>
      <c r="BJ390" s="241"/>
      <c r="BK390" s="241"/>
      <c r="BL390" s="241"/>
      <c r="BM390" s="241"/>
      <c r="BN390" s="241"/>
      <c r="BO390" s="241"/>
      <c r="BP390" s="241"/>
      <c r="BQ390" s="241"/>
      <c r="BR390" s="241"/>
      <c r="BS390" s="241"/>
      <c r="BT390" s="241"/>
      <c r="BU390" s="241"/>
      <c r="BV390" s="241"/>
      <c r="BW390" s="241"/>
      <c r="BX390" s="241"/>
      <c r="BY390" s="241"/>
      <c r="BZ390" s="241"/>
      <c r="CA390" s="241"/>
      <c r="CB390" s="241"/>
      <c r="CC390" s="241"/>
      <c r="CD390" s="241"/>
      <c r="CE390" s="241"/>
      <c r="CF390" s="241"/>
      <c r="CG390" s="241"/>
      <c r="CH390" s="241"/>
      <c r="CI390" s="241"/>
      <c r="CJ390" s="241"/>
      <c r="CK390" s="241"/>
      <c r="CL390" s="241"/>
      <c r="CM390" s="241"/>
      <c r="CN390" s="241"/>
      <c r="CO390" s="241"/>
      <c r="CP390" s="241"/>
      <c r="CQ390" s="241"/>
      <c r="CR390" s="241"/>
      <c r="CS390" s="241"/>
      <c r="CT390" s="241"/>
    </row>
    <row r="391" spans="1:98">
      <c r="D391" s="240"/>
      <c r="E391" s="240"/>
      <c r="F391" s="240"/>
      <c r="G391" s="240"/>
      <c r="H391" s="240"/>
      <c r="I391" s="240"/>
      <c r="J391" s="240"/>
      <c r="K391" s="240"/>
      <c r="L391" s="240"/>
      <c r="M391" s="240"/>
      <c r="N391" s="240"/>
      <c r="O391" s="240"/>
      <c r="P391" s="240"/>
      <c r="Q391" s="240"/>
      <c r="R391" s="240"/>
      <c r="S391" s="240"/>
      <c r="T391" s="240"/>
      <c r="U391" s="240"/>
      <c r="V391" s="240"/>
      <c r="W391" s="240"/>
      <c r="X391" s="241"/>
      <c r="Y391" s="241"/>
      <c r="Z391" s="241"/>
      <c r="AA391" s="241"/>
      <c r="AB391" s="241"/>
      <c r="AC391" s="241"/>
      <c r="AD391" s="241"/>
      <c r="AE391" s="241"/>
      <c r="AF391" s="241"/>
      <c r="AG391" s="241"/>
      <c r="AH391" s="241"/>
      <c r="AI391" s="241"/>
      <c r="AJ391" s="241"/>
      <c r="AK391" s="241"/>
      <c r="AL391" s="241"/>
      <c r="AM391" s="241"/>
      <c r="AN391" s="241"/>
      <c r="AO391" s="241"/>
      <c r="AP391" s="241"/>
      <c r="AQ391" s="241"/>
      <c r="AR391" s="241"/>
      <c r="AS391" s="241"/>
      <c r="AT391" s="241"/>
      <c r="AU391" s="241"/>
      <c r="AV391" s="241"/>
      <c r="AW391" s="241"/>
      <c r="AX391" s="241"/>
      <c r="AY391" s="241"/>
      <c r="AZ391" s="241"/>
      <c r="BA391" s="241"/>
      <c r="BB391" s="241"/>
      <c r="BC391" s="241"/>
      <c r="BD391" s="241"/>
      <c r="BE391" s="241"/>
      <c r="BF391" s="241"/>
      <c r="BG391" s="241"/>
      <c r="BH391" s="241"/>
      <c r="BI391" s="241"/>
      <c r="BJ391" s="241"/>
      <c r="BK391" s="241"/>
      <c r="BL391" s="241"/>
      <c r="BM391" s="241"/>
      <c r="BN391" s="241"/>
      <c r="BO391" s="241"/>
      <c r="BP391" s="241"/>
      <c r="BQ391" s="241"/>
      <c r="BR391" s="241"/>
      <c r="BS391" s="241"/>
      <c r="BT391" s="241"/>
      <c r="BU391" s="241"/>
      <c r="BV391" s="241"/>
      <c r="BW391" s="241"/>
      <c r="BX391" s="241"/>
      <c r="BY391" s="241"/>
      <c r="BZ391" s="241"/>
      <c r="CA391" s="241"/>
      <c r="CB391" s="241"/>
      <c r="CC391" s="241"/>
      <c r="CD391" s="241"/>
      <c r="CE391" s="241"/>
      <c r="CF391" s="241"/>
      <c r="CG391" s="241"/>
      <c r="CH391" s="241"/>
      <c r="CI391" s="241"/>
      <c r="CJ391" s="241"/>
      <c r="CK391" s="241"/>
      <c r="CL391" s="241"/>
      <c r="CM391" s="241"/>
      <c r="CN391" s="241"/>
      <c r="CO391" s="241"/>
      <c r="CP391" s="241"/>
      <c r="CQ391" s="241"/>
      <c r="CR391" s="241"/>
      <c r="CS391" s="241"/>
      <c r="CT391" s="241"/>
    </row>
  </sheetData>
  <mergeCells count="9">
    <mergeCell ref="A377:E377"/>
    <mergeCell ref="B12:C12"/>
    <mergeCell ref="A1:W1"/>
    <mergeCell ref="A2:W2"/>
    <mergeCell ref="A4:A5"/>
    <mergeCell ref="B4:C4"/>
    <mergeCell ref="D4:U4"/>
    <mergeCell ref="B5:C5"/>
    <mergeCell ref="A376:D376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53" orientation="landscape" r:id="rId1"/>
  <headerFooter alignWithMargins="0"/>
  <rowBreaks count="12" manualBreakCount="12">
    <brk id="36" max="22" man="1"/>
    <brk id="72" max="22" man="1"/>
    <brk id="99" max="22" man="1"/>
    <brk id="129" max="22" man="1"/>
    <brk id="156" max="22" man="1"/>
    <brk id="181" max="22" man="1"/>
    <brk id="214" max="22" man="1"/>
    <brk id="241" max="22" man="1"/>
    <brk id="267" max="22" man="1"/>
    <brk id="297" max="22" man="1"/>
    <brk id="344" max="22" man="1"/>
    <brk id="377" max="16383" man="1"/>
  </rowBreaks>
  <ignoredErrors>
    <ignoredError sqref="A16 A19:A22 A148:B150 A230:B236 A85:A91 A239 A246:A259 A265:B285 A286 A292:C304 A311:B325 A330:B356 A360:C373 A97:C114 A118:A127 A130:A144 A151 A67:A83 A25:A65 A8 A12 A94 A115 A197:A200 A203:A227 A243 A262 A289 A308 A327 A357 A164:A190" numberStoredAsText="1"/>
    <ignoredError sqref="E12:M12 N12:V12 E43:F43 E49:V49 E52:V52 E55:V55 E58:G58 E67:V67 E73:V73 E76:V76 E79:V79 E82:V82 E85:V85 E88:V88 E91:V91 E94:V97 E70:V70 G68:V68 F69:V69 E69 E100:V100 E103:V103 E106:V106 E109:V109 E112:V112 E115:G115 I58:V58 E197:V199 E224:E226 E243:E245 E289:E291 E308:E310 E327:E329 E262:E264 H115:W115 W116:W117 G118:Y118 X116:Y117 E13:F13 H13:M13 E46:V46 E45:W45 O160:V160 E116:E117 E44:W44 G43:V43 F116:V117 E159:E160 F159:N159 F160:N160 A159:D159 B158:N158 B161:N161 A160:D160 O159:V159 O158:X158 W159:X159 B162:D163" unlockedFormula="1"/>
    <ignoredError sqref="D179 G124 G127 G130 G133 G357:G359" formula="1"/>
    <ignoredError sqref="A161:A163 A158" numberStoredAsText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90"/>
  <sheetViews>
    <sheetView zoomScaleNormal="100" zoomScaleSheetLayoutView="10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N13" sqref="N13"/>
    </sheetView>
  </sheetViews>
  <sheetFormatPr baseColWidth="10" defaultColWidth="11.25" defaultRowHeight="12"/>
  <cols>
    <col min="1" max="1" width="5.625" style="302" customWidth="1"/>
    <col min="2" max="2" width="5.25" style="302" customWidth="1"/>
    <col min="3" max="3" width="21.875" style="383" customWidth="1"/>
    <col min="4" max="6" width="6.625" style="302" customWidth="1"/>
    <col min="7" max="18" width="6.625" style="385" customWidth="1"/>
    <col min="19" max="19" width="7.25" style="385" customWidth="1"/>
    <col min="20" max="20" width="7.375" style="385" customWidth="1"/>
    <col min="21" max="21" width="7.375" style="384" customWidth="1"/>
    <col min="22" max="22" width="7.5" style="384" customWidth="1"/>
    <col min="23" max="23" width="2.75" style="302" customWidth="1"/>
    <col min="24" max="16384" width="11.25" style="302"/>
  </cols>
  <sheetData>
    <row r="1" spans="1:23" ht="15" customHeight="1">
      <c r="A1" s="1675" t="s">
        <v>890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  <c r="P1" s="1676"/>
      <c r="Q1" s="1676"/>
      <c r="R1" s="1676"/>
      <c r="S1" s="1676"/>
      <c r="T1" s="1676"/>
      <c r="U1" s="1676"/>
      <c r="V1" s="1676"/>
      <c r="W1" s="1676"/>
    </row>
    <row r="2" spans="1:23" s="304" customFormat="1" ht="15" customHeight="1">
      <c r="A2" s="1677" t="s">
        <v>888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8"/>
      <c r="U2" s="1678"/>
      <c r="V2" s="1678"/>
      <c r="W2" s="1678"/>
    </row>
    <row r="3" spans="1:23" s="304" customFormat="1" ht="12.75" customHeight="1">
      <c r="A3" s="934"/>
      <c r="B3" s="934"/>
      <c r="C3" s="934"/>
      <c r="D3" s="934"/>
      <c r="E3" s="934"/>
      <c r="F3" s="934"/>
      <c r="G3" s="934"/>
      <c r="H3" s="934"/>
      <c r="I3" s="934"/>
      <c r="J3" s="934"/>
      <c r="K3" s="934"/>
      <c r="L3" s="934"/>
      <c r="M3" s="934"/>
      <c r="N3" s="934"/>
      <c r="O3" s="934"/>
      <c r="P3" s="934"/>
      <c r="Q3" s="934"/>
      <c r="R3" s="934"/>
      <c r="S3" s="934"/>
      <c r="T3" s="934"/>
      <c r="U3" s="934"/>
      <c r="V3" s="934"/>
      <c r="W3" s="303"/>
    </row>
    <row r="4" spans="1:23" ht="15.75" customHeight="1">
      <c r="A4" s="1686" t="s">
        <v>53</v>
      </c>
      <c r="B4" s="1688" t="s">
        <v>85</v>
      </c>
      <c r="C4" s="1689"/>
      <c r="D4" s="1690" t="s">
        <v>3</v>
      </c>
      <c r="E4" s="1692" t="s">
        <v>283</v>
      </c>
      <c r="F4" s="1693"/>
      <c r="G4" s="1693"/>
      <c r="H4" s="1693"/>
      <c r="I4" s="1693"/>
      <c r="J4" s="1693"/>
      <c r="K4" s="1693"/>
      <c r="L4" s="1693"/>
      <c r="M4" s="1693"/>
      <c r="N4" s="1693"/>
      <c r="O4" s="1693"/>
      <c r="P4" s="1693"/>
      <c r="Q4" s="1693"/>
      <c r="R4" s="1693"/>
      <c r="S4" s="1693"/>
      <c r="T4" s="1693"/>
      <c r="U4" s="305"/>
      <c r="V4" s="306"/>
      <c r="W4" s="301"/>
    </row>
    <row r="5" spans="1:23" ht="18" customHeight="1" thickBot="1">
      <c r="A5" s="1687"/>
      <c r="B5" s="1694" t="s">
        <v>86</v>
      </c>
      <c r="C5" s="1695"/>
      <c r="D5" s="1691"/>
      <c r="E5" s="307" t="s">
        <v>4</v>
      </c>
      <c r="F5" s="307" t="s">
        <v>5</v>
      </c>
      <c r="G5" s="308" t="s">
        <v>6</v>
      </c>
      <c r="H5" s="308" t="s">
        <v>7</v>
      </c>
      <c r="I5" s="308" t="s">
        <v>8</v>
      </c>
      <c r="J5" s="308" t="s">
        <v>9</v>
      </c>
      <c r="K5" s="308" t="s">
        <v>10</v>
      </c>
      <c r="L5" s="308" t="s">
        <v>11</v>
      </c>
      <c r="M5" s="308" t="s">
        <v>12</v>
      </c>
      <c r="N5" s="308" t="s">
        <v>13</v>
      </c>
      <c r="O5" s="308" t="s">
        <v>14</v>
      </c>
      <c r="P5" s="308" t="s">
        <v>15</v>
      </c>
      <c r="Q5" s="308" t="s">
        <v>16</v>
      </c>
      <c r="R5" s="308" t="s">
        <v>17</v>
      </c>
      <c r="S5" s="308" t="s">
        <v>18</v>
      </c>
      <c r="T5" s="308" t="s">
        <v>19</v>
      </c>
      <c r="U5" s="309" t="s">
        <v>20</v>
      </c>
      <c r="V5" s="309" t="s">
        <v>134</v>
      </c>
      <c r="W5" s="301"/>
    </row>
    <row r="6" spans="1:23" s="301" customFormat="1" ht="2.25" customHeight="1">
      <c r="A6" s="310"/>
      <c r="B6" s="311"/>
      <c r="C6" s="311"/>
      <c r="D6" s="312"/>
      <c r="E6" s="313"/>
      <c r="F6" s="311"/>
      <c r="G6" s="314"/>
      <c r="H6" s="314"/>
      <c r="I6" s="314"/>
      <c r="J6" s="314"/>
      <c r="K6" s="314"/>
      <c r="L6" s="314"/>
      <c r="M6" s="314"/>
      <c r="N6" s="314"/>
      <c r="O6" s="314"/>
      <c r="P6" s="314"/>
      <c r="Q6" s="314"/>
      <c r="R6" s="314"/>
      <c r="S6" s="314"/>
      <c r="T6" s="314"/>
      <c r="U6" s="315"/>
      <c r="V6" s="316"/>
    </row>
    <row r="7" spans="1:23" ht="19.5" customHeight="1">
      <c r="A7" s="1315"/>
      <c r="B7" s="1302" t="s">
        <v>284</v>
      </c>
      <c r="C7" s="1303"/>
      <c r="D7" s="1304">
        <f t="shared" ref="D7:V7" si="0">D8+D9</f>
        <v>73580</v>
      </c>
      <c r="E7" s="1305">
        <f>E8+E9</f>
        <v>1633</v>
      </c>
      <c r="F7" s="1305">
        <f t="shared" si="0"/>
        <v>6649</v>
      </c>
      <c r="G7" s="1305">
        <f t="shared" si="0"/>
        <v>7921</v>
      </c>
      <c r="H7" s="1305">
        <f t="shared" si="0"/>
        <v>7191</v>
      </c>
      <c r="I7" s="1305">
        <f t="shared" si="0"/>
        <v>6999</v>
      </c>
      <c r="J7" s="1305">
        <f t="shared" si="0"/>
        <v>7060</v>
      </c>
      <c r="K7" s="1305">
        <f t="shared" si="0"/>
        <v>6822</v>
      </c>
      <c r="L7" s="1305">
        <f t="shared" si="0"/>
        <v>5974</v>
      </c>
      <c r="M7" s="1305">
        <f t="shared" si="0"/>
        <v>4312</v>
      </c>
      <c r="N7" s="1305">
        <f t="shared" si="0"/>
        <v>3152</v>
      </c>
      <c r="O7" s="1305">
        <f t="shared" si="0"/>
        <v>2791</v>
      </c>
      <c r="P7" s="1305">
        <f t="shared" si="0"/>
        <v>2679</v>
      </c>
      <c r="Q7" s="1305">
        <f t="shared" si="0"/>
        <v>2357</v>
      </c>
      <c r="R7" s="1305">
        <f t="shared" si="0"/>
        <v>2211</v>
      </c>
      <c r="S7" s="1305">
        <f t="shared" si="0"/>
        <v>1828</v>
      </c>
      <c r="T7" s="1305">
        <f t="shared" si="0"/>
        <v>1514</v>
      </c>
      <c r="U7" s="1305">
        <f t="shared" si="0"/>
        <v>1036</v>
      </c>
      <c r="V7" s="1305">
        <f t="shared" si="0"/>
        <v>1451</v>
      </c>
      <c r="W7" s="301"/>
    </row>
    <row r="8" spans="1:23" ht="19.5" customHeight="1">
      <c r="A8" s="1306"/>
      <c r="B8" s="318"/>
      <c r="C8" s="319" t="s">
        <v>285</v>
      </c>
      <c r="D8" s="320">
        <f>SUM(E8:V8)</f>
        <v>39138</v>
      </c>
      <c r="E8" s="321">
        <f t="shared" ref="E8:V8" si="1">SUM(E12+E106)</f>
        <v>833</v>
      </c>
      <c r="F8" s="321">
        <f t="shared" si="1"/>
        <v>3395</v>
      </c>
      <c r="G8" s="321">
        <f t="shared" si="1"/>
        <v>4039</v>
      </c>
      <c r="H8" s="321">
        <f t="shared" si="1"/>
        <v>3663</v>
      </c>
      <c r="I8" s="321">
        <f t="shared" si="1"/>
        <v>3559</v>
      </c>
      <c r="J8" s="321">
        <f t="shared" si="1"/>
        <v>3627</v>
      </c>
      <c r="K8" s="321">
        <f t="shared" si="1"/>
        <v>3524</v>
      </c>
      <c r="L8" s="321">
        <f t="shared" si="1"/>
        <v>3093</v>
      </c>
      <c r="M8" s="321">
        <f t="shared" si="1"/>
        <v>2399</v>
      </c>
      <c r="N8" s="321">
        <f t="shared" si="1"/>
        <v>1833</v>
      </c>
      <c r="O8" s="321">
        <f t="shared" si="1"/>
        <v>1636</v>
      </c>
      <c r="P8" s="321">
        <f t="shared" si="1"/>
        <v>1509</v>
      </c>
      <c r="Q8" s="321">
        <f t="shared" si="1"/>
        <v>1350</v>
      </c>
      <c r="R8" s="321">
        <f t="shared" si="1"/>
        <v>1271</v>
      </c>
      <c r="S8" s="321">
        <f t="shared" si="1"/>
        <v>1061</v>
      </c>
      <c r="T8" s="321">
        <f t="shared" si="1"/>
        <v>865</v>
      </c>
      <c r="U8" s="321">
        <f t="shared" si="1"/>
        <v>593</v>
      </c>
      <c r="V8" s="321">
        <f t="shared" si="1"/>
        <v>888</v>
      </c>
      <c r="W8" s="301"/>
    </row>
    <row r="9" spans="1:23" ht="19.5" customHeight="1">
      <c r="A9" s="1307"/>
      <c r="B9" s="1308"/>
      <c r="C9" s="1309" t="s">
        <v>286</v>
      </c>
      <c r="D9" s="1310">
        <f>SUM(E9:V9)</f>
        <v>34442</v>
      </c>
      <c r="E9" s="1311">
        <f t="shared" ref="E9:V9" si="2">SUM(E13+E107)</f>
        <v>800</v>
      </c>
      <c r="F9" s="1312">
        <f t="shared" si="2"/>
        <v>3254</v>
      </c>
      <c r="G9" s="1313">
        <f t="shared" si="2"/>
        <v>3882</v>
      </c>
      <c r="H9" s="1313">
        <f t="shared" si="2"/>
        <v>3528</v>
      </c>
      <c r="I9" s="1313">
        <f t="shared" si="2"/>
        <v>3440</v>
      </c>
      <c r="J9" s="1313">
        <f t="shared" si="2"/>
        <v>3433</v>
      </c>
      <c r="K9" s="1313">
        <f t="shared" si="2"/>
        <v>3298</v>
      </c>
      <c r="L9" s="1313">
        <f t="shared" si="2"/>
        <v>2881</v>
      </c>
      <c r="M9" s="1313">
        <f t="shared" si="2"/>
        <v>1913</v>
      </c>
      <c r="N9" s="1313">
        <f t="shared" si="2"/>
        <v>1319</v>
      </c>
      <c r="O9" s="1313">
        <f t="shared" si="2"/>
        <v>1155</v>
      </c>
      <c r="P9" s="1313">
        <f t="shared" si="2"/>
        <v>1170</v>
      </c>
      <c r="Q9" s="1313">
        <f t="shared" si="2"/>
        <v>1007</v>
      </c>
      <c r="R9" s="1313">
        <f t="shared" si="2"/>
        <v>940</v>
      </c>
      <c r="S9" s="1313">
        <f t="shared" si="2"/>
        <v>767</v>
      </c>
      <c r="T9" s="1313">
        <f t="shared" si="2"/>
        <v>649</v>
      </c>
      <c r="U9" s="1314">
        <f t="shared" si="2"/>
        <v>443</v>
      </c>
      <c r="V9" s="1313">
        <f t="shared" si="2"/>
        <v>563</v>
      </c>
      <c r="W9" s="301"/>
    </row>
    <row r="10" spans="1:23" s="301" customFormat="1" ht="7.5" customHeight="1">
      <c r="A10" s="322"/>
      <c r="B10" s="323"/>
      <c r="C10" s="332"/>
      <c r="D10" s="328"/>
      <c r="E10" s="329"/>
      <c r="F10" s="330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16"/>
      <c r="V10" s="316"/>
    </row>
    <row r="11" spans="1:23" s="301" customFormat="1" ht="19.5" customHeight="1">
      <c r="A11" s="1333" t="s">
        <v>33</v>
      </c>
      <c r="B11" s="1316" t="s">
        <v>287</v>
      </c>
      <c r="C11" s="1317"/>
      <c r="D11" s="1318">
        <f>D12+D13</f>
        <v>59792</v>
      </c>
      <c r="E11" s="1319">
        <f>E12+E13</f>
        <v>1253</v>
      </c>
      <c r="F11" s="1320">
        <f t="shared" ref="F11:V11" si="3">F12+F13</f>
        <v>5166</v>
      </c>
      <c r="G11" s="1320">
        <f t="shared" si="3"/>
        <v>6203</v>
      </c>
      <c r="H11" s="1320">
        <f t="shared" si="3"/>
        <v>5657</v>
      </c>
      <c r="I11" s="1320">
        <f t="shared" si="3"/>
        <v>5646</v>
      </c>
      <c r="J11" s="1320">
        <f t="shared" si="3"/>
        <v>5726</v>
      </c>
      <c r="K11" s="1320">
        <f t="shared" si="3"/>
        <v>5633</v>
      </c>
      <c r="L11" s="1320">
        <f t="shared" si="3"/>
        <v>4952</v>
      </c>
      <c r="M11" s="1320">
        <f t="shared" si="3"/>
        <v>3528</v>
      </c>
      <c r="N11" s="1320">
        <f t="shared" si="3"/>
        <v>2572</v>
      </c>
      <c r="O11" s="1320">
        <f t="shared" si="3"/>
        <v>2322</v>
      </c>
      <c r="P11" s="1320">
        <f t="shared" si="3"/>
        <v>2291</v>
      </c>
      <c r="Q11" s="1320">
        <f t="shared" si="3"/>
        <v>1993</v>
      </c>
      <c r="R11" s="1320">
        <f t="shared" si="3"/>
        <v>1872</v>
      </c>
      <c r="S11" s="1320">
        <f t="shared" si="3"/>
        <v>1518</v>
      </c>
      <c r="T11" s="1320">
        <f t="shared" si="3"/>
        <v>1277</v>
      </c>
      <c r="U11" s="1321">
        <f t="shared" si="3"/>
        <v>888</v>
      </c>
      <c r="V11" s="1320">
        <f t="shared" si="3"/>
        <v>1295</v>
      </c>
    </row>
    <row r="12" spans="1:23" s="301" customFormat="1" ht="19.5" customHeight="1">
      <c r="A12" s="1322"/>
      <c r="B12" s="325"/>
      <c r="C12" s="326" t="s">
        <v>285</v>
      </c>
      <c r="D12" s="1348">
        <f t="shared" ref="D12:V12" si="4">D16+D50+D80</f>
        <v>31927</v>
      </c>
      <c r="E12" s="1350">
        <f t="shared" si="4"/>
        <v>639</v>
      </c>
      <c r="F12" s="351">
        <f t="shared" si="4"/>
        <v>2641</v>
      </c>
      <c r="G12" s="351">
        <f t="shared" si="4"/>
        <v>3166</v>
      </c>
      <c r="H12" s="351">
        <f t="shared" si="4"/>
        <v>2884</v>
      </c>
      <c r="I12" s="351">
        <f t="shared" si="4"/>
        <v>2873</v>
      </c>
      <c r="J12" s="351">
        <f t="shared" si="4"/>
        <v>2918</v>
      </c>
      <c r="K12" s="351">
        <f t="shared" si="4"/>
        <v>2899</v>
      </c>
      <c r="L12" s="351">
        <f t="shared" si="4"/>
        <v>2552</v>
      </c>
      <c r="M12" s="351">
        <f t="shared" si="4"/>
        <v>1958</v>
      </c>
      <c r="N12" s="351">
        <f t="shared" si="4"/>
        <v>1512</v>
      </c>
      <c r="O12" s="351">
        <f t="shared" si="4"/>
        <v>1384</v>
      </c>
      <c r="P12" s="351">
        <f t="shared" si="4"/>
        <v>1306</v>
      </c>
      <c r="Q12" s="351">
        <f t="shared" si="4"/>
        <v>1158</v>
      </c>
      <c r="R12" s="351">
        <f t="shared" si="4"/>
        <v>1089</v>
      </c>
      <c r="S12" s="351">
        <f t="shared" si="4"/>
        <v>894</v>
      </c>
      <c r="T12" s="351">
        <f t="shared" si="4"/>
        <v>738</v>
      </c>
      <c r="U12" s="1348">
        <f t="shared" si="4"/>
        <v>515</v>
      </c>
      <c r="V12" s="351">
        <f t="shared" si="4"/>
        <v>801</v>
      </c>
    </row>
    <row r="13" spans="1:23" s="301" customFormat="1" ht="19.5" customHeight="1">
      <c r="A13" s="1307"/>
      <c r="B13" s="1323"/>
      <c r="C13" s="1324" t="s">
        <v>286</v>
      </c>
      <c r="D13" s="1349">
        <f t="shared" ref="D13:V13" si="5">D17+D51+D81</f>
        <v>27865</v>
      </c>
      <c r="E13" s="1351">
        <f t="shared" si="5"/>
        <v>614</v>
      </c>
      <c r="F13" s="1349">
        <f t="shared" si="5"/>
        <v>2525</v>
      </c>
      <c r="G13" s="1349">
        <f t="shared" si="5"/>
        <v>3037</v>
      </c>
      <c r="H13" s="1349">
        <f t="shared" si="5"/>
        <v>2773</v>
      </c>
      <c r="I13" s="1349">
        <f t="shared" si="5"/>
        <v>2773</v>
      </c>
      <c r="J13" s="1349">
        <f t="shared" si="5"/>
        <v>2808</v>
      </c>
      <c r="K13" s="1349">
        <f t="shared" si="5"/>
        <v>2734</v>
      </c>
      <c r="L13" s="1349">
        <f t="shared" si="5"/>
        <v>2400</v>
      </c>
      <c r="M13" s="1349">
        <f t="shared" si="5"/>
        <v>1570</v>
      </c>
      <c r="N13" s="1349">
        <f t="shared" si="5"/>
        <v>1060</v>
      </c>
      <c r="O13" s="1349">
        <f t="shared" si="5"/>
        <v>938</v>
      </c>
      <c r="P13" s="1349">
        <f t="shared" si="5"/>
        <v>985</v>
      </c>
      <c r="Q13" s="1349">
        <f t="shared" si="5"/>
        <v>835</v>
      </c>
      <c r="R13" s="1349">
        <f t="shared" si="5"/>
        <v>783</v>
      </c>
      <c r="S13" s="1349">
        <f t="shared" si="5"/>
        <v>624</v>
      </c>
      <c r="T13" s="1349">
        <f t="shared" si="5"/>
        <v>539</v>
      </c>
      <c r="U13" s="1352">
        <f t="shared" si="5"/>
        <v>373</v>
      </c>
      <c r="V13" s="1349">
        <f t="shared" si="5"/>
        <v>494</v>
      </c>
    </row>
    <row r="14" spans="1:23" s="301" customFormat="1" ht="18" customHeight="1">
      <c r="A14" s="322"/>
      <c r="B14" s="325"/>
      <c r="C14" s="327"/>
      <c r="D14" s="328"/>
      <c r="E14" s="329"/>
      <c r="F14" s="330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</row>
    <row r="15" spans="1:23" ht="19.5" customHeight="1">
      <c r="A15" s="1334" t="s">
        <v>25</v>
      </c>
      <c r="B15" s="1326" t="s">
        <v>288</v>
      </c>
      <c r="C15" s="1327"/>
      <c r="D15" s="1185">
        <f>SUM(E15:V15)</f>
        <v>14795</v>
      </c>
      <c r="E15" s="1328">
        <f>E16+E17</f>
        <v>318</v>
      </c>
      <c r="F15" s="1328">
        <f t="shared" ref="F15:K15" si="6">F16+F17</f>
        <v>1286</v>
      </c>
      <c r="G15" s="1328">
        <f t="shared" si="6"/>
        <v>1536</v>
      </c>
      <c r="H15" s="1328">
        <f t="shared" si="6"/>
        <v>1411</v>
      </c>
      <c r="I15" s="1328">
        <f t="shared" si="6"/>
        <v>1357</v>
      </c>
      <c r="J15" s="1328">
        <f t="shared" si="6"/>
        <v>1282</v>
      </c>
      <c r="K15" s="1328">
        <f t="shared" si="6"/>
        <v>1305</v>
      </c>
      <c r="L15" s="1328">
        <f t="shared" ref="L15:V15" si="7">L16+L17</f>
        <v>1091</v>
      </c>
      <c r="M15" s="1328">
        <f t="shared" si="7"/>
        <v>821</v>
      </c>
      <c r="N15" s="1328">
        <f t="shared" si="7"/>
        <v>599</v>
      </c>
      <c r="O15" s="1328">
        <f t="shared" si="7"/>
        <v>568</v>
      </c>
      <c r="P15" s="1328">
        <f t="shared" si="7"/>
        <v>636</v>
      </c>
      <c r="Q15" s="1328">
        <f t="shared" si="7"/>
        <v>533</v>
      </c>
      <c r="R15" s="1328">
        <f t="shared" si="7"/>
        <v>538</v>
      </c>
      <c r="S15" s="1328">
        <f t="shared" si="7"/>
        <v>395</v>
      </c>
      <c r="T15" s="1328">
        <f t="shared" si="7"/>
        <v>404</v>
      </c>
      <c r="U15" s="1328">
        <f t="shared" si="7"/>
        <v>276</v>
      </c>
      <c r="V15" s="1328">
        <f t="shared" si="7"/>
        <v>439</v>
      </c>
      <c r="W15" s="301"/>
    </row>
    <row r="16" spans="1:23" ht="19.5" customHeight="1">
      <c r="A16" s="1306"/>
      <c r="B16" s="334"/>
      <c r="C16" s="335" t="s">
        <v>289</v>
      </c>
      <c r="D16" s="247">
        <f>SUM(E16:V16)</f>
        <v>7773</v>
      </c>
      <c r="E16" s="336">
        <f>SUM(E20+E23+E26+E29+E32+E35+E38+E41+E44+E47)</f>
        <v>175</v>
      </c>
      <c r="F16" s="336">
        <f t="shared" ref="F16:V16" si="8">SUM(F20+F23+F26+F29+F32+F35+F38+F41+F44+F47)</f>
        <v>663</v>
      </c>
      <c r="G16" s="336">
        <f t="shared" si="8"/>
        <v>765</v>
      </c>
      <c r="H16" s="336">
        <f t="shared" si="8"/>
        <v>736</v>
      </c>
      <c r="I16" s="336">
        <f t="shared" si="8"/>
        <v>697</v>
      </c>
      <c r="J16" s="336">
        <f t="shared" si="8"/>
        <v>623</v>
      </c>
      <c r="K16" s="336">
        <f t="shared" si="8"/>
        <v>683</v>
      </c>
      <c r="L16" s="336">
        <f t="shared" si="8"/>
        <v>534</v>
      </c>
      <c r="M16" s="336">
        <f t="shared" si="8"/>
        <v>447</v>
      </c>
      <c r="N16" s="336">
        <f t="shared" si="8"/>
        <v>339</v>
      </c>
      <c r="O16" s="336">
        <f t="shared" si="8"/>
        <v>330</v>
      </c>
      <c r="P16" s="336">
        <f t="shared" si="8"/>
        <v>337</v>
      </c>
      <c r="Q16" s="336">
        <f t="shared" si="8"/>
        <v>323</v>
      </c>
      <c r="R16" s="336">
        <f t="shared" si="8"/>
        <v>286</v>
      </c>
      <c r="S16" s="336">
        <f t="shared" si="8"/>
        <v>231</v>
      </c>
      <c r="T16" s="336">
        <f t="shared" si="8"/>
        <v>212</v>
      </c>
      <c r="U16" s="336">
        <f t="shared" si="8"/>
        <v>148</v>
      </c>
      <c r="V16" s="336">
        <f t="shared" si="8"/>
        <v>244</v>
      </c>
      <c r="W16" s="301"/>
    </row>
    <row r="17" spans="1:25" ht="19.5" customHeight="1">
      <c r="A17" s="1329"/>
      <c r="B17" s="1330"/>
      <c r="C17" s="1331" t="s">
        <v>286</v>
      </c>
      <c r="D17" s="1276">
        <f>SUM(E17:V17)</f>
        <v>7022</v>
      </c>
      <c r="E17" s="1332">
        <f>SUM(E21+E24+E27+E30+E33+E36+E39+E42+E45+E48)</f>
        <v>143</v>
      </c>
      <c r="F17" s="1332">
        <f t="shared" ref="F17:V17" si="9">SUM(F21+F24+F27+F30+F33+F36+F39+F42+F45+F48)</f>
        <v>623</v>
      </c>
      <c r="G17" s="1332">
        <f t="shared" si="9"/>
        <v>771</v>
      </c>
      <c r="H17" s="1332">
        <f t="shared" si="9"/>
        <v>675</v>
      </c>
      <c r="I17" s="1332">
        <f t="shared" si="9"/>
        <v>660</v>
      </c>
      <c r="J17" s="1332">
        <f t="shared" si="9"/>
        <v>659</v>
      </c>
      <c r="K17" s="1332">
        <f t="shared" si="9"/>
        <v>622</v>
      </c>
      <c r="L17" s="1332">
        <f t="shared" si="9"/>
        <v>557</v>
      </c>
      <c r="M17" s="1332">
        <f t="shared" si="9"/>
        <v>374</v>
      </c>
      <c r="N17" s="1332">
        <f t="shared" si="9"/>
        <v>260</v>
      </c>
      <c r="O17" s="1332">
        <f t="shared" si="9"/>
        <v>238</v>
      </c>
      <c r="P17" s="1332">
        <f t="shared" si="9"/>
        <v>299</v>
      </c>
      <c r="Q17" s="1332">
        <f t="shared" si="9"/>
        <v>210</v>
      </c>
      <c r="R17" s="1332">
        <f t="shared" si="9"/>
        <v>252</v>
      </c>
      <c r="S17" s="1332">
        <f t="shared" si="9"/>
        <v>164</v>
      </c>
      <c r="T17" s="1332">
        <f t="shared" si="9"/>
        <v>192</v>
      </c>
      <c r="U17" s="1332">
        <f t="shared" si="9"/>
        <v>128</v>
      </c>
      <c r="V17" s="1332">
        <f t="shared" si="9"/>
        <v>195</v>
      </c>
      <c r="W17" s="301"/>
    </row>
    <row r="18" spans="1:25" ht="13.15" customHeight="1">
      <c r="A18" s="317"/>
      <c r="B18" s="331"/>
      <c r="C18" s="337"/>
      <c r="D18" s="333"/>
      <c r="E18" s="333"/>
      <c r="F18" s="333"/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01"/>
    </row>
    <row r="19" spans="1:25" s="342" customFormat="1" ht="19.5" customHeight="1">
      <c r="A19" s="339" t="s">
        <v>25</v>
      </c>
      <c r="B19" s="340" t="s">
        <v>290</v>
      </c>
      <c r="C19" s="327"/>
      <c r="D19" s="333">
        <f>D20+D21</f>
        <v>4421</v>
      </c>
      <c r="E19" s="239">
        <f>SUM(E20:E21)</f>
        <v>82</v>
      </c>
      <c r="F19" s="239">
        <f t="shared" ref="F19:V19" si="10">SUM(F20:F21)</f>
        <v>365</v>
      </c>
      <c r="G19" s="239">
        <f t="shared" si="10"/>
        <v>442</v>
      </c>
      <c r="H19" s="239">
        <f t="shared" si="10"/>
        <v>378</v>
      </c>
      <c r="I19" s="239">
        <f t="shared" si="10"/>
        <v>405</v>
      </c>
      <c r="J19" s="239">
        <f t="shared" si="10"/>
        <v>397</v>
      </c>
      <c r="K19" s="239">
        <f t="shared" si="10"/>
        <v>418</v>
      </c>
      <c r="L19" s="239">
        <f t="shared" si="10"/>
        <v>351</v>
      </c>
      <c r="M19" s="239">
        <f t="shared" si="10"/>
        <v>259</v>
      </c>
      <c r="N19" s="239">
        <f t="shared" si="10"/>
        <v>197</v>
      </c>
      <c r="O19" s="239">
        <f t="shared" si="10"/>
        <v>190</v>
      </c>
      <c r="P19" s="239">
        <f t="shared" si="10"/>
        <v>199</v>
      </c>
      <c r="Q19" s="239">
        <f t="shared" si="10"/>
        <v>171</v>
      </c>
      <c r="R19" s="239">
        <f t="shared" si="10"/>
        <v>152</v>
      </c>
      <c r="S19" s="239">
        <f t="shared" si="10"/>
        <v>121</v>
      </c>
      <c r="T19" s="239">
        <f t="shared" si="10"/>
        <v>112</v>
      </c>
      <c r="U19" s="239">
        <f t="shared" si="10"/>
        <v>79</v>
      </c>
      <c r="V19" s="251">
        <f t="shared" si="10"/>
        <v>103</v>
      </c>
      <c r="W19" s="341"/>
      <c r="X19" s="341"/>
      <c r="Y19" s="341"/>
    </row>
    <row r="20" spans="1:25" s="342" customFormat="1" ht="19.5" customHeight="1">
      <c r="A20" s="343"/>
      <c r="B20" s="344"/>
      <c r="C20" s="335" t="s">
        <v>289</v>
      </c>
      <c r="D20" s="351">
        <f t="shared" ref="D20:D48" si="11">SUM(E20:V20)</f>
        <v>2336</v>
      </c>
      <c r="E20" s="345">
        <v>43</v>
      </c>
      <c r="F20" s="345">
        <v>190</v>
      </c>
      <c r="G20" s="336">
        <v>227</v>
      </c>
      <c r="H20" s="336">
        <v>193</v>
      </c>
      <c r="I20" s="336">
        <v>212</v>
      </c>
      <c r="J20" s="336">
        <v>204</v>
      </c>
      <c r="K20" s="336">
        <v>219</v>
      </c>
      <c r="L20" s="336">
        <v>174</v>
      </c>
      <c r="M20" s="336">
        <v>139</v>
      </c>
      <c r="N20" s="336">
        <v>107</v>
      </c>
      <c r="O20" s="336">
        <v>107</v>
      </c>
      <c r="P20" s="336">
        <v>109</v>
      </c>
      <c r="Q20" s="336">
        <v>103</v>
      </c>
      <c r="R20" s="336">
        <v>85</v>
      </c>
      <c r="S20" s="336">
        <v>70</v>
      </c>
      <c r="T20" s="336">
        <v>59</v>
      </c>
      <c r="U20" s="336">
        <v>44</v>
      </c>
      <c r="V20" s="915">
        <v>51</v>
      </c>
      <c r="W20" s="341"/>
      <c r="X20" s="341"/>
      <c r="Y20" s="341"/>
    </row>
    <row r="21" spans="1:25" ht="19.5" customHeight="1">
      <c r="A21" s="343"/>
      <c r="B21" s="346"/>
      <c r="C21" s="335" t="s">
        <v>286</v>
      </c>
      <c r="D21" s="351">
        <f t="shared" si="11"/>
        <v>2085</v>
      </c>
      <c r="E21" s="345">
        <v>39</v>
      </c>
      <c r="F21" s="345">
        <v>175</v>
      </c>
      <c r="G21" s="345">
        <v>215</v>
      </c>
      <c r="H21" s="345">
        <v>185</v>
      </c>
      <c r="I21" s="345">
        <v>193</v>
      </c>
      <c r="J21" s="345">
        <v>193</v>
      </c>
      <c r="K21" s="345">
        <v>199</v>
      </c>
      <c r="L21" s="345">
        <v>177</v>
      </c>
      <c r="M21" s="345">
        <v>120</v>
      </c>
      <c r="N21" s="345">
        <v>90</v>
      </c>
      <c r="O21" s="345">
        <v>83</v>
      </c>
      <c r="P21" s="345">
        <v>90</v>
      </c>
      <c r="Q21" s="345">
        <v>68</v>
      </c>
      <c r="R21" s="345">
        <v>67</v>
      </c>
      <c r="S21" s="345">
        <v>51</v>
      </c>
      <c r="T21" s="345">
        <v>53</v>
      </c>
      <c r="U21" s="347">
        <v>35</v>
      </c>
      <c r="V21" s="347">
        <v>52</v>
      </c>
      <c r="W21" s="301"/>
      <c r="X21" s="301"/>
      <c r="Y21" s="301"/>
    </row>
    <row r="22" spans="1:25" s="342" customFormat="1" ht="19.5" customHeight="1">
      <c r="A22" s="339" t="s">
        <v>27</v>
      </c>
      <c r="B22" s="340" t="s">
        <v>291</v>
      </c>
      <c r="C22" s="327"/>
      <c r="D22" s="333">
        <f t="shared" si="11"/>
        <v>294</v>
      </c>
      <c r="E22" s="239">
        <f t="shared" ref="E22:V22" si="12">SUM(E23:E24)</f>
        <v>9</v>
      </c>
      <c r="F22" s="239">
        <f t="shared" si="12"/>
        <v>29</v>
      </c>
      <c r="G22" s="345">
        <f t="shared" si="12"/>
        <v>31</v>
      </c>
      <c r="H22" s="345">
        <f t="shared" si="12"/>
        <v>32</v>
      </c>
      <c r="I22" s="345">
        <f t="shared" si="12"/>
        <v>26</v>
      </c>
      <c r="J22" s="345">
        <f t="shared" si="12"/>
        <v>23</v>
      </c>
      <c r="K22" s="345">
        <f t="shared" si="12"/>
        <v>16</v>
      </c>
      <c r="L22" s="345">
        <f t="shared" si="12"/>
        <v>15</v>
      </c>
      <c r="M22" s="345">
        <f t="shared" si="12"/>
        <v>12</v>
      </c>
      <c r="N22" s="345">
        <f t="shared" si="12"/>
        <v>9</v>
      </c>
      <c r="O22" s="345">
        <f t="shared" si="12"/>
        <v>11</v>
      </c>
      <c r="P22" s="345">
        <f t="shared" si="12"/>
        <v>14</v>
      </c>
      <c r="Q22" s="345">
        <f t="shared" si="12"/>
        <v>10</v>
      </c>
      <c r="R22" s="345">
        <f t="shared" si="12"/>
        <v>14</v>
      </c>
      <c r="S22" s="345">
        <f t="shared" si="12"/>
        <v>10</v>
      </c>
      <c r="T22" s="345">
        <f t="shared" si="12"/>
        <v>10</v>
      </c>
      <c r="U22" s="341">
        <f t="shared" si="12"/>
        <v>11</v>
      </c>
      <c r="V22" s="316">
        <f t="shared" si="12"/>
        <v>12</v>
      </c>
      <c r="W22" s="341"/>
      <c r="X22" s="341"/>
      <c r="Y22" s="341"/>
    </row>
    <row r="23" spans="1:25" s="342" customFormat="1" ht="19.5" customHeight="1">
      <c r="A23" s="343"/>
      <c r="B23" s="349"/>
      <c r="C23" s="335" t="s">
        <v>289</v>
      </c>
      <c r="D23" s="345">
        <f t="shared" si="11"/>
        <v>148</v>
      </c>
      <c r="E23" s="345">
        <v>4</v>
      </c>
      <c r="F23" s="345">
        <v>16</v>
      </c>
      <c r="G23" s="345">
        <v>17</v>
      </c>
      <c r="H23" s="345">
        <v>15</v>
      </c>
      <c r="I23" s="345">
        <v>14</v>
      </c>
      <c r="J23" s="345">
        <v>7</v>
      </c>
      <c r="K23" s="345">
        <v>9</v>
      </c>
      <c r="L23" s="345">
        <v>6</v>
      </c>
      <c r="M23" s="345">
        <v>7</v>
      </c>
      <c r="N23" s="345">
        <v>5</v>
      </c>
      <c r="O23" s="345">
        <v>7</v>
      </c>
      <c r="P23" s="345">
        <v>7</v>
      </c>
      <c r="Q23" s="345">
        <v>7</v>
      </c>
      <c r="R23" s="345">
        <v>6</v>
      </c>
      <c r="S23" s="345">
        <v>7</v>
      </c>
      <c r="T23" s="345">
        <v>2</v>
      </c>
      <c r="U23" s="341">
        <v>5</v>
      </c>
      <c r="V23" s="316">
        <v>7</v>
      </c>
      <c r="W23" s="341"/>
      <c r="X23" s="341"/>
      <c r="Y23" s="341"/>
    </row>
    <row r="24" spans="1:25" ht="19.5" customHeight="1">
      <c r="A24" s="343"/>
      <c r="B24" s="350"/>
      <c r="C24" s="335" t="s">
        <v>286</v>
      </c>
      <c r="D24" s="345">
        <f t="shared" si="11"/>
        <v>146</v>
      </c>
      <c r="E24" s="345">
        <v>5</v>
      </c>
      <c r="F24" s="345">
        <v>13</v>
      </c>
      <c r="G24" s="345">
        <v>14</v>
      </c>
      <c r="H24" s="345">
        <v>17</v>
      </c>
      <c r="I24" s="345">
        <v>12</v>
      </c>
      <c r="J24" s="345">
        <v>16</v>
      </c>
      <c r="K24" s="345">
        <v>7</v>
      </c>
      <c r="L24" s="345">
        <v>9</v>
      </c>
      <c r="M24" s="345">
        <v>5</v>
      </c>
      <c r="N24" s="345">
        <v>4</v>
      </c>
      <c r="O24" s="345">
        <v>4</v>
      </c>
      <c r="P24" s="345">
        <v>7</v>
      </c>
      <c r="Q24" s="345">
        <v>3</v>
      </c>
      <c r="R24" s="345">
        <v>8</v>
      </c>
      <c r="S24" s="345">
        <v>3</v>
      </c>
      <c r="T24" s="345">
        <v>8</v>
      </c>
      <c r="U24" s="341">
        <v>6</v>
      </c>
      <c r="V24" s="316">
        <v>5</v>
      </c>
      <c r="W24" s="301"/>
      <c r="X24" s="301"/>
      <c r="Y24" s="301"/>
    </row>
    <row r="25" spans="1:25" s="342" customFormat="1" ht="19.5" customHeight="1">
      <c r="A25" s="339" t="s">
        <v>29</v>
      </c>
      <c r="B25" s="340" t="s">
        <v>288</v>
      </c>
      <c r="C25" s="327"/>
      <c r="D25" s="333">
        <f t="shared" si="11"/>
        <v>790</v>
      </c>
      <c r="E25" s="239">
        <f t="shared" ref="E25:V25" si="13">SUM(E26:E27)</f>
        <v>12</v>
      </c>
      <c r="F25" s="239">
        <f t="shared" si="13"/>
        <v>78</v>
      </c>
      <c r="G25" s="239">
        <f t="shared" si="13"/>
        <v>101</v>
      </c>
      <c r="H25" s="239">
        <f t="shared" si="13"/>
        <v>70</v>
      </c>
      <c r="I25" s="239">
        <f t="shared" si="13"/>
        <v>76</v>
      </c>
      <c r="J25" s="239">
        <f t="shared" si="13"/>
        <v>80</v>
      </c>
      <c r="K25" s="239">
        <f t="shared" si="13"/>
        <v>63</v>
      </c>
      <c r="L25" s="239">
        <f t="shared" si="13"/>
        <v>55</v>
      </c>
      <c r="M25" s="239">
        <f t="shared" si="13"/>
        <v>34</v>
      </c>
      <c r="N25" s="239">
        <f t="shared" si="13"/>
        <v>25</v>
      </c>
      <c r="O25" s="239">
        <f t="shared" si="13"/>
        <v>29</v>
      </c>
      <c r="P25" s="239">
        <f t="shared" si="13"/>
        <v>28</v>
      </c>
      <c r="Q25" s="239">
        <f t="shared" si="13"/>
        <v>30</v>
      </c>
      <c r="R25" s="239">
        <f t="shared" si="13"/>
        <v>32</v>
      </c>
      <c r="S25" s="239">
        <f t="shared" si="13"/>
        <v>20</v>
      </c>
      <c r="T25" s="239">
        <f t="shared" si="13"/>
        <v>20</v>
      </c>
      <c r="U25" s="251">
        <f t="shared" si="13"/>
        <v>15</v>
      </c>
      <c r="V25" s="251">
        <f t="shared" si="13"/>
        <v>22</v>
      </c>
      <c r="W25" s="341"/>
      <c r="X25" s="341"/>
      <c r="Y25" s="341"/>
    </row>
    <row r="26" spans="1:25" s="342" customFormat="1" ht="19.5" customHeight="1">
      <c r="A26" s="343"/>
      <c r="B26" s="349"/>
      <c r="C26" s="335" t="s">
        <v>289</v>
      </c>
      <c r="D26" s="345">
        <f t="shared" si="11"/>
        <v>410</v>
      </c>
      <c r="E26" s="345">
        <v>7</v>
      </c>
      <c r="F26" s="345">
        <v>41</v>
      </c>
      <c r="G26" s="345">
        <v>51</v>
      </c>
      <c r="H26" s="345">
        <v>36</v>
      </c>
      <c r="I26" s="345">
        <v>36</v>
      </c>
      <c r="J26" s="345">
        <v>37</v>
      </c>
      <c r="K26" s="345">
        <v>35</v>
      </c>
      <c r="L26" s="345">
        <v>28</v>
      </c>
      <c r="M26" s="345">
        <v>18</v>
      </c>
      <c r="N26" s="345">
        <v>13</v>
      </c>
      <c r="O26" s="345">
        <v>16</v>
      </c>
      <c r="P26" s="345">
        <v>10</v>
      </c>
      <c r="Q26" s="345">
        <v>23</v>
      </c>
      <c r="R26" s="345">
        <v>11</v>
      </c>
      <c r="S26" s="345">
        <v>15</v>
      </c>
      <c r="T26" s="345">
        <v>9</v>
      </c>
      <c r="U26" s="345">
        <v>8</v>
      </c>
      <c r="V26" s="347">
        <v>16</v>
      </c>
      <c r="W26" s="341"/>
      <c r="X26" s="341"/>
      <c r="Y26" s="341"/>
    </row>
    <row r="27" spans="1:25" ht="19.5" customHeight="1">
      <c r="A27" s="343"/>
      <c r="B27" s="350"/>
      <c r="C27" s="335" t="s">
        <v>286</v>
      </c>
      <c r="D27" s="345">
        <f t="shared" si="11"/>
        <v>380</v>
      </c>
      <c r="E27" s="345">
        <v>5</v>
      </c>
      <c r="F27" s="345">
        <v>37</v>
      </c>
      <c r="G27" s="345">
        <v>50</v>
      </c>
      <c r="H27" s="345">
        <v>34</v>
      </c>
      <c r="I27" s="345">
        <v>40</v>
      </c>
      <c r="J27" s="345">
        <v>43</v>
      </c>
      <c r="K27" s="345">
        <v>28</v>
      </c>
      <c r="L27" s="345">
        <v>27</v>
      </c>
      <c r="M27" s="345">
        <v>16</v>
      </c>
      <c r="N27" s="345">
        <v>12</v>
      </c>
      <c r="O27" s="345">
        <v>13</v>
      </c>
      <c r="P27" s="345">
        <v>18</v>
      </c>
      <c r="Q27" s="345">
        <v>7</v>
      </c>
      <c r="R27" s="345">
        <v>21</v>
      </c>
      <c r="S27" s="345">
        <v>5</v>
      </c>
      <c r="T27" s="345">
        <v>11</v>
      </c>
      <c r="U27" s="345">
        <v>7</v>
      </c>
      <c r="V27" s="347">
        <v>6</v>
      </c>
      <c r="W27" s="301"/>
      <c r="X27" s="301"/>
      <c r="Y27" s="301"/>
    </row>
    <row r="28" spans="1:25" s="342" customFormat="1" ht="19.5" customHeight="1">
      <c r="A28" s="339" t="s">
        <v>31</v>
      </c>
      <c r="B28" s="340" t="s">
        <v>292</v>
      </c>
      <c r="C28" s="327"/>
      <c r="D28" s="333">
        <f t="shared" si="11"/>
        <v>1875</v>
      </c>
      <c r="E28" s="239">
        <f t="shared" ref="E28:V28" si="14">SUM(E29:E30)</f>
        <v>49</v>
      </c>
      <c r="F28" s="239">
        <f t="shared" si="14"/>
        <v>163</v>
      </c>
      <c r="G28" s="239">
        <f t="shared" si="14"/>
        <v>186</v>
      </c>
      <c r="H28" s="239">
        <f t="shared" si="14"/>
        <v>196</v>
      </c>
      <c r="I28" s="239">
        <f t="shared" si="14"/>
        <v>161</v>
      </c>
      <c r="J28" s="239">
        <f t="shared" si="14"/>
        <v>155</v>
      </c>
      <c r="K28" s="239">
        <f t="shared" si="14"/>
        <v>139</v>
      </c>
      <c r="L28" s="239">
        <f t="shared" si="14"/>
        <v>124</v>
      </c>
      <c r="M28" s="239">
        <f t="shared" si="14"/>
        <v>100</v>
      </c>
      <c r="N28" s="239">
        <f t="shared" si="14"/>
        <v>72</v>
      </c>
      <c r="O28" s="239">
        <f t="shared" si="14"/>
        <v>75</v>
      </c>
      <c r="P28" s="239">
        <f t="shared" si="14"/>
        <v>85</v>
      </c>
      <c r="Q28" s="239">
        <f t="shared" si="14"/>
        <v>86</v>
      </c>
      <c r="R28" s="239">
        <f t="shared" si="14"/>
        <v>74</v>
      </c>
      <c r="S28" s="239">
        <f t="shared" si="14"/>
        <v>62</v>
      </c>
      <c r="T28" s="239">
        <f t="shared" si="14"/>
        <v>55</v>
      </c>
      <c r="U28" s="239">
        <f t="shared" si="14"/>
        <v>40</v>
      </c>
      <c r="V28" s="251">
        <f t="shared" si="14"/>
        <v>53</v>
      </c>
      <c r="W28" s="341"/>
      <c r="X28" s="341"/>
      <c r="Y28" s="341"/>
    </row>
    <row r="29" spans="1:25" s="342" customFormat="1" ht="19.5" customHeight="1">
      <c r="A29" s="343"/>
      <c r="B29" s="349"/>
      <c r="C29" s="335" t="s">
        <v>289</v>
      </c>
      <c r="D29" s="345">
        <f t="shared" si="11"/>
        <v>1006</v>
      </c>
      <c r="E29" s="345">
        <v>25</v>
      </c>
      <c r="F29" s="345">
        <v>88</v>
      </c>
      <c r="G29" s="345">
        <v>102</v>
      </c>
      <c r="H29" s="345">
        <v>105</v>
      </c>
      <c r="I29" s="345">
        <v>86</v>
      </c>
      <c r="J29" s="345">
        <v>85</v>
      </c>
      <c r="K29" s="345">
        <v>70</v>
      </c>
      <c r="L29" s="345">
        <v>58</v>
      </c>
      <c r="M29" s="345">
        <v>51</v>
      </c>
      <c r="N29" s="345">
        <v>38</v>
      </c>
      <c r="O29" s="345">
        <v>44</v>
      </c>
      <c r="P29" s="345">
        <v>52</v>
      </c>
      <c r="Q29" s="345">
        <v>53</v>
      </c>
      <c r="R29" s="345">
        <v>35</v>
      </c>
      <c r="S29" s="345">
        <v>37</v>
      </c>
      <c r="T29" s="345">
        <v>32</v>
      </c>
      <c r="U29" s="345">
        <v>12</v>
      </c>
      <c r="V29" s="347">
        <v>33</v>
      </c>
      <c r="W29" s="341"/>
      <c r="X29" s="341"/>
      <c r="Y29" s="341"/>
    </row>
    <row r="30" spans="1:25" ht="19.5" customHeight="1">
      <c r="A30" s="343"/>
      <c r="B30" s="350"/>
      <c r="C30" s="335" t="s">
        <v>286</v>
      </c>
      <c r="D30" s="345">
        <f t="shared" si="11"/>
        <v>869</v>
      </c>
      <c r="E30" s="351">
        <v>24</v>
      </c>
      <c r="F30" s="345">
        <v>75</v>
      </c>
      <c r="G30" s="345">
        <v>84</v>
      </c>
      <c r="H30" s="345">
        <v>91</v>
      </c>
      <c r="I30" s="345">
        <v>75</v>
      </c>
      <c r="J30" s="345">
        <v>70</v>
      </c>
      <c r="K30" s="345">
        <v>69</v>
      </c>
      <c r="L30" s="345">
        <v>66</v>
      </c>
      <c r="M30" s="345">
        <v>49</v>
      </c>
      <c r="N30" s="345">
        <v>34</v>
      </c>
      <c r="O30" s="345">
        <v>31</v>
      </c>
      <c r="P30" s="345">
        <v>33</v>
      </c>
      <c r="Q30" s="345">
        <v>33</v>
      </c>
      <c r="R30" s="345">
        <v>39</v>
      </c>
      <c r="S30" s="345">
        <v>25</v>
      </c>
      <c r="T30" s="345">
        <v>23</v>
      </c>
      <c r="U30" s="345">
        <v>28</v>
      </c>
      <c r="V30" s="347">
        <v>20</v>
      </c>
      <c r="W30" s="301"/>
      <c r="X30" s="301"/>
      <c r="Y30" s="301"/>
    </row>
    <row r="31" spans="1:25" s="342" customFormat="1" ht="19.5" customHeight="1">
      <c r="A31" s="339" t="s">
        <v>33</v>
      </c>
      <c r="B31" s="340" t="s">
        <v>293</v>
      </c>
      <c r="C31" s="327"/>
      <c r="D31" s="333">
        <f t="shared" si="11"/>
        <v>2481</v>
      </c>
      <c r="E31" s="239">
        <f t="shared" ref="E31:V31" si="15">SUM(E32:E33)</f>
        <v>58</v>
      </c>
      <c r="F31" s="239">
        <f t="shared" si="15"/>
        <v>214</v>
      </c>
      <c r="G31" s="239">
        <f t="shared" si="15"/>
        <v>251</v>
      </c>
      <c r="H31" s="239">
        <f t="shared" si="15"/>
        <v>253</v>
      </c>
      <c r="I31" s="239">
        <f t="shared" si="15"/>
        <v>249</v>
      </c>
      <c r="J31" s="239">
        <f t="shared" si="15"/>
        <v>221</v>
      </c>
      <c r="K31" s="239">
        <f t="shared" si="15"/>
        <v>236</v>
      </c>
      <c r="L31" s="239">
        <f t="shared" si="15"/>
        <v>205</v>
      </c>
      <c r="M31" s="239">
        <f t="shared" si="15"/>
        <v>127</v>
      </c>
      <c r="N31" s="239">
        <f t="shared" si="15"/>
        <v>98</v>
      </c>
      <c r="O31" s="239">
        <f t="shared" si="15"/>
        <v>76</v>
      </c>
      <c r="P31" s="239">
        <f t="shared" si="15"/>
        <v>99</v>
      </c>
      <c r="Q31" s="239">
        <f t="shared" si="15"/>
        <v>60</v>
      </c>
      <c r="R31" s="239">
        <f t="shared" si="15"/>
        <v>89</v>
      </c>
      <c r="S31" s="239">
        <f t="shared" si="15"/>
        <v>56</v>
      </c>
      <c r="T31" s="239">
        <f t="shared" si="15"/>
        <v>64</v>
      </c>
      <c r="U31" s="239">
        <f t="shared" si="15"/>
        <v>42</v>
      </c>
      <c r="V31" s="251">
        <f t="shared" si="15"/>
        <v>83</v>
      </c>
      <c r="W31" s="341"/>
      <c r="X31" s="341"/>
      <c r="Y31" s="341"/>
    </row>
    <row r="32" spans="1:25" s="342" customFormat="1" ht="19.5" customHeight="1">
      <c r="A32" s="343"/>
      <c r="B32" s="349"/>
      <c r="C32" s="335" t="s">
        <v>289</v>
      </c>
      <c r="D32" s="345">
        <f t="shared" si="11"/>
        <v>1288</v>
      </c>
      <c r="E32" s="345">
        <v>31</v>
      </c>
      <c r="F32" s="345">
        <v>100</v>
      </c>
      <c r="G32" s="345">
        <v>114</v>
      </c>
      <c r="H32" s="345">
        <v>131</v>
      </c>
      <c r="I32" s="345">
        <v>129</v>
      </c>
      <c r="J32" s="345">
        <v>105</v>
      </c>
      <c r="K32" s="345">
        <v>128</v>
      </c>
      <c r="L32" s="345">
        <v>109</v>
      </c>
      <c r="M32" s="345">
        <v>75</v>
      </c>
      <c r="N32" s="345">
        <v>61</v>
      </c>
      <c r="O32" s="345">
        <v>44</v>
      </c>
      <c r="P32" s="345">
        <v>49</v>
      </c>
      <c r="Q32" s="345">
        <v>34</v>
      </c>
      <c r="R32" s="345">
        <v>47</v>
      </c>
      <c r="S32" s="345">
        <v>30</v>
      </c>
      <c r="T32" s="345">
        <v>35</v>
      </c>
      <c r="U32" s="345">
        <v>26</v>
      </c>
      <c r="V32" s="347">
        <v>40</v>
      </c>
      <c r="W32" s="341"/>
      <c r="X32" s="341"/>
      <c r="Y32" s="341"/>
    </row>
    <row r="33" spans="1:25" ht="19.5" customHeight="1">
      <c r="A33" s="343"/>
      <c r="B33" s="350"/>
      <c r="C33" s="335" t="s">
        <v>286</v>
      </c>
      <c r="D33" s="345">
        <f t="shared" si="11"/>
        <v>1193</v>
      </c>
      <c r="E33" s="345">
        <v>27</v>
      </c>
      <c r="F33" s="345">
        <v>114</v>
      </c>
      <c r="G33" s="345">
        <v>137</v>
      </c>
      <c r="H33" s="345">
        <v>122</v>
      </c>
      <c r="I33" s="345">
        <v>120</v>
      </c>
      <c r="J33" s="345">
        <v>116</v>
      </c>
      <c r="K33" s="345">
        <v>108</v>
      </c>
      <c r="L33" s="345">
        <v>96</v>
      </c>
      <c r="M33" s="345">
        <v>52</v>
      </c>
      <c r="N33" s="345">
        <v>37</v>
      </c>
      <c r="O33" s="345">
        <v>32</v>
      </c>
      <c r="P33" s="345">
        <v>50</v>
      </c>
      <c r="Q33" s="345">
        <v>26</v>
      </c>
      <c r="R33" s="345">
        <v>42</v>
      </c>
      <c r="S33" s="345">
        <v>26</v>
      </c>
      <c r="T33" s="345">
        <v>29</v>
      </c>
      <c r="U33" s="345">
        <v>16</v>
      </c>
      <c r="V33" s="347">
        <v>43</v>
      </c>
      <c r="W33" s="301"/>
      <c r="X33" s="301"/>
      <c r="Y33" s="301"/>
    </row>
    <row r="34" spans="1:25" s="342" customFormat="1" ht="19.5" customHeight="1">
      <c r="A34" s="339" t="s">
        <v>35</v>
      </c>
      <c r="B34" s="340" t="s">
        <v>294</v>
      </c>
      <c r="C34" s="327"/>
      <c r="D34" s="333">
        <f t="shared" si="11"/>
        <v>1284</v>
      </c>
      <c r="E34" s="239">
        <f t="shared" ref="E34:V34" si="16">SUM(E35:E36)</f>
        <v>25</v>
      </c>
      <c r="F34" s="239">
        <f t="shared" si="16"/>
        <v>105</v>
      </c>
      <c r="G34" s="239">
        <f t="shared" si="16"/>
        <v>132</v>
      </c>
      <c r="H34" s="239">
        <f t="shared" si="16"/>
        <v>122</v>
      </c>
      <c r="I34" s="239">
        <f t="shared" si="16"/>
        <v>106</v>
      </c>
      <c r="J34" s="239">
        <f t="shared" si="16"/>
        <v>117</v>
      </c>
      <c r="K34" s="239">
        <f t="shared" si="16"/>
        <v>139</v>
      </c>
      <c r="L34" s="239">
        <f t="shared" si="16"/>
        <v>96</v>
      </c>
      <c r="M34" s="239">
        <f t="shared" si="16"/>
        <v>81</v>
      </c>
      <c r="N34" s="239">
        <f t="shared" si="16"/>
        <v>55</v>
      </c>
      <c r="O34" s="239">
        <f t="shared" si="16"/>
        <v>52</v>
      </c>
      <c r="P34" s="239">
        <f t="shared" si="16"/>
        <v>63</v>
      </c>
      <c r="Q34" s="239">
        <f t="shared" si="16"/>
        <v>40</v>
      </c>
      <c r="R34" s="239">
        <f t="shared" si="16"/>
        <v>40</v>
      </c>
      <c r="S34" s="239">
        <f t="shared" si="16"/>
        <v>19</v>
      </c>
      <c r="T34" s="239">
        <f t="shared" si="16"/>
        <v>38</v>
      </c>
      <c r="U34" s="239">
        <f t="shared" si="16"/>
        <v>15</v>
      </c>
      <c r="V34" s="251">
        <f t="shared" si="16"/>
        <v>39</v>
      </c>
      <c r="W34" s="341"/>
      <c r="X34" s="341"/>
      <c r="Y34" s="341"/>
    </row>
    <row r="35" spans="1:25" s="353" customFormat="1" ht="19.5" customHeight="1">
      <c r="A35" s="343"/>
      <c r="B35" s="349"/>
      <c r="C35" s="335" t="s">
        <v>289</v>
      </c>
      <c r="D35" s="345">
        <f t="shared" si="11"/>
        <v>707</v>
      </c>
      <c r="E35" s="345">
        <v>16</v>
      </c>
      <c r="F35" s="345">
        <v>52</v>
      </c>
      <c r="G35" s="345">
        <v>63</v>
      </c>
      <c r="H35" s="345">
        <v>71</v>
      </c>
      <c r="I35" s="345">
        <v>50</v>
      </c>
      <c r="J35" s="345">
        <v>59</v>
      </c>
      <c r="K35" s="345">
        <v>84</v>
      </c>
      <c r="L35" s="345">
        <v>53</v>
      </c>
      <c r="M35" s="345">
        <v>51</v>
      </c>
      <c r="N35" s="345">
        <v>38</v>
      </c>
      <c r="O35" s="345">
        <v>33</v>
      </c>
      <c r="P35" s="345">
        <v>37</v>
      </c>
      <c r="Q35" s="345">
        <v>22</v>
      </c>
      <c r="R35" s="345">
        <v>25</v>
      </c>
      <c r="S35" s="345">
        <v>13</v>
      </c>
      <c r="T35" s="345">
        <v>15</v>
      </c>
      <c r="U35" s="345">
        <v>7</v>
      </c>
      <c r="V35" s="347">
        <v>18</v>
      </c>
      <c r="W35" s="352"/>
      <c r="X35" s="352"/>
      <c r="Y35" s="352"/>
    </row>
    <row r="36" spans="1:25" ht="19.5" customHeight="1">
      <c r="A36" s="343"/>
      <c r="B36" s="350"/>
      <c r="C36" s="335" t="s">
        <v>286</v>
      </c>
      <c r="D36" s="345">
        <f t="shared" si="11"/>
        <v>577</v>
      </c>
      <c r="E36" s="345">
        <v>9</v>
      </c>
      <c r="F36" s="345">
        <v>53</v>
      </c>
      <c r="G36" s="345">
        <v>69</v>
      </c>
      <c r="H36" s="345">
        <v>51</v>
      </c>
      <c r="I36" s="345">
        <v>56</v>
      </c>
      <c r="J36" s="345">
        <v>58</v>
      </c>
      <c r="K36" s="345">
        <v>55</v>
      </c>
      <c r="L36" s="345">
        <v>43</v>
      </c>
      <c r="M36" s="345">
        <v>30</v>
      </c>
      <c r="N36" s="345">
        <v>17</v>
      </c>
      <c r="O36" s="345">
        <v>19</v>
      </c>
      <c r="P36" s="345">
        <v>26</v>
      </c>
      <c r="Q36" s="345">
        <v>18</v>
      </c>
      <c r="R36" s="345">
        <v>15</v>
      </c>
      <c r="S36" s="345">
        <v>6</v>
      </c>
      <c r="T36" s="345">
        <v>23</v>
      </c>
      <c r="U36" s="345">
        <v>8</v>
      </c>
      <c r="V36" s="347">
        <v>21</v>
      </c>
      <c r="W36" s="301"/>
      <c r="X36" s="301"/>
      <c r="Y36" s="301"/>
    </row>
    <row r="37" spans="1:25" s="342" customFormat="1" ht="19.5" customHeight="1">
      <c r="A37" s="339" t="s">
        <v>46</v>
      </c>
      <c r="B37" s="340" t="s">
        <v>297</v>
      </c>
      <c r="C37" s="327"/>
      <c r="D37" s="354">
        <f t="shared" si="11"/>
        <v>1046</v>
      </c>
      <c r="E37" s="239">
        <f t="shared" ref="E37:V37" si="17">SUM(E38:E39)</f>
        <v>22</v>
      </c>
      <c r="F37" s="239">
        <f t="shared" si="17"/>
        <v>84</v>
      </c>
      <c r="G37" s="239">
        <f t="shared" si="17"/>
        <v>96</v>
      </c>
      <c r="H37" s="239">
        <f t="shared" si="17"/>
        <v>86</v>
      </c>
      <c r="I37" s="239">
        <f t="shared" si="17"/>
        <v>76</v>
      </c>
      <c r="J37" s="239">
        <f t="shared" si="17"/>
        <v>82</v>
      </c>
      <c r="K37" s="239">
        <f t="shared" si="17"/>
        <v>95</v>
      </c>
      <c r="L37" s="239">
        <f t="shared" si="17"/>
        <v>72</v>
      </c>
      <c r="M37" s="239">
        <f t="shared" si="17"/>
        <v>66</v>
      </c>
      <c r="N37" s="239">
        <f t="shared" si="17"/>
        <v>43</v>
      </c>
      <c r="O37" s="239">
        <f t="shared" si="17"/>
        <v>40</v>
      </c>
      <c r="P37" s="239">
        <f t="shared" si="17"/>
        <v>51</v>
      </c>
      <c r="Q37" s="239">
        <f t="shared" si="17"/>
        <v>42</v>
      </c>
      <c r="R37" s="239">
        <f t="shared" si="17"/>
        <v>45</v>
      </c>
      <c r="S37" s="239">
        <f t="shared" si="17"/>
        <v>32</v>
      </c>
      <c r="T37" s="239">
        <f t="shared" si="17"/>
        <v>31</v>
      </c>
      <c r="U37" s="239">
        <f t="shared" si="17"/>
        <v>22</v>
      </c>
      <c r="V37" s="251">
        <f t="shared" si="17"/>
        <v>61</v>
      </c>
      <c r="W37" s="341"/>
      <c r="X37" s="341"/>
      <c r="Y37" s="341"/>
    </row>
    <row r="38" spans="1:25" s="342" customFormat="1" ht="19.5" customHeight="1">
      <c r="A38" s="317"/>
      <c r="B38" s="355"/>
      <c r="C38" s="335" t="s">
        <v>289</v>
      </c>
      <c r="D38" s="357">
        <f t="shared" si="11"/>
        <v>522</v>
      </c>
      <c r="E38" s="345">
        <v>14</v>
      </c>
      <c r="F38" s="345">
        <v>45</v>
      </c>
      <c r="G38" s="345">
        <v>44</v>
      </c>
      <c r="H38" s="345">
        <v>43</v>
      </c>
      <c r="I38" s="345">
        <v>35</v>
      </c>
      <c r="J38" s="345">
        <v>43</v>
      </c>
      <c r="K38" s="345">
        <v>41</v>
      </c>
      <c r="L38" s="345">
        <v>28</v>
      </c>
      <c r="M38" s="345">
        <v>32</v>
      </c>
      <c r="N38" s="345">
        <v>20</v>
      </c>
      <c r="O38" s="345">
        <v>24</v>
      </c>
      <c r="P38" s="345">
        <v>25</v>
      </c>
      <c r="Q38" s="345">
        <v>22</v>
      </c>
      <c r="R38" s="345">
        <v>24</v>
      </c>
      <c r="S38" s="345">
        <v>17</v>
      </c>
      <c r="T38" s="345">
        <v>19</v>
      </c>
      <c r="U38" s="345">
        <v>13</v>
      </c>
      <c r="V38" s="347">
        <v>33</v>
      </c>
      <c r="W38" s="341"/>
      <c r="X38" s="341"/>
      <c r="Y38" s="341"/>
    </row>
    <row r="39" spans="1:25" ht="19.5" customHeight="1">
      <c r="A39" s="343"/>
      <c r="B39" s="350"/>
      <c r="C39" s="335" t="s">
        <v>286</v>
      </c>
      <c r="D39" s="357">
        <f t="shared" si="11"/>
        <v>524</v>
      </c>
      <c r="E39" s="345">
        <v>8</v>
      </c>
      <c r="F39" s="345">
        <v>39</v>
      </c>
      <c r="G39" s="345">
        <v>52</v>
      </c>
      <c r="H39" s="345">
        <v>43</v>
      </c>
      <c r="I39" s="345">
        <v>41</v>
      </c>
      <c r="J39" s="345">
        <v>39</v>
      </c>
      <c r="K39" s="345">
        <v>54</v>
      </c>
      <c r="L39" s="345">
        <v>44</v>
      </c>
      <c r="M39" s="345">
        <v>34</v>
      </c>
      <c r="N39" s="345">
        <v>23</v>
      </c>
      <c r="O39" s="345">
        <v>16</v>
      </c>
      <c r="P39" s="345">
        <v>26</v>
      </c>
      <c r="Q39" s="345">
        <v>20</v>
      </c>
      <c r="R39" s="345">
        <v>21</v>
      </c>
      <c r="S39" s="345">
        <v>15</v>
      </c>
      <c r="T39" s="345">
        <v>12</v>
      </c>
      <c r="U39" s="345">
        <v>9</v>
      </c>
      <c r="V39" s="347">
        <v>28</v>
      </c>
      <c r="W39" s="301"/>
      <c r="X39" s="301"/>
      <c r="Y39" s="301"/>
    </row>
    <row r="40" spans="1:25" s="342" customFormat="1" ht="19.5" customHeight="1">
      <c r="A40" s="339" t="s">
        <v>48</v>
      </c>
      <c r="B40" s="340" t="s">
        <v>298</v>
      </c>
      <c r="C40" s="327"/>
      <c r="D40" s="333">
        <f t="shared" si="11"/>
        <v>595</v>
      </c>
      <c r="E40" s="239">
        <f t="shared" ref="E40:V40" si="18">SUM(E41:E42)</f>
        <v>9</v>
      </c>
      <c r="F40" s="239">
        <f t="shared" si="18"/>
        <v>46</v>
      </c>
      <c r="G40" s="239">
        <f t="shared" si="18"/>
        <v>61</v>
      </c>
      <c r="H40" s="239">
        <f t="shared" si="18"/>
        <v>54</v>
      </c>
      <c r="I40" s="239">
        <f t="shared" si="18"/>
        <v>54</v>
      </c>
      <c r="J40" s="239">
        <f t="shared" si="18"/>
        <v>43</v>
      </c>
      <c r="K40" s="239">
        <f t="shared" si="18"/>
        <v>34</v>
      </c>
      <c r="L40" s="239">
        <f t="shared" si="18"/>
        <v>39</v>
      </c>
      <c r="M40" s="239">
        <f t="shared" si="18"/>
        <v>33</v>
      </c>
      <c r="N40" s="239">
        <f t="shared" si="18"/>
        <v>25</v>
      </c>
      <c r="O40" s="239">
        <f t="shared" si="18"/>
        <v>28</v>
      </c>
      <c r="P40" s="239">
        <f t="shared" si="18"/>
        <v>30</v>
      </c>
      <c r="Q40" s="239">
        <f t="shared" si="18"/>
        <v>28</v>
      </c>
      <c r="R40" s="239">
        <f t="shared" si="18"/>
        <v>26</v>
      </c>
      <c r="S40" s="239">
        <f t="shared" si="18"/>
        <v>27</v>
      </c>
      <c r="T40" s="239">
        <f t="shared" si="18"/>
        <v>25</v>
      </c>
      <c r="U40" s="239">
        <f t="shared" si="18"/>
        <v>14</v>
      </c>
      <c r="V40" s="251">
        <f t="shared" si="18"/>
        <v>19</v>
      </c>
      <c r="W40" s="341"/>
      <c r="X40" s="341"/>
      <c r="Y40" s="341"/>
    </row>
    <row r="41" spans="1:25" s="342" customFormat="1" ht="19.5" customHeight="1">
      <c r="A41" s="343"/>
      <c r="B41" s="349"/>
      <c r="C41" s="335" t="s">
        <v>289</v>
      </c>
      <c r="D41" s="345">
        <f t="shared" si="11"/>
        <v>295</v>
      </c>
      <c r="E41" s="351">
        <v>5</v>
      </c>
      <c r="F41" s="351">
        <v>24</v>
      </c>
      <c r="G41" s="345">
        <v>30</v>
      </c>
      <c r="H41" s="345">
        <v>27</v>
      </c>
      <c r="I41" s="345">
        <v>24</v>
      </c>
      <c r="J41" s="345">
        <v>19</v>
      </c>
      <c r="K41" s="345">
        <v>14</v>
      </c>
      <c r="L41" s="345">
        <v>12</v>
      </c>
      <c r="M41" s="345">
        <v>19</v>
      </c>
      <c r="N41" s="345">
        <v>10</v>
      </c>
      <c r="O41" s="345">
        <v>18</v>
      </c>
      <c r="P41" s="345">
        <v>17</v>
      </c>
      <c r="Q41" s="345">
        <v>15</v>
      </c>
      <c r="R41" s="345">
        <v>16</v>
      </c>
      <c r="S41" s="345">
        <v>12</v>
      </c>
      <c r="T41" s="345">
        <v>14</v>
      </c>
      <c r="U41" s="345">
        <v>7</v>
      </c>
      <c r="V41" s="347">
        <v>12</v>
      </c>
      <c r="W41" s="341"/>
      <c r="X41" s="341"/>
      <c r="Y41" s="341"/>
    </row>
    <row r="42" spans="1:25" ht="19.5" customHeight="1">
      <c r="A42" s="343"/>
      <c r="B42" s="350"/>
      <c r="C42" s="335" t="s">
        <v>286</v>
      </c>
      <c r="D42" s="345">
        <f t="shared" si="11"/>
        <v>300</v>
      </c>
      <c r="E42" s="345">
        <v>4</v>
      </c>
      <c r="F42" s="345">
        <v>22</v>
      </c>
      <c r="G42" s="345">
        <v>31</v>
      </c>
      <c r="H42" s="345">
        <v>27</v>
      </c>
      <c r="I42" s="345">
        <v>30</v>
      </c>
      <c r="J42" s="345">
        <v>24</v>
      </c>
      <c r="K42" s="345">
        <v>20</v>
      </c>
      <c r="L42" s="345">
        <v>27</v>
      </c>
      <c r="M42" s="345">
        <v>14</v>
      </c>
      <c r="N42" s="345">
        <v>15</v>
      </c>
      <c r="O42" s="345">
        <v>10</v>
      </c>
      <c r="P42" s="345">
        <v>13</v>
      </c>
      <c r="Q42" s="345">
        <v>13</v>
      </c>
      <c r="R42" s="345">
        <v>10</v>
      </c>
      <c r="S42" s="345">
        <v>15</v>
      </c>
      <c r="T42" s="345">
        <v>11</v>
      </c>
      <c r="U42" s="345">
        <v>7</v>
      </c>
      <c r="V42" s="347">
        <v>7</v>
      </c>
      <c r="W42" s="301"/>
      <c r="X42" s="301"/>
      <c r="Y42" s="301"/>
    </row>
    <row r="43" spans="1:25" s="342" customFormat="1" ht="19.5" customHeight="1">
      <c r="A43" s="339" t="s">
        <v>75</v>
      </c>
      <c r="B43" s="340" t="s">
        <v>299</v>
      </c>
      <c r="C43" s="327"/>
      <c r="D43" s="354">
        <f t="shared" si="11"/>
        <v>815</v>
      </c>
      <c r="E43" s="239">
        <f t="shared" ref="E43:V43" si="19">SUM(E44:E45)</f>
        <v>22</v>
      </c>
      <c r="F43" s="239">
        <f t="shared" si="19"/>
        <v>78</v>
      </c>
      <c r="G43" s="239">
        <f t="shared" si="19"/>
        <v>89</v>
      </c>
      <c r="H43" s="239">
        <f t="shared" si="19"/>
        <v>92</v>
      </c>
      <c r="I43" s="239">
        <f t="shared" si="19"/>
        <v>75</v>
      </c>
      <c r="J43" s="239">
        <f t="shared" si="19"/>
        <v>67</v>
      </c>
      <c r="K43" s="239">
        <f t="shared" si="19"/>
        <v>55</v>
      </c>
      <c r="L43" s="239">
        <f t="shared" si="19"/>
        <v>60</v>
      </c>
      <c r="M43" s="239">
        <f t="shared" si="19"/>
        <v>41</v>
      </c>
      <c r="N43" s="239">
        <f t="shared" si="19"/>
        <v>34</v>
      </c>
      <c r="O43" s="239">
        <f t="shared" si="19"/>
        <v>30</v>
      </c>
      <c r="P43" s="239">
        <f t="shared" si="19"/>
        <v>26</v>
      </c>
      <c r="Q43" s="239">
        <f t="shared" si="19"/>
        <v>31</v>
      </c>
      <c r="R43" s="239">
        <f t="shared" si="19"/>
        <v>28</v>
      </c>
      <c r="S43" s="239">
        <f t="shared" si="19"/>
        <v>23</v>
      </c>
      <c r="T43" s="239">
        <f t="shared" si="19"/>
        <v>27</v>
      </c>
      <c r="U43" s="239">
        <f t="shared" si="19"/>
        <v>18</v>
      </c>
      <c r="V43" s="251">
        <f t="shared" si="19"/>
        <v>19</v>
      </c>
      <c r="W43" s="341"/>
      <c r="X43" s="341"/>
      <c r="Y43" s="341"/>
    </row>
    <row r="44" spans="1:25" s="342" customFormat="1" ht="19.5" customHeight="1">
      <c r="A44" s="343"/>
      <c r="B44" s="349"/>
      <c r="C44" s="335" t="s">
        <v>289</v>
      </c>
      <c r="D44" s="357">
        <f t="shared" si="11"/>
        <v>431</v>
      </c>
      <c r="E44" s="351">
        <v>16</v>
      </c>
      <c r="F44" s="351">
        <v>44</v>
      </c>
      <c r="G44" s="345">
        <v>41</v>
      </c>
      <c r="H44" s="345">
        <v>49</v>
      </c>
      <c r="I44" s="345">
        <v>38</v>
      </c>
      <c r="J44" s="345">
        <v>25</v>
      </c>
      <c r="K44" s="345">
        <v>28</v>
      </c>
      <c r="L44" s="345">
        <v>28</v>
      </c>
      <c r="M44" s="345">
        <v>21</v>
      </c>
      <c r="N44" s="345">
        <v>20</v>
      </c>
      <c r="O44" s="345">
        <v>16</v>
      </c>
      <c r="P44" s="345">
        <v>10</v>
      </c>
      <c r="Q44" s="345">
        <v>21</v>
      </c>
      <c r="R44" s="345">
        <v>12</v>
      </c>
      <c r="S44" s="345">
        <v>17</v>
      </c>
      <c r="T44" s="345">
        <v>17</v>
      </c>
      <c r="U44" s="345">
        <v>14</v>
      </c>
      <c r="V44" s="347">
        <v>14</v>
      </c>
      <c r="W44" s="341"/>
      <c r="X44" s="341"/>
      <c r="Y44" s="341"/>
    </row>
    <row r="45" spans="1:25" ht="19.5" customHeight="1">
      <c r="A45" s="343"/>
      <c r="B45" s="350"/>
      <c r="C45" s="335" t="s">
        <v>286</v>
      </c>
      <c r="D45" s="357">
        <f t="shared" si="11"/>
        <v>384</v>
      </c>
      <c r="E45" s="345">
        <v>6</v>
      </c>
      <c r="F45" s="345">
        <v>34</v>
      </c>
      <c r="G45" s="345">
        <v>48</v>
      </c>
      <c r="H45" s="345">
        <v>43</v>
      </c>
      <c r="I45" s="345">
        <v>37</v>
      </c>
      <c r="J45" s="345">
        <v>42</v>
      </c>
      <c r="K45" s="345">
        <v>27</v>
      </c>
      <c r="L45" s="345">
        <v>32</v>
      </c>
      <c r="M45" s="345">
        <v>20</v>
      </c>
      <c r="N45" s="345">
        <v>14</v>
      </c>
      <c r="O45" s="345">
        <v>14</v>
      </c>
      <c r="P45" s="345">
        <v>16</v>
      </c>
      <c r="Q45" s="345">
        <v>10</v>
      </c>
      <c r="R45" s="345">
        <v>16</v>
      </c>
      <c r="S45" s="345">
        <v>6</v>
      </c>
      <c r="T45" s="345">
        <v>10</v>
      </c>
      <c r="U45" s="345">
        <v>4</v>
      </c>
      <c r="V45" s="347">
        <v>5</v>
      </c>
      <c r="W45" s="301"/>
      <c r="X45" s="301"/>
      <c r="Y45" s="301"/>
    </row>
    <row r="46" spans="1:25" s="342" customFormat="1" ht="19.5" customHeight="1">
      <c r="A46" s="339" t="s">
        <v>300</v>
      </c>
      <c r="B46" s="340" t="s">
        <v>301</v>
      </c>
      <c r="C46" s="327"/>
      <c r="D46" s="354">
        <f t="shared" si="11"/>
        <v>1194</v>
      </c>
      <c r="E46" s="356">
        <f t="shared" ref="E46:V46" si="20">SUM(E47:E48)</f>
        <v>30</v>
      </c>
      <c r="F46" s="239">
        <f t="shared" si="20"/>
        <v>124</v>
      </c>
      <c r="G46" s="239">
        <f t="shared" si="20"/>
        <v>147</v>
      </c>
      <c r="H46" s="239">
        <f t="shared" si="20"/>
        <v>128</v>
      </c>
      <c r="I46" s="239">
        <f t="shared" si="20"/>
        <v>129</v>
      </c>
      <c r="J46" s="239">
        <f t="shared" si="20"/>
        <v>97</v>
      </c>
      <c r="K46" s="239">
        <f t="shared" si="20"/>
        <v>110</v>
      </c>
      <c r="L46" s="239">
        <f t="shared" si="20"/>
        <v>74</v>
      </c>
      <c r="M46" s="239">
        <f t="shared" si="20"/>
        <v>68</v>
      </c>
      <c r="N46" s="239">
        <f t="shared" si="20"/>
        <v>41</v>
      </c>
      <c r="O46" s="239">
        <f t="shared" si="20"/>
        <v>37</v>
      </c>
      <c r="P46" s="239">
        <f t="shared" si="20"/>
        <v>41</v>
      </c>
      <c r="Q46" s="239">
        <f t="shared" si="20"/>
        <v>35</v>
      </c>
      <c r="R46" s="239">
        <f t="shared" si="20"/>
        <v>38</v>
      </c>
      <c r="S46" s="239">
        <f t="shared" si="20"/>
        <v>25</v>
      </c>
      <c r="T46" s="239">
        <f t="shared" si="20"/>
        <v>22</v>
      </c>
      <c r="U46" s="239">
        <f t="shared" si="20"/>
        <v>20</v>
      </c>
      <c r="V46" s="251">
        <f t="shared" si="20"/>
        <v>28</v>
      </c>
      <c r="W46" s="341"/>
      <c r="X46" s="341"/>
      <c r="Y46" s="341"/>
    </row>
    <row r="47" spans="1:25" s="342" customFormat="1" ht="19.5" customHeight="1">
      <c r="A47" s="343"/>
      <c r="B47" s="326"/>
      <c r="C47" s="335" t="s">
        <v>289</v>
      </c>
      <c r="D47" s="357">
        <f t="shared" si="11"/>
        <v>630</v>
      </c>
      <c r="E47" s="351">
        <v>14</v>
      </c>
      <c r="F47" s="351">
        <v>63</v>
      </c>
      <c r="G47" s="345">
        <v>76</v>
      </c>
      <c r="H47" s="345">
        <v>66</v>
      </c>
      <c r="I47" s="345">
        <v>73</v>
      </c>
      <c r="J47" s="345">
        <v>39</v>
      </c>
      <c r="K47" s="345">
        <v>55</v>
      </c>
      <c r="L47" s="345">
        <v>38</v>
      </c>
      <c r="M47" s="345">
        <v>34</v>
      </c>
      <c r="N47" s="345">
        <v>27</v>
      </c>
      <c r="O47" s="345">
        <v>21</v>
      </c>
      <c r="P47" s="345">
        <v>21</v>
      </c>
      <c r="Q47" s="345">
        <v>23</v>
      </c>
      <c r="R47" s="345">
        <v>25</v>
      </c>
      <c r="S47" s="345">
        <v>13</v>
      </c>
      <c r="T47" s="345">
        <v>10</v>
      </c>
      <c r="U47" s="345">
        <v>12</v>
      </c>
      <c r="V47" s="347">
        <v>20</v>
      </c>
      <c r="W47" s="341"/>
      <c r="X47" s="341"/>
      <c r="Y47" s="341"/>
    </row>
    <row r="48" spans="1:25" ht="19.5" customHeight="1">
      <c r="A48" s="343"/>
      <c r="B48" s="348"/>
      <c r="C48" s="335" t="s">
        <v>286</v>
      </c>
      <c r="D48" s="357">
        <f t="shared" si="11"/>
        <v>564</v>
      </c>
      <c r="E48" s="357">
        <v>16</v>
      </c>
      <c r="F48" s="345">
        <v>61</v>
      </c>
      <c r="G48" s="345">
        <v>71</v>
      </c>
      <c r="H48" s="345">
        <v>62</v>
      </c>
      <c r="I48" s="345">
        <v>56</v>
      </c>
      <c r="J48" s="345">
        <v>58</v>
      </c>
      <c r="K48" s="345">
        <v>55</v>
      </c>
      <c r="L48" s="345">
        <v>36</v>
      </c>
      <c r="M48" s="345">
        <v>34</v>
      </c>
      <c r="N48" s="345">
        <v>14</v>
      </c>
      <c r="O48" s="345">
        <v>16</v>
      </c>
      <c r="P48" s="345">
        <v>20</v>
      </c>
      <c r="Q48" s="345">
        <v>12</v>
      </c>
      <c r="R48" s="345">
        <v>13</v>
      </c>
      <c r="S48" s="345">
        <v>12</v>
      </c>
      <c r="T48" s="345">
        <v>12</v>
      </c>
      <c r="U48" s="345">
        <v>8</v>
      </c>
      <c r="V48" s="347">
        <v>8</v>
      </c>
      <c r="W48" s="301"/>
      <c r="X48" s="301"/>
      <c r="Y48" s="301"/>
    </row>
    <row r="49" spans="1:25" ht="19.5" customHeight="1">
      <c r="A49" s="1334" t="s">
        <v>27</v>
      </c>
      <c r="B49" s="1326" t="s">
        <v>306</v>
      </c>
      <c r="C49" s="1327"/>
      <c r="D49" s="1335">
        <f>SUM(E49:V49)</f>
        <v>27470</v>
      </c>
      <c r="E49" s="1328">
        <f>E50+E51</f>
        <v>617</v>
      </c>
      <c r="F49" s="1328">
        <f>F50+F51</f>
        <v>2501</v>
      </c>
      <c r="G49" s="1328">
        <f t="shared" ref="G49:V49" si="21">SUM(G52+G55+G58+G61+G64+G67+G70+G73+G76)</f>
        <v>3022</v>
      </c>
      <c r="H49" s="1328">
        <f t="shared" si="21"/>
        <v>2791</v>
      </c>
      <c r="I49" s="1328">
        <f t="shared" si="21"/>
        <v>2626</v>
      </c>
      <c r="J49" s="1328">
        <f t="shared" si="21"/>
        <v>2747</v>
      </c>
      <c r="K49" s="1328">
        <f t="shared" si="21"/>
        <v>2644</v>
      </c>
      <c r="L49" s="1328">
        <f t="shared" si="21"/>
        <v>2311</v>
      </c>
      <c r="M49" s="1328">
        <f t="shared" si="21"/>
        <v>1657</v>
      </c>
      <c r="N49" s="1328">
        <f t="shared" si="21"/>
        <v>1152</v>
      </c>
      <c r="O49" s="1328">
        <f t="shared" si="21"/>
        <v>1018</v>
      </c>
      <c r="P49" s="1328">
        <f t="shared" si="21"/>
        <v>949</v>
      </c>
      <c r="Q49" s="1328">
        <f t="shared" si="21"/>
        <v>830</v>
      </c>
      <c r="R49" s="1328">
        <f t="shared" si="21"/>
        <v>735</v>
      </c>
      <c r="S49" s="1328">
        <f t="shared" si="21"/>
        <v>593</v>
      </c>
      <c r="T49" s="1328">
        <f t="shared" si="21"/>
        <v>445</v>
      </c>
      <c r="U49" s="1328">
        <f t="shared" si="21"/>
        <v>313</v>
      </c>
      <c r="V49" s="1328">
        <f t="shared" si="21"/>
        <v>519</v>
      </c>
      <c r="W49" s="301"/>
    </row>
    <row r="50" spans="1:25" ht="19.5" customHeight="1">
      <c r="A50" s="1306"/>
      <c r="B50" s="331"/>
      <c r="C50" s="335" t="s">
        <v>289</v>
      </c>
      <c r="D50" s="324">
        <f>SUM(E50:V50)</f>
        <v>14639</v>
      </c>
      <c r="E50" s="345">
        <f>SUM(E53+E56+E59+E62+E65+E68+E71+E74+E77)</f>
        <v>306</v>
      </c>
      <c r="F50" s="345">
        <f>SUM(F53+F56+F59+F62+F65+F68+F71+F74+F77)</f>
        <v>1270</v>
      </c>
      <c r="G50" s="345">
        <f t="shared" ref="G50:V50" si="22">SUM(G53+G56+G59+G62+G65+G68+G71+G74+G77)</f>
        <v>1562</v>
      </c>
      <c r="H50" s="345">
        <f t="shared" si="22"/>
        <v>1431</v>
      </c>
      <c r="I50" s="345">
        <f t="shared" si="22"/>
        <v>1313</v>
      </c>
      <c r="J50" s="345">
        <f t="shared" si="22"/>
        <v>1397</v>
      </c>
      <c r="K50" s="345">
        <f t="shared" si="22"/>
        <v>1334</v>
      </c>
      <c r="L50" s="345">
        <f t="shared" si="22"/>
        <v>1210</v>
      </c>
      <c r="M50" s="345">
        <f t="shared" si="22"/>
        <v>924</v>
      </c>
      <c r="N50" s="345">
        <f t="shared" si="22"/>
        <v>690</v>
      </c>
      <c r="O50" s="345">
        <f t="shared" si="22"/>
        <v>602</v>
      </c>
      <c r="P50" s="345">
        <f t="shared" si="22"/>
        <v>555</v>
      </c>
      <c r="Q50" s="345">
        <f t="shared" si="22"/>
        <v>461</v>
      </c>
      <c r="R50" s="345">
        <f t="shared" si="22"/>
        <v>440</v>
      </c>
      <c r="S50" s="345">
        <f t="shared" si="22"/>
        <v>354</v>
      </c>
      <c r="T50" s="345">
        <f t="shared" si="22"/>
        <v>264</v>
      </c>
      <c r="U50" s="345">
        <f t="shared" si="22"/>
        <v>185</v>
      </c>
      <c r="V50" s="345">
        <f t="shared" si="22"/>
        <v>341</v>
      </c>
      <c r="W50" s="301"/>
    </row>
    <row r="51" spans="1:25" ht="19.5" customHeight="1">
      <c r="A51" s="1329"/>
      <c r="B51" s="1336"/>
      <c r="C51" s="1331" t="s">
        <v>286</v>
      </c>
      <c r="D51" s="1325">
        <f>SUM(E51:V51)</f>
        <v>12831</v>
      </c>
      <c r="E51" s="1337">
        <f>SUM(E54+E57+E60+E63+E66+E69+E72+E75+E78)</f>
        <v>311</v>
      </c>
      <c r="F51" s="1337">
        <f>SUM(F54+F57+F60+F63+F66+F69+F72+F75+F78)</f>
        <v>1231</v>
      </c>
      <c r="G51" s="1337">
        <f t="shared" ref="G51:V51" si="23">SUM(G54+G57+G60+G63+G66+G69+G72+G75+G78)</f>
        <v>1460</v>
      </c>
      <c r="H51" s="1337">
        <f t="shared" si="23"/>
        <v>1360</v>
      </c>
      <c r="I51" s="1337">
        <f t="shared" si="23"/>
        <v>1313</v>
      </c>
      <c r="J51" s="1337">
        <f t="shared" si="23"/>
        <v>1350</v>
      </c>
      <c r="K51" s="1337">
        <f t="shared" si="23"/>
        <v>1310</v>
      </c>
      <c r="L51" s="1337">
        <f t="shared" si="23"/>
        <v>1101</v>
      </c>
      <c r="M51" s="1337">
        <f t="shared" si="23"/>
        <v>733</v>
      </c>
      <c r="N51" s="1337">
        <f t="shared" si="23"/>
        <v>462</v>
      </c>
      <c r="O51" s="1337">
        <f t="shared" si="23"/>
        <v>416</v>
      </c>
      <c r="P51" s="1337">
        <f t="shared" si="23"/>
        <v>394</v>
      </c>
      <c r="Q51" s="1337">
        <f t="shared" si="23"/>
        <v>369</v>
      </c>
      <c r="R51" s="1337">
        <f t="shared" si="23"/>
        <v>295</v>
      </c>
      <c r="S51" s="1337">
        <f t="shared" si="23"/>
        <v>239</v>
      </c>
      <c r="T51" s="1337">
        <f t="shared" si="23"/>
        <v>181</v>
      </c>
      <c r="U51" s="1337">
        <f t="shared" si="23"/>
        <v>128</v>
      </c>
      <c r="V51" s="1337">
        <f t="shared" si="23"/>
        <v>178</v>
      </c>
      <c r="W51" s="301"/>
    </row>
    <row r="52" spans="1:25" s="342" customFormat="1" ht="19.5" customHeight="1">
      <c r="A52" s="339" t="s">
        <v>25</v>
      </c>
      <c r="B52" s="340" t="s">
        <v>307</v>
      </c>
      <c r="C52" s="327"/>
      <c r="D52" s="333">
        <f t="shared" ref="D52:D66" si="24">SUM(E52:V52)</f>
        <v>1583</v>
      </c>
      <c r="E52" s="239">
        <f t="shared" ref="E52:V52" si="25">SUM(E53:E54)</f>
        <v>33</v>
      </c>
      <c r="F52" s="239">
        <f t="shared" si="25"/>
        <v>149</v>
      </c>
      <c r="G52" s="239">
        <f t="shared" si="25"/>
        <v>195</v>
      </c>
      <c r="H52" s="239">
        <f t="shared" si="25"/>
        <v>168</v>
      </c>
      <c r="I52" s="239">
        <f t="shared" si="25"/>
        <v>125</v>
      </c>
      <c r="J52" s="239">
        <f t="shared" si="25"/>
        <v>153</v>
      </c>
      <c r="K52" s="239">
        <f t="shared" si="25"/>
        <v>123</v>
      </c>
      <c r="L52" s="239">
        <f t="shared" si="25"/>
        <v>109</v>
      </c>
      <c r="M52" s="239">
        <f t="shared" si="25"/>
        <v>85</v>
      </c>
      <c r="N52" s="239">
        <f t="shared" si="25"/>
        <v>58</v>
      </c>
      <c r="O52" s="239">
        <f t="shared" si="25"/>
        <v>52</v>
      </c>
      <c r="P52" s="239">
        <f t="shared" si="25"/>
        <v>77</v>
      </c>
      <c r="Q52" s="239">
        <f t="shared" si="25"/>
        <v>45</v>
      </c>
      <c r="R52" s="239">
        <f t="shared" si="25"/>
        <v>54</v>
      </c>
      <c r="S52" s="239">
        <f t="shared" si="25"/>
        <v>36</v>
      </c>
      <c r="T52" s="239">
        <f t="shared" si="25"/>
        <v>32</v>
      </c>
      <c r="U52" s="239">
        <f t="shared" si="25"/>
        <v>33</v>
      </c>
      <c r="V52" s="251">
        <f t="shared" si="25"/>
        <v>56</v>
      </c>
      <c r="W52" s="341"/>
      <c r="X52" s="341"/>
      <c r="Y52" s="341"/>
    </row>
    <row r="53" spans="1:25" s="342" customFormat="1" ht="19.5" customHeight="1">
      <c r="A53" s="343"/>
      <c r="B53" s="349"/>
      <c r="C53" s="335" t="s">
        <v>289</v>
      </c>
      <c r="D53" s="345">
        <f t="shared" si="24"/>
        <v>842</v>
      </c>
      <c r="E53" s="345">
        <v>19</v>
      </c>
      <c r="F53" s="345">
        <v>82</v>
      </c>
      <c r="G53" s="345">
        <v>105</v>
      </c>
      <c r="H53" s="345">
        <v>89</v>
      </c>
      <c r="I53" s="345">
        <v>65</v>
      </c>
      <c r="J53" s="345">
        <v>76</v>
      </c>
      <c r="K53" s="345">
        <v>63</v>
      </c>
      <c r="L53" s="345">
        <v>58</v>
      </c>
      <c r="M53" s="345">
        <v>44</v>
      </c>
      <c r="N53" s="345">
        <v>34</v>
      </c>
      <c r="O53" s="345">
        <v>29</v>
      </c>
      <c r="P53" s="345">
        <v>38</v>
      </c>
      <c r="Q53" s="345">
        <v>30</v>
      </c>
      <c r="R53" s="345">
        <v>31</v>
      </c>
      <c r="S53" s="345">
        <v>20</v>
      </c>
      <c r="T53" s="345">
        <v>18</v>
      </c>
      <c r="U53" s="345">
        <v>16</v>
      </c>
      <c r="V53" s="347">
        <v>25</v>
      </c>
      <c r="W53" s="341"/>
      <c r="X53" s="341"/>
      <c r="Y53" s="341"/>
    </row>
    <row r="54" spans="1:25" ht="19.5" customHeight="1">
      <c r="A54" s="343"/>
      <c r="B54" s="350"/>
      <c r="C54" s="335" t="s">
        <v>286</v>
      </c>
      <c r="D54" s="345">
        <f t="shared" si="24"/>
        <v>741</v>
      </c>
      <c r="E54" s="345">
        <v>14</v>
      </c>
      <c r="F54" s="345">
        <v>67</v>
      </c>
      <c r="G54" s="345">
        <v>90</v>
      </c>
      <c r="H54" s="345">
        <v>79</v>
      </c>
      <c r="I54" s="345">
        <v>60</v>
      </c>
      <c r="J54" s="345">
        <v>77</v>
      </c>
      <c r="K54" s="345">
        <v>60</v>
      </c>
      <c r="L54" s="345">
        <v>51</v>
      </c>
      <c r="M54" s="345">
        <v>41</v>
      </c>
      <c r="N54" s="345">
        <v>24</v>
      </c>
      <c r="O54" s="345">
        <v>23</v>
      </c>
      <c r="P54" s="345">
        <v>39</v>
      </c>
      <c r="Q54" s="345">
        <v>15</v>
      </c>
      <c r="R54" s="345">
        <v>23</v>
      </c>
      <c r="S54" s="345">
        <v>16</v>
      </c>
      <c r="T54" s="345">
        <v>14</v>
      </c>
      <c r="U54" s="345">
        <v>17</v>
      </c>
      <c r="V54" s="347">
        <v>31</v>
      </c>
      <c r="W54" s="301"/>
      <c r="X54" s="301"/>
      <c r="Y54" s="301"/>
    </row>
    <row r="55" spans="1:25" s="342" customFormat="1" ht="19.5" customHeight="1">
      <c r="A55" s="339" t="s">
        <v>27</v>
      </c>
      <c r="B55" s="340" t="s">
        <v>308</v>
      </c>
      <c r="C55" s="327"/>
      <c r="D55" s="333">
        <f t="shared" si="24"/>
        <v>1717</v>
      </c>
      <c r="E55" s="239">
        <f t="shared" ref="E55:V55" si="26">SUM(E56:E57)</f>
        <v>49</v>
      </c>
      <c r="F55" s="239">
        <f t="shared" si="26"/>
        <v>178</v>
      </c>
      <c r="G55" s="239">
        <f t="shared" si="26"/>
        <v>218</v>
      </c>
      <c r="H55" s="239">
        <f t="shared" si="26"/>
        <v>225</v>
      </c>
      <c r="I55" s="239">
        <f t="shared" si="26"/>
        <v>166</v>
      </c>
      <c r="J55" s="239">
        <f t="shared" si="26"/>
        <v>170</v>
      </c>
      <c r="K55" s="239">
        <f t="shared" si="26"/>
        <v>138</v>
      </c>
      <c r="L55" s="239">
        <f t="shared" si="26"/>
        <v>125</v>
      </c>
      <c r="M55" s="239">
        <f t="shared" si="26"/>
        <v>78</v>
      </c>
      <c r="N55" s="239">
        <f t="shared" si="26"/>
        <v>61</v>
      </c>
      <c r="O55" s="239">
        <f t="shared" si="26"/>
        <v>48</v>
      </c>
      <c r="P55" s="239">
        <f t="shared" si="26"/>
        <v>49</v>
      </c>
      <c r="Q55" s="239">
        <f t="shared" si="26"/>
        <v>49</v>
      </c>
      <c r="R55" s="239">
        <f t="shared" si="26"/>
        <v>42</v>
      </c>
      <c r="S55" s="239">
        <f t="shared" si="26"/>
        <v>33</v>
      </c>
      <c r="T55" s="239">
        <f t="shared" si="26"/>
        <v>30</v>
      </c>
      <c r="U55" s="239">
        <f t="shared" si="26"/>
        <v>23</v>
      </c>
      <c r="V55" s="251">
        <f t="shared" si="26"/>
        <v>35</v>
      </c>
      <c r="W55" s="341"/>
      <c r="X55" s="341"/>
      <c r="Y55" s="341"/>
    </row>
    <row r="56" spans="1:25" s="342" customFormat="1" ht="19.5" customHeight="1">
      <c r="A56" s="343"/>
      <c r="B56" s="349"/>
      <c r="C56" s="335" t="s">
        <v>289</v>
      </c>
      <c r="D56" s="345">
        <f t="shared" si="24"/>
        <v>874</v>
      </c>
      <c r="E56" s="345">
        <v>20</v>
      </c>
      <c r="F56" s="345">
        <v>82</v>
      </c>
      <c r="G56" s="345">
        <v>111</v>
      </c>
      <c r="H56" s="345">
        <v>115</v>
      </c>
      <c r="I56" s="345">
        <v>87</v>
      </c>
      <c r="J56" s="345">
        <v>69</v>
      </c>
      <c r="K56" s="345">
        <v>65</v>
      </c>
      <c r="L56" s="345">
        <v>61</v>
      </c>
      <c r="M56" s="345">
        <v>39</v>
      </c>
      <c r="N56" s="345">
        <v>39</v>
      </c>
      <c r="O56" s="345">
        <v>29</v>
      </c>
      <c r="P56" s="345">
        <v>30</v>
      </c>
      <c r="Q56" s="345">
        <v>27</v>
      </c>
      <c r="R56" s="345">
        <v>22</v>
      </c>
      <c r="S56" s="345">
        <v>20</v>
      </c>
      <c r="T56" s="345">
        <v>17</v>
      </c>
      <c r="U56" s="345">
        <v>15</v>
      </c>
      <c r="V56" s="347">
        <v>26</v>
      </c>
      <c r="W56" s="341"/>
      <c r="X56" s="341"/>
      <c r="Y56" s="341"/>
    </row>
    <row r="57" spans="1:25" ht="19.5" customHeight="1">
      <c r="A57" s="343"/>
      <c r="B57" s="350"/>
      <c r="C57" s="335" t="s">
        <v>286</v>
      </c>
      <c r="D57" s="345">
        <f t="shared" si="24"/>
        <v>843</v>
      </c>
      <c r="E57" s="351">
        <v>29</v>
      </c>
      <c r="F57" s="345">
        <v>96</v>
      </c>
      <c r="G57" s="345">
        <v>107</v>
      </c>
      <c r="H57" s="345">
        <v>110</v>
      </c>
      <c r="I57" s="345">
        <v>79</v>
      </c>
      <c r="J57" s="345">
        <v>101</v>
      </c>
      <c r="K57" s="345">
        <v>73</v>
      </c>
      <c r="L57" s="345">
        <v>64</v>
      </c>
      <c r="M57" s="345">
        <v>39</v>
      </c>
      <c r="N57" s="345">
        <v>22</v>
      </c>
      <c r="O57" s="345">
        <v>19</v>
      </c>
      <c r="P57" s="345">
        <v>19</v>
      </c>
      <c r="Q57" s="345">
        <v>22</v>
      </c>
      <c r="R57" s="345">
        <v>20</v>
      </c>
      <c r="S57" s="345">
        <v>13</v>
      </c>
      <c r="T57" s="345">
        <v>13</v>
      </c>
      <c r="U57" s="345">
        <v>8</v>
      </c>
      <c r="V57" s="347">
        <v>9</v>
      </c>
      <c r="W57" s="301"/>
      <c r="X57" s="301"/>
      <c r="Y57" s="301"/>
    </row>
    <row r="58" spans="1:25" s="342" customFormat="1" ht="19.5" customHeight="1">
      <c r="A58" s="339" t="s">
        <v>29</v>
      </c>
      <c r="B58" s="340" t="s">
        <v>309</v>
      </c>
      <c r="C58" s="327"/>
      <c r="D58" s="333">
        <f t="shared" si="24"/>
        <v>968</v>
      </c>
      <c r="E58" s="239">
        <f t="shared" ref="E58:V58" si="27">SUM(E59:E60)</f>
        <v>17</v>
      </c>
      <c r="F58" s="239">
        <f t="shared" si="27"/>
        <v>95</v>
      </c>
      <c r="G58" s="239">
        <f t="shared" si="27"/>
        <v>128</v>
      </c>
      <c r="H58" s="239">
        <f t="shared" si="27"/>
        <v>101</v>
      </c>
      <c r="I58" s="239">
        <f t="shared" si="27"/>
        <v>83</v>
      </c>
      <c r="J58" s="239">
        <f t="shared" si="27"/>
        <v>94</v>
      </c>
      <c r="K58" s="239">
        <f t="shared" si="27"/>
        <v>112</v>
      </c>
      <c r="L58" s="239">
        <f t="shared" si="27"/>
        <v>105</v>
      </c>
      <c r="M58" s="239">
        <f t="shared" si="27"/>
        <v>76</v>
      </c>
      <c r="N58" s="239">
        <f t="shared" si="27"/>
        <v>37</v>
      </c>
      <c r="O58" s="239">
        <f t="shared" si="27"/>
        <v>27</v>
      </c>
      <c r="P58" s="239">
        <f t="shared" si="27"/>
        <v>16</v>
      </c>
      <c r="Q58" s="239">
        <f t="shared" si="27"/>
        <v>19</v>
      </c>
      <c r="R58" s="239">
        <f t="shared" si="27"/>
        <v>14</v>
      </c>
      <c r="S58" s="239">
        <f t="shared" si="27"/>
        <v>13</v>
      </c>
      <c r="T58" s="239">
        <f t="shared" si="27"/>
        <v>12</v>
      </c>
      <c r="U58" s="239">
        <f t="shared" si="27"/>
        <v>7</v>
      </c>
      <c r="V58" s="251">
        <f t="shared" si="27"/>
        <v>12</v>
      </c>
      <c r="W58" s="341"/>
      <c r="X58" s="341"/>
      <c r="Y58" s="341"/>
    </row>
    <row r="59" spans="1:25" s="342" customFormat="1" ht="19.5" customHeight="1">
      <c r="A59" s="343"/>
      <c r="B59" s="349"/>
      <c r="C59" s="335" t="s">
        <v>289</v>
      </c>
      <c r="D59" s="345">
        <f t="shared" si="24"/>
        <v>540</v>
      </c>
      <c r="E59" s="345">
        <v>7</v>
      </c>
      <c r="F59" s="345">
        <v>43</v>
      </c>
      <c r="G59" s="345">
        <v>66</v>
      </c>
      <c r="H59" s="345">
        <v>59</v>
      </c>
      <c r="I59" s="345">
        <v>44</v>
      </c>
      <c r="J59" s="345">
        <v>48</v>
      </c>
      <c r="K59" s="345">
        <v>57</v>
      </c>
      <c r="L59" s="345">
        <v>67</v>
      </c>
      <c r="M59" s="345">
        <v>49</v>
      </c>
      <c r="N59" s="345">
        <v>28</v>
      </c>
      <c r="O59" s="345">
        <v>20</v>
      </c>
      <c r="P59" s="345">
        <v>11</v>
      </c>
      <c r="Q59" s="345">
        <v>12</v>
      </c>
      <c r="R59" s="345">
        <v>8</v>
      </c>
      <c r="S59" s="345">
        <v>7</v>
      </c>
      <c r="T59" s="345">
        <v>6</v>
      </c>
      <c r="U59" s="345">
        <v>3</v>
      </c>
      <c r="V59" s="347">
        <v>5</v>
      </c>
      <c r="W59" s="341"/>
      <c r="X59" s="341"/>
      <c r="Y59" s="341"/>
    </row>
    <row r="60" spans="1:25" ht="19.5" customHeight="1">
      <c r="A60" s="343"/>
      <c r="B60" s="350"/>
      <c r="C60" s="335" t="s">
        <v>286</v>
      </c>
      <c r="D60" s="345">
        <f t="shared" si="24"/>
        <v>428</v>
      </c>
      <c r="E60" s="345">
        <v>10</v>
      </c>
      <c r="F60" s="345">
        <v>52</v>
      </c>
      <c r="G60" s="345">
        <v>62</v>
      </c>
      <c r="H60" s="345">
        <v>42</v>
      </c>
      <c r="I60" s="345">
        <v>39</v>
      </c>
      <c r="J60" s="345">
        <v>46</v>
      </c>
      <c r="K60" s="345">
        <v>55</v>
      </c>
      <c r="L60" s="345">
        <v>38</v>
      </c>
      <c r="M60" s="345">
        <v>27</v>
      </c>
      <c r="N60" s="345">
        <v>9</v>
      </c>
      <c r="O60" s="345">
        <v>7</v>
      </c>
      <c r="P60" s="345">
        <v>5</v>
      </c>
      <c r="Q60" s="345">
        <v>7</v>
      </c>
      <c r="R60" s="345">
        <v>6</v>
      </c>
      <c r="S60" s="345">
        <v>6</v>
      </c>
      <c r="T60" s="345">
        <v>6</v>
      </c>
      <c r="U60" s="345">
        <v>4</v>
      </c>
      <c r="V60" s="347">
        <v>7</v>
      </c>
      <c r="W60" s="301"/>
      <c r="X60" s="301"/>
      <c r="Y60" s="301"/>
    </row>
    <row r="61" spans="1:25" s="342" customFormat="1" ht="19.5" customHeight="1">
      <c r="A61" s="339" t="s">
        <v>31</v>
      </c>
      <c r="B61" s="340" t="s">
        <v>306</v>
      </c>
      <c r="C61" s="327"/>
      <c r="D61" s="333">
        <f t="shared" si="24"/>
        <v>564</v>
      </c>
      <c r="E61" s="239">
        <f t="shared" ref="E61:V61" si="28">SUM(E62:E63)</f>
        <v>12</v>
      </c>
      <c r="F61" s="239">
        <f t="shared" si="28"/>
        <v>54</v>
      </c>
      <c r="G61" s="239">
        <f t="shared" si="28"/>
        <v>69</v>
      </c>
      <c r="H61" s="239">
        <f t="shared" si="28"/>
        <v>58</v>
      </c>
      <c r="I61" s="239">
        <f t="shared" si="28"/>
        <v>44</v>
      </c>
      <c r="J61" s="239">
        <f t="shared" si="28"/>
        <v>55</v>
      </c>
      <c r="K61" s="239">
        <f t="shared" si="28"/>
        <v>43</v>
      </c>
      <c r="L61" s="239">
        <f t="shared" si="28"/>
        <v>47</v>
      </c>
      <c r="M61" s="239">
        <f t="shared" si="28"/>
        <v>31</v>
      </c>
      <c r="N61" s="239">
        <f t="shared" si="28"/>
        <v>24</v>
      </c>
      <c r="O61" s="239">
        <f t="shared" si="28"/>
        <v>20</v>
      </c>
      <c r="P61" s="239">
        <f t="shared" si="28"/>
        <v>18</v>
      </c>
      <c r="Q61" s="239">
        <f t="shared" si="28"/>
        <v>16</v>
      </c>
      <c r="R61" s="239">
        <f t="shared" si="28"/>
        <v>18</v>
      </c>
      <c r="S61" s="239">
        <f t="shared" si="28"/>
        <v>20</v>
      </c>
      <c r="T61" s="239">
        <f t="shared" si="28"/>
        <v>15</v>
      </c>
      <c r="U61" s="239">
        <f t="shared" si="28"/>
        <v>9</v>
      </c>
      <c r="V61" s="251">
        <f t="shared" si="28"/>
        <v>11</v>
      </c>
      <c r="W61" s="341"/>
      <c r="X61" s="341"/>
      <c r="Y61" s="341"/>
    </row>
    <row r="62" spans="1:25" s="342" customFormat="1" ht="19.5" customHeight="1">
      <c r="A62" s="343"/>
      <c r="B62" s="349"/>
      <c r="C62" s="335" t="s">
        <v>289</v>
      </c>
      <c r="D62" s="345">
        <f t="shared" si="24"/>
        <v>310</v>
      </c>
      <c r="E62" s="345">
        <v>5</v>
      </c>
      <c r="F62" s="345">
        <v>32</v>
      </c>
      <c r="G62" s="345">
        <v>42</v>
      </c>
      <c r="H62" s="345">
        <v>30</v>
      </c>
      <c r="I62" s="345">
        <v>28</v>
      </c>
      <c r="J62" s="345">
        <v>27</v>
      </c>
      <c r="K62" s="345">
        <v>18</v>
      </c>
      <c r="L62" s="345">
        <v>22</v>
      </c>
      <c r="M62" s="345">
        <v>16</v>
      </c>
      <c r="N62" s="345">
        <v>12</v>
      </c>
      <c r="O62" s="345">
        <v>12</v>
      </c>
      <c r="P62" s="345">
        <v>9</v>
      </c>
      <c r="Q62" s="345">
        <v>9</v>
      </c>
      <c r="R62" s="345">
        <v>13</v>
      </c>
      <c r="S62" s="345">
        <v>13</v>
      </c>
      <c r="T62" s="345">
        <v>11</v>
      </c>
      <c r="U62" s="345">
        <v>5</v>
      </c>
      <c r="V62" s="347">
        <v>6</v>
      </c>
      <c r="W62" s="341"/>
      <c r="X62" s="341"/>
      <c r="Y62" s="341"/>
    </row>
    <row r="63" spans="1:25" ht="19.5" customHeight="1">
      <c r="A63" s="343"/>
      <c r="B63" s="350"/>
      <c r="C63" s="335" t="s">
        <v>286</v>
      </c>
      <c r="D63" s="345">
        <f t="shared" si="24"/>
        <v>254</v>
      </c>
      <c r="E63" s="345">
        <v>7</v>
      </c>
      <c r="F63" s="345">
        <v>22</v>
      </c>
      <c r="G63" s="345">
        <v>27</v>
      </c>
      <c r="H63" s="345">
        <v>28</v>
      </c>
      <c r="I63" s="345">
        <v>16</v>
      </c>
      <c r="J63" s="345">
        <v>28</v>
      </c>
      <c r="K63" s="345">
        <v>25</v>
      </c>
      <c r="L63" s="345">
        <v>25</v>
      </c>
      <c r="M63" s="345">
        <v>15</v>
      </c>
      <c r="N63" s="345">
        <v>12</v>
      </c>
      <c r="O63" s="345">
        <v>8</v>
      </c>
      <c r="P63" s="345">
        <v>9</v>
      </c>
      <c r="Q63" s="345">
        <v>7</v>
      </c>
      <c r="R63" s="345">
        <v>5</v>
      </c>
      <c r="S63" s="345">
        <v>7</v>
      </c>
      <c r="T63" s="345">
        <v>4</v>
      </c>
      <c r="U63" s="345">
        <v>4</v>
      </c>
      <c r="V63" s="347">
        <v>5</v>
      </c>
      <c r="W63" s="301"/>
      <c r="X63" s="301"/>
      <c r="Y63" s="301"/>
    </row>
    <row r="64" spans="1:25" s="342" customFormat="1" ht="19.5" customHeight="1">
      <c r="A64" s="339" t="s">
        <v>33</v>
      </c>
      <c r="B64" s="340" t="s">
        <v>310</v>
      </c>
      <c r="C64" s="327"/>
      <c r="D64" s="333">
        <f t="shared" si="24"/>
        <v>520</v>
      </c>
      <c r="E64" s="239">
        <f t="shared" ref="E64:V64" si="29">SUM(E65:E66)</f>
        <v>14</v>
      </c>
      <c r="F64" s="239">
        <f t="shared" si="29"/>
        <v>60</v>
      </c>
      <c r="G64" s="239">
        <f t="shared" si="29"/>
        <v>78</v>
      </c>
      <c r="H64" s="239">
        <f t="shared" si="29"/>
        <v>69</v>
      </c>
      <c r="I64" s="239">
        <f t="shared" si="29"/>
        <v>39</v>
      </c>
      <c r="J64" s="239">
        <f t="shared" si="29"/>
        <v>49</v>
      </c>
      <c r="K64" s="239">
        <f t="shared" si="29"/>
        <v>34</v>
      </c>
      <c r="L64" s="239">
        <f t="shared" si="29"/>
        <v>41</v>
      </c>
      <c r="M64" s="239">
        <f t="shared" si="29"/>
        <v>29</v>
      </c>
      <c r="N64" s="239">
        <f t="shared" si="29"/>
        <v>20</v>
      </c>
      <c r="O64" s="239">
        <f t="shared" si="29"/>
        <v>18</v>
      </c>
      <c r="P64" s="239">
        <f t="shared" si="29"/>
        <v>13</v>
      </c>
      <c r="Q64" s="239">
        <f t="shared" si="29"/>
        <v>10</v>
      </c>
      <c r="R64" s="239">
        <f t="shared" si="29"/>
        <v>11</v>
      </c>
      <c r="S64" s="239">
        <f t="shared" si="29"/>
        <v>9</v>
      </c>
      <c r="T64" s="239">
        <f t="shared" si="29"/>
        <v>9</v>
      </c>
      <c r="U64" s="239">
        <f t="shared" si="29"/>
        <v>7</v>
      </c>
      <c r="V64" s="251">
        <f t="shared" si="29"/>
        <v>10</v>
      </c>
      <c r="W64" s="341"/>
      <c r="X64" s="341"/>
      <c r="Y64" s="341"/>
    </row>
    <row r="65" spans="1:25" s="342" customFormat="1" ht="19.5" customHeight="1">
      <c r="A65" s="343"/>
      <c r="B65" s="349"/>
      <c r="C65" s="335" t="s">
        <v>289</v>
      </c>
      <c r="D65" s="345">
        <f t="shared" si="24"/>
        <v>267</v>
      </c>
      <c r="E65" s="345">
        <v>7</v>
      </c>
      <c r="F65" s="345">
        <v>32</v>
      </c>
      <c r="G65" s="345">
        <v>40</v>
      </c>
      <c r="H65" s="345">
        <v>33</v>
      </c>
      <c r="I65" s="345">
        <v>19</v>
      </c>
      <c r="J65" s="345">
        <v>19</v>
      </c>
      <c r="K65" s="345">
        <v>14</v>
      </c>
      <c r="L65" s="345">
        <v>24</v>
      </c>
      <c r="M65" s="345">
        <v>17</v>
      </c>
      <c r="N65" s="345">
        <v>14</v>
      </c>
      <c r="O65" s="345">
        <v>12</v>
      </c>
      <c r="P65" s="345">
        <v>7</v>
      </c>
      <c r="Q65" s="345">
        <v>6</v>
      </c>
      <c r="R65" s="345">
        <v>6</v>
      </c>
      <c r="S65" s="345">
        <v>5</v>
      </c>
      <c r="T65" s="345">
        <v>4</v>
      </c>
      <c r="U65" s="345">
        <v>3</v>
      </c>
      <c r="V65" s="347">
        <v>5</v>
      </c>
      <c r="W65" s="341"/>
      <c r="X65" s="341"/>
      <c r="Y65" s="341"/>
    </row>
    <row r="66" spans="1:25" ht="19.5" customHeight="1">
      <c r="A66" s="343"/>
      <c r="B66" s="350"/>
      <c r="C66" s="335" t="s">
        <v>286</v>
      </c>
      <c r="D66" s="345">
        <f t="shared" si="24"/>
        <v>253</v>
      </c>
      <c r="E66" s="345">
        <v>7</v>
      </c>
      <c r="F66" s="345">
        <v>28</v>
      </c>
      <c r="G66" s="345">
        <v>38</v>
      </c>
      <c r="H66" s="345">
        <v>36</v>
      </c>
      <c r="I66" s="345">
        <v>20</v>
      </c>
      <c r="J66" s="345">
        <v>30</v>
      </c>
      <c r="K66" s="345">
        <v>20</v>
      </c>
      <c r="L66" s="345">
        <v>17</v>
      </c>
      <c r="M66" s="345">
        <v>12</v>
      </c>
      <c r="N66" s="345">
        <v>6</v>
      </c>
      <c r="O66" s="345">
        <v>6</v>
      </c>
      <c r="P66" s="345">
        <v>6</v>
      </c>
      <c r="Q66" s="345">
        <v>4</v>
      </c>
      <c r="R66" s="345">
        <v>5</v>
      </c>
      <c r="S66" s="345">
        <v>4</v>
      </c>
      <c r="T66" s="345">
        <v>5</v>
      </c>
      <c r="U66" s="345">
        <v>4</v>
      </c>
      <c r="V66" s="347">
        <v>5</v>
      </c>
      <c r="W66" s="301"/>
      <c r="X66" s="301"/>
      <c r="Y66" s="301"/>
    </row>
    <row r="67" spans="1:25" s="342" customFormat="1" ht="19.5" customHeight="1">
      <c r="A67" s="339" t="s">
        <v>35</v>
      </c>
      <c r="B67" s="340" t="s">
        <v>311</v>
      </c>
      <c r="C67" s="327"/>
      <c r="D67" s="333">
        <f>D68+D69</f>
        <v>288</v>
      </c>
      <c r="E67" s="333">
        <f t="shared" ref="E67:V67" si="30">E68+E69</f>
        <v>8</v>
      </c>
      <c r="F67" s="333">
        <f t="shared" si="30"/>
        <v>26</v>
      </c>
      <c r="G67" s="333">
        <f t="shared" si="30"/>
        <v>31</v>
      </c>
      <c r="H67" s="333">
        <f t="shared" si="30"/>
        <v>36</v>
      </c>
      <c r="I67" s="333">
        <f t="shared" si="30"/>
        <v>22</v>
      </c>
      <c r="J67" s="333">
        <f t="shared" si="30"/>
        <v>25</v>
      </c>
      <c r="K67" s="333">
        <f t="shared" si="30"/>
        <v>19</v>
      </c>
      <c r="L67" s="333">
        <f t="shared" si="30"/>
        <v>20</v>
      </c>
      <c r="M67" s="333">
        <f t="shared" si="30"/>
        <v>14</v>
      </c>
      <c r="N67" s="333">
        <f t="shared" si="30"/>
        <v>11</v>
      </c>
      <c r="O67" s="333">
        <f t="shared" si="30"/>
        <v>9</v>
      </c>
      <c r="P67" s="333">
        <f t="shared" si="30"/>
        <v>10</v>
      </c>
      <c r="Q67" s="333">
        <f t="shared" si="30"/>
        <v>10</v>
      </c>
      <c r="R67" s="333">
        <f t="shared" si="30"/>
        <v>11</v>
      </c>
      <c r="S67" s="333">
        <f t="shared" si="30"/>
        <v>12</v>
      </c>
      <c r="T67" s="333">
        <f t="shared" si="30"/>
        <v>7</v>
      </c>
      <c r="U67" s="333">
        <f t="shared" si="30"/>
        <v>7</v>
      </c>
      <c r="V67" s="328">
        <f t="shared" si="30"/>
        <v>10</v>
      </c>
      <c r="W67" s="341"/>
      <c r="X67" s="341"/>
      <c r="Y67" s="341"/>
    </row>
    <row r="68" spans="1:25" s="342" customFormat="1" ht="19.5" customHeight="1">
      <c r="A68" s="343"/>
      <c r="B68" s="349"/>
      <c r="C68" s="335" t="s">
        <v>289</v>
      </c>
      <c r="D68" s="345">
        <f t="shared" ref="D68:D75" si="31">SUM(E68:V68)</f>
        <v>137</v>
      </c>
      <c r="E68" s="345">
        <v>3</v>
      </c>
      <c r="F68" s="345">
        <v>11</v>
      </c>
      <c r="G68" s="345">
        <v>14</v>
      </c>
      <c r="H68" s="345">
        <v>16</v>
      </c>
      <c r="I68" s="345">
        <v>10</v>
      </c>
      <c r="J68" s="345">
        <v>13</v>
      </c>
      <c r="K68" s="345">
        <v>11</v>
      </c>
      <c r="L68" s="345">
        <v>11</v>
      </c>
      <c r="M68" s="345">
        <v>7</v>
      </c>
      <c r="N68" s="345">
        <v>6</v>
      </c>
      <c r="O68" s="345">
        <v>4</v>
      </c>
      <c r="P68" s="345">
        <v>4</v>
      </c>
      <c r="Q68" s="345">
        <v>5</v>
      </c>
      <c r="R68" s="345">
        <v>6</v>
      </c>
      <c r="S68" s="345">
        <v>5</v>
      </c>
      <c r="T68" s="345">
        <v>3</v>
      </c>
      <c r="U68" s="345">
        <v>3</v>
      </c>
      <c r="V68" s="347">
        <v>5</v>
      </c>
      <c r="W68" s="341"/>
      <c r="X68" s="341"/>
      <c r="Y68" s="341"/>
    </row>
    <row r="69" spans="1:25" ht="19.5" customHeight="1">
      <c r="A69" s="343"/>
      <c r="B69" s="350"/>
      <c r="C69" s="335" t="s">
        <v>286</v>
      </c>
      <c r="D69" s="345">
        <f t="shared" si="31"/>
        <v>151</v>
      </c>
      <c r="E69" s="345">
        <v>5</v>
      </c>
      <c r="F69" s="345">
        <v>15</v>
      </c>
      <c r="G69" s="345">
        <v>17</v>
      </c>
      <c r="H69" s="345">
        <v>20</v>
      </c>
      <c r="I69" s="345">
        <v>12</v>
      </c>
      <c r="J69" s="345">
        <v>12</v>
      </c>
      <c r="K69" s="345">
        <v>8</v>
      </c>
      <c r="L69" s="345">
        <v>9</v>
      </c>
      <c r="M69" s="345">
        <v>7</v>
      </c>
      <c r="N69" s="345">
        <v>5</v>
      </c>
      <c r="O69" s="345">
        <v>5</v>
      </c>
      <c r="P69" s="345">
        <v>6</v>
      </c>
      <c r="Q69" s="345">
        <v>5</v>
      </c>
      <c r="R69" s="345">
        <v>5</v>
      </c>
      <c r="S69" s="345">
        <v>7</v>
      </c>
      <c r="T69" s="345">
        <v>4</v>
      </c>
      <c r="U69" s="345">
        <v>4</v>
      </c>
      <c r="V69" s="347">
        <v>5</v>
      </c>
      <c r="W69" s="301"/>
      <c r="X69" s="301"/>
      <c r="Y69" s="301"/>
    </row>
    <row r="70" spans="1:25" s="342" customFormat="1" ht="19.5" customHeight="1">
      <c r="A70" s="339" t="s">
        <v>37</v>
      </c>
      <c r="B70" s="340" t="s">
        <v>312</v>
      </c>
      <c r="C70" s="327"/>
      <c r="D70" s="333">
        <f t="shared" si="31"/>
        <v>6666</v>
      </c>
      <c r="E70" s="239">
        <f t="shared" ref="E70:V70" si="32">SUM(E71:E72)</f>
        <v>142</v>
      </c>
      <c r="F70" s="239">
        <f t="shared" si="32"/>
        <v>588</v>
      </c>
      <c r="G70" s="239">
        <f t="shared" si="32"/>
        <v>712</v>
      </c>
      <c r="H70" s="239">
        <f t="shared" si="32"/>
        <v>662</v>
      </c>
      <c r="I70" s="239">
        <f t="shared" si="32"/>
        <v>707</v>
      </c>
      <c r="J70" s="239">
        <f t="shared" si="32"/>
        <v>636</v>
      </c>
      <c r="K70" s="239">
        <f t="shared" si="32"/>
        <v>644</v>
      </c>
      <c r="L70" s="239">
        <f t="shared" si="32"/>
        <v>489</v>
      </c>
      <c r="M70" s="239">
        <f t="shared" si="32"/>
        <v>358</v>
      </c>
      <c r="N70" s="239">
        <f t="shared" si="32"/>
        <v>259</v>
      </c>
      <c r="O70" s="239">
        <f t="shared" si="32"/>
        <v>255</v>
      </c>
      <c r="P70" s="239">
        <f t="shared" si="32"/>
        <v>241</v>
      </c>
      <c r="Q70" s="239">
        <f t="shared" si="32"/>
        <v>248</v>
      </c>
      <c r="R70" s="239">
        <f t="shared" si="32"/>
        <v>203</v>
      </c>
      <c r="S70" s="239">
        <f t="shared" si="32"/>
        <v>190</v>
      </c>
      <c r="T70" s="239">
        <f t="shared" si="32"/>
        <v>113</v>
      </c>
      <c r="U70" s="239">
        <f t="shared" si="32"/>
        <v>92</v>
      </c>
      <c r="V70" s="251">
        <f t="shared" si="32"/>
        <v>127</v>
      </c>
      <c r="W70" s="341"/>
      <c r="X70" s="341"/>
      <c r="Y70" s="341"/>
    </row>
    <row r="71" spans="1:25" s="342" customFormat="1" ht="19.5" customHeight="1">
      <c r="A71" s="343"/>
      <c r="B71" s="326"/>
      <c r="C71" s="335" t="s">
        <v>289</v>
      </c>
      <c r="D71" s="345">
        <f t="shared" si="31"/>
        <v>3517</v>
      </c>
      <c r="E71" s="345">
        <v>67</v>
      </c>
      <c r="F71" s="345">
        <v>295</v>
      </c>
      <c r="G71" s="345">
        <v>375</v>
      </c>
      <c r="H71" s="345">
        <v>345</v>
      </c>
      <c r="I71" s="345">
        <v>350</v>
      </c>
      <c r="J71" s="345">
        <v>336</v>
      </c>
      <c r="K71" s="345">
        <v>314</v>
      </c>
      <c r="L71" s="345">
        <v>257</v>
      </c>
      <c r="M71" s="345">
        <v>183</v>
      </c>
      <c r="N71" s="345">
        <v>148</v>
      </c>
      <c r="O71" s="345">
        <v>142</v>
      </c>
      <c r="P71" s="345">
        <v>138</v>
      </c>
      <c r="Q71" s="345">
        <v>132</v>
      </c>
      <c r="R71" s="345">
        <v>124</v>
      </c>
      <c r="S71" s="345">
        <v>111</v>
      </c>
      <c r="T71" s="345">
        <v>72</v>
      </c>
      <c r="U71" s="345">
        <v>44</v>
      </c>
      <c r="V71" s="347">
        <v>84</v>
      </c>
      <c r="W71" s="341"/>
      <c r="X71" s="341"/>
      <c r="Y71" s="341"/>
    </row>
    <row r="72" spans="1:25" ht="19.5" customHeight="1">
      <c r="A72" s="343"/>
      <c r="B72" s="348"/>
      <c r="C72" s="335" t="s">
        <v>286</v>
      </c>
      <c r="D72" s="345">
        <f t="shared" si="31"/>
        <v>3149</v>
      </c>
      <c r="E72" s="345">
        <v>75</v>
      </c>
      <c r="F72" s="345">
        <v>293</v>
      </c>
      <c r="G72" s="345">
        <v>337</v>
      </c>
      <c r="H72" s="345">
        <v>317</v>
      </c>
      <c r="I72" s="345">
        <v>357</v>
      </c>
      <c r="J72" s="345">
        <v>300</v>
      </c>
      <c r="K72" s="345">
        <v>330</v>
      </c>
      <c r="L72" s="345">
        <v>232</v>
      </c>
      <c r="M72" s="345">
        <v>175</v>
      </c>
      <c r="N72" s="345">
        <v>111</v>
      </c>
      <c r="O72" s="345">
        <v>113</v>
      </c>
      <c r="P72" s="345">
        <v>103</v>
      </c>
      <c r="Q72" s="345">
        <v>116</v>
      </c>
      <c r="R72" s="345">
        <v>79</v>
      </c>
      <c r="S72" s="345">
        <v>79</v>
      </c>
      <c r="T72" s="345">
        <v>41</v>
      </c>
      <c r="U72" s="345">
        <v>48</v>
      </c>
      <c r="V72" s="347">
        <v>43</v>
      </c>
      <c r="W72" s="301"/>
      <c r="X72" s="301"/>
      <c r="Y72" s="301"/>
    </row>
    <row r="73" spans="1:25" s="342" customFormat="1" ht="19.5" customHeight="1">
      <c r="A73" s="339" t="s">
        <v>39</v>
      </c>
      <c r="B73" s="340" t="s">
        <v>313</v>
      </c>
      <c r="C73" s="327"/>
      <c r="D73" s="324">
        <f t="shared" si="31"/>
        <v>12107</v>
      </c>
      <c r="E73" s="239">
        <f t="shared" ref="E73:V73" si="33">SUM(E74:E75)</f>
        <v>222</v>
      </c>
      <c r="F73" s="239">
        <f t="shared" si="33"/>
        <v>954</v>
      </c>
      <c r="G73" s="239">
        <f t="shared" si="33"/>
        <v>1173</v>
      </c>
      <c r="H73" s="239">
        <f t="shared" si="33"/>
        <v>1073</v>
      </c>
      <c r="I73" s="239">
        <f t="shared" si="33"/>
        <v>1133</v>
      </c>
      <c r="J73" s="239">
        <f t="shared" si="33"/>
        <v>1272</v>
      </c>
      <c r="K73" s="239">
        <f t="shared" si="33"/>
        <v>1309</v>
      </c>
      <c r="L73" s="239">
        <f t="shared" si="33"/>
        <v>1124</v>
      </c>
      <c r="M73" s="239">
        <f t="shared" si="33"/>
        <v>817</v>
      </c>
      <c r="N73" s="239">
        <f t="shared" si="33"/>
        <v>584</v>
      </c>
      <c r="O73" s="239">
        <f t="shared" si="33"/>
        <v>481</v>
      </c>
      <c r="P73" s="239">
        <f t="shared" si="33"/>
        <v>451</v>
      </c>
      <c r="Q73" s="239">
        <f t="shared" si="33"/>
        <v>369</v>
      </c>
      <c r="R73" s="239">
        <f t="shared" si="33"/>
        <v>328</v>
      </c>
      <c r="S73" s="239">
        <f t="shared" si="33"/>
        <v>248</v>
      </c>
      <c r="T73" s="239">
        <f t="shared" si="33"/>
        <v>202</v>
      </c>
      <c r="U73" s="239">
        <f t="shared" si="33"/>
        <v>126</v>
      </c>
      <c r="V73" s="251">
        <f t="shared" si="33"/>
        <v>241</v>
      </c>
      <c r="W73" s="341"/>
      <c r="X73" s="341"/>
      <c r="Y73" s="341"/>
    </row>
    <row r="74" spans="1:25" s="342" customFormat="1" ht="19.5" customHeight="1">
      <c r="A74" s="343"/>
      <c r="B74" s="326"/>
      <c r="C74" s="335" t="s">
        <v>289</v>
      </c>
      <c r="D74" s="351">
        <f t="shared" si="31"/>
        <v>6649</v>
      </c>
      <c r="E74" s="345">
        <v>110</v>
      </c>
      <c r="F74" s="345">
        <v>492</v>
      </c>
      <c r="G74" s="345">
        <v>605</v>
      </c>
      <c r="H74" s="345">
        <v>530</v>
      </c>
      <c r="I74" s="345">
        <v>567</v>
      </c>
      <c r="J74" s="345">
        <v>665</v>
      </c>
      <c r="K74" s="345">
        <v>692</v>
      </c>
      <c r="L74" s="345">
        <v>614</v>
      </c>
      <c r="M74" s="345">
        <v>487</v>
      </c>
      <c r="N74" s="345">
        <v>362</v>
      </c>
      <c r="O74" s="345">
        <v>292</v>
      </c>
      <c r="P74" s="345">
        <v>277</v>
      </c>
      <c r="Q74" s="345">
        <v>211</v>
      </c>
      <c r="R74" s="345">
        <v>198</v>
      </c>
      <c r="S74" s="345">
        <v>158</v>
      </c>
      <c r="T74" s="345">
        <v>119</v>
      </c>
      <c r="U74" s="345">
        <v>91</v>
      </c>
      <c r="V74" s="347">
        <v>179</v>
      </c>
      <c r="W74" s="341"/>
      <c r="X74" s="341"/>
      <c r="Y74" s="341"/>
    </row>
    <row r="75" spans="1:25" ht="19.5" customHeight="1">
      <c r="A75" s="343"/>
      <c r="B75" s="348"/>
      <c r="C75" s="335" t="s">
        <v>286</v>
      </c>
      <c r="D75" s="351">
        <f t="shared" si="31"/>
        <v>5458</v>
      </c>
      <c r="E75" s="345">
        <v>112</v>
      </c>
      <c r="F75" s="345">
        <v>462</v>
      </c>
      <c r="G75" s="345">
        <v>568</v>
      </c>
      <c r="H75" s="345">
        <v>543</v>
      </c>
      <c r="I75" s="345">
        <v>566</v>
      </c>
      <c r="J75" s="345">
        <v>607</v>
      </c>
      <c r="K75" s="345">
        <v>617</v>
      </c>
      <c r="L75" s="345">
        <v>510</v>
      </c>
      <c r="M75" s="345">
        <v>330</v>
      </c>
      <c r="N75" s="345">
        <v>222</v>
      </c>
      <c r="O75" s="345">
        <v>189</v>
      </c>
      <c r="P75" s="345">
        <v>174</v>
      </c>
      <c r="Q75" s="345">
        <v>158</v>
      </c>
      <c r="R75" s="345">
        <v>130</v>
      </c>
      <c r="S75" s="345">
        <v>90</v>
      </c>
      <c r="T75" s="345">
        <v>83</v>
      </c>
      <c r="U75" s="345">
        <v>35</v>
      </c>
      <c r="V75" s="347">
        <v>62</v>
      </c>
      <c r="W75" s="301"/>
      <c r="X75" s="301"/>
      <c r="Y75" s="301"/>
    </row>
    <row r="76" spans="1:25" s="342" customFormat="1" ht="19.5" customHeight="1">
      <c r="A76" s="339" t="s">
        <v>46</v>
      </c>
      <c r="B76" s="331" t="s">
        <v>858</v>
      </c>
      <c r="C76" s="327"/>
      <c r="D76" s="324">
        <f t="shared" ref="D76:D81" si="34">SUM(E76:V76)</f>
        <v>3057</v>
      </c>
      <c r="E76" s="239">
        <f t="shared" ref="E76:V76" si="35">SUM(E77:E78)</f>
        <v>120</v>
      </c>
      <c r="F76" s="239">
        <f t="shared" si="35"/>
        <v>397</v>
      </c>
      <c r="G76" s="239">
        <f t="shared" si="35"/>
        <v>418</v>
      </c>
      <c r="H76" s="239">
        <f t="shared" si="35"/>
        <v>399</v>
      </c>
      <c r="I76" s="239">
        <f t="shared" si="35"/>
        <v>307</v>
      </c>
      <c r="J76" s="239">
        <f t="shared" si="35"/>
        <v>293</v>
      </c>
      <c r="K76" s="239">
        <f t="shared" si="35"/>
        <v>222</v>
      </c>
      <c r="L76" s="239">
        <f t="shared" si="35"/>
        <v>251</v>
      </c>
      <c r="M76" s="239">
        <f t="shared" si="35"/>
        <v>169</v>
      </c>
      <c r="N76" s="239">
        <f t="shared" si="35"/>
        <v>98</v>
      </c>
      <c r="O76" s="239">
        <f t="shared" si="35"/>
        <v>108</v>
      </c>
      <c r="P76" s="239">
        <f t="shared" si="35"/>
        <v>74</v>
      </c>
      <c r="Q76" s="239">
        <f t="shared" si="35"/>
        <v>64</v>
      </c>
      <c r="R76" s="239">
        <f t="shared" si="35"/>
        <v>54</v>
      </c>
      <c r="S76" s="239">
        <f t="shared" si="35"/>
        <v>32</v>
      </c>
      <c r="T76" s="239">
        <f t="shared" si="35"/>
        <v>25</v>
      </c>
      <c r="U76" s="239">
        <f t="shared" si="35"/>
        <v>9</v>
      </c>
      <c r="V76" s="251">
        <f t="shared" si="35"/>
        <v>17</v>
      </c>
      <c r="W76" s="341"/>
      <c r="X76" s="341"/>
      <c r="Y76" s="341"/>
    </row>
    <row r="77" spans="1:25" s="342" customFormat="1" ht="19.5" customHeight="1">
      <c r="A77" s="343"/>
      <c r="B77" s="326"/>
      <c r="C77" s="335" t="s">
        <v>289</v>
      </c>
      <c r="D77" s="351">
        <f t="shared" si="34"/>
        <v>1503</v>
      </c>
      <c r="E77" s="345">
        <v>68</v>
      </c>
      <c r="F77" s="345">
        <v>201</v>
      </c>
      <c r="G77" s="345">
        <v>204</v>
      </c>
      <c r="H77" s="345">
        <v>214</v>
      </c>
      <c r="I77" s="345">
        <v>143</v>
      </c>
      <c r="J77" s="345">
        <v>144</v>
      </c>
      <c r="K77" s="345">
        <v>100</v>
      </c>
      <c r="L77" s="345">
        <v>96</v>
      </c>
      <c r="M77" s="345">
        <v>82</v>
      </c>
      <c r="N77" s="345">
        <v>47</v>
      </c>
      <c r="O77" s="345">
        <v>62</v>
      </c>
      <c r="P77" s="345">
        <v>41</v>
      </c>
      <c r="Q77" s="345">
        <v>29</v>
      </c>
      <c r="R77" s="345">
        <v>32</v>
      </c>
      <c r="S77" s="345">
        <v>15</v>
      </c>
      <c r="T77" s="345">
        <v>14</v>
      </c>
      <c r="U77" s="345">
        <v>5</v>
      </c>
      <c r="V77" s="347">
        <v>6</v>
      </c>
      <c r="W77" s="341"/>
      <c r="X77" s="341"/>
    </row>
    <row r="78" spans="1:25" ht="19.5" customHeight="1">
      <c r="A78" s="358"/>
      <c r="B78" s="364"/>
      <c r="C78" s="335" t="s">
        <v>286</v>
      </c>
      <c r="D78" s="351">
        <f t="shared" si="34"/>
        <v>1554</v>
      </c>
      <c r="E78" s="345">
        <v>52</v>
      </c>
      <c r="F78" s="345">
        <v>196</v>
      </c>
      <c r="G78" s="345">
        <v>214</v>
      </c>
      <c r="H78" s="345">
        <v>185</v>
      </c>
      <c r="I78" s="345">
        <v>164</v>
      </c>
      <c r="J78" s="345">
        <v>149</v>
      </c>
      <c r="K78" s="345">
        <v>122</v>
      </c>
      <c r="L78" s="345">
        <v>155</v>
      </c>
      <c r="M78" s="345">
        <v>87</v>
      </c>
      <c r="N78" s="345">
        <v>51</v>
      </c>
      <c r="O78" s="345">
        <v>46</v>
      </c>
      <c r="P78" s="345">
        <v>33</v>
      </c>
      <c r="Q78" s="345">
        <v>35</v>
      </c>
      <c r="R78" s="345">
        <v>22</v>
      </c>
      <c r="S78" s="345">
        <v>17</v>
      </c>
      <c r="T78" s="345">
        <v>11</v>
      </c>
      <c r="U78" s="347">
        <v>4</v>
      </c>
      <c r="V78" s="347">
        <v>11</v>
      </c>
      <c r="W78" s="301"/>
      <c r="X78" s="301"/>
    </row>
    <row r="79" spans="1:25" ht="19.5" customHeight="1">
      <c r="A79" s="1342" t="s">
        <v>29</v>
      </c>
      <c r="B79" s="1338" t="s">
        <v>798</v>
      </c>
      <c r="C79" s="1327"/>
      <c r="D79" s="1335">
        <f t="shared" si="34"/>
        <v>17527</v>
      </c>
      <c r="E79" s="1185">
        <f>SUM(E80:E81)</f>
        <v>318</v>
      </c>
      <c r="F79" s="1185">
        <f t="shared" ref="F79:V79" si="36">SUM(F80:F81)</f>
        <v>1379</v>
      </c>
      <c r="G79" s="1185">
        <f t="shared" si="36"/>
        <v>1645</v>
      </c>
      <c r="H79" s="1185">
        <f t="shared" si="36"/>
        <v>1455</v>
      </c>
      <c r="I79" s="1185">
        <f t="shared" si="36"/>
        <v>1663</v>
      </c>
      <c r="J79" s="1185">
        <f t="shared" si="36"/>
        <v>1697</v>
      </c>
      <c r="K79" s="1185">
        <f t="shared" si="36"/>
        <v>1684</v>
      </c>
      <c r="L79" s="1185">
        <f t="shared" si="36"/>
        <v>1550</v>
      </c>
      <c r="M79" s="1185">
        <f t="shared" si="36"/>
        <v>1050</v>
      </c>
      <c r="N79" s="1185">
        <f t="shared" si="36"/>
        <v>821</v>
      </c>
      <c r="O79" s="1185">
        <f t="shared" si="36"/>
        <v>736</v>
      </c>
      <c r="P79" s="1185">
        <f t="shared" si="36"/>
        <v>706</v>
      </c>
      <c r="Q79" s="1185">
        <f t="shared" si="36"/>
        <v>630</v>
      </c>
      <c r="R79" s="1185">
        <f t="shared" si="36"/>
        <v>599</v>
      </c>
      <c r="S79" s="1185">
        <f t="shared" si="36"/>
        <v>530</v>
      </c>
      <c r="T79" s="1185">
        <f t="shared" si="36"/>
        <v>428</v>
      </c>
      <c r="U79" s="1185">
        <f t="shared" si="36"/>
        <v>299</v>
      </c>
      <c r="V79" s="1185">
        <f t="shared" si="36"/>
        <v>337</v>
      </c>
      <c r="W79" s="301"/>
      <c r="X79" s="301"/>
    </row>
    <row r="80" spans="1:25" ht="19.5" customHeight="1">
      <c r="A80" s="1339"/>
      <c r="B80" s="987"/>
      <c r="C80" s="335" t="s">
        <v>289</v>
      </c>
      <c r="D80" s="351">
        <f t="shared" si="34"/>
        <v>9515</v>
      </c>
      <c r="E80" s="345">
        <f t="shared" ref="E80:V80" si="37">E99+E84+E87+E90+E93+E96+E102</f>
        <v>158</v>
      </c>
      <c r="F80" s="345">
        <f t="shared" si="37"/>
        <v>708</v>
      </c>
      <c r="G80" s="345">
        <f t="shared" si="37"/>
        <v>839</v>
      </c>
      <c r="H80" s="345">
        <f t="shared" si="37"/>
        <v>717</v>
      </c>
      <c r="I80" s="345">
        <f t="shared" si="37"/>
        <v>863</v>
      </c>
      <c r="J80" s="345">
        <f t="shared" si="37"/>
        <v>898</v>
      </c>
      <c r="K80" s="345">
        <f t="shared" si="37"/>
        <v>882</v>
      </c>
      <c r="L80" s="345">
        <f t="shared" si="37"/>
        <v>808</v>
      </c>
      <c r="M80" s="345">
        <f t="shared" si="37"/>
        <v>587</v>
      </c>
      <c r="N80" s="345">
        <f t="shared" si="37"/>
        <v>483</v>
      </c>
      <c r="O80" s="345">
        <f t="shared" si="37"/>
        <v>452</v>
      </c>
      <c r="P80" s="345">
        <f t="shared" si="37"/>
        <v>414</v>
      </c>
      <c r="Q80" s="345">
        <f t="shared" si="37"/>
        <v>374</v>
      </c>
      <c r="R80" s="345">
        <f t="shared" si="37"/>
        <v>363</v>
      </c>
      <c r="S80" s="345">
        <f t="shared" si="37"/>
        <v>309</v>
      </c>
      <c r="T80" s="345">
        <f t="shared" si="37"/>
        <v>262</v>
      </c>
      <c r="U80" s="345">
        <f t="shared" si="37"/>
        <v>182</v>
      </c>
      <c r="V80" s="345">
        <f t="shared" si="37"/>
        <v>216</v>
      </c>
      <c r="W80" s="301"/>
      <c r="X80" s="301"/>
    </row>
    <row r="81" spans="1:24" ht="19.5" customHeight="1">
      <c r="A81" s="1340"/>
      <c r="B81" s="1341"/>
      <c r="C81" s="1331" t="s">
        <v>286</v>
      </c>
      <c r="D81" s="1349">
        <f t="shared" si="34"/>
        <v>8012</v>
      </c>
      <c r="E81" s="1337">
        <f t="shared" ref="E81:V81" si="38">E100+E85+E88+E91+E94+E97+E103</f>
        <v>160</v>
      </c>
      <c r="F81" s="1337">
        <f t="shared" si="38"/>
        <v>671</v>
      </c>
      <c r="G81" s="1337">
        <f t="shared" si="38"/>
        <v>806</v>
      </c>
      <c r="H81" s="1337">
        <f t="shared" si="38"/>
        <v>738</v>
      </c>
      <c r="I81" s="1337">
        <f t="shared" si="38"/>
        <v>800</v>
      </c>
      <c r="J81" s="1337">
        <f t="shared" si="38"/>
        <v>799</v>
      </c>
      <c r="K81" s="1337">
        <f t="shared" si="38"/>
        <v>802</v>
      </c>
      <c r="L81" s="1337">
        <f t="shared" si="38"/>
        <v>742</v>
      </c>
      <c r="M81" s="1337">
        <f t="shared" si="38"/>
        <v>463</v>
      </c>
      <c r="N81" s="1337">
        <f t="shared" si="38"/>
        <v>338</v>
      </c>
      <c r="O81" s="1337">
        <f t="shared" si="38"/>
        <v>284</v>
      </c>
      <c r="P81" s="1337">
        <f t="shared" si="38"/>
        <v>292</v>
      </c>
      <c r="Q81" s="1337">
        <f t="shared" si="38"/>
        <v>256</v>
      </c>
      <c r="R81" s="1337">
        <f t="shared" si="38"/>
        <v>236</v>
      </c>
      <c r="S81" s="1337">
        <f t="shared" si="38"/>
        <v>221</v>
      </c>
      <c r="T81" s="1337">
        <f t="shared" si="38"/>
        <v>166</v>
      </c>
      <c r="U81" s="1337">
        <f t="shared" si="38"/>
        <v>117</v>
      </c>
      <c r="V81" s="1337">
        <f t="shared" si="38"/>
        <v>121</v>
      </c>
      <c r="W81" s="301"/>
      <c r="X81" s="301"/>
    </row>
    <row r="82" spans="1:24" ht="15" customHeight="1">
      <c r="A82" s="358"/>
      <c r="B82" s="364"/>
      <c r="C82" s="335"/>
      <c r="D82" s="324"/>
      <c r="E82" s="345"/>
      <c r="F82" s="345"/>
      <c r="G82" s="345"/>
      <c r="H82" s="345"/>
      <c r="I82" s="345"/>
      <c r="J82" s="345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7"/>
      <c r="V82" s="347"/>
      <c r="W82" s="301"/>
      <c r="X82" s="301"/>
    </row>
    <row r="83" spans="1:24" ht="15" customHeight="1">
      <c r="A83" s="991" t="s">
        <v>37</v>
      </c>
      <c r="B83" s="988" t="s">
        <v>295</v>
      </c>
      <c r="C83" s="327"/>
      <c r="D83" s="333">
        <f t="shared" ref="D83:D97" si="39">SUM(E83:V83)</f>
        <v>5557</v>
      </c>
      <c r="E83" s="239">
        <f t="shared" ref="E83:V83" si="40">SUM(E84:E85)</f>
        <v>114</v>
      </c>
      <c r="F83" s="239">
        <f t="shared" si="40"/>
        <v>466</v>
      </c>
      <c r="G83" s="239">
        <f t="shared" si="40"/>
        <v>541</v>
      </c>
      <c r="H83" s="239">
        <f t="shared" si="40"/>
        <v>483</v>
      </c>
      <c r="I83" s="239">
        <f t="shared" si="40"/>
        <v>529</v>
      </c>
      <c r="J83" s="239">
        <f t="shared" si="40"/>
        <v>509</v>
      </c>
      <c r="K83" s="239">
        <f t="shared" si="40"/>
        <v>565</v>
      </c>
      <c r="L83" s="239">
        <f t="shared" si="40"/>
        <v>460</v>
      </c>
      <c r="M83" s="239">
        <f t="shared" si="40"/>
        <v>355</v>
      </c>
      <c r="N83" s="239">
        <f t="shared" si="40"/>
        <v>226</v>
      </c>
      <c r="O83" s="239">
        <f t="shared" si="40"/>
        <v>231</v>
      </c>
      <c r="P83" s="239">
        <f t="shared" si="40"/>
        <v>215</v>
      </c>
      <c r="Q83" s="239">
        <f t="shared" si="40"/>
        <v>197</v>
      </c>
      <c r="R83" s="239">
        <f t="shared" si="40"/>
        <v>176</v>
      </c>
      <c r="S83" s="239">
        <f t="shared" si="40"/>
        <v>163</v>
      </c>
      <c r="T83" s="239">
        <f t="shared" si="40"/>
        <v>138</v>
      </c>
      <c r="U83" s="239">
        <f t="shared" si="40"/>
        <v>83</v>
      </c>
      <c r="V83" s="251">
        <f t="shared" si="40"/>
        <v>106</v>
      </c>
      <c r="W83" s="301"/>
      <c r="X83" s="301"/>
    </row>
    <row r="84" spans="1:24" ht="15" customHeight="1">
      <c r="A84" s="358"/>
      <c r="B84" s="989"/>
      <c r="C84" s="335" t="s">
        <v>289</v>
      </c>
      <c r="D84" s="345">
        <f t="shared" si="39"/>
        <v>2857</v>
      </c>
      <c r="E84" s="345">
        <v>49</v>
      </c>
      <c r="F84" s="345">
        <v>232</v>
      </c>
      <c r="G84" s="345">
        <v>282</v>
      </c>
      <c r="H84" s="345">
        <v>233</v>
      </c>
      <c r="I84" s="345">
        <v>262</v>
      </c>
      <c r="J84" s="345">
        <v>241</v>
      </c>
      <c r="K84" s="345">
        <v>271</v>
      </c>
      <c r="L84" s="345">
        <v>229</v>
      </c>
      <c r="M84" s="345">
        <v>179</v>
      </c>
      <c r="N84" s="345">
        <v>121</v>
      </c>
      <c r="O84" s="345">
        <v>134</v>
      </c>
      <c r="P84" s="345">
        <v>114</v>
      </c>
      <c r="Q84" s="345">
        <v>114</v>
      </c>
      <c r="R84" s="345">
        <v>103</v>
      </c>
      <c r="S84" s="345">
        <v>87</v>
      </c>
      <c r="T84" s="345">
        <v>85</v>
      </c>
      <c r="U84" s="345">
        <v>49</v>
      </c>
      <c r="V84" s="347">
        <v>72</v>
      </c>
      <c r="W84" s="301"/>
      <c r="X84" s="301"/>
    </row>
    <row r="85" spans="1:24" ht="15" customHeight="1">
      <c r="A85" s="358"/>
      <c r="B85" s="990"/>
      <c r="C85" s="335" t="s">
        <v>286</v>
      </c>
      <c r="D85" s="345">
        <f t="shared" si="39"/>
        <v>2700</v>
      </c>
      <c r="E85" s="345">
        <v>65</v>
      </c>
      <c r="F85" s="345">
        <v>234</v>
      </c>
      <c r="G85" s="345">
        <v>259</v>
      </c>
      <c r="H85" s="345">
        <v>250</v>
      </c>
      <c r="I85" s="345">
        <v>267</v>
      </c>
      <c r="J85" s="345">
        <v>268</v>
      </c>
      <c r="K85" s="345">
        <v>294</v>
      </c>
      <c r="L85" s="345">
        <v>231</v>
      </c>
      <c r="M85" s="345">
        <v>176</v>
      </c>
      <c r="N85" s="345">
        <v>105</v>
      </c>
      <c r="O85" s="345">
        <v>97</v>
      </c>
      <c r="P85" s="345">
        <v>101</v>
      </c>
      <c r="Q85" s="345">
        <v>83</v>
      </c>
      <c r="R85" s="345">
        <v>73</v>
      </c>
      <c r="S85" s="345">
        <v>76</v>
      </c>
      <c r="T85" s="345">
        <v>53</v>
      </c>
      <c r="U85" s="345">
        <v>34</v>
      </c>
      <c r="V85" s="347">
        <v>34</v>
      </c>
      <c r="W85" s="301"/>
      <c r="X85" s="301"/>
    </row>
    <row r="86" spans="1:24" ht="15" customHeight="1">
      <c r="A86" s="991" t="s">
        <v>39</v>
      </c>
      <c r="B86" s="988" t="s">
        <v>296</v>
      </c>
      <c r="C86" s="327"/>
      <c r="D86" s="333">
        <f t="shared" si="39"/>
        <v>1605</v>
      </c>
      <c r="E86" s="239">
        <f t="shared" ref="E86:V86" si="41">SUM(E87:E88)</f>
        <v>25</v>
      </c>
      <c r="F86" s="239">
        <f t="shared" si="41"/>
        <v>127</v>
      </c>
      <c r="G86" s="239">
        <f t="shared" si="41"/>
        <v>157</v>
      </c>
      <c r="H86" s="239">
        <f t="shared" si="41"/>
        <v>127</v>
      </c>
      <c r="I86" s="239">
        <f t="shared" si="41"/>
        <v>168</v>
      </c>
      <c r="J86" s="239">
        <f t="shared" si="41"/>
        <v>194</v>
      </c>
      <c r="K86" s="239">
        <f t="shared" si="41"/>
        <v>149</v>
      </c>
      <c r="L86" s="239">
        <f t="shared" si="41"/>
        <v>161</v>
      </c>
      <c r="M86" s="239">
        <f t="shared" si="41"/>
        <v>94</v>
      </c>
      <c r="N86" s="239">
        <f t="shared" si="41"/>
        <v>78</v>
      </c>
      <c r="O86" s="239">
        <f t="shared" si="41"/>
        <v>59</v>
      </c>
      <c r="P86" s="239">
        <f t="shared" si="41"/>
        <v>61</v>
      </c>
      <c r="Q86" s="239">
        <f t="shared" si="41"/>
        <v>51</v>
      </c>
      <c r="R86" s="239">
        <f t="shared" si="41"/>
        <v>46</v>
      </c>
      <c r="S86" s="239">
        <f t="shared" si="41"/>
        <v>32</v>
      </c>
      <c r="T86" s="239">
        <f t="shared" si="41"/>
        <v>39</v>
      </c>
      <c r="U86" s="239">
        <f t="shared" si="41"/>
        <v>14</v>
      </c>
      <c r="V86" s="251">
        <f t="shared" si="41"/>
        <v>23</v>
      </c>
      <c r="W86" s="301"/>
      <c r="X86" s="301"/>
    </row>
    <row r="87" spans="1:24" ht="15" customHeight="1">
      <c r="A87" s="358"/>
      <c r="B87" s="989"/>
      <c r="C87" s="335" t="s">
        <v>289</v>
      </c>
      <c r="D87" s="345">
        <f t="shared" si="39"/>
        <v>931</v>
      </c>
      <c r="E87" s="345">
        <v>15</v>
      </c>
      <c r="F87" s="345">
        <v>62</v>
      </c>
      <c r="G87" s="345">
        <v>70</v>
      </c>
      <c r="H87" s="345">
        <v>61</v>
      </c>
      <c r="I87" s="345">
        <v>89</v>
      </c>
      <c r="J87" s="345">
        <v>132</v>
      </c>
      <c r="K87" s="345">
        <v>81</v>
      </c>
      <c r="L87" s="345">
        <v>109</v>
      </c>
      <c r="M87" s="345">
        <v>58</v>
      </c>
      <c r="N87" s="345">
        <v>53</v>
      </c>
      <c r="O87" s="345">
        <v>37</v>
      </c>
      <c r="P87" s="345">
        <v>33</v>
      </c>
      <c r="Q87" s="345">
        <v>33</v>
      </c>
      <c r="R87" s="345">
        <v>29</v>
      </c>
      <c r="S87" s="345">
        <v>23</v>
      </c>
      <c r="T87" s="345">
        <v>22</v>
      </c>
      <c r="U87" s="345">
        <v>11</v>
      </c>
      <c r="V87" s="347">
        <v>13</v>
      </c>
      <c r="W87" s="301"/>
      <c r="X87" s="301"/>
    </row>
    <row r="88" spans="1:24" ht="15" customHeight="1">
      <c r="A88" s="358"/>
      <c r="B88" s="990"/>
      <c r="C88" s="335" t="s">
        <v>286</v>
      </c>
      <c r="D88" s="345">
        <f t="shared" si="39"/>
        <v>674</v>
      </c>
      <c r="E88" s="345">
        <v>10</v>
      </c>
      <c r="F88" s="345">
        <v>65</v>
      </c>
      <c r="G88" s="345">
        <v>87</v>
      </c>
      <c r="H88" s="345">
        <v>66</v>
      </c>
      <c r="I88" s="345">
        <v>79</v>
      </c>
      <c r="J88" s="345">
        <v>62</v>
      </c>
      <c r="K88" s="345">
        <v>68</v>
      </c>
      <c r="L88" s="345">
        <v>52</v>
      </c>
      <c r="M88" s="345">
        <v>36</v>
      </c>
      <c r="N88" s="345">
        <v>25</v>
      </c>
      <c r="O88" s="345">
        <v>22</v>
      </c>
      <c r="P88" s="345">
        <v>28</v>
      </c>
      <c r="Q88" s="345">
        <v>18</v>
      </c>
      <c r="R88" s="345">
        <v>17</v>
      </c>
      <c r="S88" s="345">
        <v>9</v>
      </c>
      <c r="T88" s="345">
        <v>17</v>
      </c>
      <c r="U88" s="345">
        <v>3</v>
      </c>
      <c r="V88" s="347">
        <v>10</v>
      </c>
      <c r="W88" s="301"/>
      <c r="X88" s="301"/>
    </row>
    <row r="89" spans="1:24" ht="15" customHeight="1">
      <c r="A89" s="991" t="s">
        <v>50</v>
      </c>
      <c r="B89" s="988" t="s">
        <v>302</v>
      </c>
      <c r="C89" s="327"/>
      <c r="D89" s="354">
        <f t="shared" si="39"/>
        <v>1822</v>
      </c>
      <c r="E89" s="356">
        <f t="shared" ref="E89:V89" si="42">SUM(E90:E91)</f>
        <v>36</v>
      </c>
      <c r="F89" s="239">
        <f t="shared" si="42"/>
        <v>148</v>
      </c>
      <c r="G89" s="239">
        <f t="shared" si="42"/>
        <v>164</v>
      </c>
      <c r="H89" s="239">
        <f t="shared" si="42"/>
        <v>141</v>
      </c>
      <c r="I89" s="239">
        <f t="shared" si="42"/>
        <v>180</v>
      </c>
      <c r="J89" s="239">
        <f t="shared" si="42"/>
        <v>169</v>
      </c>
      <c r="K89" s="239">
        <f t="shared" si="42"/>
        <v>140</v>
      </c>
      <c r="L89" s="239">
        <f t="shared" si="42"/>
        <v>150</v>
      </c>
      <c r="M89" s="239">
        <f t="shared" si="42"/>
        <v>97</v>
      </c>
      <c r="N89" s="239">
        <f t="shared" si="42"/>
        <v>96</v>
      </c>
      <c r="O89" s="239">
        <f t="shared" si="42"/>
        <v>65</v>
      </c>
      <c r="P89" s="239">
        <f t="shared" si="42"/>
        <v>84</v>
      </c>
      <c r="Q89" s="239">
        <f t="shared" si="42"/>
        <v>69</v>
      </c>
      <c r="R89" s="239">
        <f t="shared" si="42"/>
        <v>68</v>
      </c>
      <c r="S89" s="239">
        <f t="shared" si="42"/>
        <v>67</v>
      </c>
      <c r="T89" s="239">
        <f t="shared" si="42"/>
        <v>47</v>
      </c>
      <c r="U89" s="239">
        <f t="shared" si="42"/>
        <v>53</v>
      </c>
      <c r="V89" s="251">
        <f t="shared" si="42"/>
        <v>48</v>
      </c>
      <c r="W89" s="301"/>
      <c r="X89" s="301"/>
    </row>
    <row r="90" spans="1:24" ht="15" customHeight="1">
      <c r="A90" s="358"/>
      <c r="B90" s="359"/>
      <c r="C90" s="335" t="s">
        <v>289</v>
      </c>
      <c r="D90" s="357">
        <f t="shared" si="39"/>
        <v>983</v>
      </c>
      <c r="E90" s="351">
        <v>20</v>
      </c>
      <c r="F90" s="351">
        <v>82</v>
      </c>
      <c r="G90" s="345">
        <v>86</v>
      </c>
      <c r="H90" s="345">
        <v>68</v>
      </c>
      <c r="I90" s="345">
        <v>89</v>
      </c>
      <c r="J90" s="345">
        <v>73</v>
      </c>
      <c r="K90" s="345">
        <v>71</v>
      </c>
      <c r="L90" s="345">
        <v>71</v>
      </c>
      <c r="M90" s="345">
        <v>54</v>
      </c>
      <c r="N90" s="345">
        <v>59</v>
      </c>
      <c r="O90" s="345">
        <v>32</v>
      </c>
      <c r="P90" s="345">
        <v>53</v>
      </c>
      <c r="Q90" s="345">
        <v>41</v>
      </c>
      <c r="R90" s="345">
        <v>46</v>
      </c>
      <c r="S90" s="345">
        <v>39</v>
      </c>
      <c r="T90" s="345">
        <v>35</v>
      </c>
      <c r="U90" s="345">
        <v>36</v>
      </c>
      <c r="V90" s="347">
        <v>28</v>
      </c>
      <c r="W90" s="301"/>
      <c r="X90" s="301"/>
    </row>
    <row r="91" spans="1:24" ht="15" customHeight="1">
      <c r="A91" s="358"/>
      <c r="B91" s="360"/>
      <c r="C91" s="335" t="s">
        <v>286</v>
      </c>
      <c r="D91" s="357">
        <f t="shared" si="39"/>
        <v>839</v>
      </c>
      <c r="E91" s="357">
        <v>16</v>
      </c>
      <c r="F91" s="345">
        <v>66</v>
      </c>
      <c r="G91" s="345">
        <v>78</v>
      </c>
      <c r="H91" s="345">
        <v>73</v>
      </c>
      <c r="I91" s="345">
        <v>91</v>
      </c>
      <c r="J91" s="333">
        <v>96</v>
      </c>
      <c r="K91" s="345">
        <v>69</v>
      </c>
      <c r="L91" s="345">
        <v>79</v>
      </c>
      <c r="M91" s="345">
        <v>43</v>
      </c>
      <c r="N91" s="345">
        <v>37</v>
      </c>
      <c r="O91" s="345">
        <v>33</v>
      </c>
      <c r="P91" s="345">
        <v>31</v>
      </c>
      <c r="Q91" s="345">
        <v>28</v>
      </c>
      <c r="R91" s="345">
        <v>22</v>
      </c>
      <c r="S91" s="345">
        <v>28</v>
      </c>
      <c r="T91" s="345">
        <v>12</v>
      </c>
      <c r="U91" s="345">
        <v>17</v>
      </c>
      <c r="V91" s="347">
        <v>20</v>
      </c>
      <c r="W91" s="301"/>
      <c r="X91" s="301"/>
    </row>
    <row r="92" spans="1:24" ht="15" customHeight="1">
      <c r="A92" s="991" t="s">
        <v>52</v>
      </c>
      <c r="B92" s="988" t="s">
        <v>303</v>
      </c>
      <c r="C92" s="327"/>
      <c r="D92" s="333">
        <f t="shared" si="39"/>
        <v>2956</v>
      </c>
      <c r="E92" s="239">
        <f t="shared" ref="E92:V92" si="43">SUM(E93:E94)</f>
        <v>46</v>
      </c>
      <c r="F92" s="239">
        <f t="shared" si="43"/>
        <v>211</v>
      </c>
      <c r="G92" s="239">
        <f t="shared" si="43"/>
        <v>247</v>
      </c>
      <c r="H92" s="239">
        <f t="shared" si="43"/>
        <v>205</v>
      </c>
      <c r="I92" s="239">
        <f t="shared" si="43"/>
        <v>265</v>
      </c>
      <c r="J92" s="239">
        <f t="shared" si="43"/>
        <v>311</v>
      </c>
      <c r="K92" s="239">
        <f t="shared" si="43"/>
        <v>296</v>
      </c>
      <c r="L92" s="239">
        <f t="shared" si="43"/>
        <v>287</v>
      </c>
      <c r="M92" s="239">
        <f t="shared" si="43"/>
        <v>181</v>
      </c>
      <c r="N92" s="239">
        <f t="shared" si="43"/>
        <v>165</v>
      </c>
      <c r="O92" s="239">
        <f t="shared" si="43"/>
        <v>126</v>
      </c>
      <c r="P92" s="239">
        <f t="shared" si="43"/>
        <v>124</v>
      </c>
      <c r="Q92" s="239">
        <f t="shared" si="43"/>
        <v>123</v>
      </c>
      <c r="R92" s="239">
        <f t="shared" si="43"/>
        <v>105</v>
      </c>
      <c r="S92" s="239">
        <f t="shared" si="43"/>
        <v>88</v>
      </c>
      <c r="T92" s="239">
        <f t="shared" si="43"/>
        <v>70</v>
      </c>
      <c r="U92" s="239">
        <f t="shared" si="43"/>
        <v>46</v>
      </c>
      <c r="V92" s="251">
        <f t="shared" si="43"/>
        <v>60</v>
      </c>
      <c r="W92" s="301"/>
      <c r="X92" s="301"/>
    </row>
    <row r="93" spans="1:24" ht="15" customHeight="1">
      <c r="A93" s="358"/>
      <c r="B93" s="359"/>
      <c r="C93" s="335" t="s">
        <v>289</v>
      </c>
      <c r="D93" s="354">
        <f t="shared" si="39"/>
        <v>1701</v>
      </c>
      <c r="E93" s="351">
        <v>22</v>
      </c>
      <c r="F93" s="351">
        <v>109</v>
      </c>
      <c r="G93" s="345">
        <v>129</v>
      </c>
      <c r="H93" s="345">
        <v>104</v>
      </c>
      <c r="I93" s="345">
        <v>150</v>
      </c>
      <c r="J93" s="345">
        <v>190</v>
      </c>
      <c r="K93" s="345">
        <v>166</v>
      </c>
      <c r="L93" s="345">
        <v>161</v>
      </c>
      <c r="M93" s="345">
        <v>114</v>
      </c>
      <c r="N93" s="345">
        <v>103</v>
      </c>
      <c r="O93" s="345">
        <v>81</v>
      </c>
      <c r="P93" s="345">
        <v>74</v>
      </c>
      <c r="Q93" s="345">
        <v>77</v>
      </c>
      <c r="R93" s="345">
        <v>65</v>
      </c>
      <c r="S93" s="345">
        <v>57</v>
      </c>
      <c r="T93" s="345">
        <v>36</v>
      </c>
      <c r="U93" s="345">
        <v>25</v>
      </c>
      <c r="V93" s="347">
        <v>38</v>
      </c>
      <c r="W93" s="301"/>
      <c r="X93" s="301"/>
    </row>
    <row r="94" spans="1:24" ht="15" customHeight="1">
      <c r="A94" s="358"/>
      <c r="B94" s="360"/>
      <c r="C94" s="335" t="s">
        <v>286</v>
      </c>
      <c r="D94" s="333">
        <f t="shared" si="39"/>
        <v>1255</v>
      </c>
      <c r="E94" s="345">
        <v>24</v>
      </c>
      <c r="F94" s="345">
        <v>102</v>
      </c>
      <c r="G94" s="345">
        <v>118</v>
      </c>
      <c r="H94" s="345">
        <v>101</v>
      </c>
      <c r="I94" s="345">
        <v>115</v>
      </c>
      <c r="J94" s="345">
        <v>121</v>
      </c>
      <c r="K94" s="345">
        <v>130</v>
      </c>
      <c r="L94" s="345">
        <v>126</v>
      </c>
      <c r="M94" s="345">
        <v>67</v>
      </c>
      <c r="N94" s="345">
        <v>62</v>
      </c>
      <c r="O94" s="345">
        <v>45</v>
      </c>
      <c r="P94" s="345">
        <v>50</v>
      </c>
      <c r="Q94" s="345">
        <v>46</v>
      </c>
      <c r="R94" s="345">
        <v>40</v>
      </c>
      <c r="S94" s="345">
        <v>31</v>
      </c>
      <c r="T94" s="345">
        <v>34</v>
      </c>
      <c r="U94" s="345">
        <v>21</v>
      </c>
      <c r="V94" s="347">
        <v>22</v>
      </c>
      <c r="W94" s="301"/>
      <c r="X94" s="301"/>
    </row>
    <row r="95" spans="1:24" ht="15" customHeight="1">
      <c r="A95" s="991" t="s">
        <v>855</v>
      </c>
      <c r="B95" s="988" t="s">
        <v>304</v>
      </c>
      <c r="C95" s="327"/>
      <c r="D95" s="333">
        <f t="shared" si="39"/>
        <v>1426</v>
      </c>
      <c r="E95" s="239">
        <f t="shared" ref="E95:V95" si="44">SUM(E96:E97)</f>
        <v>21</v>
      </c>
      <c r="F95" s="239">
        <f t="shared" si="44"/>
        <v>113</v>
      </c>
      <c r="G95" s="239">
        <f t="shared" si="44"/>
        <v>152</v>
      </c>
      <c r="H95" s="239">
        <f>SUM(H96:H97)</f>
        <v>130</v>
      </c>
      <c r="I95" s="239">
        <f t="shared" si="44"/>
        <v>144</v>
      </c>
      <c r="J95" s="239">
        <f t="shared" si="44"/>
        <v>127</v>
      </c>
      <c r="K95" s="239">
        <f t="shared" si="44"/>
        <v>145</v>
      </c>
      <c r="L95" s="239">
        <f t="shared" si="44"/>
        <v>136</v>
      </c>
      <c r="M95" s="239">
        <f t="shared" si="44"/>
        <v>76</v>
      </c>
      <c r="N95" s="239">
        <f t="shared" si="44"/>
        <v>61</v>
      </c>
      <c r="O95" s="239">
        <f t="shared" si="44"/>
        <v>65</v>
      </c>
      <c r="P95" s="239">
        <f t="shared" si="44"/>
        <v>47</v>
      </c>
      <c r="Q95" s="239">
        <f t="shared" si="44"/>
        <v>37</v>
      </c>
      <c r="R95" s="239">
        <f t="shared" si="44"/>
        <v>51</v>
      </c>
      <c r="S95" s="239">
        <f t="shared" si="44"/>
        <v>50</v>
      </c>
      <c r="T95" s="239">
        <f t="shared" si="44"/>
        <v>28</v>
      </c>
      <c r="U95" s="239">
        <f t="shared" si="44"/>
        <v>25</v>
      </c>
      <c r="V95" s="251">
        <f t="shared" si="44"/>
        <v>18</v>
      </c>
      <c r="W95" s="301"/>
      <c r="X95" s="301"/>
    </row>
    <row r="96" spans="1:24" ht="15" customHeight="1">
      <c r="A96" s="358"/>
      <c r="B96" s="989"/>
      <c r="C96" s="335" t="s">
        <v>289</v>
      </c>
      <c r="D96" s="333">
        <f t="shared" si="39"/>
        <v>835</v>
      </c>
      <c r="E96" s="345">
        <v>17</v>
      </c>
      <c r="F96" s="345">
        <v>63</v>
      </c>
      <c r="G96" s="345">
        <v>76</v>
      </c>
      <c r="H96" s="345">
        <v>80</v>
      </c>
      <c r="I96" s="345">
        <v>79</v>
      </c>
      <c r="J96" s="345">
        <v>71</v>
      </c>
      <c r="K96" s="345">
        <v>91</v>
      </c>
      <c r="L96" s="345">
        <v>67</v>
      </c>
      <c r="M96" s="345">
        <v>49</v>
      </c>
      <c r="N96" s="345">
        <v>37</v>
      </c>
      <c r="O96" s="345">
        <v>50</v>
      </c>
      <c r="P96" s="345">
        <v>35</v>
      </c>
      <c r="Q96" s="345">
        <v>18</v>
      </c>
      <c r="R96" s="345">
        <v>22</v>
      </c>
      <c r="S96" s="345">
        <v>30</v>
      </c>
      <c r="T96" s="345">
        <v>15</v>
      </c>
      <c r="U96" s="345">
        <v>21</v>
      </c>
      <c r="V96" s="347">
        <v>14</v>
      </c>
      <c r="W96" s="301"/>
      <c r="X96" s="301"/>
    </row>
    <row r="97" spans="1:24" ht="15" customHeight="1">
      <c r="A97" s="358"/>
      <c r="B97" s="990"/>
      <c r="C97" s="335" t="s">
        <v>286</v>
      </c>
      <c r="D97" s="333">
        <f t="shared" si="39"/>
        <v>591</v>
      </c>
      <c r="E97" s="345">
        <v>4</v>
      </c>
      <c r="F97" s="345">
        <v>50</v>
      </c>
      <c r="G97" s="345">
        <v>76</v>
      </c>
      <c r="H97" s="345">
        <v>50</v>
      </c>
      <c r="I97" s="345">
        <v>65</v>
      </c>
      <c r="J97" s="345">
        <v>56</v>
      </c>
      <c r="K97" s="345">
        <v>54</v>
      </c>
      <c r="L97" s="345">
        <v>69</v>
      </c>
      <c r="M97" s="345">
        <v>27</v>
      </c>
      <c r="N97" s="345">
        <v>24</v>
      </c>
      <c r="O97" s="345">
        <v>15</v>
      </c>
      <c r="P97" s="345">
        <v>12</v>
      </c>
      <c r="Q97" s="345">
        <v>19</v>
      </c>
      <c r="R97" s="345">
        <v>29</v>
      </c>
      <c r="S97" s="345">
        <v>20</v>
      </c>
      <c r="T97" s="345">
        <v>13</v>
      </c>
      <c r="U97" s="345">
        <v>4</v>
      </c>
      <c r="V97" s="347">
        <v>4</v>
      </c>
      <c r="W97" s="301"/>
      <c r="X97" s="301"/>
    </row>
    <row r="98" spans="1:24" ht="19.5" customHeight="1">
      <c r="A98" s="991" t="s">
        <v>856</v>
      </c>
      <c r="B98" s="988" t="s">
        <v>797</v>
      </c>
      <c r="C98" s="327"/>
      <c r="D98" s="333">
        <f t="shared" ref="D98:D103" si="45">SUM(E98:V98)</f>
        <v>2057</v>
      </c>
      <c r="E98" s="239">
        <f t="shared" ref="E98:V98" si="46">SUM(E99:E100)</f>
        <v>34</v>
      </c>
      <c r="F98" s="239">
        <f t="shared" si="46"/>
        <v>137</v>
      </c>
      <c r="G98" s="239">
        <f>SUM(G99:G100)</f>
        <v>179</v>
      </c>
      <c r="H98" s="239">
        <f t="shared" si="46"/>
        <v>186</v>
      </c>
      <c r="I98" s="239">
        <f t="shared" si="46"/>
        <v>176</v>
      </c>
      <c r="J98" s="239">
        <f t="shared" si="46"/>
        <v>194</v>
      </c>
      <c r="K98" s="239">
        <f t="shared" si="46"/>
        <v>176</v>
      </c>
      <c r="L98" s="239">
        <f t="shared" si="46"/>
        <v>182</v>
      </c>
      <c r="M98" s="239">
        <f t="shared" si="46"/>
        <v>114</v>
      </c>
      <c r="N98" s="239">
        <f t="shared" si="46"/>
        <v>111</v>
      </c>
      <c r="O98" s="239">
        <f t="shared" si="46"/>
        <v>104</v>
      </c>
      <c r="P98" s="239">
        <f t="shared" si="46"/>
        <v>92</v>
      </c>
      <c r="Q98" s="239">
        <f t="shared" si="46"/>
        <v>77</v>
      </c>
      <c r="R98" s="239">
        <f t="shared" si="46"/>
        <v>86</v>
      </c>
      <c r="S98" s="239">
        <f t="shared" si="46"/>
        <v>68</v>
      </c>
      <c r="T98" s="239">
        <f t="shared" si="46"/>
        <v>53</v>
      </c>
      <c r="U98" s="239">
        <f t="shared" si="46"/>
        <v>46</v>
      </c>
      <c r="V98" s="251">
        <f t="shared" si="46"/>
        <v>42</v>
      </c>
      <c r="W98" s="301"/>
      <c r="X98" s="301"/>
    </row>
    <row r="99" spans="1:24" ht="19.5" customHeight="1">
      <c r="A99" s="358"/>
      <c r="B99" s="359"/>
      <c r="C99" s="335" t="s">
        <v>289</v>
      </c>
      <c r="D99" s="345">
        <f t="shared" si="45"/>
        <v>1127</v>
      </c>
      <c r="E99" s="345">
        <v>17</v>
      </c>
      <c r="F99" s="345">
        <v>72</v>
      </c>
      <c r="G99" s="345">
        <v>89</v>
      </c>
      <c r="H99" s="345">
        <v>83</v>
      </c>
      <c r="I99" s="345">
        <v>94</v>
      </c>
      <c r="J99" s="345">
        <v>100</v>
      </c>
      <c r="K99" s="345">
        <v>100</v>
      </c>
      <c r="L99" s="345">
        <v>84</v>
      </c>
      <c r="M99" s="345">
        <v>66</v>
      </c>
      <c r="N99" s="345">
        <v>65</v>
      </c>
      <c r="O99" s="345">
        <v>68</v>
      </c>
      <c r="P99" s="345">
        <v>61</v>
      </c>
      <c r="Q99" s="345">
        <v>48</v>
      </c>
      <c r="R99" s="345">
        <v>58</v>
      </c>
      <c r="S99" s="345">
        <v>40</v>
      </c>
      <c r="T99" s="345">
        <v>36</v>
      </c>
      <c r="U99" s="347">
        <v>21</v>
      </c>
      <c r="V99" s="347">
        <v>25</v>
      </c>
      <c r="W99" s="301"/>
      <c r="X99" s="301"/>
    </row>
    <row r="100" spans="1:24" ht="19.5" customHeight="1">
      <c r="A100" s="358"/>
      <c r="B100" s="360"/>
      <c r="C100" s="335" t="s">
        <v>286</v>
      </c>
      <c r="D100" s="345">
        <f t="shared" si="45"/>
        <v>930</v>
      </c>
      <c r="E100" s="345">
        <v>17</v>
      </c>
      <c r="F100" s="345">
        <v>65</v>
      </c>
      <c r="G100" s="345">
        <v>90</v>
      </c>
      <c r="H100" s="345">
        <v>103</v>
      </c>
      <c r="I100" s="345">
        <v>82</v>
      </c>
      <c r="J100" s="345">
        <v>94</v>
      </c>
      <c r="K100" s="345">
        <v>76</v>
      </c>
      <c r="L100" s="345">
        <v>98</v>
      </c>
      <c r="M100" s="345">
        <v>48</v>
      </c>
      <c r="N100" s="345">
        <v>46</v>
      </c>
      <c r="O100" s="345">
        <v>36</v>
      </c>
      <c r="P100" s="345">
        <v>31</v>
      </c>
      <c r="Q100" s="345">
        <v>29</v>
      </c>
      <c r="R100" s="345">
        <v>28</v>
      </c>
      <c r="S100" s="345">
        <v>28</v>
      </c>
      <c r="T100" s="345">
        <v>17</v>
      </c>
      <c r="U100" s="347">
        <v>25</v>
      </c>
      <c r="V100" s="347">
        <v>17</v>
      </c>
      <c r="W100" s="301"/>
      <c r="X100" s="301"/>
    </row>
    <row r="101" spans="1:24" ht="19.5" customHeight="1">
      <c r="A101" s="991" t="s">
        <v>857</v>
      </c>
      <c r="B101" s="988" t="s">
        <v>799</v>
      </c>
      <c r="C101" s="327"/>
      <c r="D101" s="333">
        <f t="shared" si="45"/>
        <v>2104</v>
      </c>
      <c r="E101" s="239">
        <f t="shared" ref="E101:V101" si="47">SUM(E102:E103)</f>
        <v>42</v>
      </c>
      <c r="F101" s="239">
        <f t="shared" si="47"/>
        <v>177</v>
      </c>
      <c r="G101" s="239">
        <f t="shared" si="47"/>
        <v>205</v>
      </c>
      <c r="H101" s="239">
        <f>SUM(H102:H103)</f>
        <v>183</v>
      </c>
      <c r="I101" s="239">
        <f t="shared" si="47"/>
        <v>201</v>
      </c>
      <c r="J101" s="239">
        <f t="shared" si="47"/>
        <v>193</v>
      </c>
      <c r="K101" s="239">
        <f t="shared" si="47"/>
        <v>213</v>
      </c>
      <c r="L101" s="239">
        <f t="shared" si="47"/>
        <v>174</v>
      </c>
      <c r="M101" s="239">
        <f t="shared" si="47"/>
        <v>133</v>
      </c>
      <c r="N101" s="239">
        <f t="shared" si="47"/>
        <v>84</v>
      </c>
      <c r="O101" s="239">
        <f t="shared" si="47"/>
        <v>86</v>
      </c>
      <c r="P101" s="239">
        <f t="shared" si="47"/>
        <v>83</v>
      </c>
      <c r="Q101" s="239">
        <f t="shared" si="47"/>
        <v>76</v>
      </c>
      <c r="R101" s="239">
        <f t="shared" si="47"/>
        <v>67</v>
      </c>
      <c r="S101" s="239">
        <f t="shared" si="47"/>
        <v>62</v>
      </c>
      <c r="T101" s="239">
        <f t="shared" si="47"/>
        <v>53</v>
      </c>
      <c r="U101" s="239">
        <f t="shared" si="47"/>
        <v>32</v>
      </c>
      <c r="V101" s="251">
        <f t="shared" si="47"/>
        <v>40</v>
      </c>
      <c r="W101" s="301"/>
      <c r="X101" s="301"/>
    </row>
    <row r="102" spans="1:24" ht="19.5" customHeight="1">
      <c r="A102" s="358"/>
      <c r="B102" s="359"/>
      <c r="C102" s="335" t="s">
        <v>289</v>
      </c>
      <c r="D102" s="333">
        <f t="shared" si="45"/>
        <v>1081</v>
      </c>
      <c r="E102" s="345">
        <v>18</v>
      </c>
      <c r="F102" s="345">
        <v>88</v>
      </c>
      <c r="G102" s="345">
        <v>107</v>
      </c>
      <c r="H102" s="345">
        <v>88</v>
      </c>
      <c r="I102" s="345">
        <v>100</v>
      </c>
      <c r="J102" s="345">
        <v>91</v>
      </c>
      <c r="K102" s="345">
        <v>102</v>
      </c>
      <c r="L102" s="345">
        <v>87</v>
      </c>
      <c r="M102" s="345">
        <v>67</v>
      </c>
      <c r="N102" s="345">
        <v>45</v>
      </c>
      <c r="O102" s="345">
        <v>50</v>
      </c>
      <c r="P102" s="345">
        <v>44</v>
      </c>
      <c r="Q102" s="345">
        <v>43</v>
      </c>
      <c r="R102" s="345">
        <v>40</v>
      </c>
      <c r="S102" s="345">
        <v>33</v>
      </c>
      <c r="T102" s="345">
        <v>33</v>
      </c>
      <c r="U102" s="347">
        <v>19</v>
      </c>
      <c r="V102" s="347">
        <v>26</v>
      </c>
      <c r="W102" s="301"/>
      <c r="X102" s="301"/>
    </row>
    <row r="103" spans="1:24" ht="19.5" customHeight="1">
      <c r="A103" s="358"/>
      <c r="B103" s="360"/>
      <c r="C103" s="335" t="s">
        <v>286</v>
      </c>
      <c r="D103" s="333">
        <f t="shared" si="45"/>
        <v>1023</v>
      </c>
      <c r="E103" s="345">
        <v>24</v>
      </c>
      <c r="F103" s="345">
        <v>89</v>
      </c>
      <c r="G103" s="345">
        <v>98</v>
      </c>
      <c r="H103" s="345">
        <v>95</v>
      </c>
      <c r="I103" s="345">
        <v>101</v>
      </c>
      <c r="J103" s="345">
        <v>102</v>
      </c>
      <c r="K103" s="345">
        <v>111</v>
      </c>
      <c r="L103" s="345">
        <v>87</v>
      </c>
      <c r="M103" s="345">
        <v>66</v>
      </c>
      <c r="N103" s="345">
        <v>39</v>
      </c>
      <c r="O103" s="345">
        <v>36</v>
      </c>
      <c r="P103" s="345">
        <v>39</v>
      </c>
      <c r="Q103" s="345">
        <v>33</v>
      </c>
      <c r="R103" s="345">
        <v>27</v>
      </c>
      <c r="S103" s="345">
        <v>29</v>
      </c>
      <c r="T103" s="345">
        <v>20</v>
      </c>
      <c r="U103" s="347">
        <v>13</v>
      </c>
      <c r="V103" s="347">
        <v>14</v>
      </c>
      <c r="W103" s="301"/>
      <c r="X103" s="301"/>
    </row>
    <row r="104" spans="1:24" ht="8.4499999999999993" customHeight="1">
      <c r="A104" s="1358"/>
      <c r="B104" s="364"/>
      <c r="C104" s="335"/>
      <c r="D104" s="345"/>
      <c r="E104" s="345"/>
      <c r="F104" s="345"/>
      <c r="G104" s="361"/>
      <c r="H104" s="361"/>
      <c r="I104" s="361"/>
      <c r="J104" s="361"/>
      <c r="K104" s="361"/>
      <c r="L104" s="361"/>
      <c r="M104" s="361"/>
      <c r="N104" s="361"/>
      <c r="O104" s="361"/>
      <c r="P104" s="361"/>
      <c r="Q104" s="361"/>
      <c r="R104" s="361"/>
      <c r="S104" s="361"/>
      <c r="T104" s="361"/>
      <c r="U104" s="362"/>
      <c r="V104" s="362"/>
      <c r="W104" s="301"/>
    </row>
    <row r="105" spans="1:24" ht="19.5" customHeight="1">
      <c r="A105" s="1359">
        <v>11</v>
      </c>
      <c r="B105" s="1326" t="s">
        <v>854</v>
      </c>
      <c r="C105" s="1343"/>
      <c r="D105" s="1328">
        <f>SUM(E105:V105)</f>
        <v>13788</v>
      </c>
      <c r="E105" s="1328">
        <f>E106+E107</f>
        <v>380</v>
      </c>
      <c r="F105" s="1328">
        <f t="shared" ref="F105:V105" si="48">F106+F107</f>
        <v>1483</v>
      </c>
      <c r="G105" s="1328">
        <f t="shared" si="48"/>
        <v>1718</v>
      </c>
      <c r="H105" s="1328">
        <f t="shared" si="48"/>
        <v>1534</v>
      </c>
      <c r="I105" s="1328">
        <f t="shared" si="48"/>
        <v>1353</v>
      </c>
      <c r="J105" s="1328">
        <f t="shared" si="48"/>
        <v>1334</v>
      </c>
      <c r="K105" s="1328">
        <f t="shared" si="48"/>
        <v>1189</v>
      </c>
      <c r="L105" s="1328">
        <f t="shared" si="48"/>
        <v>1022</v>
      </c>
      <c r="M105" s="1328">
        <f t="shared" si="48"/>
        <v>784</v>
      </c>
      <c r="N105" s="1328">
        <f t="shared" si="48"/>
        <v>580</v>
      </c>
      <c r="O105" s="1328">
        <f t="shared" si="48"/>
        <v>469</v>
      </c>
      <c r="P105" s="1328">
        <f t="shared" si="48"/>
        <v>388</v>
      </c>
      <c r="Q105" s="1328">
        <f t="shared" si="48"/>
        <v>364</v>
      </c>
      <c r="R105" s="1328">
        <f t="shared" si="48"/>
        <v>339</v>
      </c>
      <c r="S105" s="1328">
        <f t="shared" si="48"/>
        <v>310</v>
      </c>
      <c r="T105" s="1328">
        <f t="shared" si="48"/>
        <v>237</v>
      </c>
      <c r="U105" s="1344">
        <f t="shared" si="48"/>
        <v>148</v>
      </c>
      <c r="V105" s="1328">
        <f t="shared" si="48"/>
        <v>156</v>
      </c>
      <c r="W105" s="301"/>
    </row>
    <row r="106" spans="1:24" ht="19.5" customHeight="1">
      <c r="A106" s="1306"/>
      <c r="B106" s="331"/>
      <c r="C106" s="335" t="s">
        <v>289</v>
      </c>
      <c r="D106" s="345">
        <f>SUM(E106:V106)</f>
        <v>7211</v>
      </c>
      <c r="E106" s="345">
        <f t="shared" ref="E106:V106" si="49">SUM(E110+E122)</f>
        <v>194</v>
      </c>
      <c r="F106" s="345">
        <f t="shared" si="49"/>
        <v>754</v>
      </c>
      <c r="G106" s="345">
        <f t="shared" si="49"/>
        <v>873</v>
      </c>
      <c r="H106" s="345">
        <f t="shared" si="49"/>
        <v>779</v>
      </c>
      <c r="I106" s="345">
        <f t="shared" si="49"/>
        <v>686</v>
      </c>
      <c r="J106" s="345">
        <f t="shared" si="49"/>
        <v>709</v>
      </c>
      <c r="K106" s="345">
        <f t="shared" si="49"/>
        <v>625</v>
      </c>
      <c r="L106" s="345">
        <f t="shared" si="49"/>
        <v>541</v>
      </c>
      <c r="M106" s="345">
        <f t="shared" si="49"/>
        <v>441</v>
      </c>
      <c r="N106" s="345">
        <f t="shared" si="49"/>
        <v>321</v>
      </c>
      <c r="O106" s="345">
        <f t="shared" si="49"/>
        <v>252</v>
      </c>
      <c r="P106" s="345">
        <f t="shared" si="49"/>
        <v>203</v>
      </c>
      <c r="Q106" s="345">
        <f t="shared" si="49"/>
        <v>192</v>
      </c>
      <c r="R106" s="345">
        <f t="shared" si="49"/>
        <v>182</v>
      </c>
      <c r="S106" s="345">
        <f t="shared" si="49"/>
        <v>167</v>
      </c>
      <c r="T106" s="345">
        <f t="shared" si="49"/>
        <v>127</v>
      </c>
      <c r="U106" s="347">
        <f t="shared" si="49"/>
        <v>78</v>
      </c>
      <c r="V106" s="345">
        <f t="shared" si="49"/>
        <v>87</v>
      </c>
      <c r="W106" s="301"/>
    </row>
    <row r="107" spans="1:24" ht="19.5" customHeight="1">
      <c r="A107" s="1329"/>
      <c r="B107" s="1336"/>
      <c r="C107" s="1331" t="s">
        <v>286</v>
      </c>
      <c r="D107" s="1337">
        <f>SUM(E107:V107)</f>
        <v>6577</v>
      </c>
      <c r="E107" s="1337">
        <f t="shared" ref="E107:V107" si="50">SUM(E111+E123)</f>
        <v>186</v>
      </c>
      <c r="F107" s="1337">
        <f t="shared" si="50"/>
        <v>729</v>
      </c>
      <c r="G107" s="1337">
        <f t="shared" si="50"/>
        <v>845</v>
      </c>
      <c r="H107" s="1337">
        <f t="shared" si="50"/>
        <v>755</v>
      </c>
      <c r="I107" s="1337">
        <f t="shared" si="50"/>
        <v>667</v>
      </c>
      <c r="J107" s="1337">
        <f t="shared" si="50"/>
        <v>625</v>
      </c>
      <c r="K107" s="1337">
        <f t="shared" si="50"/>
        <v>564</v>
      </c>
      <c r="L107" s="1337">
        <f t="shared" si="50"/>
        <v>481</v>
      </c>
      <c r="M107" s="1337">
        <f t="shared" si="50"/>
        <v>343</v>
      </c>
      <c r="N107" s="1337">
        <f t="shared" si="50"/>
        <v>259</v>
      </c>
      <c r="O107" s="1337">
        <f t="shared" si="50"/>
        <v>217</v>
      </c>
      <c r="P107" s="1337">
        <f t="shared" si="50"/>
        <v>185</v>
      </c>
      <c r="Q107" s="1337">
        <f t="shared" si="50"/>
        <v>172</v>
      </c>
      <c r="R107" s="1337">
        <f t="shared" si="50"/>
        <v>157</v>
      </c>
      <c r="S107" s="1337">
        <f t="shared" si="50"/>
        <v>143</v>
      </c>
      <c r="T107" s="1337">
        <f t="shared" si="50"/>
        <v>110</v>
      </c>
      <c r="U107" s="1337">
        <f t="shared" si="50"/>
        <v>70</v>
      </c>
      <c r="V107" s="1337">
        <f t="shared" si="50"/>
        <v>69</v>
      </c>
      <c r="W107" s="301"/>
      <c r="X107" s="301"/>
    </row>
    <row r="108" spans="1:24" s="368" customFormat="1" ht="15" customHeight="1">
      <c r="A108" s="339"/>
      <c r="B108" s="340"/>
      <c r="C108" s="327"/>
      <c r="D108" s="333"/>
      <c r="E108" s="333"/>
      <c r="F108" s="333"/>
      <c r="G108" s="365"/>
      <c r="H108" s="365"/>
      <c r="I108" s="365"/>
      <c r="J108" s="365"/>
      <c r="K108" s="365"/>
      <c r="L108" s="365"/>
      <c r="M108" s="365"/>
      <c r="N108" s="365"/>
      <c r="O108" s="365"/>
      <c r="P108" s="365"/>
      <c r="Q108" s="365"/>
      <c r="R108" s="365"/>
      <c r="S108" s="365"/>
      <c r="T108" s="365"/>
      <c r="U108" s="366"/>
      <c r="V108" s="366"/>
      <c r="W108" s="367"/>
      <c r="X108" s="367"/>
    </row>
    <row r="109" spans="1:24" ht="19.5" customHeight="1">
      <c r="A109" s="1334" t="s">
        <v>25</v>
      </c>
      <c r="B109" s="1345" t="s">
        <v>314</v>
      </c>
      <c r="C109" s="1346"/>
      <c r="D109" s="1328">
        <f>SUM(E109:V109)</f>
        <v>10586</v>
      </c>
      <c r="E109" s="1328">
        <f>E110+E111</f>
        <v>305</v>
      </c>
      <c r="F109" s="1328">
        <f t="shared" ref="F109:V109" si="51">F110+F111</f>
        <v>1150</v>
      </c>
      <c r="G109" s="1328">
        <f t="shared" si="51"/>
        <v>1306</v>
      </c>
      <c r="H109" s="1328">
        <f t="shared" si="51"/>
        <v>1186</v>
      </c>
      <c r="I109" s="1328">
        <f t="shared" si="51"/>
        <v>1044</v>
      </c>
      <c r="J109" s="1328">
        <f t="shared" si="51"/>
        <v>1012</v>
      </c>
      <c r="K109" s="1328">
        <f t="shared" si="51"/>
        <v>930</v>
      </c>
      <c r="L109" s="1328">
        <f t="shared" si="51"/>
        <v>784</v>
      </c>
      <c r="M109" s="1328">
        <f t="shared" si="51"/>
        <v>617</v>
      </c>
      <c r="N109" s="1328">
        <f t="shared" si="51"/>
        <v>453</v>
      </c>
      <c r="O109" s="1328">
        <f t="shared" si="51"/>
        <v>375</v>
      </c>
      <c r="P109" s="1328">
        <f t="shared" si="51"/>
        <v>292</v>
      </c>
      <c r="Q109" s="1328">
        <f t="shared" si="51"/>
        <v>272</v>
      </c>
      <c r="R109" s="1328">
        <f t="shared" si="51"/>
        <v>231</v>
      </c>
      <c r="S109" s="1328">
        <f t="shared" si="51"/>
        <v>255</v>
      </c>
      <c r="T109" s="1328">
        <f t="shared" si="51"/>
        <v>153</v>
      </c>
      <c r="U109" s="1328">
        <f t="shared" si="51"/>
        <v>116</v>
      </c>
      <c r="V109" s="1328">
        <f t="shared" si="51"/>
        <v>105</v>
      </c>
      <c r="W109" s="301"/>
      <c r="X109" s="301"/>
    </row>
    <row r="110" spans="1:24" ht="19.5" customHeight="1">
      <c r="A110" s="1306"/>
      <c r="B110" s="331"/>
      <c r="C110" s="335" t="s">
        <v>289</v>
      </c>
      <c r="D110" s="345">
        <f>SUM(E110:V110)</f>
        <v>5547</v>
      </c>
      <c r="E110" s="345">
        <f t="shared" ref="E110:V110" si="52">SUM(E113+E116+E119)</f>
        <v>152</v>
      </c>
      <c r="F110" s="345">
        <f t="shared" si="52"/>
        <v>578</v>
      </c>
      <c r="G110" s="345">
        <f t="shared" si="52"/>
        <v>665</v>
      </c>
      <c r="H110" s="345">
        <f t="shared" si="52"/>
        <v>606</v>
      </c>
      <c r="I110" s="345">
        <f t="shared" si="52"/>
        <v>532</v>
      </c>
      <c r="J110" s="345">
        <f t="shared" si="52"/>
        <v>539</v>
      </c>
      <c r="K110" s="345">
        <f t="shared" si="52"/>
        <v>497</v>
      </c>
      <c r="L110" s="345">
        <f t="shared" si="52"/>
        <v>398</v>
      </c>
      <c r="M110" s="345">
        <f t="shared" si="52"/>
        <v>357</v>
      </c>
      <c r="N110" s="345">
        <f t="shared" si="52"/>
        <v>246</v>
      </c>
      <c r="O110" s="345">
        <f t="shared" si="52"/>
        <v>205</v>
      </c>
      <c r="P110" s="345">
        <f t="shared" si="52"/>
        <v>152</v>
      </c>
      <c r="Q110" s="345">
        <f t="shared" si="52"/>
        <v>142</v>
      </c>
      <c r="R110" s="345">
        <f t="shared" si="52"/>
        <v>131</v>
      </c>
      <c r="S110" s="345">
        <f t="shared" si="52"/>
        <v>139</v>
      </c>
      <c r="T110" s="345">
        <f t="shared" si="52"/>
        <v>89</v>
      </c>
      <c r="U110" s="345">
        <f t="shared" si="52"/>
        <v>60</v>
      </c>
      <c r="V110" s="345">
        <f t="shared" si="52"/>
        <v>59</v>
      </c>
      <c r="W110" s="301"/>
      <c r="X110" s="301"/>
    </row>
    <row r="111" spans="1:24" ht="19.5" customHeight="1">
      <c r="A111" s="1329"/>
      <c r="B111" s="1336"/>
      <c r="C111" s="1331" t="s">
        <v>286</v>
      </c>
      <c r="D111" s="1337">
        <f>SUM(E111:V111)</f>
        <v>5039</v>
      </c>
      <c r="E111" s="1337">
        <f t="shared" ref="E111:V111" si="53">SUM(E114+E117+E120)</f>
        <v>153</v>
      </c>
      <c r="F111" s="1337">
        <f t="shared" si="53"/>
        <v>572</v>
      </c>
      <c r="G111" s="1337">
        <f t="shared" si="53"/>
        <v>641</v>
      </c>
      <c r="H111" s="1337">
        <f t="shared" si="53"/>
        <v>580</v>
      </c>
      <c r="I111" s="1337">
        <f t="shared" si="53"/>
        <v>512</v>
      </c>
      <c r="J111" s="1337">
        <f t="shared" si="53"/>
        <v>473</v>
      </c>
      <c r="K111" s="1337">
        <f t="shared" si="53"/>
        <v>433</v>
      </c>
      <c r="L111" s="1337">
        <f t="shared" si="53"/>
        <v>386</v>
      </c>
      <c r="M111" s="1337">
        <f t="shared" si="53"/>
        <v>260</v>
      </c>
      <c r="N111" s="1337">
        <f t="shared" si="53"/>
        <v>207</v>
      </c>
      <c r="O111" s="1337">
        <f t="shared" si="53"/>
        <v>170</v>
      </c>
      <c r="P111" s="1337">
        <f t="shared" si="53"/>
        <v>140</v>
      </c>
      <c r="Q111" s="1337">
        <f t="shared" si="53"/>
        <v>130</v>
      </c>
      <c r="R111" s="1337">
        <f t="shared" si="53"/>
        <v>100</v>
      </c>
      <c r="S111" s="1337">
        <f t="shared" si="53"/>
        <v>116</v>
      </c>
      <c r="T111" s="1337">
        <f t="shared" si="53"/>
        <v>64</v>
      </c>
      <c r="U111" s="1337">
        <f t="shared" si="53"/>
        <v>56</v>
      </c>
      <c r="V111" s="1337">
        <f t="shared" si="53"/>
        <v>46</v>
      </c>
      <c r="W111" s="301"/>
      <c r="X111" s="301"/>
    </row>
    <row r="112" spans="1:24" s="368" customFormat="1" ht="19.5" customHeight="1">
      <c r="A112" s="339" t="s">
        <v>25</v>
      </c>
      <c r="B112" s="340" t="s">
        <v>315</v>
      </c>
      <c r="C112" s="327"/>
      <c r="D112" s="333">
        <f t="shared" ref="D112:D120" si="54">SUM(E112:V112)</f>
        <v>2944</v>
      </c>
      <c r="E112" s="239">
        <f t="shared" ref="E112:V112" si="55">SUM(E113:E114)</f>
        <v>68</v>
      </c>
      <c r="F112" s="239">
        <f t="shared" si="55"/>
        <v>304</v>
      </c>
      <c r="G112" s="239">
        <f t="shared" si="55"/>
        <v>374</v>
      </c>
      <c r="H112" s="239">
        <f t="shared" si="55"/>
        <v>327</v>
      </c>
      <c r="I112" s="239">
        <f t="shared" si="55"/>
        <v>337</v>
      </c>
      <c r="J112" s="239">
        <f t="shared" si="55"/>
        <v>262</v>
      </c>
      <c r="K112" s="239">
        <f t="shared" si="55"/>
        <v>284</v>
      </c>
      <c r="L112" s="239">
        <f t="shared" si="55"/>
        <v>212</v>
      </c>
      <c r="M112" s="239">
        <f t="shared" si="55"/>
        <v>176</v>
      </c>
      <c r="N112" s="239">
        <f t="shared" si="55"/>
        <v>142</v>
      </c>
      <c r="O112" s="239">
        <f t="shared" si="55"/>
        <v>105</v>
      </c>
      <c r="P112" s="239">
        <f t="shared" si="55"/>
        <v>85</v>
      </c>
      <c r="Q112" s="239">
        <f t="shared" si="55"/>
        <v>57</v>
      </c>
      <c r="R112" s="239">
        <f t="shared" si="55"/>
        <v>70</v>
      </c>
      <c r="S112" s="239">
        <f t="shared" si="55"/>
        <v>57</v>
      </c>
      <c r="T112" s="239">
        <f t="shared" si="55"/>
        <v>34</v>
      </c>
      <c r="U112" s="239">
        <f t="shared" si="55"/>
        <v>25</v>
      </c>
      <c r="V112" s="251">
        <f t="shared" si="55"/>
        <v>25</v>
      </c>
      <c r="W112" s="367"/>
    </row>
    <row r="113" spans="1:24" s="342" customFormat="1" ht="19.5" customHeight="1">
      <c r="A113" s="343"/>
      <c r="B113" s="349"/>
      <c r="C113" s="335" t="s">
        <v>289</v>
      </c>
      <c r="D113" s="345">
        <f t="shared" si="54"/>
        <v>1512</v>
      </c>
      <c r="E113" s="345">
        <v>35</v>
      </c>
      <c r="F113" s="345">
        <v>159</v>
      </c>
      <c r="G113" s="345">
        <v>197</v>
      </c>
      <c r="H113" s="345">
        <v>169</v>
      </c>
      <c r="I113" s="345">
        <v>167</v>
      </c>
      <c r="J113" s="345">
        <v>123</v>
      </c>
      <c r="K113" s="345">
        <v>156</v>
      </c>
      <c r="L113" s="345">
        <v>89</v>
      </c>
      <c r="M113" s="345">
        <v>103</v>
      </c>
      <c r="N113" s="345">
        <v>74</v>
      </c>
      <c r="O113" s="345">
        <v>50</v>
      </c>
      <c r="P113" s="345">
        <v>45</v>
      </c>
      <c r="Q113" s="345">
        <v>26</v>
      </c>
      <c r="R113" s="345">
        <v>39</v>
      </c>
      <c r="S113" s="345">
        <v>36</v>
      </c>
      <c r="T113" s="345">
        <v>16</v>
      </c>
      <c r="U113" s="345">
        <v>11</v>
      </c>
      <c r="V113" s="347">
        <v>17</v>
      </c>
      <c r="W113" s="341"/>
    </row>
    <row r="114" spans="1:24" ht="19.5" customHeight="1">
      <c r="A114" s="343"/>
      <c r="B114" s="350"/>
      <c r="C114" s="335" t="s">
        <v>286</v>
      </c>
      <c r="D114" s="345">
        <f t="shared" si="54"/>
        <v>1432</v>
      </c>
      <c r="E114" s="345">
        <v>33</v>
      </c>
      <c r="F114" s="345">
        <v>145</v>
      </c>
      <c r="G114" s="345">
        <v>177</v>
      </c>
      <c r="H114" s="345">
        <v>158</v>
      </c>
      <c r="I114" s="345">
        <v>170</v>
      </c>
      <c r="J114" s="345">
        <v>139</v>
      </c>
      <c r="K114" s="345">
        <v>128</v>
      </c>
      <c r="L114" s="345">
        <v>123</v>
      </c>
      <c r="M114" s="345">
        <v>73</v>
      </c>
      <c r="N114" s="345">
        <v>68</v>
      </c>
      <c r="O114" s="345">
        <v>55</v>
      </c>
      <c r="P114" s="345">
        <v>40</v>
      </c>
      <c r="Q114" s="345">
        <v>31</v>
      </c>
      <c r="R114" s="345">
        <v>31</v>
      </c>
      <c r="S114" s="345">
        <v>21</v>
      </c>
      <c r="T114" s="345">
        <v>18</v>
      </c>
      <c r="U114" s="345">
        <v>14</v>
      </c>
      <c r="V114" s="347">
        <v>8</v>
      </c>
      <c r="W114" s="301"/>
    </row>
    <row r="115" spans="1:24" s="371" customFormat="1" ht="19.5" customHeight="1">
      <c r="A115" s="339" t="s">
        <v>27</v>
      </c>
      <c r="B115" s="340" t="s">
        <v>316</v>
      </c>
      <c r="C115" s="327"/>
      <c r="D115" s="333">
        <f t="shared" si="54"/>
        <v>5363</v>
      </c>
      <c r="E115" s="239">
        <f t="shared" ref="E115:V115" si="56">SUM(E116:E117)</f>
        <v>177</v>
      </c>
      <c r="F115" s="239">
        <f t="shared" si="56"/>
        <v>610</v>
      </c>
      <c r="G115" s="239">
        <f t="shared" si="56"/>
        <v>661</v>
      </c>
      <c r="H115" s="239">
        <f t="shared" si="56"/>
        <v>623</v>
      </c>
      <c r="I115" s="239">
        <f t="shared" si="56"/>
        <v>504</v>
      </c>
      <c r="J115" s="239">
        <f t="shared" si="56"/>
        <v>551</v>
      </c>
      <c r="K115" s="239">
        <f t="shared" si="56"/>
        <v>474</v>
      </c>
      <c r="L115" s="239">
        <f t="shared" si="56"/>
        <v>406</v>
      </c>
      <c r="M115" s="239">
        <f t="shared" si="56"/>
        <v>322</v>
      </c>
      <c r="N115" s="239">
        <f t="shared" si="56"/>
        <v>209</v>
      </c>
      <c r="O115" s="239">
        <f t="shared" si="56"/>
        <v>179</v>
      </c>
      <c r="P115" s="239">
        <f t="shared" si="56"/>
        <v>144</v>
      </c>
      <c r="Q115" s="239">
        <f t="shared" si="56"/>
        <v>126</v>
      </c>
      <c r="R115" s="239">
        <f t="shared" si="56"/>
        <v>101</v>
      </c>
      <c r="S115" s="239">
        <f t="shared" si="56"/>
        <v>114</v>
      </c>
      <c r="T115" s="239">
        <f t="shared" si="56"/>
        <v>72</v>
      </c>
      <c r="U115" s="239">
        <f t="shared" si="56"/>
        <v>50</v>
      </c>
      <c r="V115" s="251">
        <f t="shared" si="56"/>
        <v>40</v>
      </c>
      <c r="W115" s="370"/>
      <c r="X115" s="370"/>
    </row>
    <row r="116" spans="1:24" s="342" customFormat="1" ht="19.5" customHeight="1">
      <c r="A116" s="343"/>
      <c r="B116" s="349"/>
      <c r="C116" s="335" t="s">
        <v>289</v>
      </c>
      <c r="D116" s="345">
        <f t="shared" si="54"/>
        <v>2806</v>
      </c>
      <c r="E116" s="345">
        <v>84</v>
      </c>
      <c r="F116" s="345">
        <v>302</v>
      </c>
      <c r="G116" s="280">
        <v>339</v>
      </c>
      <c r="H116" s="280">
        <v>316</v>
      </c>
      <c r="I116" s="280">
        <v>259</v>
      </c>
      <c r="J116" s="280">
        <v>301</v>
      </c>
      <c r="K116" s="280">
        <v>243</v>
      </c>
      <c r="L116" s="280">
        <v>219</v>
      </c>
      <c r="M116" s="280">
        <v>182</v>
      </c>
      <c r="N116" s="280">
        <v>113</v>
      </c>
      <c r="O116" s="280">
        <v>97</v>
      </c>
      <c r="P116" s="280">
        <v>75</v>
      </c>
      <c r="Q116" s="280">
        <v>69</v>
      </c>
      <c r="R116" s="280">
        <v>54</v>
      </c>
      <c r="S116" s="280">
        <v>62</v>
      </c>
      <c r="T116" s="280">
        <v>42</v>
      </c>
      <c r="U116" s="280">
        <v>30</v>
      </c>
      <c r="V116" s="916">
        <v>19</v>
      </c>
      <c r="W116" s="341"/>
      <c r="X116" s="341"/>
    </row>
    <row r="117" spans="1:24" ht="19.5" customHeight="1">
      <c r="A117" s="343"/>
      <c r="B117" s="350"/>
      <c r="C117" s="335" t="s">
        <v>286</v>
      </c>
      <c r="D117" s="345">
        <f t="shared" si="54"/>
        <v>2557</v>
      </c>
      <c r="E117" s="345">
        <v>93</v>
      </c>
      <c r="F117" s="345">
        <v>308</v>
      </c>
      <c r="G117" s="280">
        <v>322</v>
      </c>
      <c r="H117" s="280">
        <v>307</v>
      </c>
      <c r="I117" s="280">
        <v>245</v>
      </c>
      <c r="J117" s="280">
        <v>250</v>
      </c>
      <c r="K117" s="280">
        <v>231</v>
      </c>
      <c r="L117" s="280">
        <v>187</v>
      </c>
      <c r="M117" s="280">
        <v>140</v>
      </c>
      <c r="N117" s="280">
        <v>96</v>
      </c>
      <c r="O117" s="280">
        <v>82</v>
      </c>
      <c r="P117" s="280">
        <v>69</v>
      </c>
      <c r="Q117" s="280">
        <v>57</v>
      </c>
      <c r="R117" s="280">
        <v>47</v>
      </c>
      <c r="S117" s="280">
        <v>52</v>
      </c>
      <c r="T117" s="280">
        <v>30</v>
      </c>
      <c r="U117" s="280">
        <v>20</v>
      </c>
      <c r="V117" s="916">
        <v>21</v>
      </c>
      <c r="W117" s="301"/>
      <c r="X117" s="301"/>
    </row>
    <row r="118" spans="1:24" s="368" customFormat="1" ht="19.5" customHeight="1">
      <c r="A118" s="339" t="s">
        <v>29</v>
      </c>
      <c r="B118" s="340" t="s">
        <v>317</v>
      </c>
      <c r="C118" s="327"/>
      <c r="D118" s="333">
        <f t="shared" si="54"/>
        <v>2279</v>
      </c>
      <c r="E118" s="239">
        <f t="shared" ref="E118:V118" si="57">SUM(E119:E120)</f>
        <v>60</v>
      </c>
      <c r="F118" s="239">
        <f t="shared" si="57"/>
        <v>236</v>
      </c>
      <c r="G118" s="239">
        <f t="shared" si="57"/>
        <v>271</v>
      </c>
      <c r="H118" s="239">
        <f t="shared" si="57"/>
        <v>236</v>
      </c>
      <c r="I118" s="239">
        <f t="shared" si="57"/>
        <v>203</v>
      </c>
      <c r="J118" s="239">
        <f t="shared" si="57"/>
        <v>199</v>
      </c>
      <c r="K118" s="239">
        <f t="shared" si="57"/>
        <v>172</v>
      </c>
      <c r="L118" s="239">
        <f t="shared" si="57"/>
        <v>166</v>
      </c>
      <c r="M118" s="239">
        <f t="shared" si="57"/>
        <v>119</v>
      </c>
      <c r="N118" s="239">
        <f t="shared" si="57"/>
        <v>102</v>
      </c>
      <c r="O118" s="239">
        <f t="shared" si="57"/>
        <v>91</v>
      </c>
      <c r="P118" s="239">
        <f t="shared" si="57"/>
        <v>63</v>
      </c>
      <c r="Q118" s="239">
        <f t="shared" si="57"/>
        <v>89</v>
      </c>
      <c r="R118" s="239">
        <f t="shared" si="57"/>
        <v>60</v>
      </c>
      <c r="S118" s="239">
        <f t="shared" si="57"/>
        <v>84</v>
      </c>
      <c r="T118" s="239">
        <f t="shared" si="57"/>
        <v>47</v>
      </c>
      <c r="U118" s="239">
        <f t="shared" si="57"/>
        <v>41</v>
      </c>
      <c r="V118" s="251">
        <f t="shared" si="57"/>
        <v>40</v>
      </c>
      <c r="W118" s="367"/>
      <c r="X118" s="367"/>
    </row>
    <row r="119" spans="1:24" s="342" customFormat="1" ht="19.5" customHeight="1">
      <c r="A119" s="343"/>
      <c r="B119" s="326"/>
      <c r="C119" s="335" t="s">
        <v>289</v>
      </c>
      <c r="D119" s="345">
        <f t="shared" si="54"/>
        <v>1229</v>
      </c>
      <c r="E119" s="345">
        <v>33</v>
      </c>
      <c r="F119" s="345">
        <v>117</v>
      </c>
      <c r="G119" s="280">
        <v>129</v>
      </c>
      <c r="H119" s="280">
        <v>121</v>
      </c>
      <c r="I119" s="280">
        <v>106</v>
      </c>
      <c r="J119" s="280">
        <v>115</v>
      </c>
      <c r="K119" s="280">
        <v>98</v>
      </c>
      <c r="L119" s="280">
        <v>90</v>
      </c>
      <c r="M119" s="280">
        <v>72</v>
      </c>
      <c r="N119" s="280">
        <v>59</v>
      </c>
      <c r="O119" s="280">
        <v>58</v>
      </c>
      <c r="P119" s="280">
        <v>32</v>
      </c>
      <c r="Q119" s="280">
        <v>47</v>
      </c>
      <c r="R119" s="280">
        <v>38</v>
      </c>
      <c r="S119" s="280">
        <v>41</v>
      </c>
      <c r="T119" s="280">
        <v>31</v>
      </c>
      <c r="U119" s="280">
        <v>19</v>
      </c>
      <c r="V119" s="916">
        <v>23</v>
      </c>
      <c r="W119" s="341"/>
      <c r="X119" s="341"/>
    </row>
    <row r="120" spans="1:24" ht="19.5" customHeight="1">
      <c r="A120" s="372"/>
      <c r="B120" s="373"/>
      <c r="C120" s="374" t="s">
        <v>286</v>
      </c>
      <c r="D120" s="345">
        <f t="shared" si="54"/>
        <v>1050</v>
      </c>
      <c r="E120" s="345">
        <v>27</v>
      </c>
      <c r="F120" s="345">
        <v>119</v>
      </c>
      <c r="G120" s="280">
        <v>142</v>
      </c>
      <c r="H120" s="280">
        <v>115</v>
      </c>
      <c r="I120" s="280">
        <v>97</v>
      </c>
      <c r="J120" s="280">
        <v>84</v>
      </c>
      <c r="K120" s="280">
        <v>74</v>
      </c>
      <c r="L120" s="280">
        <v>76</v>
      </c>
      <c r="M120" s="280">
        <v>47</v>
      </c>
      <c r="N120" s="280">
        <v>43</v>
      </c>
      <c r="O120" s="280">
        <v>33</v>
      </c>
      <c r="P120" s="280">
        <v>31</v>
      </c>
      <c r="Q120" s="280">
        <v>42</v>
      </c>
      <c r="R120" s="280">
        <v>22</v>
      </c>
      <c r="S120" s="280">
        <v>43</v>
      </c>
      <c r="T120" s="280">
        <v>16</v>
      </c>
      <c r="U120" s="280">
        <v>22</v>
      </c>
      <c r="V120" s="916">
        <v>17</v>
      </c>
      <c r="W120" s="375"/>
      <c r="X120" s="301"/>
    </row>
    <row r="121" spans="1:24" ht="19.5" customHeight="1">
      <c r="A121" s="1334" t="s">
        <v>27</v>
      </c>
      <c r="B121" s="1345" t="s">
        <v>297</v>
      </c>
      <c r="C121" s="1343"/>
      <c r="D121" s="1328">
        <f t="shared" ref="D121:V121" si="58">D124+D127</f>
        <v>3202</v>
      </c>
      <c r="E121" s="1328">
        <f t="shared" si="58"/>
        <v>75</v>
      </c>
      <c r="F121" s="1328">
        <f t="shared" si="58"/>
        <v>333</v>
      </c>
      <c r="G121" s="1347">
        <f t="shared" si="58"/>
        <v>412</v>
      </c>
      <c r="H121" s="1347">
        <f t="shared" si="58"/>
        <v>348</v>
      </c>
      <c r="I121" s="1347">
        <f t="shared" si="58"/>
        <v>309</v>
      </c>
      <c r="J121" s="1347">
        <f t="shared" si="58"/>
        <v>322</v>
      </c>
      <c r="K121" s="1347">
        <f t="shared" si="58"/>
        <v>259</v>
      </c>
      <c r="L121" s="1347">
        <f t="shared" si="58"/>
        <v>238</v>
      </c>
      <c r="M121" s="1347">
        <f t="shared" si="58"/>
        <v>167</v>
      </c>
      <c r="N121" s="1347">
        <f t="shared" si="58"/>
        <v>127</v>
      </c>
      <c r="O121" s="1347">
        <f t="shared" si="58"/>
        <v>94</v>
      </c>
      <c r="P121" s="1347">
        <f t="shared" si="58"/>
        <v>96</v>
      </c>
      <c r="Q121" s="1347">
        <f t="shared" si="58"/>
        <v>92</v>
      </c>
      <c r="R121" s="1347">
        <f t="shared" si="58"/>
        <v>108</v>
      </c>
      <c r="S121" s="1347">
        <f t="shared" si="58"/>
        <v>55</v>
      </c>
      <c r="T121" s="1347">
        <f t="shared" si="58"/>
        <v>84</v>
      </c>
      <c r="U121" s="1347">
        <f t="shared" si="58"/>
        <v>32</v>
      </c>
      <c r="V121" s="1347">
        <f t="shared" si="58"/>
        <v>51</v>
      </c>
      <c r="W121" s="301"/>
      <c r="X121" s="301"/>
    </row>
    <row r="122" spans="1:24" ht="19.5" customHeight="1">
      <c r="A122" s="1306"/>
      <c r="B122" s="331"/>
      <c r="C122" s="335" t="s">
        <v>289</v>
      </c>
      <c r="D122" s="345">
        <f t="shared" ref="D122:V122" si="59">D125+D128</f>
        <v>1664</v>
      </c>
      <c r="E122" s="1353">
        <f t="shared" si="59"/>
        <v>42</v>
      </c>
      <c r="F122" s="345">
        <f t="shared" si="59"/>
        <v>176</v>
      </c>
      <c r="G122" s="1354">
        <f t="shared" si="59"/>
        <v>208</v>
      </c>
      <c r="H122" s="1355">
        <f t="shared" si="59"/>
        <v>173</v>
      </c>
      <c r="I122" s="1355">
        <f t="shared" si="59"/>
        <v>154</v>
      </c>
      <c r="J122" s="1355">
        <f t="shared" si="59"/>
        <v>170</v>
      </c>
      <c r="K122" s="1355">
        <f t="shared" si="59"/>
        <v>128</v>
      </c>
      <c r="L122" s="1355">
        <f t="shared" si="59"/>
        <v>143</v>
      </c>
      <c r="M122" s="1355">
        <f t="shared" si="59"/>
        <v>84</v>
      </c>
      <c r="N122" s="1355">
        <f t="shared" si="59"/>
        <v>75</v>
      </c>
      <c r="O122" s="1355">
        <f t="shared" si="59"/>
        <v>47</v>
      </c>
      <c r="P122" s="1355">
        <f t="shared" si="59"/>
        <v>51</v>
      </c>
      <c r="Q122" s="1355">
        <f t="shared" si="59"/>
        <v>50</v>
      </c>
      <c r="R122" s="1355">
        <f t="shared" si="59"/>
        <v>51</v>
      </c>
      <c r="S122" s="1355">
        <f t="shared" si="59"/>
        <v>28</v>
      </c>
      <c r="T122" s="1355">
        <f t="shared" si="59"/>
        <v>38</v>
      </c>
      <c r="U122" s="1355">
        <f t="shared" si="59"/>
        <v>18</v>
      </c>
      <c r="V122" s="1356">
        <f t="shared" si="59"/>
        <v>28</v>
      </c>
      <c r="W122" s="301"/>
      <c r="X122" s="301"/>
    </row>
    <row r="123" spans="1:24" ht="19.5" customHeight="1">
      <c r="A123" s="1329"/>
      <c r="B123" s="1336"/>
      <c r="C123" s="1331" t="s">
        <v>286</v>
      </c>
      <c r="D123" s="1337">
        <f t="shared" ref="D123:V123" si="60">D126+D129</f>
        <v>1538</v>
      </c>
      <c r="E123" s="1357">
        <f t="shared" si="60"/>
        <v>33</v>
      </c>
      <c r="F123" s="1357">
        <f t="shared" si="60"/>
        <v>157</v>
      </c>
      <c r="G123" s="1357">
        <f t="shared" si="60"/>
        <v>204</v>
      </c>
      <c r="H123" s="1357">
        <f t="shared" si="60"/>
        <v>175</v>
      </c>
      <c r="I123" s="1357">
        <f t="shared" si="60"/>
        <v>155</v>
      </c>
      <c r="J123" s="1357">
        <f t="shared" si="60"/>
        <v>152</v>
      </c>
      <c r="K123" s="1357">
        <f t="shared" si="60"/>
        <v>131</v>
      </c>
      <c r="L123" s="1357">
        <f t="shared" si="60"/>
        <v>95</v>
      </c>
      <c r="M123" s="1357">
        <f t="shared" si="60"/>
        <v>83</v>
      </c>
      <c r="N123" s="1357">
        <f t="shared" si="60"/>
        <v>52</v>
      </c>
      <c r="O123" s="1357">
        <f t="shared" si="60"/>
        <v>47</v>
      </c>
      <c r="P123" s="1357">
        <f t="shared" si="60"/>
        <v>45</v>
      </c>
      <c r="Q123" s="1357">
        <f t="shared" si="60"/>
        <v>42</v>
      </c>
      <c r="R123" s="1357">
        <f t="shared" si="60"/>
        <v>57</v>
      </c>
      <c r="S123" s="1357">
        <f t="shared" si="60"/>
        <v>27</v>
      </c>
      <c r="T123" s="1357">
        <f t="shared" si="60"/>
        <v>46</v>
      </c>
      <c r="U123" s="1357">
        <f t="shared" si="60"/>
        <v>14</v>
      </c>
      <c r="V123" s="1357">
        <f t="shared" si="60"/>
        <v>23</v>
      </c>
      <c r="W123" s="301"/>
      <c r="X123" s="301"/>
    </row>
    <row r="124" spans="1:24" s="342" customFormat="1" ht="19.5" customHeight="1">
      <c r="A124" s="339" t="s">
        <v>25</v>
      </c>
      <c r="B124" s="340" t="s">
        <v>318</v>
      </c>
      <c r="C124" s="327"/>
      <c r="D124" s="333">
        <f>D125+D126</f>
        <v>2565</v>
      </c>
      <c r="E124" s="333">
        <f t="shared" ref="E124:V124" si="61">E125+E126</f>
        <v>57</v>
      </c>
      <c r="F124" s="333">
        <f t="shared" si="61"/>
        <v>259</v>
      </c>
      <c r="G124" s="333">
        <f t="shared" si="61"/>
        <v>326</v>
      </c>
      <c r="H124" s="333">
        <f t="shared" si="61"/>
        <v>276</v>
      </c>
      <c r="I124" s="333">
        <f t="shared" si="61"/>
        <v>246</v>
      </c>
      <c r="J124" s="333">
        <f t="shared" si="61"/>
        <v>259</v>
      </c>
      <c r="K124" s="333">
        <f t="shared" si="61"/>
        <v>206</v>
      </c>
      <c r="L124" s="333">
        <f t="shared" si="61"/>
        <v>194</v>
      </c>
      <c r="M124" s="333">
        <f t="shared" si="61"/>
        <v>132</v>
      </c>
      <c r="N124" s="333">
        <f t="shared" si="61"/>
        <v>105</v>
      </c>
      <c r="O124" s="333">
        <f t="shared" si="61"/>
        <v>74</v>
      </c>
      <c r="P124" s="333">
        <f t="shared" si="61"/>
        <v>79</v>
      </c>
      <c r="Q124" s="333">
        <f t="shared" si="61"/>
        <v>83</v>
      </c>
      <c r="R124" s="333">
        <f t="shared" si="61"/>
        <v>89</v>
      </c>
      <c r="S124" s="333">
        <f t="shared" si="61"/>
        <v>47</v>
      </c>
      <c r="T124" s="333">
        <f t="shared" si="61"/>
        <v>68</v>
      </c>
      <c r="U124" s="333">
        <f t="shared" si="61"/>
        <v>26</v>
      </c>
      <c r="V124" s="328">
        <f t="shared" si="61"/>
        <v>39</v>
      </c>
      <c r="W124" s="341"/>
      <c r="X124" s="341"/>
    </row>
    <row r="125" spans="1:24" s="342" customFormat="1" ht="19.5" customHeight="1">
      <c r="A125" s="343"/>
      <c r="B125" s="349"/>
      <c r="C125" s="335" t="s">
        <v>289</v>
      </c>
      <c r="D125" s="345">
        <f>SUM(E125:V125)</f>
        <v>1346</v>
      </c>
      <c r="E125" s="345">
        <v>32</v>
      </c>
      <c r="F125" s="345">
        <v>139</v>
      </c>
      <c r="G125" s="280">
        <v>170</v>
      </c>
      <c r="H125" s="280">
        <v>142</v>
      </c>
      <c r="I125" s="280">
        <v>127</v>
      </c>
      <c r="J125" s="280">
        <v>136</v>
      </c>
      <c r="K125" s="280">
        <v>104</v>
      </c>
      <c r="L125" s="280">
        <v>116</v>
      </c>
      <c r="M125" s="280">
        <v>68</v>
      </c>
      <c r="N125" s="280">
        <v>62</v>
      </c>
      <c r="O125" s="280">
        <v>37</v>
      </c>
      <c r="P125" s="280">
        <v>39</v>
      </c>
      <c r="Q125" s="280">
        <v>45</v>
      </c>
      <c r="R125" s="280">
        <v>43</v>
      </c>
      <c r="S125" s="280">
        <v>24</v>
      </c>
      <c r="T125" s="280">
        <v>28</v>
      </c>
      <c r="U125" s="280">
        <v>14</v>
      </c>
      <c r="V125" s="916">
        <v>20</v>
      </c>
      <c r="W125" s="341"/>
      <c r="X125" s="341"/>
    </row>
    <row r="126" spans="1:24" ht="19.5" customHeight="1">
      <c r="A126" s="343"/>
      <c r="B126" s="350"/>
      <c r="C126" s="335" t="s">
        <v>286</v>
      </c>
      <c r="D126" s="345">
        <f>SUM(E126:V126)</f>
        <v>1219</v>
      </c>
      <c r="E126" s="345">
        <v>25</v>
      </c>
      <c r="F126" s="345">
        <v>120</v>
      </c>
      <c r="G126" s="280">
        <v>156</v>
      </c>
      <c r="H126" s="280">
        <v>134</v>
      </c>
      <c r="I126" s="280">
        <v>119</v>
      </c>
      <c r="J126" s="280">
        <v>123</v>
      </c>
      <c r="K126" s="280">
        <v>102</v>
      </c>
      <c r="L126" s="280">
        <v>78</v>
      </c>
      <c r="M126" s="280">
        <v>64</v>
      </c>
      <c r="N126" s="280">
        <v>43</v>
      </c>
      <c r="O126" s="280">
        <v>37</v>
      </c>
      <c r="P126" s="280">
        <v>40</v>
      </c>
      <c r="Q126" s="280">
        <v>38</v>
      </c>
      <c r="R126" s="280">
        <v>46</v>
      </c>
      <c r="S126" s="280">
        <v>23</v>
      </c>
      <c r="T126" s="280">
        <v>40</v>
      </c>
      <c r="U126" s="280">
        <v>12</v>
      </c>
      <c r="V126" s="916">
        <v>19</v>
      </c>
      <c r="W126" s="301"/>
      <c r="X126" s="301"/>
    </row>
    <row r="127" spans="1:24" s="342" customFormat="1" ht="19.5" customHeight="1">
      <c r="A127" s="339" t="s">
        <v>27</v>
      </c>
      <c r="B127" s="340" t="s">
        <v>319</v>
      </c>
      <c r="C127" s="327"/>
      <c r="D127" s="333">
        <f>D128+D129</f>
        <v>637</v>
      </c>
      <c r="E127" s="333">
        <f t="shared" ref="E127:V127" si="62">E128+E129</f>
        <v>18</v>
      </c>
      <c r="F127" s="333">
        <f t="shared" si="62"/>
        <v>74</v>
      </c>
      <c r="G127" s="333">
        <f t="shared" si="62"/>
        <v>86</v>
      </c>
      <c r="H127" s="333">
        <f t="shared" si="62"/>
        <v>72</v>
      </c>
      <c r="I127" s="333">
        <f t="shared" si="62"/>
        <v>63</v>
      </c>
      <c r="J127" s="333">
        <f t="shared" si="62"/>
        <v>63</v>
      </c>
      <c r="K127" s="333">
        <f t="shared" si="62"/>
        <v>53</v>
      </c>
      <c r="L127" s="333">
        <f t="shared" si="62"/>
        <v>44</v>
      </c>
      <c r="M127" s="333">
        <f t="shared" si="62"/>
        <v>35</v>
      </c>
      <c r="N127" s="333">
        <f t="shared" si="62"/>
        <v>22</v>
      </c>
      <c r="O127" s="333">
        <f t="shared" si="62"/>
        <v>20</v>
      </c>
      <c r="P127" s="333">
        <f t="shared" si="62"/>
        <v>17</v>
      </c>
      <c r="Q127" s="333">
        <f t="shared" si="62"/>
        <v>9</v>
      </c>
      <c r="R127" s="333">
        <f t="shared" si="62"/>
        <v>19</v>
      </c>
      <c r="S127" s="333">
        <f t="shared" si="62"/>
        <v>8</v>
      </c>
      <c r="T127" s="333">
        <f t="shared" si="62"/>
        <v>16</v>
      </c>
      <c r="U127" s="333">
        <f t="shared" si="62"/>
        <v>6</v>
      </c>
      <c r="V127" s="328">
        <f t="shared" si="62"/>
        <v>12</v>
      </c>
      <c r="W127" s="341"/>
      <c r="X127" s="341"/>
    </row>
    <row r="128" spans="1:24" s="342" customFormat="1" ht="19.5" customHeight="1">
      <c r="A128" s="343"/>
      <c r="B128" s="326"/>
      <c r="C128" s="335" t="s">
        <v>289</v>
      </c>
      <c r="D128" s="345">
        <f>SUM(E128:V128)</f>
        <v>318</v>
      </c>
      <c r="E128" s="345">
        <v>10</v>
      </c>
      <c r="F128" s="345">
        <v>37</v>
      </c>
      <c r="G128" s="345">
        <v>38</v>
      </c>
      <c r="H128" s="345">
        <v>31</v>
      </c>
      <c r="I128" s="345">
        <v>27</v>
      </c>
      <c r="J128" s="345">
        <v>34</v>
      </c>
      <c r="K128" s="345">
        <v>24</v>
      </c>
      <c r="L128" s="345">
        <v>27</v>
      </c>
      <c r="M128" s="345">
        <v>16</v>
      </c>
      <c r="N128" s="345">
        <v>13</v>
      </c>
      <c r="O128" s="345">
        <v>10</v>
      </c>
      <c r="P128" s="345">
        <v>12</v>
      </c>
      <c r="Q128" s="345">
        <v>5</v>
      </c>
      <c r="R128" s="345">
        <v>8</v>
      </c>
      <c r="S128" s="345">
        <v>4</v>
      </c>
      <c r="T128" s="345">
        <v>10</v>
      </c>
      <c r="U128" s="345">
        <v>4</v>
      </c>
      <c r="V128" s="347">
        <v>8</v>
      </c>
      <c r="W128" s="341"/>
      <c r="X128" s="341"/>
    </row>
    <row r="129" spans="1:24" ht="19.5" customHeight="1">
      <c r="A129" s="343"/>
      <c r="B129" s="348"/>
      <c r="C129" s="335" t="s">
        <v>286</v>
      </c>
      <c r="D129" s="345">
        <f>SUM(E129:V129)</f>
        <v>319</v>
      </c>
      <c r="E129" s="345">
        <v>8</v>
      </c>
      <c r="F129" s="345">
        <v>37</v>
      </c>
      <c r="G129" s="345">
        <v>48</v>
      </c>
      <c r="H129" s="345">
        <v>41</v>
      </c>
      <c r="I129" s="345">
        <v>36</v>
      </c>
      <c r="J129" s="345">
        <v>29</v>
      </c>
      <c r="K129" s="345">
        <v>29</v>
      </c>
      <c r="L129" s="345">
        <v>17</v>
      </c>
      <c r="M129" s="345">
        <v>19</v>
      </c>
      <c r="N129" s="345">
        <v>9</v>
      </c>
      <c r="O129" s="345">
        <v>10</v>
      </c>
      <c r="P129" s="345">
        <v>5</v>
      </c>
      <c r="Q129" s="345">
        <v>4</v>
      </c>
      <c r="R129" s="345">
        <v>11</v>
      </c>
      <c r="S129" s="345">
        <v>4</v>
      </c>
      <c r="T129" s="345">
        <v>6</v>
      </c>
      <c r="U129" s="345">
        <v>2</v>
      </c>
      <c r="V129" s="347">
        <v>4</v>
      </c>
      <c r="W129" s="301"/>
      <c r="X129" s="301"/>
    </row>
    <row r="130" spans="1:24" ht="6.75" customHeight="1" thickBot="1">
      <c r="A130" s="376"/>
      <c r="B130" s="377"/>
      <c r="C130" s="378"/>
      <c r="D130" s="379"/>
      <c r="E130" s="379"/>
      <c r="F130" s="379"/>
      <c r="G130" s="380"/>
      <c r="H130" s="380"/>
      <c r="I130" s="380"/>
      <c r="J130" s="380"/>
      <c r="K130" s="380"/>
      <c r="L130" s="380"/>
      <c r="M130" s="380"/>
      <c r="N130" s="380"/>
      <c r="O130" s="380"/>
      <c r="P130" s="380"/>
      <c r="Q130" s="380"/>
      <c r="R130" s="380"/>
      <c r="S130" s="380"/>
      <c r="T130" s="380"/>
      <c r="U130" s="380"/>
      <c r="V130" s="381"/>
      <c r="W130" s="301"/>
    </row>
    <row r="131" spans="1:24" ht="11.45" customHeight="1">
      <c r="A131" s="382"/>
      <c r="G131" s="384"/>
      <c r="H131" s="384"/>
      <c r="I131" s="384"/>
      <c r="J131" s="384"/>
      <c r="K131" s="384"/>
      <c r="L131" s="384"/>
      <c r="M131" s="384"/>
      <c r="N131" s="384"/>
      <c r="O131" s="384"/>
      <c r="P131" s="384"/>
      <c r="Q131" s="384"/>
      <c r="R131" s="384"/>
      <c r="S131" s="384"/>
      <c r="T131" s="384"/>
    </row>
    <row r="132" spans="1:24" ht="11.45" customHeight="1">
      <c r="A132" s="1664" t="s">
        <v>873</v>
      </c>
      <c r="B132" s="1664"/>
      <c r="C132" s="1664"/>
      <c r="D132" s="1664"/>
      <c r="G132" s="384"/>
      <c r="H132" s="384"/>
      <c r="I132" s="384"/>
      <c r="J132" s="384"/>
      <c r="K132" s="384"/>
      <c r="L132" s="384"/>
      <c r="M132" s="384"/>
      <c r="N132" s="384"/>
      <c r="O132" s="384"/>
      <c r="P132" s="384"/>
      <c r="Q132" s="384"/>
      <c r="R132" s="384"/>
      <c r="S132" s="384"/>
      <c r="T132" s="384"/>
    </row>
    <row r="133" spans="1:24">
      <c r="A133" s="1663" t="s">
        <v>872</v>
      </c>
      <c r="B133" s="1663"/>
      <c r="C133" s="1663"/>
      <c r="D133" s="1663"/>
      <c r="E133" s="1663"/>
      <c r="L133" s="342"/>
      <c r="T133" s="384"/>
    </row>
    <row r="134" spans="1:24">
      <c r="A134" s="1685" t="s">
        <v>877</v>
      </c>
      <c r="B134" s="1685"/>
      <c r="L134" s="342"/>
      <c r="T134" s="384"/>
    </row>
    <row r="135" spans="1:24">
      <c r="A135" s="382"/>
      <c r="L135" s="342"/>
      <c r="T135" s="384"/>
    </row>
    <row r="136" spans="1:24">
      <c r="A136" s="382"/>
      <c r="L136" s="342"/>
      <c r="T136" s="384"/>
    </row>
    <row r="137" spans="1:24">
      <c r="A137" s="382"/>
      <c r="L137" s="342"/>
      <c r="T137" s="384"/>
    </row>
    <row r="138" spans="1:24">
      <c r="A138" s="382"/>
      <c r="L138" s="342"/>
      <c r="T138" s="384"/>
    </row>
    <row r="139" spans="1:24">
      <c r="A139" s="382"/>
      <c r="L139" s="342"/>
      <c r="T139" s="384"/>
    </row>
    <row r="140" spans="1:24">
      <c r="A140" s="382"/>
      <c r="L140" s="342"/>
      <c r="T140" s="384"/>
    </row>
    <row r="141" spans="1:24">
      <c r="A141" s="382"/>
      <c r="L141" s="342"/>
      <c r="T141" s="384"/>
    </row>
    <row r="142" spans="1:24">
      <c r="A142" s="382"/>
      <c r="L142" s="342"/>
      <c r="T142" s="384"/>
    </row>
    <row r="143" spans="1:24">
      <c r="A143" s="382"/>
      <c r="L143" s="342"/>
    </row>
    <row r="144" spans="1:24">
      <c r="A144" s="382"/>
    </row>
    <row r="145" spans="1:1">
      <c r="A145" s="382"/>
    </row>
    <row r="146" spans="1:1">
      <c r="A146" s="382"/>
    </row>
    <row r="147" spans="1:1">
      <c r="A147" s="382"/>
    </row>
    <row r="148" spans="1:1">
      <c r="A148" s="382"/>
    </row>
    <row r="149" spans="1:1">
      <c r="A149" s="382"/>
    </row>
    <row r="150" spans="1:1">
      <c r="A150" s="382"/>
    </row>
    <row r="151" spans="1:1">
      <c r="A151" s="382"/>
    </row>
    <row r="152" spans="1:1">
      <c r="A152" s="382"/>
    </row>
    <row r="153" spans="1:1">
      <c r="A153" s="382"/>
    </row>
    <row r="154" spans="1:1">
      <c r="A154" s="382"/>
    </row>
    <row r="155" spans="1:1">
      <c r="A155" s="382"/>
    </row>
    <row r="156" spans="1:1">
      <c r="A156" s="382"/>
    </row>
    <row r="157" spans="1:1">
      <c r="A157" s="382"/>
    </row>
    <row r="158" spans="1:1">
      <c r="A158" s="382"/>
    </row>
    <row r="159" spans="1:1">
      <c r="A159" s="382"/>
    </row>
    <row r="160" spans="1:1">
      <c r="A160" s="382"/>
    </row>
    <row r="161" spans="1:1">
      <c r="A161" s="382"/>
    </row>
    <row r="162" spans="1:1">
      <c r="A162" s="382"/>
    </row>
    <row r="163" spans="1:1">
      <c r="A163" s="382"/>
    </row>
    <row r="164" spans="1:1">
      <c r="A164" s="382"/>
    </row>
    <row r="165" spans="1:1">
      <c r="A165" s="382"/>
    </row>
    <row r="166" spans="1:1">
      <c r="A166" s="382"/>
    </row>
    <row r="167" spans="1:1">
      <c r="A167" s="382"/>
    </row>
    <row r="168" spans="1:1">
      <c r="A168" s="382"/>
    </row>
    <row r="169" spans="1:1">
      <c r="A169" s="369"/>
    </row>
    <row r="170" spans="1:1">
      <c r="A170" s="369"/>
    </row>
    <row r="171" spans="1:1">
      <c r="A171" s="369"/>
    </row>
    <row r="172" spans="1:1">
      <c r="A172" s="369"/>
    </row>
    <row r="173" spans="1:1">
      <c r="A173" s="369"/>
    </row>
    <row r="174" spans="1:1">
      <c r="A174" s="369"/>
    </row>
    <row r="175" spans="1:1">
      <c r="A175" s="369"/>
    </row>
    <row r="176" spans="1:1">
      <c r="A176" s="369"/>
    </row>
    <row r="177" spans="1:1">
      <c r="A177" s="369"/>
    </row>
    <row r="178" spans="1:1">
      <c r="A178" s="369"/>
    </row>
    <row r="179" spans="1:1">
      <c r="A179" s="369"/>
    </row>
    <row r="180" spans="1:1">
      <c r="A180" s="369"/>
    </row>
    <row r="181" spans="1:1">
      <c r="A181" s="369"/>
    </row>
    <row r="182" spans="1:1">
      <c r="A182" s="369"/>
    </row>
    <row r="183" spans="1:1">
      <c r="A183" s="369"/>
    </row>
    <row r="184" spans="1:1">
      <c r="A184" s="369"/>
    </row>
    <row r="185" spans="1:1">
      <c r="A185" s="369"/>
    </row>
    <row r="186" spans="1:1">
      <c r="A186" s="369"/>
    </row>
    <row r="187" spans="1:1">
      <c r="A187" s="369"/>
    </row>
    <row r="188" spans="1:1">
      <c r="A188" s="369"/>
    </row>
    <row r="189" spans="1:1">
      <c r="A189" s="369"/>
    </row>
    <row r="190" spans="1:1">
      <c r="A190" s="369"/>
    </row>
  </sheetData>
  <mergeCells count="10">
    <mergeCell ref="A1:W1"/>
    <mergeCell ref="A2:W2"/>
    <mergeCell ref="A132:D132"/>
    <mergeCell ref="A133:E133"/>
    <mergeCell ref="A134:B134"/>
    <mergeCell ref="A4:A5"/>
    <mergeCell ref="B4:C4"/>
    <mergeCell ref="D4:D5"/>
    <mergeCell ref="E4:T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89" orientation="landscape" r:id="rId1"/>
  <headerFooter alignWithMargins="0">
    <oddFooter xml:space="preserve">&amp;LELaborado por: Registros Médicos y Estadísticas de SAlud. MINSA. </oddFooter>
  </headerFooter>
  <rowBreaks count="2" manualBreakCount="2">
    <brk id="33" max="22" man="1"/>
    <brk id="111" max="16383" man="1"/>
  </rowBreaks>
  <ignoredErrors>
    <ignoredError sqref="D7:D10 D18:D21 E49:F50 E51:F51 H14:L14 G49:V51 E67:K67 D70:D72 D106:V106 D112:V112 D108:D110 D107 D111 D115:V115 D113:D114 D116:D117 D121:V123 D118:D120 E127:V127 D125:D126 D128:D129 D37:D39 D49:D51 D103 D79:D81 E81:W82 D31:D33 D28:D30 D25:D27 D22:D24 D46:D48 D43:D45 D40:D42 D34:D36 D76:D78 D73:D75 D68:D69 D64:D66 D61:D63 D58:D60 D55:D57 F111:V111 E111 E109:V110 E108 F108:V108 E107:Y107 W108:Y108 E13:H13 D14 E15 E12:V12 F15:V15 I13:V13 D11:D13 E80:W80 G22:T22 D83:D85 D86:D88 D89:D91 D92:D94 D95:D97 D52:D54 D124:V124 L67:V67 D105:V105" unlockedFormula="1"/>
    <ignoredError sqref="W13 W12" formula="1"/>
    <ignoredError sqref="E14:G14 D127 D67" formula="1" unlockedFormula="1"/>
    <ignoredError sqref="A19:A21 A99:C100 E98:V98 A31:A33 A28:A30 A25:A27 A22:A24 A37:A39 A46:A48 A43:A45 A40:A42 A34:A36 A52:A73 C98 A124:A127 A121 A118 A102:C102 C101 E101:V101 A11 A15 A49 A79 A109 A112:A115 A83 A86 A89 A92 A95 A98 A101 A76" numberStoredAsText="1"/>
    <ignoredError sqref="D98:D100 D101:D102" numberStoredAsText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K1204"/>
  <sheetViews>
    <sheetView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8" sqref="E8:F8"/>
    </sheetView>
  </sheetViews>
  <sheetFormatPr baseColWidth="10" defaultColWidth="11.25" defaultRowHeight="12.75"/>
  <cols>
    <col min="1" max="1" width="5.625" style="386" customWidth="1"/>
    <col min="2" max="2" width="2.625" style="386" customWidth="1"/>
    <col min="3" max="3" width="23.625" style="456" customWidth="1"/>
    <col min="4" max="4" width="9.125" style="386" bestFit="1" customWidth="1"/>
    <col min="5" max="5" width="7" style="463" customWidth="1"/>
    <col min="6" max="6" width="7.875" style="463" customWidth="1"/>
    <col min="7" max="7" width="7.375" style="463" customWidth="1"/>
    <col min="8" max="8" width="7.5" style="463" customWidth="1"/>
    <col min="9" max="19" width="6.625" style="463" customWidth="1"/>
    <col min="20" max="20" width="7.25" style="463" customWidth="1"/>
    <col min="21" max="21" width="6.625" style="464" customWidth="1"/>
    <col min="22" max="22" width="6.625" style="387" customWidth="1"/>
    <col min="23" max="23" width="4.625" style="386" customWidth="1"/>
    <col min="24" max="46" width="6.625" style="386" customWidth="1"/>
    <col min="47" max="16384" width="11.25" style="386"/>
  </cols>
  <sheetData>
    <row r="1" spans="1:89" ht="15" customHeight="1">
      <c r="A1" s="1675" t="s">
        <v>894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  <c r="P1" s="1676"/>
      <c r="Q1" s="1676"/>
      <c r="R1" s="1676"/>
      <c r="S1" s="1676"/>
      <c r="T1" s="1676"/>
      <c r="U1" s="1676"/>
      <c r="V1" s="1676"/>
      <c r="W1" s="1676"/>
    </row>
    <row r="2" spans="1:89" ht="17.25" customHeight="1">
      <c r="A2" s="1677" t="s">
        <v>888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8"/>
      <c r="U2" s="1678"/>
      <c r="V2" s="1678"/>
      <c r="W2" s="1678"/>
      <c r="X2" s="387"/>
    </row>
    <row r="3" spans="1:89" ht="17.25" customHeight="1">
      <c r="A3" s="388"/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8"/>
      <c r="T3" s="388"/>
      <c r="U3" s="388"/>
      <c r="V3" s="389"/>
    </row>
    <row r="4" spans="1:89" ht="36" customHeight="1">
      <c r="A4" s="1696" t="s">
        <v>53</v>
      </c>
      <c r="B4" s="1698" t="s">
        <v>85</v>
      </c>
      <c r="C4" s="1699"/>
      <c r="D4" s="1700" t="s">
        <v>3</v>
      </c>
      <c r="E4" s="1702" t="s">
        <v>283</v>
      </c>
      <c r="F4" s="1703"/>
      <c r="G4" s="1703"/>
      <c r="H4" s="1703"/>
      <c r="I4" s="1703"/>
      <c r="J4" s="1703"/>
      <c r="K4" s="1703"/>
      <c r="L4" s="1703"/>
      <c r="M4" s="1703"/>
      <c r="N4" s="1703"/>
      <c r="O4" s="1703"/>
      <c r="P4" s="1703"/>
      <c r="Q4" s="1703"/>
      <c r="R4" s="1703"/>
      <c r="S4" s="1703"/>
      <c r="T4" s="1703"/>
      <c r="U4" s="1703"/>
      <c r="V4" s="1368"/>
    </row>
    <row r="5" spans="1:89" ht="18" customHeight="1">
      <c r="A5" s="1697"/>
      <c r="B5" s="1704" t="s">
        <v>86</v>
      </c>
      <c r="C5" s="1705"/>
      <c r="D5" s="1701" t="s">
        <v>3</v>
      </c>
      <c r="E5" s="930" t="s">
        <v>4</v>
      </c>
      <c r="F5" s="930" t="s">
        <v>5</v>
      </c>
      <c r="G5" s="931" t="s">
        <v>6</v>
      </c>
      <c r="H5" s="930" t="s">
        <v>7</v>
      </c>
      <c r="I5" s="930" t="s">
        <v>8</v>
      </c>
      <c r="J5" s="930" t="s">
        <v>9</v>
      </c>
      <c r="K5" s="930" t="s">
        <v>10</v>
      </c>
      <c r="L5" s="930" t="s">
        <v>11</v>
      </c>
      <c r="M5" s="930" t="s">
        <v>12</v>
      </c>
      <c r="N5" s="930" t="s">
        <v>13</v>
      </c>
      <c r="O5" s="930" t="s">
        <v>14</v>
      </c>
      <c r="P5" s="930" t="s">
        <v>15</v>
      </c>
      <c r="Q5" s="930" t="s">
        <v>16</v>
      </c>
      <c r="R5" s="930" t="s">
        <v>17</v>
      </c>
      <c r="S5" s="930" t="s">
        <v>18</v>
      </c>
      <c r="T5" s="930" t="s">
        <v>19</v>
      </c>
      <c r="U5" s="932" t="s">
        <v>20</v>
      </c>
      <c r="V5" s="1369" t="s">
        <v>134</v>
      </c>
    </row>
    <row r="6" spans="1:89" ht="19.5" customHeight="1">
      <c r="A6" s="1383" t="s">
        <v>35</v>
      </c>
      <c r="B6" s="1371" t="s">
        <v>36</v>
      </c>
      <c r="C6" s="1363"/>
      <c r="D6" s="1372">
        <f>D7+D8</f>
        <v>119857</v>
      </c>
      <c r="E6" s="1366">
        <f t="shared" ref="E6:V6" si="0">SUM(E10+E28+E52+E82+E109+E133+E160)</f>
        <v>1373</v>
      </c>
      <c r="F6" s="1366">
        <f t="shared" si="0"/>
        <v>5851</v>
      </c>
      <c r="G6" s="1366">
        <f t="shared" si="0"/>
        <v>7697</v>
      </c>
      <c r="H6" s="1366">
        <f t="shared" si="0"/>
        <v>8044</v>
      </c>
      <c r="I6" s="1366">
        <f t="shared" si="0"/>
        <v>8997</v>
      </c>
      <c r="J6" s="1366">
        <f t="shared" si="0"/>
        <v>9538</v>
      </c>
      <c r="K6" s="1366">
        <f t="shared" si="0"/>
        <v>9306</v>
      </c>
      <c r="L6" s="1366">
        <f t="shared" si="0"/>
        <v>8591</v>
      </c>
      <c r="M6" s="1366">
        <f t="shared" si="0"/>
        <v>8578</v>
      </c>
      <c r="N6" s="1366">
        <f t="shared" si="0"/>
        <v>7146</v>
      </c>
      <c r="O6" s="1366">
        <f t="shared" si="0"/>
        <v>6558</v>
      </c>
      <c r="P6" s="1366">
        <f t="shared" si="0"/>
        <v>7205</v>
      </c>
      <c r="Q6" s="1366">
        <f t="shared" si="0"/>
        <v>6732</v>
      </c>
      <c r="R6" s="1366">
        <f t="shared" si="0"/>
        <v>6340</v>
      </c>
      <c r="S6" s="1366">
        <f t="shared" si="0"/>
        <v>5452</v>
      </c>
      <c r="T6" s="1366">
        <f t="shared" si="0"/>
        <v>4356</v>
      </c>
      <c r="U6" s="1365">
        <f t="shared" si="0"/>
        <v>3449</v>
      </c>
      <c r="V6" s="1366">
        <f t="shared" si="0"/>
        <v>4644</v>
      </c>
      <c r="W6" s="390"/>
      <c r="X6" s="390"/>
      <c r="Y6" s="390"/>
      <c r="Z6" s="390"/>
      <c r="AA6" s="390"/>
      <c r="AB6" s="390"/>
      <c r="AC6" s="390"/>
      <c r="AD6" s="390"/>
      <c r="AE6" s="390"/>
      <c r="AF6" s="390"/>
      <c r="AG6" s="390"/>
      <c r="AH6" s="390"/>
      <c r="AI6" s="390"/>
      <c r="AJ6" s="390"/>
      <c r="AK6" s="390"/>
      <c r="AL6" s="390"/>
      <c r="AM6" s="390"/>
      <c r="AN6" s="390"/>
      <c r="AO6" s="390"/>
      <c r="AP6" s="390"/>
      <c r="AQ6" s="390"/>
      <c r="AR6" s="390"/>
      <c r="AS6" s="390"/>
      <c r="AT6" s="390"/>
      <c r="AU6" s="390"/>
      <c r="AV6" s="390"/>
      <c r="AW6" s="390"/>
      <c r="AX6" s="390"/>
      <c r="AY6" s="390"/>
      <c r="AZ6" s="390"/>
      <c r="BA6" s="390"/>
      <c r="BB6" s="390"/>
      <c r="BC6" s="390"/>
      <c r="BD6" s="390"/>
      <c r="BE6" s="390"/>
      <c r="BF6" s="390"/>
      <c r="BG6" s="390"/>
      <c r="BH6" s="390"/>
      <c r="BI6" s="390"/>
      <c r="BJ6" s="390"/>
      <c r="BK6" s="390"/>
      <c r="BL6" s="390"/>
      <c r="BM6" s="390"/>
      <c r="BN6" s="390"/>
      <c r="BO6" s="390"/>
      <c r="BP6" s="390"/>
      <c r="BQ6" s="390"/>
      <c r="BR6" s="390"/>
      <c r="BS6" s="390"/>
      <c r="BT6" s="390"/>
      <c r="BU6" s="390"/>
      <c r="BV6" s="390"/>
      <c r="BW6" s="390"/>
      <c r="BX6" s="390"/>
      <c r="BY6" s="390"/>
      <c r="BZ6" s="390"/>
      <c r="CA6" s="390"/>
      <c r="CB6" s="390"/>
      <c r="CC6" s="390"/>
      <c r="CD6" s="390"/>
      <c r="CE6" s="390"/>
      <c r="CF6" s="390"/>
      <c r="CG6" s="390"/>
      <c r="CH6" s="390"/>
      <c r="CI6" s="390"/>
      <c r="CJ6" s="390"/>
      <c r="CK6" s="390"/>
    </row>
    <row r="7" spans="1:89" ht="19.5" customHeight="1">
      <c r="A7" s="1367"/>
      <c r="B7" s="391"/>
      <c r="C7" s="392" t="s">
        <v>289</v>
      </c>
      <c r="D7" s="393">
        <f>SUM(E7:V7)</f>
        <v>60285</v>
      </c>
      <c r="E7" s="394">
        <f t="shared" ref="E7:V7" si="1">SUM(E11+E29+E53+E83+E110+E134+E161)</f>
        <v>701</v>
      </c>
      <c r="F7" s="395">
        <f t="shared" si="1"/>
        <v>2985</v>
      </c>
      <c r="G7" s="394">
        <f t="shared" si="1"/>
        <v>3929</v>
      </c>
      <c r="H7" s="394">
        <f t="shared" si="1"/>
        <v>4121</v>
      </c>
      <c r="I7" s="394">
        <f t="shared" si="1"/>
        <v>4638</v>
      </c>
      <c r="J7" s="394">
        <f t="shared" si="1"/>
        <v>4909</v>
      </c>
      <c r="K7" s="394">
        <f t="shared" si="1"/>
        <v>4856</v>
      </c>
      <c r="L7" s="394">
        <f t="shared" si="1"/>
        <v>4541</v>
      </c>
      <c r="M7" s="394">
        <f t="shared" si="1"/>
        <v>4465</v>
      </c>
      <c r="N7" s="394">
        <f t="shared" si="1"/>
        <v>3765</v>
      </c>
      <c r="O7" s="394">
        <f t="shared" si="1"/>
        <v>3348</v>
      </c>
      <c r="P7" s="394">
        <f t="shared" si="1"/>
        <v>3520</v>
      </c>
      <c r="Q7" s="394">
        <f t="shared" si="1"/>
        <v>3301</v>
      </c>
      <c r="R7" s="394">
        <f t="shared" si="1"/>
        <v>3082</v>
      </c>
      <c r="S7" s="394">
        <f t="shared" si="1"/>
        <v>2640</v>
      </c>
      <c r="T7" s="394">
        <f t="shared" si="1"/>
        <v>2094</v>
      </c>
      <c r="U7" s="395">
        <f t="shared" si="1"/>
        <v>1596</v>
      </c>
      <c r="V7" s="394">
        <f t="shared" si="1"/>
        <v>1794</v>
      </c>
      <c r="W7" s="390"/>
      <c r="X7" s="390"/>
      <c r="Y7" s="390"/>
      <c r="Z7" s="390"/>
      <c r="AA7" s="390"/>
      <c r="AB7" s="390"/>
      <c r="AC7" s="390"/>
      <c r="AD7" s="390"/>
      <c r="AE7" s="390"/>
      <c r="AF7" s="390"/>
      <c r="AG7" s="390"/>
      <c r="AH7" s="390"/>
      <c r="AI7" s="390"/>
      <c r="AJ7" s="390"/>
      <c r="AK7" s="390"/>
      <c r="AL7" s="390"/>
      <c r="AM7" s="390"/>
      <c r="AN7" s="390"/>
      <c r="AO7" s="390"/>
      <c r="AP7" s="390"/>
      <c r="AQ7" s="390"/>
      <c r="AR7" s="390"/>
      <c r="AS7" s="390"/>
      <c r="AT7" s="390"/>
      <c r="AU7" s="390"/>
      <c r="AV7" s="390"/>
      <c r="AW7" s="390"/>
      <c r="AX7" s="390"/>
      <c r="AY7" s="390"/>
      <c r="AZ7" s="390"/>
      <c r="BA7" s="390"/>
      <c r="BB7" s="390"/>
      <c r="BC7" s="390"/>
      <c r="BD7" s="390"/>
      <c r="BE7" s="390"/>
      <c r="BF7" s="390"/>
      <c r="BG7" s="390"/>
      <c r="BH7" s="390"/>
      <c r="BI7" s="390"/>
      <c r="BJ7" s="390"/>
      <c r="BK7" s="390"/>
      <c r="BL7" s="390"/>
      <c r="BM7" s="390"/>
      <c r="BN7" s="390"/>
      <c r="BO7" s="390"/>
      <c r="BP7" s="390"/>
      <c r="BQ7" s="390"/>
      <c r="BR7" s="390"/>
      <c r="BS7" s="390"/>
      <c r="BT7" s="390"/>
      <c r="BU7" s="390"/>
      <c r="BV7" s="390"/>
      <c r="BW7" s="390"/>
      <c r="BX7" s="390"/>
      <c r="BY7" s="390"/>
      <c r="BZ7" s="390"/>
      <c r="CA7" s="390"/>
      <c r="CB7" s="390"/>
      <c r="CC7" s="390"/>
      <c r="CD7" s="390"/>
      <c r="CE7" s="390"/>
      <c r="CF7" s="390"/>
      <c r="CG7" s="390"/>
      <c r="CH7" s="390"/>
      <c r="CI7" s="390"/>
      <c r="CJ7" s="390"/>
      <c r="CK7" s="390"/>
    </row>
    <row r="8" spans="1:89" ht="19.5" customHeight="1">
      <c r="A8" s="1373"/>
      <c r="B8" s="1374"/>
      <c r="C8" s="1375" t="s">
        <v>286</v>
      </c>
      <c r="D8" s="1376">
        <f>SUM(E8:V8)</f>
        <v>59572</v>
      </c>
      <c r="E8" s="1377">
        <f t="shared" ref="E8:V8" si="2">SUM(E12+E30+E54+E84+E111+E135+E162)</f>
        <v>672</v>
      </c>
      <c r="F8" s="1377">
        <f t="shared" si="2"/>
        <v>2866</v>
      </c>
      <c r="G8" s="1377">
        <f t="shared" si="2"/>
        <v>3768</v>
      </c>
      <c r="H8" s="1377">
        <f t="shared" si="2"/>
        <v>3923</v>
      </c>
      <c r="I8" s="1378">
        <f t="shared" si="2"/>
        <v>4359</v>
      </c>
      <c r="J8" s="1377">
        <f t="shared" si="2"/>
        <v>4629</v>
      </c>
      <c r="K8" s="1377">
        <f t="shared" si="2"/>
        <v>4450</v>
      </c>
      <c r="L8" s="1377">
        <f t="shared" si="2"/>
        <v>4050</v>
      </c>
      <c r="M8" s="1377">
        <f t="shared" si="2"/>
        <v>4113</v>
      </c>
      <c r="N8" s="1377">
        <f t="shared" si="2"/>
        <v>3381</v>
      </c>
      <c r="O8" s="1377">
        <f t="shared" si="2"/>
        <v>3210</v>
      </c>
      <c r="P8" s="1377">
        <f t="shared" si="2"/>
        <v>3685</v>
      </c>
      <c r="Q8" s="1377">
        <f t="shared" si="2"/>
        <v>3431</v>
      </c>
      <c r="R8" s="1377">
        <f t="shared" si="2"/>
        <v>3258</v>
      </c>
      <c r="S8" s="1377">
        <f t="shared" si="2"/>
        <v>2812</v>
      </c>
      <c r="T8" s="1377">
        <f t="shared" si="2"/>
        <v>2262</v>
      </c>
      <c r="U8" s="1377">
        <f t="shared" si="2"/>
        <v>1853</v>
      </c>
      <c r="V8" s="1378">
        <f t="shared" si="2"/>
        <v>2850</v>
      </c>
      <c r="W8" s="390"/>
      <c r="X8" s="390"/>
      <c r="Y8" s="390"/>
      <c r="Z8" s="390"/>
      <c r="AA8" s="390"/>
      <c r="AB8" s="390"/>
      <c r="AC8" s="390"/>
      <c r="AD8" s="390"/>
      <c r="AE8" s="390"/>
      <c r="AF8" s="390"/>
      <c r="AG8" s="390"/>
      <c r="AH8" s="390"/>
      <c r="AI8" s="390"/>
      <c r="AJ8" s="390"/>
      <c r="AK8" s="390"/>
      <c r="AL8" s="390"/>
      <c r="AM8" s="390"/>
      <c r="AN8" s="390"/>
      <c r="AO8" s="390"/>
      <c r="AP8" s="390"/>
      <c r="AQ8" s="390"/>
      <c r="AR8" s="390"/>
      <c r="AS8" s="390"/>
      <c r="AT8" s="390"/>
      <c r="AU8" s="390"/>
      <c r="AV8" s="390"/>
      <c r="AW8" s="390"/>
      <c r="AX8" s="390"/>
      <c r="AY8" s="390"/>
      <c r="AZ8" s="390"/>
      <c r="BA8" s="390"/>
      <c r="BB8" s="390"/>
      <c r="BC8" s="390"/>
      <c r="BD8" s="390"/>
      <c r="BE8" s="390"/>
      <c r="BF8" s="390"/>
      <c r="BG8" s="390"/>
      <c r="BH8" s="390"/>
      <c r="BI8" s="390"/>
      <c r="BJ8" s="390"/>
      <c r="BK8" s="390"/>
      <c r="BL8" s="390"/>
      <c r="BM8" s="390"/>
      <c r="BN8" s="390"/>
      <c r="BO8" s="390"/>
      <c r="BP8" s="390"/>
      <c r="BQ8" s="390"/>
      <c r="BR8" s="390"/>
      <c r="BS8" s="390"/>
      <c r="BT8" s="390"/>
      <c r="BU8" s="390"/>
      <c r="BV8" s="390"/>
      <c r="BW8" s="390"/>
      <c r="BX8" s="390"/>
      <c r="BY8" s="390"/>
      <c r="BZ8" s="390"/>
      <c r="CA8" s="390"/>
      <c r="CB8" s="390"/>
      <c r="CC8" s="390"/>
      <c r="CD8" s="390"/>
      <c r="CE8" s="390"/>
      <c r="CF8" s="390"/>
      <c r="CG8" s="390"/>
      <c r="CH8" s="390"/>
      <c r="CI8" s="390"/>
      <c r="CJ8" s="390"/>
      <c r="CK8" s="390"/>
    </row>
    <row r="9" spans="1:89" s="387" customFormat="1" ht="12" customHeight="1">
      <c r="A9" s="397"/>
      <c r="B9" s="1370"/>
      <c r="C9" s="398"/>
      <c r="D9" s="399"/>
      <c r="E9" s="400"/>
      <c r="F9" s="400"/>
      <c r="G9" s="400"/>
      <c r="H9" s="400"/>
      <c r="I9" s="399"/>
      <c r="J9" s="400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399"/>
      <c r="V9" s="401"/>
      <c r="W9" s="402"/>
      <c r="X9" s="402"/>
      <c r="Y9" s="402"/>
      <c r="Z9" s="402"/>
      <c r="AA9" s="402"/>
      <c r="AB9" s="402"/>
      <c r="AC9" s="402"/>
      <c r="AD9" s="402"/>
      <c r="AE9" s="402"/>
      <c r="AF9" s="402"/>
      <c r="AG9" s="402"/>
      <c r="AH9" s="402"/>
      <c r="AI9" s="402"/>
      <c r="AJ9" s="402"/>
      <c r="AK9" s="402"/>
      <c r="AL9" s="402"/>
      <c r="AM9" s="402"/>
      <c r="AN9" s="402"/>
      <c r="AO9" s="402"/>
      <c r="AP9" s="402"/>
      <c r="AQ9" s="402"/>
      <c r="AR9" s="402"/>
      <c r="AS9" s="402"/>
      <c r="AT9" s="402"/>
      <c r="AU9" s="402"/>
      <c r="AV9" s="402"/>
      <c r="AW9" s="402"/>
      <c r="AX9" s="402"/>
      <c r="AY9" s="402"/>
      <c r="AZ9" s="402"/>
      <c r="BA9" s="402"/>
      <c r="BB9" s="402"/>
      <c r="BC9" s="402"/>
      <c r="BD9" s="402"/>
      <c r="BE9" s="402"/>
      <c r="BF9" s="402"/>
      <c r="BG9" s="402"/>
      <c r="BH9" s="402"/>
      <c r="BI9" s="402"/>
      <c r="BJ9" s="402"/>
      <c r="BK9" s="402"/>
      <c r="BL9" s="402"/>
      <c r="BM9" s="402"/>
      <c r="BN9" s="402"/>
      <c r="BO9" s="402"/>
      <c r="BP9" s="402"/>
      <c r="BQ9" s="402"/>
      <c r="BR9" s="402"/>
      <c r="BS9" s="402"/>
      <c r="BT9" s="402"/>
      <c r="BU9" s="402"/>
      <c r="BV9" s="402"/>
      <c r="BW9" s="402"/>
      <c r="BX9" s="402"/>
      <c r="BY9" s="402"/>
      <c r="BZ9" s="402"/>
      <c r="CA9" s="402"/>
      <c r="CB9" s="402"/>
      <c r="CC9" s="402"/>
      <c r="CD9" s="402"/>
      <c r="CE9" s="402"/>
      <c r="CF9" s="402"/>
      <c r="CG9" s="402"/>
      <c r="CH9" s="402"/>
      <c r="CI9" s="402"/>
      <c r="CJ9" s="402"/>
      <c r="CK9" s="402"/>
    </row>
    <row r="10" spans="1:89" ht="19.5" customHeight="1">
      <c r="A10" s="1384" t="s">
        <v>25</v>
      </c>
      <c r="B10" s="1362" t="s">
        <v>322</v>
      </c>
      <c r="C10" s="1363"/>
      <c r="D10" s="1364">
        <f t="shared" ref="D10:D27" si="3">SUM(E10:V10)</f>
        <v>57246</v>
      </c>
      <c r="E10" s="1365">
        <f>E11+E12</f>
        <v>690</v>
      </c>
      <c r="F10" s="1365">
        <f t="shared" ref="F10:V10" si="4">SUM(F13+F16+F19+F22+F25)</f>
        <v>2906</v>
      </c>
      <c r="G10" s="1365">
        <f t="shared" si="4"/>
        <v>3664</v>
      </c>
      <c r="H10" s="1366">
        <f t="shared" si="4"/>
        <v>3633</v>
      </c>
      <c r="I10" s="1366">
        <f t="shared" si="4"/>
        <v>4033</v>
      </c>
      <c r="J10" s="1366">
        <f t="shared" si="4"/>
        <v>4774</v>
      </c>
      <c r="K10" s="1366">
        <f t="shared" si="4"/>
        <v>4734</v>
      </c>
      <c r="L10" s="1366">
        <f t="shared" si="4"/>
        <v>4478</v>
      </c>
      <c r="M10" s="1366">
        <f t="shared" si="4"/>
        <v>4294</v>
      </c>
      <c r="N10" s="1365">
        <f t="shared" si="4"/>
        <v>3552</v>
      </c>
      <c r="O10" s="1366">
        <f t="shared" si="4"/>
        <v>3163</v>
      </c>
      <c r="P10" s="1365">
        <f t="shared" si="4"/>
        <v>3586</v>
      </c>
      <c r="Q10" s="1365">
        <f t="shared" si="4"/>
        <v>3223</v>
      </c>
      <c r="R10" s="1366">
        <f t="shared" si="4"/>
        <v>2981</v>
      </c>
      <c r="S10" s="1365">
        <f t="shared" si="4"/>
        <v>2344</v>
      </c>
      <c r="T10" s="1365">
        <f t="shared" si="4"/>
        <v>1824</v>
      </c>
      <c r="U10" s="1366">
        <f t="shared" si="4"/>
        <v>1383</v>
      </c>
      <c r="V10" s="1366">
        <f t="shared" si="4"/>
        <v>1984</v>
      </c>
      <c r="W10" s="402"/>
      <c r="X10" s="402"/>
      <c r="Y10" s="390"/>
      <c r="Z10" s="390"/>
      <c r="AA10" s="390"/>
      <c r="AB10" s="390"/>
      <c r="AC10" s="390"/>
      <c r="AD10" s="390"/>
      <c r="AE10" s="390"/>
      <c r="AF10" s="390"/>
      <c r="AG10" s="390"/>
      <c r="AH10" s="390"/>
      <c r="AI10" s="390"/>
      <c r="AJ10" s="390"/>
      <c r="AK10" s="390"/>
      <c r="AL10" s="390"/>
      <c r="AM10" s="390"/>
      <c r="AN10" s="390"/>
      <c r="AO10" s="390"/>
      <c r="AP10" s="390"/>
      <c r="AQ10" s="390"/>
      <c r="AR10" s="390"/>
      <c r="AS10" s="390"/>
      <c r="AT10" s="390"/>
      <c r="AU10" s="390"/>
      <c r="AV10" s="390"/>
      <c r="AW10" s="390"/>
      <c r="AX10" s="390"/>
      <c r="AY10" s="390"/>
      <c r="AZ10" s="390"/>
      <c r="BA10" s="390"/>
      <c r="BB10" s="390"/>
      <c r="BC10" s="390"/>
      <c r="BD10" s="390"/>
      <c r="BE10" s="390"/>
      <c r="BF10" s="390"/>
      <c r="BG10" s="390"/>
      <c r="BH10" s="390"/>
      <c r="BI10" s="390"/>
      <c r="BJ10" s="390"/>
      <c r="BK10" s="390"/>
      <c r="BL10" s="390"/>
      <c r="BM10" s="390"/>
      <c r="BN10" s="390"/>
      <c r="BO10" s="390"/>
      <c r="BP10" s="390"/>
      <c r="BQ10" s="390"/>
      <c r="BR10" s="390"/>
      <c r="BS10" s="390"/>
      <c r="BT10" s="390"/>
      <c r="BU10" s="390"/>
      <c r="BV10" s="390"/>
      <c r="BW10" s="390"/>
      <c r="BX10" s="390"/>
      <c r="BY10" s="390"/>
      <c r="BZ10" s="390"/>
      <c r="CA10" s="390"/>
      <c r="CB10" s="390"/>
      <c r="CC10" s="390"/>
      <c r="CD10" s="390"/>
      <c r="CE10" s="390"/>
      <c r="CF10" s="390"/>
      <c r="CG10" s="390"/>
      <c r="CH10" s="390"/>
      <c r="CI10" s="390"/>
      <c r="CJ10" s="390"/>
      <c r="CK10" s="390"/>
    </row>
    <row r="11" spans="1:89" ht="19.5" customHeight="1">
      <c r="A11" s="1367"/>
      <c r="B11" s="404"/>
      <c r="C11" s="392" t="s">
        <v>289</v>
      </c>
      <c r="D11" s="401">
        <f t="shared" si="3"/>
        <v>27499</v>
      </c>
      <c r="E11" s="394">
        <f>SUM(E14+E17+E20+E23+E26)</f>
        <v>360</v>
      </c>
      <c r="F11" s="394">
        <f t="shared" ref="F11:V11" si="5">SUM(F14+F17+F20+F23+F26)</f>
        <v>1476</v>
      </c>
      <c r="G11" s="394">
        <f t="shared" si="5"/>
        <v>1851</v>
      </c>
      <c r="H11" s="394">
        <f t="shared" si="5"/>
        <v>1860</v>
      </c>
      <c r="I11" s="394">
        <f t="shared" si="5"/>
        <v>1999</v>
      </c>
      <c r="J11" s="394">
        <f t="shared" si="5"/>
        <v>2393</v>
      </c>
      <c r="K11" s="394">
        <f t="shared" si="5"/>
        <v>2393</v>
      </c>
      <c r="L11" s="394">
        <f t="shared" si="5"/>
        <v>2321</v>
      </c>
      <c r="M11" s="394">
        <f t="shared" si="5"/>
        <v>2200</v>
      </c>
      <c r="N11" s="394">
        <f t="shared" si="5"/>
        <v>1790</v>
      </c>
      <c r="O11" s="394">
        <f t="shared" si="5"/>
        <v>1522</v>
      </c>
      <c r="P11" s="394">
        <f t="shared" si="5"/>
        <v>1606</v>
      </c>
      <c r="Q11" s="394">
        <f t="shared" si="5"/>
        <v>1447</v>
      </c>
      <c r="R11" s="394">
        <f t="shared" si="5"/>
        <v>1320</v>
      </c>
      <c r="S11" s="394">
        <f t="shared" si="5"/>
        <v>1016</v>
      </c>
      <c r="T11" s="394">
        <f t="shared" si="5"/>
        <v>770</v>
      </c>
      <c r="U11" s="394">
        <f t="shared" si="5"/>
        <v>533</v>
      </c>
      <c r="V11" s="394">
        <f t="shared" si="5"/>
        <v>642</v>
      </c>
      <c r="W11" s="402"/>
      <c r="X11" s="402"/>
      <c r="Y11" s="390"/>
      <c r="Z11" s="390"/>
      <c r="AA11" s="390"/>
      <c r="AB11" s="390"/>
      <c r="AC11" s="390"/>
      <c r="AD11" s="390"/>
      <c r="AE11" s="390"/>
      <c r="AF11" s="390"/>
      <c r="AG11" s="390"/>
      <c r="AH11" s="390"/>
      <c r="AI11" s="390"/>
      <c r="AJ11" s="390"/>
      <c r="AK11" s="390"/>
      <c r="AL11" s="390"/>
      <c r="AM11" s="390"/>
      <c r="AN11" s="390"/>
      <c r="AO11" s="390"/>
      <c r="AP11" s="390"/>
      <c r="AQ11" s="390"/>
      <c r="AR11" s="390"/>
      <c r="AS11" s="390"/>
      <c r="AT11" s="390"/>
      <c r="AU11" s="390"/>
      <c r="AV11" s="390"/>
      <c r="AW11" s="390"/>
      <c r="AX11" s="390"/>
      <c r="AY11" s="390"/>
      <c r="AZ11" s="390"/>
      <c r="BA11" s="390"/>
      <c r="BB11" s="390"/>
      <c r="BC11" s="390"/>
      <c r="BD11" s="390"/>
      <c r="BE11" s="390"/>
      <c r="BF11" s="390"/>
      <c r="BG11" s="390"/>
      <c r="BH11" s="390"/>
      <c r="BI11" s="390"/>
      <c r="BJ11" s="390"/>
      <c r="BK11" s="390"/>
      <c r="BL11" s="390"/>
      <c r="BM11" s="390"/>
      <c r="BN11" s="390"/>
      <c r="BO11" s="390"/>
      <c r="BP11" s="390"/>
      <c r="BQ11" s="390"/>
      <c r="BR11" s="390"/>
      <c r="BS11" s="390"/>
      <c r="BT11" s="390"/>
      <c r="BU11" s="390"/>
      <c r="BV11" s="390"/>
      <c r="BW11" s="390"/>
      <c r="BX11" s="390"/>
      <c r="BY11" s="390"/>
      <c r="BZ11" s="390"/>
      <c r="CA11" s="390"/>
      <c r="CB11" s="390"/>
      <c r="CC11" s="390"/>
      <c r="CD11" s="390"/>
      <c r="CE11" s="390"/>
      <c r="CF11" s="390"/>
      <c r="CG11" s="390"/>
      <c r="CH11" s="390"/>
      <c r="CI11" s="390"/>
      <c r="CJ11" s="390"/>
      <c r="CK11" s="390"/>
    </row>
    <row r="12" spans="1:89" ht="19.5" customHeight="1">
      <c r="A12" s="1379"/>
      <c r="B12" s="1380"/>
      <c r="C12" s="1381" t="s">
        <v>286</v>
      </c>
      <c r="D12" s="1382">
        <f t="shared" si="3"/>
        <v>29747</v>
      </c>
      <c r="E12" s="1378">
        <f>SUM(E15+E18+E21+E24+E27)</f>
        <v>330</v>
      </c>
      <c r="F12" s="1378">
        <f t="shared" ref="F12:V12" si="6">SUM(F15+F18+F21+F24+F27)</f>
        <v>1430</v>
      </c>
      <c r="G12" s="1378">
        <f t="shared" si="6"/>
        <v>1813</v>
      </c>
      <c r="H12" s="1378">
        <f t="shared" si="6"/>
        <v>1773</v>
      </c>
      <c r="I12" s="1378">
        <f t="shared" si="6"/>
        <v>2034</v>
      </c>
      <c r="J12" s="1378">
        <f t="shared" si="6"/>
        <v>2381</v>
      </c>
      <c r="K12" s="1378">
        <f t="shared" si="6"/>
        <v>2341</v>
      </c>
      <c r="L12" s="1378">
        <f t="shared" si="6"/>
        <v>2157</v>
      </c>
      <c r="M12" s="1378">
        <f t="shared" si="6"/>
        <v>2094</v>
      </c>
      <c r="N12" s="1378">
        <f t="shared" si="6"/>
        <v>1762</v>
      </c>
      <c r="O12" s="1378">
        <f t="shared" si="6"/>
        <v>1641</v>
      </c>
      <c r="P12" s="1378">
        <f t="shared" si="6"/>
        <v>1980</v>
      </c>
      <c r="Q12" s="1378">
        <f t="shared" si="6"/>
        <v>1776</v>
      </c>
      <c r="R12" s="1378">
        <f t="shared" si="6"/>
        <v>1661</v>
      </c>
      <c r="S12" s="1378">
        <f t="shared" si="6"/>
        <v>1328</v>
      </c>
      <c r="T12" s="1378">
        <f t="shared" si="6"/>
        <v>1054</v>
      </c>
      <c r="U12" s="1378">
        <f t="shared" si="6"/>
        <v>850</v>
      </c>
      <c r="V12" s="1378">
        <f t="shared" si="6"/>
        <v>1342</v>
      </c>
      <c r="W12" s="402"/>
      <c r="X12" s="402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  <c r="AM12" s="390"/>
      <c r="AN12" s="390"/>
      <c r="AO12" s="390"/>
      <c r="AP12" s="390"/>
      <c r="AQ12" s="390"/>
      <c r="AR12" s="390"/>
      <c r="AS12" s="390"/>
      <c r="AT12" s="390"/>
      <c r="AU12" s="390"/>
      <c r="AV12" s="390"/>
      <c r="AW12" s="390"/>
      <c r="AX12" s="390"/>
      <c r="AY12" s="390"/>
      <c r="AZ12" s="390"/>
      <c r="BA12" s="390"/>
      <c r="BB12" s="390"/>
      <c r="BC12" s="390"/>
      <c r="BD12" s="390"/>
      <c r="BE12" s="390"/>
      <c r="BF12" s="390"/>
      <c r="BG12" s="390"/>
      <c r="BH12" s="390"/>
      <c r="BI12" s="390"/>
      <c r="BJ12" s="390"/>
      <c r="BK12" s="390"/>
      <c r="BL12" s="390"/>
      <c r="BM12" s="390"/>
      <c r="BN12" s="390"/>
      <c r="BO12" s="390"/>
      <c r="BP12" s="390"/>
      <c r="BQ12" s="390"/>
      <c r="BR12" s="390"/>
      <c r="BS12" s="390"/>
      <c r="BT12" s="390"/>
      <c r="BU12" s="390"/>
      <c r="BV12" s="390"/>
      <c r="BW12" s="390"/>
      <c r="BX12" s="390"/>
      <c r="BY12" s="390"/>
      <c r="BZ12" s="390"/>
      <c r="CA12" s="390"/>
      <c r="CB12" s="390"/>
      <c r="CC12" s="390"/>
      <c r="CD12" s="390"/>
      <c r="CE12" s="390"/>
      <c r="CF12" s="390"/>
      <c r="CG12" s="390"/>
      <c r="CH12" s="390"/>
      <c r="CI12" s="390"/>
      <c r="CJ12" s="390"/>
      <c r="CK12" s="390"/>
    </row>
    <row r="13" spans="1:89" s="410" customFormat="1" ht="19.5" customHeight="1">
      <c r="A13" s="407" t="s">
        <v>25</v>
      </c>
      <c r="B13" s="408" t="s">
        <v>323</v>
      </c>
      <c r="C13" s="409"/>
      <c r="D13" s="403">
        <f t="shared" si="3"/>
        <v>10389</v>
      </c>
      <c r="E13" s="406">
        <f>SUM(E14:E15)</f>
        <v>104</v>
      </c>
      <c r="F13" s="406">
        <f t="shared" ref="F13:V13" si="7">SUM(F14:F15)</f>
        <v>454</v>
      </c>
      <c r="G13" s="406">
        <f t="shared" si="7"/>
        <v>568</v>
      </c>
      <c r="H13" s="406">
        <f t="shared" si="7"/>
        <v>554</v>
      </c>
      <c r="I13" s="406">
        <f t="shared" si="7"/>
        <v>671</v>
      </c>
      <c r="J13" s="406">
        <f t="shared" si="7"/>
        <v>877</v>
      </c>
      <c r="K13" s="406">
        <f t="shared" si="7"/>
        <v>882</v>
      </c>
      <c r="L13" s="406">
        <f t="shared" si="7"/>
        <v>768</v>
      </c>
      <c r="M13" s="406">
        <f t="shared" si="7"/>
        <v>743</v>
      </c>
      <c r="N13" s="406">
        <f t="shared" si="7"/>
        <v>587</v>
      </c>
      <c r="O13" s="406">
        <f t="shared" si="7"/>
        <v>556</v>
      </c>
      <c r="P13" s="406">
        <f t="shared" si="7"/>
        <v>737</v>
      </c>
      <c r="Q13" s="406">
        <f t="shared" si="7"/>
        <v>660</v>
      </c>
      <c r="R13" s="406">
        <f t="shared" si="7"/>
        <v>617</v>
      </c>
      <c r="S13" s="406">
        <f t="shared" si="7"/>
        <v>471</v>
      </c>
      <c r="T13" s="406">
        <f t="shared" si="7"/>
        <v>378</v>
      </c>
      <c r="U13" s="406">
        <f t="shared" si="7"/>
        <v>305</v>
      </c>
      <c r="V13" s="406">
        <f t="shared" si="7"/>
        <v>457</v>
      </c>
      <c r="W13" s="402"/>
      <c r="X13" s="390"/>
      <c r="Y13" s="390"/>
      <c r="Z13" s="390"/>
      <c r="AA13" s="390"/>
      <c r="AB13" s="390"/>
      <c r="AC13" s="390"/>
      <c r="AD13" s="390"/>
      <c r="AE13" s="390"/>
      <c r="AF13" s="390"/>
      <c r="AG13" s="390"/>
      <c r="AH13" s="390"/>
      <c r="AI13" s="390"/>
      <c r="AJ13" s="390"/>
      <c r="AK13" s="390"/>
      <c r="AL13" s="390"/>
      <c r="AM13" s="390"/>
      <c r="AN13" s="390"/>
      <c r="AO13" s="390"/>
      <c r="AP13" s="390"/>
      <c r="AQ13" s="390"/>
      <c r="AR13" s="390"/>
      <c r="AS13" s="390"/>
      <c r="AT13" s="390"/>
      <c r="AU13" s="390"/>
      <c r="AV13" s="390"/>
      <c r="AW13" s="390"/>
      <c r="AX13" s="390"/>
      <c r="AY13" s="390"/>
      <c r="AZ13" s="390"/>
      <c r="BA13" s="390"/>
      <c r="BB13" s="390"/>
      <c r="BC13" s="390"/>
      <c r="BD13" s="390"/>
      <c r="BE13" s="390"/>
      <c r="BF13" s="390"/>
      <c r="BG13" s="390"/>
      <c r="BH13" s="390"/>
      <c r="BI13" s="390"/>
      <c r="BJ13" s="390"/>
      <c r="BK13" s="390"/>
      <c r="BL13" s="390"/>
      <c r="BM13" s="390"/>
      <c r="BN13" s="390"/>
      <c r="BO13" s="390"/>
      <c r="BP13" s="390"/>
      <c r="BQ13" s="390"/>
      <c r="BR13" s="390"/>
      <c r="BS13" s="390"/>
      <c r="BT13" s="390"/>
      <c r="BU13" s="390"/>
      <c r="BV13" s="390"/>
      <c r="BW13" s="390"/>
      <c r="BX13" s="390"/>
      <c r="BY13" s="390"/>
      <c r="BZ13" s="390"/>
      <c r="CA13" s="390"/>
      <c r="CB13" s="390"/>
      <c r="CC13" s="390"/>
      <c r="CD13" s="390"/>
      <c r="CE13" s="390"/>
      <c r="CF13" s="390"/>
      <c r="CG13" s="390"/>
      <c r="CH13" s="390"/>
      <c r="CI13" s="390"/>
      <c r="CJ13" s="390"/>
      <c r="CK13" s="390"/>
    </row>
    <row r="14" spans="1:89" s="410" customFormat="1" ht="19.5" customHeight="1">
      <c r="A14" s="411"/>
      <c r="B14" s="412"/>
      <c r="C14" s="413" t="s">
        <v>289</v>
      </c>
      <c r="D14" s="401">
        <f t="shared" si="3"/>
        <v>4906</v>
      </c>
      <c r="E14" s="414">
        <v>56</v>
      </c>
      <c r="F14" s="401">
        <v>230</v>
      </c>
      <c r="G14" s="401">
        <v>282</v>
      </c>
      <c r="H14" s="401">
        <v>283</v>
      </c>
      <c r="I14" s="401">
        <v>330</v>
      </c>
      <c r="J14" s="401">
        <v>447</v>
      </c>
      <c r="K14" s="401">
        <v>457</v>
      </c>
      <c r="L14" s="401">
        <v>406</v>
      </c>
      <c r="M14" s="401">
        <v>386</v>
      </c>
      <c r="N14" s="401">
        <v>299</v>
      </c>
      <c r="O14" s="401">
        <v>263</v>
      </c>
      <c r="P14" s="401">
        <v>314</v>
      </c>
      <c r="Q14" s="401">
        <v>284</v>
      </c>
      <c r="R14" s="401">
        <v>266</v>
      </c>
      <c r="S14" s="401">
        <v>206</v>
      </c>
      <c r="T14" s="401">
        <v>148</v>
      </c>
      <c r="U14" s="401">
        <v>115</v>
      </c>
      <c r="V14" s="401">
        <v>134</v>
      </c>
      <c r="W14" s="402"/>
      <c r="X14" s="402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390"/>
      <c r="AV14" s="390"/>
      <c r="AW14" s="390"/>
      <c r="AX14" s="390"/>
      <c r="AY14" s="390"/>
      <c r="AZ14" s="390"/>
      <c r="BA14" s="390"/>
      <c r="BB14" s="390"/>
      <c r="BC14" s="390"/>
      <c r="BD14" s="390"/>
      <c r="BE14" s="390"/>
      <c r="BF14" s="390"/>
      <c r="BG14" s="390"/>
      <c r="BH14" s="390"/>
      <c r="BI14" s="390"/>
      <c r="BJ14" s="390"/>
      <c r="BK14" s="390"/>
      <c r="BL14" s="390"/>
      <c r="BM14" s="390"/>
      <c r="BN14" s="390"/>
      <c r="BO14" s="390"/>
      <c r="BP14" s="390"/>
      <c r="BQ14" s="390"/>
      <c r="BR14" s="390"/>
      <c r="BS14" s="390"/>
      <c r="BT14" s="390"/>
      <c r="BU14" s="390"/>
      <c r="BV14" s="390"/>
      <c r="BW14" s="390"/>
      <c r="BX14" s="390"/>
      <c r="BY14" s="390"/>
      <c r="BZ14" s="390"/>
      <c r="CA14" s="390"/>
      <c r="CB14" s="390"/>
      <c r="CC14" s="390"/>
      <c r="CD14" s="390"/>
      <c r="CE14" s="390"/>
      <c r="CF14" s="390"/>
      <c r="CG14" s="390"/>
      <c r="CH14" s="390"/>
      <c r="CI14" s="390"/>
      <c r="CJ14" s="390"/>
      <c r="CK14" s="390"/>
    </row>
    <row r="15" spans="1:89" ht="19.5" customHeight="1">
      <c r="A15" s="415"/>
      <c r="B15" s="416"/>
      <c r="C15" s="413" t="s">
        <v>286</v>
      </c>
      <c r="D15" s="401">
        <f t="shared" si="3"/>
        <v>5483</v>
      </c>
      <c r="E15" s="417">
        <v>48</v>
      </c>
      <c r="F15" s="418">
        <v>224</v>
      </c>
      <c r="G15" s="417">
        <v>286</v>
      </c>
      <c r="H15" s="417">
        <v>271</v>
      </c>
      <c r="I15" s="417">
        <v>341</v>
      </c>
      <c r="J15" s="417">
        <v>430</v>
      </c>
      <c r="K15" s="417">
        <v>425</v>
      </c>
      <c r="L15" s="417">
        <v>362</v>
      </c>
      <c r="M15" s="417">
        <v>357</v>
      </c>
      <c r="N15" s="417">
        <v>288</v>
      </c>
      <c r="O15" s="417">
        <v>293</v>
      </c>
      <c r="P15" s="417">
        <v>423</v>
      </c>
      <c r="Q15" s="417">
        <v>376</v>
      </c>
      <c r="R15" s="417">
        <v>351</v>
      </c>
      <c r="S15" s="417">
        <v>265</v>
      </c>
      <c r="T15" s="417">
        <v>230</v>
      </c>
      <c r="U15" s="417">
        <v>190</v>
      </c>
      <c r="V15" s="418">
        <v>323</v>
      </c>
      <c r="W15" s="402"/>
      <c r="X15" s="402"/>
      <c r="Y15" s="390"/>
      <c r="Z15" s="390"/>
      <c r="AA15" s="390"/>
      <c r="AB15" s="390"/>
      <c r="AC15" s="390"/>
      <c r="AD15" s="390"/>
      <c r="AE15" s="390"/>
      <c r="AF15" s="390"/>
      <c r="AG15" s="390"/>
      <c r="AH15" s="390"/>
      <c r="AI15" s="390"/>
      <c r="AJ15" s="390"/>
      <c r="AK15" s="390"/>
      <c r="AL15" s="390"/>
      <c r="AM15" s="390"/>
      <c r="AN15" s="390"/>
      <c r="AO15" s="390"/>
      <c r="AP15" s="390"/>
      <c r="AQ15" s="390"/>
      <c r="AR15" s="390"/>
      <c r="AS15" s="390"/>
      <c r="AT15" s="390"/>
      <c r="AU15" s="390"/>
      <c r="AV15" s="390"/>
      <c r="AW15" s="390"/>
      <c r="AX15" s="390"/>
      <c r="AY15" s="390"/>
      <c r="AZ15" s="390"/>
      <c r="BA15" s="390"/>
      <c r="BB15" s="390"/>
      <c r="BC15" s="390"/>
      <c r="BD15" s="390"/>
      <c r="BE15" s="390"/>
      <c r="BF15" s="390"/>
      <c r="BG15" s="390"/>
      <c r="BH15" s="390"/>
      <c r="BI15" s="390"/>
      <c r="BJ15" s="390"/>
      <c r="BK15" s="390"/>
      <c r="BL15" s="390"/>
      <c r="BM15" s="390"/>
      <c r="BN15" s="390"/>
      <c r="BO15" s="390"/>
      <c r="BP15" s="390"/>
      <c r="BQ15" s="390"/>
      <c r="BR15" s="390"/>
      <c r="BS15" s="390"/>
      <c r="BT15" s="390"/>
      <c r="BU15" s="390"/>
      <c r="BV15" s="390"/>
      <c r="BW15" s="390"/>
      <c r="BX15" s="390"/>
      <c r="BY15" s="390"/>
      <c r="BZ15" s="390"/>
      <c r="CA15" s="390"/>
      <c r="CB15" s="390"/>
      <c r="CC15" s="390"/>
      <c r="CD15" s="390"/>
      <c r="CE15" s="390"/>
      <c r="CF15" s="390"/>
      <c r="CG15" s="390"/>
      <c r="CH15" s="390"/>
      <c r="CI15" s="390"/>
      <c r="CJ15" s="390"/>
      <c r="CK15" s="390"/>
    </row>
    <row r="16" spans="1:89" s="410" customFormat="1" ht="19.5" customHeight="1">
      <c r="A16" s="407" t="s">
        <v>27</v>
      </c>
      <c r="B16" s="408" t="s">
        <v>324</v>
      </c>
      <c r="C16" s="409"/>
      <c r="D16" s="420">
        <f t="shared" si="3"/>
        <v>8530</v>
      </c>
      <c r="E16" s="405">
        <f t="shared" ref="E16:V16" si="8">SUM(E17:E18)</f>
        <v>109</v>
      </c>
      <c r="F16" s="406">
        <f t="shared" si="8"/>
        <v>439</v>
      </c>
      <c r="G16" s="406">
        <f t="shared" si="8"/>
        <v>554</v>
      </c>
      <c r="H16" s="406">
        <f t="shared" si="8"/>
        <v>560</v>
      </c>
      <c r="I16" s="406">
        <f t="shared" si="8"/>
        <v>569</v>
      </c>
      <c r="J16" s="406">
        <f t="shared" si="8"/>
        <v>755</v>
      </c>
      <c r="K16" s="406">
        <f t="shared" si="8"/>
        <v>682</v>
      </c>
      <c r="L16" s="406">
        <f t="shared" si="8"/>
        <v>683</v>
      </c>
      <c r="M16" s="406">
        <f t="shared" si="8"/>
        <v>659</v>
      </c>
      <c r="N16" s="406">
        <f t="shared" si="8"/>
        <v>548</v>
      </c>
      <c r="O16" s="406">
        <f t="shared" si="8"/>
        <v>503</v>
      </c>
      <c r="P16" s="406">
        <f t="shared" si="8"/>
        <v>563</v>
      </c>
      <c r="Q16" s="406">
        <f t="shared" si="8"/>
        <v>488</v>
      </c>
      <c r="R16" s="406">
        <f t="shared" si="8"/>
        <v>444</v>
      </c>
      <c r="S16" s="406">
        <f t="shared" si="8"/>
        <v>325</v>
      </c>
      <c r="T16" s="406">
        <f t="shared" si="8"/>
        <v>250</v>
      </c>
      <c r="U16" s="406">
        <f t="shared" si="8"/>
        <v>179</v>
      </c>
      <c r="V16" s="406">
        <f t="shared" si="8"/>
        <v>220</v>
      </c>
      <c r="W16" s="402"/>
      <c r="X16" s="402"/>
      <c r="Y16" s="390"/>
      <c r="Z16" s="390"/>
      <c r="AA16" s="390"/>
      <c r="AB16" s="390"/>
      <c r="AC16" s="390"/>
      <c r="AD16" s="390"/>
      <c r="AE16" s="390"/>
      <c r="AF16" s="390"/>
      <c r="AG16" s="390"/>
      <c r="AH16" s="390"/>
      <c r="AI16" s="390"/>
      <c r="AJ16" s="390"/>
      <c r="AK16" s="390"/>
      <c r="AL16" s="390"/>
      <c r="AM16" s="390"/>
      <c r="AN16" s="390"/>
      <c r="AO16" s="390"/>
      <c r="AP16" s="390"/>
      <c r="AQ16" s="390"/>
      <c r="AR16" s="390"/>
      <c r="AS16" s="390"/>
      <c r="AT16" s="390"/>
      <c r="AU16" s="390"/>
      <c r="AV16" s="390"/>
      <c r="AW16" s="390"/>
      <c r="AX16" s="390"/>
      <c r="AY16" s="390"/>
      <c r="AZ16" s="390"/>
      <c r="BA16" s="390"/>
      <c r="BB16" s="390"/>
      <c r="BC16" s="390"/>
      <c r="BD16" s="390"/>
      <c r="BE16" s="390"/>
      <c r="BF16" s="390"/>
      <c r="BG16" s="390"/>
      <c r="BH16" s="390"/>
      <c r="BI16" s="390"/>
      <c r="BJ16" s="390"/>
      <c r="BK16" s="390"/>
      <c r="BL16" s="390"/>
      <c r="BM16" s="390"/>
      <c r="BN16" s="390"/>
      <c r="BO16" s="390"/>
      <c r="BP16" s="390"/>
      <c r="BQ16" s="390"/>
      <c r="BR16" s="390"/>
      <c r="BS16" s="390"/>
      <c r="BT16" s="390"/>
      <c r="BU16" s="390"/>
      <c r="BV16" s="390"/>
      <c r="BW16" s="390"/>
      <c r="BX16" s="390"/>
      <c r="BY16" s="390"/>
      <c r="BZ16" s="390"/>
      <c r="CA16" s="390"/>
      <c r="CB16" s="390"/>
      <c r="CC16" s="390"/>
      <c r="CD16" s="390"/>
      <c r="CE16" s="390"/>
      <c r="CF16" s="390"/>
      <c r="CG16" s="390"/>
      <c r="CH16" s="390"/>
      <c r="CI16" s="390"/>
      <c r="CJ16" s="390"/>
      <c r="CK16" s="390"/>
    </row>
    <row r="17" spans="1:89" s="410" customFormat="1" ht="19.5" customHeight="1">
      <c r="A17" s="411"/>
      <c r="B17" s="412"/>
      <c r="C17" s="413" t="s">
        <v>289</v>
      </c>
      <c r="D17" s="410">
        <f t="shared" si="3"/>
        <v>4128</v>
      </c>
      <c r="E17" s="414">
        <v>52</v>
      </c>
      <c r="F17" s="401">
        <v>215</v>
      </c>
      <c r="G17" s="401">
        <v>279</v>
      </c>
      <c r="H17" s="401">
        <v>285</v>
      </c>
      <c r="I17" s="401">
        <v>285</v>
      </c>
      <c r="J17" s="401">
        <v>383</v>
      </c>
      <c r="K17" s="401">
        <v>336</v>
      </c>
      <c r="L17" s="401">
        <v>351</v>
      </c>
      <c r="M17" s="401">
        <v>334</v>
      </c>
      <c r="N17" s="401">
        <v>276</v>
      </c>
      <c r="O17" s="401">
        <v>234</v>
      </c>
      <c r="P17" s="401">
        <v>278</v>
      </c>
      <c r="Q17" s="401">
        <v>224</v>
      </c>
      <c r="R17" s="401">
        <v>202</v>
      </c>
      <c r="S17" s="401">
        <v>137</v>
      </c>
      <c r="T17" s="401">
        <v>106</v>
      </c>
      <c r="U17" s="401">
        <v>72</v>
      </c>
      <c r="V17" s="401">
        <v>79</v>
      </c>
      <c r="W17" s="402"/>
      <c r="X17" s="402"/>
      <c r="Y17" s="390"/>
      <c r="Z17" s="390"/>
      <c r="AA17" s="390"/>
      <c r="AB17" s="390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0"/>
      <c r="BA17" s="390"/>
      <c r="BB17" s="390"/>
      <c r="BC17" s="390"/>
      <c r="BD17" s="390"/>
      <c r="BE17" s="390"/>
      <c r="BF17" s="390"/>
      <c r="BG17" s="390"/>
      <c r="BH17" s="390"/>
      <c r="BI17" s="390"/>
      <c r="BJ17" s="390"/>
      <c r="BK17" s="390"/>
      <c r="BL17" s="390"/>
      <c r="BM17" s="390"/>
      <c r="BN17" s="390"/>
      <c r="BO17" s="390"/>
      <c r="BP17" s="390"/>
      <c r="BQ17" s="390"/>
      <c r="BR17" s="390"/>
      <c r="BS17" s="390"/>
      <c r="BT17" s="390"/>
      <c r="BU17" s="390"/>
      <c r="BV17" s="390"/>
      <c r="BW17" s="390"/>
      <c r="BX17" s="390"/>
      <c r="BY17" s="390"/>
      <c r="BZ17" s="390"/>
      <c r="CA17" s="390"/>
      <c r="CB17" s="390"/>
      <c r="CC17" s="390"/>
      <c r="CD17" s="390"/>
      <c r="CE17" s="390"/>
      <c r="CF17" s="390"/>
      <c r="CG17" s="390"/>
      <c r="CH17" s="390"/>
      <c r="CI17" s="390"/>
      <c r="CJ17" s="390"/>
      <c r="CK17" s="390"/>
    </row>
    <row r="18" spans="1:89" ht="19.5" customHeight="1">
      <c r="A18" s="415"/>
      <c r="B18" s="416"/>
      <c r="C18" s="413" t="s">
        <v>286</v>
      </c>
      <c r="D18" s="410">
        <f t="shared" si="3"/>
        <v>4402</v>
      </c>
      <c r="E18" s="417">
        <v>57</v>
      </c>
      <c r="F18" s="418">
        <v>224</v>
      </c>
      <c r="G18" s="417">
        <v>275</v>
      </c>
      <c r="H18" s="417">
        <v>275</v>
      </c>
      <c r="I18" s="417">
        <v>284</v>
      </c>
      <c r="J18" s="417">
        <v>372</v>
      </c>
      <c r="K18" s="417">
        <v>346</v>
      </c>
      <c r="L18" s="417">
        <v>332</v>
      </c>
      <c r="M18" s="417">
        <v>325</v>
      </c>
      <c r="N18" s="417">
        <v>272</v>
      </c>
      <c r="O18" s="417">
        <v>269</v>
      </c>
      <c r="P18" s="417">
        <v>285</v>
      </c>
      <c r="Q18" s="417">
        <v>264</v>
      </c>
      <c r="R18" s="417">
        <v>242</v>
      </c>
      <c r="S18" s="417">
        <v>188</v>
      </c>
      <c r="T18" s="417">
        <v>144</v>
      </c>
      <c r="U18" s="417">
        <v>107</v>
      </c>
      <c r="V18" s="418">
        <v>141</v>
      </c>
      <c r="W18" s="402"/>
      <c r="X18" s="402"/>
      <c r="Y18" s="390"/>
      <c r="Z18" s="390"/>
      <c r="AA18" s="390"/>
      <c r="AB18" s="390"/>
      <c r="AC18" s="390"/>
      <c r="AD18" s="390"/>
      <c r="AE18" s="390"/>
      <c r="AF18" s="390"/>
      <c r="AG18" s="390"/>
      <c r="AH18" s="390"/>
      <c r="AI18" s="390"/>
      <c r="AJ18" s="390"/>
      <c r="AK18" s="390"/>
      <c r="AL18" s="390"/>
      <c r="AM18" s="390"/>
      <c r="AN18" s="390"/>
      <c r="AO18" s="390"/>
      <c r="AP18" s="390"/>
      <c r="AQ18" s="390"/>
      <c r="AR18" s="390"/>
      <c r="AS18" s="390"/>
      <c r="AT18" s="390"/>
      <c r="AU18" s="390"/>
      <c r="AV18" s="390"/>
      <c r="AW18" s="390"/>
      <c r="AX18" s="390"/>
      <c r="AY18" s="390"/>
      <c r="AZ18" s="390"/>
      <c r="BA18" s="390"/>
      <c r="BB18" s="390"/>
      <c r="BC18" s="390"/>
      <c r="BD18" s="390"/>
      <c r="BE18" s="390"/>
      <c r="BF18" s="390"/>
      <c r="BG18" s="390"/>
      <c r="BH18" s="390"/>
      <c r="BI18" s="390"/>
      <c r="BJ18" s="390"/>
      <c r="BK18" s="390"/>
      <c r="BL18" s="390"/>
      <c r="BM18" s="390"/>
      <c r="BN18" s="390"/>
      <c r="BO18" s="390"/>
      <c r="BP18" s="390"/>
      <c r="BQ18" s="390"/>
      <c r="BR18" s="390"/>
      <c r="BS18" s="390"/>
      <c r="BT18" s="390"/>
      <c r="BU18" s="390"/>
      <c r="BV18" s="390"/>
      <c r="BW18" s="390"/>
      <c r="BX18" s="390"/>
      <c r="BY18" s="390"/>
      <c r="BZ18" s="390"/>
      <c r="CA18" s="390"/>
      <c r="CB18" s="390"/>
      <c r="CC18" s="390"/>
      <c r="CD18" s="390"/>
      <c r="CE18" s="390"/>
      <c r="CF18" s="390"/>
      <c r="CG18" s="390"/>
      <c r="CH18" s="390"/>
      <c r="CI18" s="390"/>
      <c r="CJ18" s="390"/>
      <c r="CK18" s="390"/>
    </row>
    <row r="19" spans="1:89" s="410" customFormat="1" ht="19.5" customHeight="1">
      <c r="A19" s="407" t="s">
        <v>29</v>
      </c>
      <c r="B19" s="408" t="s">
        <v>325</v>
      </c>
      <c r="C19" s="409"/>
      <c r="D19" s="420">
        <f t="shared" si="3"/>
        <v>13953</v>
      </c>
      <c r="E19" s="405">
        <f t="shared" ref="E19:V19" si="9">SUM(E20:E21)</f>
        <v>195</v>
      </c>
      <c r="F19" s="406">
        <f t="shared" si="9"/>
        <v>753</v>
      </c>
      <c r="G19" s="406">
        <f t="shared" si="9"/>
        <v>922</v>
      </c>
      <c r="H19" s="406">
        <f t="shared" si="9"/>
        <v>949</v>
      </c>
      <c r="I19" s="406">
        <f t="shared" si="9"/>
        <v>1009</v>
      </c>
      <c r="J19" s="406">
        <f t="shared" si="9"/>
        <v>1160</v>
      </c>
      <c r="K19" s="406">
        <f t="shared" si="9"/>
        <v>1203</v>
      </c>
      <c r="L19" s="406">
        <f t="shared" si="9"/>
        <v>1129</v>
      </c>
      <c r="M19" s="406">
        <f t="shared" si="9"/>
        <v>1124</v>
      </c>
      <c r="N19" s="406">
        <f t="shared" si="9"/>
        <v>865</v>
      </c>
      <c r="O19" s="406">
        <f t="shared" si="9"/>
        <v>779</v>
      </c>
      <c r="P19" s="406">
        <f t="shared" si="9"/>
        <v>815</v>
      </c>
      <c r="Q19" s="406">
        <f t="shared" si="9"/>
        <v>720</v>
      </c>
      <c r="R19" s="406">
        <f t="shared" si="9"/>
        <v>679</v>
      </c>
      <c r="S19" s="406">
        <f t="shared" si="9"/>
        <v>535</v>
      </c>
      <c r="T19" s="406">
        <f t="shared" si="9"/>
        <v>390</v>
      </c>
      <c r="U19" s="406">
        <f t="shared" si="9"/>
        <v>292</v>
      </c>
      <c r="V19" s="406">
        <f t="shared" si="9"/>
        <v>434</v>
      </c>
      <c r="W19" s="402"/>
      <c r="X19" s="402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  <c r="BR19" s="390"/>
      <c r="BS19" s="390"/>
      <c r="BT19" s="390"/>
      <c r="BU19" s="390"/>
      <c r="BV19" s="390"/>
      <c r="BW19" s="390"/>
      <c r="BX19" s="390"/>
      <c r="BY19" s="390"/>
      <c r="BZ19" s="390"/>
      <c r="CA19" s="390"/>
      <c r="CB19" s="390"/>
      <c r="CC19" s="390"/>
      <c r="CD19" s="390"/>
      <c r="CE19" s="390"/>
      <c r="CF19" s="390"/>
      <c r="CG19" s="390"/>
      <c r="CH19" s="390"/>
      <c r="CI19" s="390"/>
      <c r="CJ19" s="390"/>
      <c r="CK19" s="390"/>
    </row>
    <row r="20" spans="1:89" s="410" customFormat="1" ht="19.5" customHeight="1">
      <c r="A20" s="411"/>
      <c r="B20" s="422"/>
      <c r="C20" s="413" t="s">
        <v>289</v>
      </c>
      <c r="D20" s="410">
        <f t="shared" si="3"/>
        <v>6831</v>
      </c>
      <c r="E20" s="423">
        <v>102</v>
      </c>
      <c r="F20" s="424">
        <v>389</v>
      </c>
      <c r="G20" s="401">
        <v>471</v>
      </c>
      <c r="H20" s="401">
        <v>482</v>
      </c>
      <c r="I20" s="401">
        <v>505</v>
      </c>
      <c r="J20" s="401">
        <v>591</v>
      </c>
      <c r="K20" s="401">
        <v>620</v>
      </c>
      <c r="L20" s="401">
        <v>579</v>
      </c>
      <c r="M20" s="401">
        <v>576</v>
      </c>
      <c r="N20" s="401">
        <v>432</v>
      </c>
      <c r="O20" s="401">
        <v>385</v>
      </c>
      <c r="P20" s="401">
        <v>360</v>
      </c>
      <c r="Q20" s="401">
        <v>325</v>
      </c>
      <c r="R20" s="401">
        <v>312</v>
      </c>
      <c r="S20" s="401">
        <v>244</v>
      </c>
      <c r="T20" s="401">
        <v>177</v>
      </c>
      <c r="U20" s="401">
        <v>124</v>
      </c>
      <c r="V20" s="401">
        <v>157</v>
      </c>
      <c r="W20" s="402"/>
      <c r="X20" s="402"/>
      <c r="Y20" s="390"/>
      <c r="Z20" s="390"/>
      <c r="AA20" s="390"/>
      <c r="AB20" s="390"/>
      <c r="AC20" s="390"/>
      <c r="AD20" s="390"/>
      <c r="AE20" s="390"/>
      <c r="AF20" s="390"/>
      <c r="AG20" s="390"/>
      <c r="AH20" s="390"/>
      <c r="AI20" s="390"/>
      <c r="AJ20" s="390"/>
      <c r="AK20" s="390"/>
      <c r="AL20" s="390"/>
      <c r="AM20" s="390"/>
      <c r="AN20" s="390"/>
      <c r="AO20" s="390"/>
      <c r="AP20" s="390"/>
      <c r="AQ20" s="390"/>
      <c r="AR20" s="390"/>
      <c r="AS20" s="390"/>
      <c r="AT20" s="390"/>
      <c r="AU20" s="390"/>
      <c r="AV20" s="390"/>
      <c r="AW20" s="390"/>
      <c r="AX20" s="390"/>
      <c r="AY20" s="390"/>
      <c r="AZ20" s="390"/>
      <c r="BA20" s="390"/>
      <c r="BB20" s="390"/>
      <c r="BC20" s="390"/>
      <c r="BD20" s="390"/>
      <c r="BE20" s="390"/>
      <c r="BF20" s="390"/>
      <c r="BG20" s="390"/>
      <c r="BH20" s="390"/>
      <c r="BI20" s="390"/>
      <c r="BJ20" s="390"/>
      <c r="BK20" s="390"/>
      <c r="BL20" s="390"/>
      <c r="BM20" s="390"/>
      <c r="BN20" s="390"/>
      <c r="BO20" s="390"/>
      <c r="BP20" s="390"/>
      <c r="BQ20" s="390"/>
      <c r="BR20" s="390"/>
      <c r="BS20" s="390"/>
      <c r="BT20" s="390"/>
      <c r="BU20" s="390"/>
      <c r="BV20" s="390"/>
      <c r="BW20" s="390"/>
      <c r="BX20" s="390"/>
      <c r="BY20" s="390"/>
      <c r="BZ20" s="390"/>
      <c r="CA20" s="390"/>
      <c r="CB20" s="390"/>
      <c r="CC20" s="390"/>
      <c r="CD20" s="390"/>
      <c r="CE20" s="390"/>
      <c r="CF20" s="390"/>
      <c r="CG20" s="390"/>
      <c r="CH20" s="390"/>
      <c r="CI20" s="390"/>
      <c r="CJ20" s="390"/>
      <c r="CK20" s="390"/>
    </row>
    <row r="21" spans="1:89" ht="19.5" customHeight="1">
      <c r="A21" s="415"/>
      <c r="B21" s="422"/>
      <c r="C21" s="413" t="s">
        <v>286</v>
      </c>
      <c r="D21" s="410">
        <f t="shared" si="3"/>
        <v>7122</v>
      </c>
      <c r="E21" s="425">
        <v>93</v>
      </c>
      <c r="F21" s="426">
        <v>364</v>
      </c>
      <c r="G21" s="417">
        <v>451</v>
      </c>
      <c r="H21" s="417">
        <v>467</v>
      </c>
      <c r="I21" s="417">
        <v>504</v>
      </c>
      <c r="J21" s="417">
        <v>569</v>
      </c>
      <c r="K21" s="417">
        <v>583</v>
      </c>
      <c r="L21" s="417">
        <v>550</v>
      </c>
      <c r="M21" s="417">
        <v>548</v>
      </c>
      <c r="N21" s="417">
        <v>433</v>
      </c>
      <c r="O21" s="417">
        <v>394</v>
      </c>
      <c r="P21" s="417">
        <v>455</v>
      </c>
      <c r="Q21" s="417">
        <v>395</v>
      </c>
      <c r="R21" s="417">
        <v>367</v>
      </c>
      <c r="S21" s="417">
        <v>291</v>
      </c>
      <c r="T21" s="417">
        <v>213</v>
      </c>
      <c r="U21" s="417">
        <v>168</v>
      </c>
      <c r="V21" s="418">
        <v>277</v>
      </c>
      <c r="W21" s="402"/>
      <c r="X21" s="402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  <c r="AL21" s="390"/>
      <c r="AM21" s="390"/>
      <c r="AN21" s="390"/>
      <c r="AO21" s="390"/>
      <c r="AP21" s="390"/>
      <c r="AQ21" s="390"/>
      <c r="AR21" s="390"/>
      <c r="AS21" s="390"/>
      <c r="AT21" s="390"/>
      <c r="AU21" s="390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  <c r="BF21" s="390"/>
      <c r="BG21" s="390"/>
      <c r="BH21" s="390"/>
      <c r="BI21" s="390"/>
      <c r="BJ21" s="390"/>
      <c r="BK21" s="390"/>
      <c r="BL21" s="390"/>
      <c r="BM21" s="390"/>
      <c r="BN21" s="390"/>
      <c r="BO21" s="390"/>
      <c r="BP21" s="390"/>
      <c r="BQ21" s="390"/>
      <c r="BR21" s="390"/>
      <c r="BS21" s="390"/>
      <c r="BT21" s="390"/>
      <c r="BU21" s="390"/>
      <c r="BV21" s="390"/>
      <c r="BW21" s="390"/>
      <c r="BX21" s="390"/>
      <c r="BY21" s="390"/>
      <c r="BZ21" s="390"/>
      <c r="CA21" s="390"/>
      <c r="CB21" s="390"/>
      <c r="CC21" s="390"/>
      <c r="CD21" s="390"/>
      <c r="CE21" s="390"/>
      <c r="CF21" s="390"/>
      <c r="CG21" s="390"/>
      <c r="CH21" s="390"/>
      <c r="CI21" s="390"/>
      <c r="CJ21" s="390"/>
      <c r="CK21" s="390"/>
    </row>
    <row r="22" spans="1:89" s="410" customFormat="1" ht="19.5" customHeight="1">
      <c r="A22" s="407" t="s">
        <v>31</v>
      </c>
      <c r="B22" s="408" t="s">
        <v>326</v>
      </c>
      <c r="C22" s="409"/>
      <c r="D22" s="420">
        <f t="shared" si="3"/>
        <v>10985</v>
      </c>
      <c r="E22" s="405">
        <f t="shared" ref="E22:V22" si="10">SUM(E23:E24)</f>
        <v>146</v>
      </c>
      <c r="F22" s="406">
        <f t="shared" si="10"/>
        <v>604</v>
      </c>
      <c r="G22" s="406">
        <f t="shared" si="10"/>
        <v>769</v>
      </c>
      <c r="H22" s="406">
        <f t="shared" si="10"/>
        <v>780</v>
      </c>
      <c r="I22" s="406">
        <f t="shared" si="10"/>
        <v>840</v>
      </c>
      <c r="J22" s="406">
        <f t="shared" si="10"/>
        <v>936</v>
      </c>
      <c r="K22" s="406">
        <f t="shared" si="10"/>
        <v>914</v>
      </c>
      <c r="L22" s="406">
        <f t="shared" si="10"/>
        <v>867</v>
      </c>
      <c r="M22" s="406">
        <f t="shared" si="10"/>
        <v>788</v>
      </c>
      <c r="N22" s="406">
        <f t="shared" si="10"/>
        <v>711</v>
      </c>
      <c r="O22" s="406">
        <f t="shared" si="10"/>
        <v>588</v>
      </c>
      <c r="P22" s="406">
        <f t="shared" si="10"/>
        <v>660</v>
      </c>
      <c r="Q22" s="406">
        <f t="shared" si="10"/>
        <v>569</v>
      </c>
      <c r="R22" s="406">
        <f t="shared" si="10"/>
        <v>529</v>
      </c>
      <c r="S22" s="406">
        <f t="shared" si="10"/>
        <v>418</v>
      </c>
      <c r="T22" s="406">
        <f t="shared" si="10"/>
        <v>325</v>
      </c>
      <c r="U22" s="406">
        <f t="shared" si="10"/>
        <v>221</v>
      </c>
      <c r="V22" s="406">
        <f t="shared" si="10"/>
        <v>320</v>
      </c>
      <c r="W22" s="402"/>
      <c r="X22" s="402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0"/>
      <c r="AN22" s="390"/>
      <c r="AO22" s="390"/>
      <c r="AP22" s="390"/>
      <c r="AQ22" s="390"/>
      <c r="AR22" s="390"/>
      <c r="AS22" s="390"/>
      <c r="AT22" s="390"/>
      <c r="AU22" s="390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  <c r="BF22" s="390"/>
      <c r="BG22" s="390"/>
      <c r="BH22" s="390"/>
      <c r="BI22" s="390"/>
      <c r="BJ22" s="390"/>
      <c r="BK22" s="390"/>
      <c r="BL22" s="390"/>
      <c r="BM22" s="390"/>
      <c r="BN22" s="390"/>
      <c r="BO22" s="390"/>
      <c r="BP22" s="390"/>
      <c r="BQ22" s="390"/>
      <c r="BR22" s="390"/>
      <c r="BS22" s="390"/>
      <c r="BT22" s="390"/>
      <c r="BU22" s="390"/>
      <c r="BV22" s="390"/>
      <c r="BW22" s="390"/>
      <c r="BX22" s="390"/>
      <c r="BY22" s="390"/>
      <c r="BZ22" s="390"/>
      <c r="CA22" s="390"/>
      <c r="CB22" s="390"/>
      <c r="CC22" s="390"/>
      <c r="CD22" s="390"/>
      <c r="CE22" s="390"/>
      <c r="CF22" s="390"/>
      <c r="CG22" s="390"/>
      <c r="CH22" s="390"/>
      <c r="CI22" s="390"/>
      <c r="CJ22" s="390"/>
      <c r="CK22" s="390"/>
    </row>
    <row r="23" spans="1:89" s="410" customFormat="1" ht="19.5" customHeight="1">
      <c r="A23" s="411"/>
      <c r="B23" s="412"/>
      <c r="C23" s="413" t="s">
        <v>289</v>
      </c>
      <c r="D23" s="410">
        <f t="shared" si="3"/>
        <v>5373</v>
      </c>
      <c r="E23" s="414">
        <v>73</v>
      </c>
      <c r="F23" s="401">
        <v>303</v>
      </c>
      <c r="G23" s="401">
        <v>387</v>
      </c>
      <c r="H23" s="401">
        <v>395</v>
      </c>
      <c r="I23" s="401">
        <v>429</v>
      </c>
      <c r="J23" s="401">
        <v>465</v>
      </c>
      <c r="K23" s="401">
        <v>477</v>
      </c>
      <c r="L23" s="401">
        <v>458</v>
      </c>
      <c r="M23" s="401">
        <v>408</v>
      </c>
      <c r="N23" s="401">
        <v>372</v>
      </c>
      <c r="O23" s="401">
        <v>284</v>
      </c>
      <c r="P23" s="401">
        <v>305</v>
      </c>
      <c r="Q23" s="401">
        <v>265</v>
      </c>
      <c r="R23" s="401">
        <v>240</v>
      </c>
      <c r="S23" s="401">
        <v>175</v>
      </c>
      <c r="T23" s="401">
        <v>135</v>
      </c>
      <c r="U23" s="401">
        <v>85</v>
      </c>
      <c r="V23" s="401">
        <v>117</v>
      </c>
      <c r="W23" s="402"/>
      <c r="X23" s="402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  <c r="BJ23" s="390"/>
      <c r="BK23" s="390"/>
      <c r="BL23" s="390"/>
      <c r="BM23" s="390"/>
      <c r="BN23" s="390"/>
      <c r="BO23" s="390"/>
      <c r="BP23" s="390"/>
      <c r="BQ23" s="390"/>
      <c r="BR23" s="390"/>
      <c r="BS23" s="390"/>
      <c r="BT23" s="390"/>
      <c r="BU23" s="390"/>
      <c r="BV23" s="390"/>
      <c r="BW23" s="390"/>
      <c r="BX23" s="390"/>
      <c r="BY23" s="390"/>
      <c r="BZ23" s="390"/>
      <c r="CA23" s="390"/>
      <c r="CB23" s="390"/>
      <c r="CC23" s="390"/>
      <c r="CD23" s="390"/>
      <c r="CE23" s="390"/>
      <c r="CF23" s="390"/>
      <c r="CG23" s="390"/>
      <c r="CH23" s="390"/>
      <c r="CI23" s="390"/>
      <c r="CJ23" s="390"/>
      <c r="CK23" s="390"/>
    </row>
    <row r="24" spans="1:89" ht="19.5" customHeight="1">
      <c r="A24" s="415"/>
      <c r="B24" s="416"/>
      <c r="C24" s="413" t="s">
        <v>286</v>
      </c>
      <c r="D24" s="410">
        <f t="shared" si="3"/>
        <v>5612</v>
      </c>
      <c r="E24" s="417">
        <v>73</v>
      </c>
      <c r="F24" s="418">
        <v>301</v>
      </c>
      <c r="G24" s="417">
        <v>382</v>
      </c>
      <c r="H24" s="417">
        <v>385</v>
      </c>
      <c r="I24" s="417">
        <v>411</v>
      </c>
      <c r="J24" s="417">
        <v>471</v>
      </c>
      <c r="K24" s="417">
        <v>437</v>
      </c>
      <c r="L24" s="417">
        <v>409</v>
      </c>
      <c r="M24" s="417">
        <v>380</v>
      </c>
      <c r="N24" s="417">
        <v>339</v>
      </c>
      <c r="O24" s="417">
        <v>304</v>
      </c>
      <c r="P24" s="417">
        <v>355</v>
      </c>
      <c r="Q24" s="417">
        <v>304</v>
      </c>
      <c r="R24" s="417">
        <v>289</v>
      </c>
      <c r="S24" s="417">
        <v>243</v>
      </c>
      <c r="T24" s="417">
        <v>190</v>
      </c>
      <c r="U24" s="417">
        <v>136</v>
      </c>
      <c r="V24" s="418">
        <v>203</v>
      </c>
      <c r="W24" s="402"/>
      <c r="X24" s="402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  <c r="BR24" s="390"/>
      <c r="BS24" s="390"/>
      <c r="BT24" s="390"/>
      <c r="BU24" s="390"/>
      <c r="BV24" s="390"/>
      <c r="BW24" s="390"/>
      <c r="BX24" s="390"/>
      <c r="BY24" s="390"/>
      <c r="BZ24" s="390"/>
      <c r="CA24" s="390"/>
      <c r="CB24" s="390"/>
      <c r="CC24" s="390"/>
      <c r="CD24" s="390"/>
      <c r="CE24" s="390"/>
      <c r="CF24" s="390"/>
      <c r="CG24" s="390"/>
      <c r="CH24" s="390"/>
      <c r="CI24" s="390"/>
      <c r="CJ24" s="390"/>
      <c r="CK24" s="390"/>
    </row>
    <row r="25" spans="1:89" s="410" customFormat="1" ht="19.5" customHeight="1">
      <c r="A25" s="407" t="s">
        <v>33</v>
      </c>
      <c r="B25" s="408" t="s">
        <v>327</v>
      </c>
      <c r="C25" s="409"/>
      <c r="D25" s="420">
        <f t="shared" si="3"/>
        <v>13389</v>
      </c>
      <c r="E25" s="405">
        <f t="shared" ref="E25:V25" si="11">SUM(E26:E27)</f>
        <v>136</v>
      </c>
      <c r="F25" s="406">
        <f t="shared" si="11"/>
        <v>656</v>
      </c>
      <c r="G25" s="406">
        <f t="shared" si="11"/>
        <v>851</v>
      </c>
      <c r="H25" s="406">
        <f t="shared" si="11"/>
        <v>790</v>
      </c>
      <c r="I25" s="406">
        <f t="shared" si="11"/>
        <v>944</v>
      </c>
      <c r="J25" s="406">
        <f t="shared" si="11"/>
        <v>1046</v>
      </c>
      <c r="K25" s="406">
        <f t="shared" si="11"/>
        <v>1053</v>
      </c>
      <c r="L25" s="406">
        <f t="shared" si="11"/>
        <v>1031</v>
      </c>
      <c r="M25" s="406">
        <f t="shared" si="11"/>
        <v>980</v>
      </c>
      <c r="N25" s="406">
        <f t="shared" si="11"/>
        <v>841</v>
      </c>
      <c r="O25" s="406">
        <f t="shared" si="11"/>
        <v>737</v>
      </c>
      <c r="P25" s="406">
        <f t="shared" si="11"/>
        <v>811</v>
      </c>
      <c r="Q25" s="406">
        <f t="shared" si="11"/>
        <v>786</v>
      </c>
      <c r="R25" s="406">
        <f t="shared" si="11"/>
        <v>712</v>
      </c>
      <c r="S25" s="406">
        <f t="shared" si="11"/>
        <v>595</v>
      </c>
      <c r="T25" s="406">
        <f t="shared" si="11"/>
        <v>481</v>
      </c>
      <c r="U25" s="406">
        <f t="shared" si="11"/>
        <v>386</v>
      </c>
      <c r="V25" s="406">
        <f t="shared" si="11"/>
        <v>553</v>
      </c>
      <c r="W25" s="402"/>
      <c r="X25" s="402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  <c r="BJ25" s="390"/>
      <c r="BK25" s="390"/>
      <c r="BL25" s="390"/>
      <c r="BM25" s="390"/>
      <c r="BN25" s="390"/>
      <c r="BO25" s="390"/>
      <c r="BP25" s="390"/>
      <c r="BQ25" s="390"/>
      <c r="BR25" s="390"/>
      <c r="BS25" s="390"/>
      <c r="BT25" s="390"/>
      <c r="BU25" s="390"/>
      <c r="BV25" s="390"/>
      <c r="BW25" s="390"/>
      <c r="BX25" s="390"/>
      <c r="BY25" s="390"/>
      <c r="BZ25" s="390"/>
      <c r="CA25" s="390"/>
      <c r="CB25" s="390"/>
      <c r="CC25" s="390"/>
      <c r="CD25" s="390"/>
      <c r="CE25" s="390"/>
      <c r="CF25" s="390"/>
      <c r="CG25" s="390"/>
      <c r="CH25" s="390"/>
      <c r="CI25" s="390"/>
      <c r="CJ25" s="390"/>
      <c r="CK25" s="390"/>
    </row>
    <row r="26" spans="1:89" s="410" customFormat="1" ht="19.5" customHeight="1">
      <c r="A26" s="411"/>
      <c r="B26" s="412"/>
      <c r="C26" s="413" t="s">
        <v>289</v>
      </c>
      <c r="D26" s="410">
        <f t="shared" si="3"/>
        <v>6261</v>
      </c>
      <c r="E26" s="414">
        <v>77</v>
      </c>
      <c r="F26" s="401">
        <v>339</v>
      </c>
      <c r="G26" s="401">
        <v>432</v>
      </c>
      <c r="H26" s="401">
        <v>415</v>
      </c>
      <c r="I26" s="401">
        <v>450</v>
      </c>
      <c r="J26" s="401">
        <v>507</v>
      </c>
      <c r="K26" s="401">
        <v>503</v>
      </c>
      <c r="L26" s="401">
        <v>527</v>
      </c>
      <c r="M26" s="401">
        <v>496</v>
      </c>
      <c r="N26" s="401">
        <v>411</v>
      </c>
      <c r="O26" s="401">
        <v>356</v>
      </c>
      <c r="P26" s="401">
        <v>349</v>
      </c>
      <c r="Q26" s="401">
        <v>349</v>
      </c>
      <c r="R26" s="401">
        <v>300</v>
      </c>
      <c r="S26" s="401">
        <v>254</v>
      </c>
      <c r="T26" s="401">
        <v>204</v>
      </c>
      <c r="U26" s="401">
        <v>137</v>
      </c>
      <c r="V26" s="401">
        <v>155</v>
      </c>
      <c r="W26" s="402"/>
      <c r="X26" s="402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  <c r="BJ26" s="390"/>
      <c r="BK26" s="390"/>
      <c r="BL26" s="390"/>
      <c r="BM26" s="390"/>
      <c r="BN26" s="390"/>
      <c r="BO26" s="390"/>
      <c r="BP26" s="390"/>
      <c r="BQ26" s="390"/>
      <c r="BR26" s="390"/>
      <c r="BS26" s="390"/>
      <c r="BT26" s="390"/>
      <c r="BU26" s="390"/>
      <c r="BV26" s="390"/>
      <c r="BW26" s="390"/>
      <c r="BX26" s="390"/>
      <c r="BY26" s="390"/>
      <c r="BZ26" s="390"/>
      <c r="CA26" s="390"/>
      <c r="CB26" s="390"/>
      <c r="CC26" s="390"/>
      <c r="CD26" s="390"/>
      <c r="CE26" s="390"/>
      <c r="CF26" s="390"/>
      <c r="CG26" s="390"/>
      <c r="CH26" s="390"/>
      <c r="CI26" s="390"/>
      <c r="CJ26" s="390"/>
      <c r="CK26" s="390"/>
    </row>
    <row r="27" spans="1:89" ht="19.5" customHeight="1">
      <c r="A27" s="415"/>
      <c r="B27" s="416"/>
      <c r="C27" s="413" t="s">
        <v>286</v>
      </c>
      <c r="D27" s="410">
        <f t="shared" si="3"/>
        <v>7128</v>
      </c>
      <c r="E27" s="417">
        <v>59</v>
      </c>
      <c r="F27" s="418">
        <v>317</v>
      </c>
      <c r="G27" s="417">
        <v>419</v>
      </c>
      <c r="H27" s="417">
        <v>375</v>
      </c>
      <c r="I27" s="417">
        <v>494</v>
      </c>
      <c r="J27" s="417">
        <v>539</v>
      </c>
      <c r="K27" s="417">
        <v>550</v>
      </c>
      <c r="L27" s="417">
        <v>504</v>
      </c>
      <c r="M27" s="417">
        <v>484</v>
      </c>
      <c r="N27" s="417">
        <v>430</v>
      </c>
      <c r="O27" s="417">
        <v>381</v>
      </c>
      <c r="P27" s="417">
        <v>462</v>
      </c>
      <c r="Q27" s="417">
        <v>437</v>
      </c>
      <c r="R27" s="417">
        <v>412</v>
      </c>
      <c r="S27" s="417">
        <v>341</v>
      </c>
      <c r="T27" s="417">
        <v>277</v>
      </c>
      <c r="U27" s="417">
        <v>249</v>
      </c>
      <c r="V27" s="418">
        <v>398</v>
      </c>
      <c r="W27" s="402"/>
      <c r="X27" s="402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  <c r="BF27" s="390"/>
      <c r="BG27" s="390"/>
      <c r="BH27" s="390"/>
      <c r="BI27" s="390"/>
      <c r="BJ27" s="390"/>
      <c r="BK27" s="390"/>
      <c r="BL27" s="390"/>
      <c r="BM27" s="390"/>
      <c r="BN27" s="390"/>
      <c r="BO27" s="390"/>
      <c r="BP27" s="390"/>
      <c r="BQ27" s="390"/>
      <c r="BR27" s="390"/>
      <c r="BS27" s="390"/>
      <c r="BT27" s="390"/>
      <c r="BU27" s="390"/>
      <c r="BV27" s="390"/>
      <c r="BW27" s="390"/>
      <c r="BX27" s="390"/>
      <c r="BY27" s="390"/>
      <c r="BZ27" s="390"/>
      <c r="CA27" s="390"/>
      <c r="CB27" s="390"/>
      <c r="CC27" s="390"/>
      <c r="CD27" s="390"/>
      <c r="CE27" s="390"/>
      <c r="CF27" s="390"/>
      <c r="CG27" s="390"/>
      <c r="CH27" s="390"/>
      <c r="CI27" s="390"/>
      <c r="CJ27" s="390"/>
      <c r="CK27" s="390"/>
    </row>
    <row r="28" spans="1:89" ht="19.5" customHeight="1">
      <c r="A28" s="1384" t="s">
        <v>27</v>
      </c>
      <c r="B28" s="1362" t="s">
        <v>328</v>
      </c>
      <c r="C28" s="1385"/>
      <c r="D28" s="1386">
        <f>D29+D30</f>
        <v>7776</v>
      </c>
      <c r="E28" s="1387">
        <f t="shared" ref="E28:V28" si="12">SUM(E31+E34+E37+E40+E43+E46+E49)</f>
        <v>93</v>
      </c>
      <c r="F28" s="1387">
        <f t="shared" si="12"/>
        <v>439</v>
      </c>
      <c r="G28" s="1387">
        <f t="shared" si="12"/>
        <v>623</v>
      </c>
      <c r="H28" s="1387">
        <f t="shared" si="12"/>
        <v>656</v>
      </c>
      <c r="I28" s="1387">
        <f t="shared" si="12"/>
        <v>686</v>
      </c>
      <c r="J28" s="1387">
        <f t="shared" si="12"/>
        <v>613</v>
      </c>
      <c r="K28" s="1387">
        <f t="shared" si="12"/>
        <v>581</v>
      </c>
      <c r="L28" s="1387">
        <f t="shared" si="12"/>
        <v>518</v>
      </c>
      <c r="M28" s="1387">
        <f t="shared" si="12"/>
        <v>498</v>
      </c>
      <c r="N28" s="1387">
        <f t="shared" si="12"/>
        <v>402</v>
      </c>
      <c r="O28" s="1387">
        <f t="shared" si="12"/>
        <v>382</v>
      </c>
      <c r="P28" s="1387">
        <f t="shared" si="12"/>
        <v>400</v>
      </c>
      <c r="Q28" s="1387">
        <f t="shared" si="12"/>
        <v>390</v>
      </c>
      <c r="R28" s="1387">
        <f t="shared" si="12"/>
        <v>365</v>
      </c>
      <c r="S28" s="1387">
        <f t="shared" si="12"/>
        <v>338</v>
      </c>
      <c r="T28" s="1387">
        <f t="shared" si="12"/>
        <v>288</v>
      </c>
      <c r="U28" s="1387">
        <f t="shared" si="12"/>
        <v>227</v>
      </c>
      <c r="V28" s="1388">
        <f t="shared" si="12"/>
        <v>277</v>
      </c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  <c r="BF28" s="390"/>
      <c r="BG28" s="390"/>
      <c r="BH28" s="390"/>
      <c r="BI28" s="390"/>
      <c r="BJ28" s="390"/>
      <c r="BK28" s="390"/>
      <c r="BL28" s="390"/>
      <c r="BM28" s="390"/>
      <c r="BN28" s="390"/>
      <c r="BO28" s="390"/>
      <c r="BP28" s="390"/>
      <c r="BQ28" s="390"/>
      <c r="BR28" s="390"/>
      <c r="BS28" s="390"/>
      <c r="BT28" s="390"/>
      <c r="BU28" s="390"/>
      <c r="BV28" s="390"/>
      <c r="BW28" s="390"/>
      <c r="BX28" s="390"/>
      <c r="BY28" s="390"/>
      <c r="BZ28" s="390"/>
      <c r="CA28" s="390"/>
      <c r="CB28" s="390"/>
      <c r="CC28" s="390"/>
      <c r="CD28" s="390"/>
      <c r="CE28" s="390"/>
      <c r="CF28" s="390"/>
      <c r="CG28" s="390"/>
      <c r="CH28" s="390"/>
      <c r="CI28" s="390"/>
      <c r="CJ28" s="390"/>
      <c r="CK28" s="390"/>
    </row>
    <row r="29" spans="1:89" ht="19.5" customHeight="1">
      <c r="A29" s="1367"/>
      <c r="B29" s="428"/>
      <c r="C29" s="392" t="s">
        <v>289</v>
      </c>
      <c r="D29" s="1391">
        <f>SUM(E29:V29)</f>
        <v>4255</v>
      </c>
      <c r="E29" s="418">
        <f t="shared" ref="E29:V29" si="13">SUM(E32+E35+E38+E41+E44+E47+E50)</f>
        <v>46</v>
      </c>
      <c r="F29" s="418">
        <f t="shared" si="13"/>
        <v>221</v>
      </c>
      <c r="G29" s="418">
        <f t="shared" si="13"/>
        <v>318</v>
      </c>
      <c r="H29" s="418">
        <f t="shared" si="13"/>
        <v>340</v>
      </c>
      <c r="I29" s="418">
        <f t="shared" si="13"/>
        <v>378</v>
      </c>
      <c r="J29" s="418">
        <f t="shared" si="13"/>
        <v>341</v>
      </c>
      <c r="K29" s="418">
        <f t="shared" si="13"/>
        <v>325</v>
      </c>
      <c r="L29" s="418">
        <f t="shared" si="13"/>
        <v>305</v>
      </c>
      <c r="M29" s="418">
        <f t="shared" si="13"/>
        <v>260</v>
      </c>
      <c r="N29" s="418">
        <f t="shared" si="13"/>
        <v>234</v>
      </c>
      <c r="O29" s="418">
        <f t="shared" si="13"/>
        <v>214</v>
      </c>
      <c r="P29" s="418">
        <f t="shared" si="13"/>
        <v>211</v>
      </c>
      <c r="Q29" s="418">
        <f t="shared" si="13"/>
        <v>233</v>
      </c>
      <c r="R29" s="418">
        <f t="shared" si="13"/>
        <v>205</v>
      </c>
      <c r="S29" s="418">
        <f t="shared" si="13"/>
        <v>187</v>
      </c>
      <c r="T29" s="418">
        <f t="shared" si="13"/>
        <v>173</v>
      </c>
      <c r="U29" s="418">
        <f t="shared" si="13"/>
        <v>125</v>
      </c>
      <c r="V29" s="417">
        <f t="shared" si="13"/>
        <v>139</v>
      </c>
      <c r="W29" s="390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390"/>
      <c r="BP29" s="390"/>
      <c r="BQ29" s="390"/>
      <c r="BR29" s="390"/>
      <c r="BS29" s="390"/>
      <c r="BT29" s="390"/>
      <c r="BU29" s="390"/>
      <c r="BV29" s="390"/>
      <c r="BW29" s="390"/>
      <c r="BX29" s="390"/>
      <c r="BY29" s="390"/>
      <c r="BZ29" s="390"/>
      <c r="CA29" s="390"/>
      <c r="CB29" s="390"/>
      <c r="CC29" s="390"/>
      <c r="CD29" s="390"/>
      <c r="CE29" s="390"/>
      <c r="CF29" s="390"/>
      <c r="CG29" s="390"/>
      <c r="CH29" s="390"/>
      <c r="CI29" s="390"/>
      <c r="CJ29" s="390"/>
      <c r="CK29" s="390"/>
    </row>
    <row r="30" spans="1:89" ht="19.5" customHeight="1">
      <c r="A30" s="1379"/>
      <c r="B30" s="1389"/>
      <c r="C30" s="1381" t="s">
        <v>286</v>
      </c>
      <c r="D30" s="1392">
        <f>SUM(E30:V30)</f>
        <v>3521</v>
      </c>
      <c r="E30" s="1393">
        <f t="shared" ref="E30:V30" si="14">SUM(E33+E36+E39+E42+E45+E48+E51)</f>
        <v>47</v>
      </c>
      <c r="F30" s="1393">
        <f t="shared" si="14"/>
        <v>218</v>
      </c>
      <c r="G30" s="1393">
        <f t="shared" si="14"/>
        <v>305</v>
      </c>
      <c r="H30" s="1393">
        <f t="shared" si="14"/>
        <v>316</v>
      </c>
      <c r="I30" s="1393">
        <f t="shared" si="14"/>
        <v>308</v>
      </c>
      <c r="J30" s="1393">
        <f t="shared" si="14"/>
        <v>272</v>
      </c>
      <c r="K30" s="1393">
        <f t="shared" si="14"/>
        <v>256</v>
      </c>
      <c r="L30" s="1393">
        <f t="shared" si="14"/>
        <v>213</v>
      </c>
      <c r="M30" s="1393">
        <f t="shared" si="14"/>
        <v>238</v>
      </c>
      <c r="N30" s="1393">
        <f t="shared" si="14"/>
        <v>168</v>
      </c>
      <c r="O30" s="1393">
        <f t="shared" si="14"/>
        <v>168</v>
      </c>
      <c r="P30" s="1393">
        <f t="shared" si="14"/>
        <v>189</v>
      </c>
      <c r="Q30" s="1393">
        <f t="shared" si="14"/>
        <v>157</v>
      </c>
      <c r="R30" s="1393">
        <f t="shared" si="14"/>
        <v>160</v>
      </c>
      <c r="S30" s="1393">
        <f t="shared" si="14"/>
        <v>151</v>
      </c>
      <c r="T30" s="1393">
        <f t="shared" si="14"/>
        <v>115</v>
      </c>
      <c r="U30" s="1393">
        <f t="shared" si="14"/>
        <v>102</v>
      </c>
      <c r="V30" s="1390">
        <f t="shared" si="14"/>
        <v>138</v>
      </c>
      <c r="W30" s="390"/>
      <c r="X30" s="390"/>
      <c r="Y30" s="390"/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  <c r="AL30" s="390"/>
      <c r="AM30" s="390"/>
      <c r="AN30" s="390"/>
      <c r="AO30" s="390"/>
      <c r="AP30" s="390"/>
      <c r="AQ30" s="390"/>
      <c r="AR30" s="390"/>
      <c r="AS30" s="390"/>
      <c r="AT30" s="390"/>
      <c r="AU30" s="390"/>
      <c r="AV30" s="390"/>
      <c r="AW30" s="390"/>
      <c r="AX30" s="390"/>
      <c r="AY30" s="390"/>
      <c r="AZ30" s="390"/>
      <c r="BA30" s="390"/>
      <c r="BB30" s="390"/>
      <c r="BC30" s="390"/>
      <c r="BD30" s="390"/>
      <c r="BE30" s="390"/>
      <c r="BF30" s="390"/>
      <c r="BG30" s="390"/>
      <c r="BH30" s="390"/>
      <c r="BI30" s="390"/>
      <c r="BJ30" s="390"/>
      <c r="BK30" s="390"/>
      <c r="BL30" s="390"/>
      <c r="BM30" s="390"/>
      <c r="BN30" s="390"/>
      <c r="BO30" s="390"/>
      <c r="BP30" s="390"/>
      <c r="BQ30" s="390"/>
      <c r="BR30" s="390"/>
      <c r="BS30" s="390"/>
      <c r="BT30" s="390"/>
      <c r="BU30" s="390"/>
      <c r="BV30" s="390"/>
      <c r="BW30" s="390"/>
      <c r="BX30" s="390"/>
      <c r="BY30" s="390"/>
      <c r="BZ30" s="390"/>
      <c r="CA30" s="390"/>
      <c r="CB30" s="390"/>
      <c r="CC30" s="390"/>
      <c r="CD30" s="390"/>
      <c r="CE30" s="390"/>
      <c r="CF30" s="390"/>
      <c r="CG30" s="390"/>
      <c r="CH30" s="390"/>
      <c r="CI30" s="390"/>
      <c r="CJ30" s="390"/>
      <c r="CK30" s="390"/>
    </row>
    <row r="31" spans="1:89" s="410" customFormat="1" ht="19.5" customHeight="1">
      <c r="A31" s="407" t="s">
        <v>25</v>
      </c>
      <c r="B31" s="408" t="s">
        <v>329</v>
      </c>
      <c r="C31" s="429"/>
      <c r="D31" s="427">
        <f>SUM(E31:V31)</f>
        <v>1971</v>
      </c>
      <c r="E31" s="405">
        <f t="shared" ref="E31:V31" si="15">SUM(E32:E33)</f>
        <v>15</v>
      </c>
      <c r="F31" s="405">
        <f t="shared" si="15"/>
        <v>83</v>
      </c>
      <c r="G31" s="406">
        <f t="shared" si="15"/>
        <v>132</v>
      </c>
      <c r="H31" s="406">
        <f t="shared" si="15"/>
        <v>143</v>
      </c>
      <c r="I31" s="406">
        <f t="shared" si="15"/>
        <v>148</v>
      </c>
      <c r="J31" s="406">
        <f t="shared" si="15"/>
        <v>157</v>
      </c>
      <c r="K31" s="406">
        <f t="shared" si="15"/>
        <v>141</v>
      </c>
      <c r="L31" s="406">
        <f t="shared" si="15"/>
        <v>119</v>
      </c>
      <c r="M31" s="406">
        <f t="shared" si="15"/>
        <v>116</v>
      </c>
      <c r="N31" s="406">
        <f t="shared" si="15"/>
        <v>115</v>
      </c>
      <c r="O31" s="406">
        <f t="shared" si="15"/>
        <v>104</v>
      </c>
      <c r="P31" s="406">
        <f t="shared" si="15"/>
        <v>110</v>
      </c>
      <c r="Q31" s="406">
        <f t="shared" si="15"/>
        <v>114</v>
      </c>
      <c r="R31" s="406">
        <f t="shared" si="15"/>
        <v>102</v>
      </c>
      <c r="S31" s="406">
        <f t="shared" si="15"/>
        <v>100</v>
      </c>
      <c r="T31" s="406">
        <f t="shared" si="15"/>
        <v>85</v>
      </c>
      <c r="U31" s="406">
        <f t="shared" si="15"/>
        <v>83</v>
      </c>
      <c r="V31" s="406">
        <f t="shared" si="15"/>
        <v>104</v>
      </c>
      <c r="W31" s="430"/>
      <c r="X31" s="402"/>
      <c r="Y31" s="390"/>
      <c r="Z31" s="390"/>
      <c r="AA31" s="390"/>
      <c r="AB31" s="390"/>
      <c r="AC31" s="390"/>
      <c r="AD31" s="390"/>
      <c r="AE31" s="390"/>
      <c r="AF31" s="390"/>
      <c r="AG31" s="390"/>
      <c r="AH31" s="390"/>
      <c r="AI31" s="390"/>
      <c r="AJ31" s="390"/>
      <c r="AK31" s="390"/>
      <c r="AL31" s="390"/>
      <c r="AM31" s="390"/>
      <c r="AN31" s="390"/>
      <c r="AO31" s="390"/>
      <c r="AP31" s="390"/>
      <c r="AQ31" s="390"/>
      <c r="AR31" s="390"/>
      <c r="AS31" s="390"/>
      <c r="AT31" s="390"/>
      <c r="AU31" s="390"/>
      <c r="AV31" s="390"/>
      <c r="AW31" s="390"/>
      <c r="AX31" s="390"/>
      <c r="AY31" s="390"/>
      <c r="AZ31" s="390"/>
      <c r="BA31" s="390"/>
      <c r="BB31" s="390"/>
      <c r="BC31" s="390"/>
      <c r="BD31" s="390"/>
      <c r="BE31" s="390"/>
      <c r="BF31" s="390"/>
      <c r="BG31" s="390"/>
      <c r="BH31" s="390"/>
      <c r="BI31" s="390"/>
      <c r="BJ31" s="390"/>
      <c r="BK31" s="390"/>
      <c r="BL31" s="390"/>
      <c r="BM31" s="390"/>
      <c r="BN31" s="390"/>
      <c r="BO31" s="390"/>
      <c r="BP31" s="390"/>
      <c r="BQ31" s="390"/>
      <c r="BR31" s="390"/>
      <c r="BS31" s="390"/>
      <c r="BT31" s="390"/>
      <c r="BU31" s="390"/>
      <c r="BV31" s="390"/>
      <c r="BW31" s="390"/>
      <c r="BX31" s="390"/>
      <c r="BY31" s="390"/>
      <c r="BZ31" s="390"/>
      <c r="CA31" s="390"/>
      <c r="CB31" s="390"/>
      <c r="CC31" s="390"/>
      <c r="CD31" s="390"/>
      <c r="CE31" s="390"/>
      <c r="CF31" s="390"/>
      <c r="CG31" s="390"/>
      <c r="CH31" s="390"/>
      <c r="CI31" s="390"/>
      <c r="CJ31" s="390"/>
      <c r="CK31" s="390"/>
    </row>
    <row r="32" spans="1:89" s="410" customFormat="1" ht="19.5" customHeight="1">
      <c r="A32" s="411"/>
      <c r="B32" s="416"/>
      <c r="C32" s="413" t="s">
        <v>289</v>
      </c>
      <c r="D32" s="1394">
        <f>SUM(E32:V32)</f>
        <v>1028</v>
      </c>
      <c r="E32" s="417">
        <v>6</v>
      </c>
      <c r="F32" s="414">
        <v>43</v>
      </c>
      <c r="G32" s="401">
        <v>70</v>
      </c>
      <c r="H32" s="401">
        <v>70</v>
      </c>
      <c r="I32" s="401">
        <v>79</v>
      </c>
      <c r="J32" s="401">
        <v>91</v>
      </c>
      <c r="K32" s="401">
        <v>81</v>
      </c>
      <c r="L32" s="401">
        <v>72</v>
      </c>
      <c r="M32" s="401">
        <v>47</v>
      </c>
      <c r="N32" s="401">
        <v>62</v>
      </c>
      <c r="O32" s="401">
        <v>56</v>
      </c>
      <c r="P32" s="401">
        <v>55</v>
      </c>
      <c r="Q32" s="401">
        <v>61</v>
      </c>
      <c r="R32" s="401">
        <v>51</v>
      </c>
      <c r="S32" s="401">
        <v>53</v>
      </c>
      <c r="T32" s="401">
        <v>47</v>
      </c>
      <c r="U32" s="401">
        <v>44</v>
      </c>
      <c r="V32" s="401">
        <v>40</v>
      </c>
      <c r="W32" s="402"/>
      <c r="X32" s="402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0"/>
      <c r="AL32" s="390"/>
      <c r="AM32" s="390"/>
      <c r="AN32" s="390"/>
      <c r="AO32" s="390"/>
      <c r="AP32" s="390"/>
      <c r="AQ32" s="390"/>
      <c r="AR32" s="390"/>
      <c r="AS32" s="390"/>
      <c r="AT32" s="390"/>
      <c r="AU32" s="390"/>
      <c r="AV32" s="390"/>
      <c r="AW32" s="390"/>
      <c r="AX32" s="390"/>
      <c r="AY32" s="390"/>
      <c r="AZ32" s="390"/>
      <c r="BA32" s="390"/>
      <c r="BB32" s="390"/>
      <c r="BC32" s="390"/>
      <c r="BD32" s="390"/>
      <c r="BE32" s="390"/>
      <c r="BF32" s="390"/>
      <c r="BG32" s="390"/>
      <c r="BH32" s="390"/>
      <c r="BI32" s="390"/>
      <c r="BJ32" s="390"/>
      <c r="BK32" s="390"/>
      <c r="BL32" s="390"/>
      <c r="BM32" s="390"/>
      <c r="BN32" s="390"/>
      <c r="BO32" s="390"/>
      <c r="BP32" s="390"/>
      <c r="BQ32" s="390"/>
      <c r="BR32" s="390"/>
      <c r="BS32" s="390"/>
      <c r="BT32" s="390"/>
      <c r="BU32" s="390"/>
      <c r="BV32" s="390"/>
      <c r="BW32" s="390"/>
      <c r="BX32" s="390"/>
      <c r="BY32" s="390"/>
      <c r="BZ32" s="390"/>
      <c r="CA32" s="390"/>
      <c r="CB32" s="390"/>
      <c r="CC32" s="390"/>
      <c r="CD32" s="390"/>
      <c r="CE32" s="390"/>
      <c r="CF32" s="390"/>
      <c r="CG32" s="390"/>
      <c r="CH32" s="390"/>
      <c r="CI32" s="390"/>
      <c r="CJ32" s="390"/>
      <c r="CK32" s="390"/>
    </row>
    <row r="33" spans="1:89" ht="19.5" customHeight="1">
      <c r="A33" s="415"/>
      <c r="B33" s="416"/>
      <c r="C33" s="413" t="s">
        <v>286</v>
      </c>
      <c r="D33" s="1394">
        <f>SUM(E33:V33)</f>
        <v>943</v>
      </c>
      <c r="E33" s="417">
        <v>9</v>
      </c>
      <c r="F33" s="417">
        <v>40</v>
      </c>
      <c r="G33" s="418">
        <v>62</v>
      </c>
      <c r="H33" s="417">
        <v>73</v>
      </c>
      <c r="I33" s="417">
        <v>69</v>
      </c>
      <c r="J33" s="417">
        <v>66</v>
      </c>
      <c r="K33" s="417">
        <v>60</v>
      </c>
      <c r="L33" s="417">
        <v>47</v>
      </c>
      <c r="M33" s="417">
        <v>69</v>
      </c>
      <c r="N33" s="417">
        <v>53</v>
      </c>
      <c r="O33" s="417">
        <v>48</v>
      </c>
      <c r="P33" s="417">
        <v>55</v>
      </c>
      <c r="Q33" s="417">
        <v>53</v>
      </c>
      <c r="R33" s="417">
        <v>51</v>
      </c>
      <c r="S33" s="417">
        <v>47</v>
      </c>
      <c r="T33" s="417">
        <v>38</v>
      </c>
      <c r="U33" s="417">
        <v>39</v>
      </c>
      <c r="V33" s="418">
        <v>64</v>
      </c>
      <c r="W33" s="431"/>
      <c r="X33" s="402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  <c r="BF33" s="390"/>
      <c r="BG33" s="390"/>
      <c r="BH33" s="390"/>
      <c r="BI33" s="390"/>
      <c r="BJ33" s="390"/>
      <c r="BK33" s="390"/>
      <c r="BL33" s="390"/>
      <c r="BM33" s="390"/>
      <c r="BN33" s="390"/>
      <c r="BO33" s="390"/>
      <c r="BP33" s="390"/>
      <c r="BQ33" s="390"/>
      <c r="BR33" s="390"/>
      <c r="BS33" s="390"/>
      <c r="BT33" s="390"/>
      <c r="BU33" s="390"/>
      <c r="BV33" s="390"/>
      <c r="BW33" s="390"/>
      <c r="BX33" s="390"/>
      <c r="BY33" s="390"/>
      <c r="BZ33" s="390"/>
      <c r="CA33" s="390"/>
      <c r="CB33" s="390"/>
      <c r="CC33" s="390"/>
      <c r="CD33" s="390"/>
      <c r="CE33" s="390"/>
      <c r="CF33" s="390"/>
      <c r="CG33" s="390"/>
      <c r="CH33" s="390"/>
      <c r="CI33" s="390"/>
      <c r="CJ33" s="390"/>
      <c r="CK33" s="390"/>
    </row>
    <row r="34" spans="1:89" s="410" customFormat="1" ht="19.5" customHeight="1">
      <c r="A34" s="407" t="s">
        <v>27</v>
      </c>
      <c r="B34" s="408" t="s">
        <v>330</v>
      </c>
      <c r="C34" s="429"/>
      <c r="D34" s="432">
        <f t="shared" ref="D34:V34" si="16">D35+D36</f>
        <v>1468</v>
      </c>
      <c r="E34" s="917">
        <f t="shared" si="16"/>
        <v>18</v>
      </c>
      <c r="F34" s="917">
        <f t="shared" si="16"/>
        <v>107</v>
      </c>
      <c r="G34" s="917">
        <f t="shared" si="16"/>
        <v>148</v>
      </c>
      <c r="H34" s="917">
        <f t="shared" si="16"/>
        <v>130</v>
      </c>
      <c r="I34" s="917">
        <f t="shared" si="16"/>
        <v>163</v>
      </c>
      <c r="J34" s="917">
        <f t="shared" si="16"/>
        <v>118</v>
      </c>
      <c r="K34" s="917">
        <f t="shared" si="16"/>
        <v>113</v>
      </c>
      <c r="L34" s="917">
        <f t="shared" si="16"/>
        <v>109</v>
      </c>
      <c r="M34" s="917">
        <f t="shared" si="16"/>
        <v>92</v>
      </c>
      <c r="N34" s="917">
        <f t="shared" si="16"/>
        <v>76</v>
      </c>
      <c r="O34" s="917">
        <f t="shared" si="16"/>
        <v>76</v>
      </c>
      <c r="P34" s="917">
        <f t="shared" si="16"/>
        <v>66</v>
      </c>
      <c r="Q34" s="917">
        <f t="shared" si="16"/>
        <v>50</v>
      </c>
      <c r="R34" s="917">
        <f t="shared" si="16"/>
        <v>49</v>
      </c>
      <c r="S34" s="917">
        <f t="shared" si="16"/>
        <v>42</v>
      </c>
      <c r="T34" s="917">
        <f t="shared" si="16"/>
        <v>38</v>
      </c>
      <c r="U34" s="918">
        <f t="shared" si="16"/>
        <v>34</v>
      </c>
      <c r="V34" s="918">
        <f t="shared" si="16"/>
        <v>39</v>
      </c>
      <c r="W34" s="402"/>
      <c r="X34" s="402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0"/>
      <c r="AZ34" s="390"/>
      <c r="BA34" s="390"/>
      <c r="BB34" s="390"/>
      <c r="BC34" s="390"/>
      <c r="BD34" s="390"/>
      <c r="BE34" s="390"/>
      <c r="BF34" s="390"/>
      <c r="BG34" s="390"/>
      <c r="BH34" s="390"/>
      <c r="BI34" s="390"/>
      <c r="BJ34" s="390"/>
      <c r="BK34" s="390"/>
      <c r="BL34" s="390"/>
      <c r="BM34" s="390"/>
      <c r="BN34" s="390"/>
      <c r="BO34" s="390"/>
      <c r="BP34" s="390"/>
      <c r="BQ34" s="390"/>
      <c r="BR34" s="390"/>
      <c r="BS34" s="390"/>
      <c r="BT34" s="390"/>
      <c r="BU34" s="390"/>
      <c r="BV34" s="390"/>
      <c r="BW34" s="390"/>
      <c r="BX34" s="390"/>
      <c r="BY34" s="390"/>
      <c r="BZ34" s="390"/>
      <c r="CA34" s="390"/>
      <c r="CB34" s="390"/>
      <c r="CC34" s="390"/>
      <c r="CD34" s="390"/>
      <c r="CE34" s="390"/>
      <c r="CF34" s="390"/>
      <c r="CG34" s="390"/>
      <c r="CH34" s="390"/>
      <c r="CI34" s="390"/>
      <c r="CJ34" s="390"/>
      <c r="CK34" s="390"/>
    </row>
    <row r="35" spans="1:89" s="410" customFormat="1" ht="19.5" customHeight="1">
      <c r="A35" s="411"/>
      <c r="B35" s="416"/>
      <c r="C35" s="413" t="s">
        <v>289</v>
      </c>
      <c r="D35" s="1394">
        <f>SUM(E35:V35)</f>
        <v>820</v>
      </c>
      <c r="E35" s="414">
        <v>8</v>
      </c>
      <c r="F35" s="414">
        <v>55</v>
      </c>
      <c r="G35" s="414">
        <v>80</v>
      </c>
      <c r="H35" s="414">
        <v>70</v>
      </c>
      <c r="I35" s="414">
        <v>86</v>
      </c>
      <c r="J35" s="414">
        <v>67</v>
      </c>
      <c r="K35" s="414">
        <v>61</v>
      </c>
      <c r="L35" s="414">
        <v>70</v>
      </c>
      <c r="M35" s="414">
        <v>47</v>
      </c>
      <c r="N35" s="414">
        <v>47</v>
      </c>
      <c r="O35" s="414">
        <v>43</v>
      </c>
      <c r="P35" s="414">
        <v>34</v>
      </c>
      <c r="Q35" s="414">
        <v>34</v>
      </c>
      <c r="R35" s="414">
        <v>23</v>
      </c>
      <c r="S35" s="414">
        <v>27</v>
      </c>
      <c r="T35" s="414">
        <v>23</v>
      </c>
      <c r="U35" s="401">
        <v>21</v>
      </c>
      <c r="V35" s="401">
        <v>24</v>
      </c>
      <c r="W35" s="402"/>
      <c r="X35" s="402"/>
      <c r="Y35" s="390"/>
      <c r="Z35" s="390"/>
      <c r="AA35" s="390"/>
      <c r="AB35" s="390"/>
      <c r="AC35" s="390"/>
      <c r="AD35" s="390"/>
      <c r="AE35" s="390"/>
      <c r="AF35" s="390"/>
      <c r="AG35" s="390"/>
      <c r="AH35" s="390"/>
      <c r="AI35" s="390"/>
      <c r="AJ35" s="390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0"/>
      <c r="AZ35" s="390"/>
      <c r="BA35" s="390"/>
      <c r="BB35" s="390"/>
      <c r="BC35" s="390"/>
      <c r="BD35" s="390"/>
      <c r="BE35" s="390"/>
      <c r="BF35" s="390"/>
      <c r="BG35" s="390"/>
      <c r="BH35" s="390"/>
      <c r="BI35" s="390"/>
      <c r="BJ35" s="390"/>
      <c r="BK35" s="390"/>
      <c r="BL35" s="390"/>
      <c r="BM35" s="390"/>
      <c r="BN35" s="390"/>
      <c r="BO35" s="390"/>
      <c r="BP35" s="390"/>
      <c r="BQ35" s="390"/>
      <c r="BR35" s="390"/>
      <c r="BS35" s="390"/>
      <c r="BT35" s="390"/>
      <c r="BU35" s="390"/>
      <c r="BV35" s="390"/>
      <c r="BW35" s="390"/>
      <c r="BX35" s="390"/>
      <c r="BY35" s="390"/>
      <c r="BZ35" s="390"/>
      <c r="CA35" s="390"/>
      <c r="CB35" s="390"/>
      <c r="CC35" s="390"/>
      <c r="CD35" s="390"/>
      <c r="CE35" s="390"/>
      <c r="CF35" s="390"/>
      <c r="CG35" s="390"/>
      <c r="CH35" s="390"/>
      <c r="CI35" s="390"/>
      <c r="CJ35" s="390"/>
      <c r="CK35" s="390"/>
    </row>
    <row r="36" spans="1:89" ht="19.5" customHeight="1">
      <c r="A36" s="415"/>
      <c r="B36" s="416"/>
      <c r="C36" s="413" t="s">
        <v>286</v>
      </c>
      <c r="D36" s="1394">
        <f>SUM(E36:V36)</f>
        <v>648</v>
      </c>
      <c r="E36" s="417">
        <v>10</v>
      </c>
      <c r="F36" s="417">
        <v>52</v>
      </c>
      <c r="G36" s="417">
        <v>68</v>
      </c>
      <c r="H36" s="417">
        <v>60</v>
      </c>
      <c r="I36" s="417">
        <v>77</v>
      </c>
      <c r="J36" s="417">
        <v>51</v>
      </c>
      <c r="K36" s="417">
        <v>52</v>
      </c>
      <c r="L36" s="417">
        <v>39</v>
      </c>
      <c r="M36" s="417">
        <v>45</v>
      </c>
      <c r="N36" s="417">
        <v>29</v>
      </c>
      <c r="O36" s="417">
        <v>33</v>
      </c>
      <c r="P36" s="417">
        <v>32</v>
      </c>
      <c r="Q36" s="417">
        <v>16</v>
      </c>
      <c r="R36" s="417">
        <v>26</v>
      </c>
      <c r="S36" s="417">
        <v>15</v>
      </c>
      <c r="T36" s="417">
        <v>15</v>
      </c>
      <c r="U36" s="418">
        <v>13</v>
      </c>
      <c r="V36" s="418">
        <v>15</v>
      </c>
      <c r="W36" s="402"/>
      <c r="X36" s="402"/>
      <c r="Y36" s="390"/>
      <c r="Z36" s="390"/>
      <c r="AA36" s="390"/>
      <c r="AB36" s="390"/>
      <c r="AC36" s="390"/>
      <c r="AD36" s="390"/>
      <c r="AE36" s="390"/>
      <c r="AF36" s="390"/>
      <c r="AG36" s="390"/>
      <c r="AH36" s="390"/>
      <c r="AI36" s="390"/>
      <c r="AJ36" s="390"/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0"/>
      <c r="AZ36" s="390"/>
      <c r="BA36" s="390"/>
      <c r="BB36" s="390"/>
      <c r="BC36" s="390"/>
      <c r="BD36" s="390"/>
      <c r="BE36" s="390"/>
      <c r="BF36" s="390"/>
      <c r="BG36" s="390"/>
      <c r="BH36" s="390"/>
      <c r="BI36" s="390"/>
      <c r="BJ36" s="390"/>
      <c r="BK36" s="390"/>
      <c r="BL36" s="390"/>
      <c r="BM36" s="390"/>
      <c r="BN36" s="390"/>
      <c r="BO36" s="390"/>
      <c r="BP36" s="390"/>
      <c r="BQ36" s="390"/>
      <c r="BR36" s="390"/>
      <c r="BS36" s="390"/>
      <c r="BT36" s="390"/>
      <c r="BU36" s="390"/>
      <c r="BV36" s="390"/>
      <c r="BW36" s="390"/>
      <c r="BX36" s="390"/>
      <c r="BY36" s="390"/>
      <c r="BZ36" s="390"/>
      <c r="CA36" s="390"/>
      <c r="CB36" s="390"/>
      <c r="CC36" s="390"/>
      <c r="CD36" s="390"/>
      <c r="CE36" s="390"/>
      <c r="CF36" s="390"/>
      <c r="CG36" s="390"/>
      <c r="CH36" s="390"/>
      <c r="CI36" s="390"/>
      <c r="CJ36" s="390"/>
      <c r="CK36" s="390"/>
    </row>
    <row r="37" spans="1:89" s="410" customFormat="1" ht="19.5" customHeight="1">
      <c r="A37" s="407" t="s">
        <v>29</v>
      </c>
      <c r="B37" s="408" t="s">
        <v>331</v>
      </c>
      <c r="C37" s="429"/>
      <c r="D37" s="432">
        <f t="shared" ref="D37:V37" si="17">D38+D39</f>
        <v>684</v>
      </c>
      <c r="E37" s="917">
        <f t="shared" si="17"/>
        <v>13</v>
      </c>
      <c r="F37" s="917">
        <f t="shared" si="17"/>
        <v>33</v>
      </c>
      <c r="G37" s="917">
        <f t="shared" si="17"/>
        <v>36</v>
      </c>
      <c r="H37" s="917">
        <f t="shared" si="17"/>
        <v>57</v>
      </c>
      <c r="I37" s="917">
        <f t="shared" si="17"/>
        <v>50</v>
      </c>
      <c r="J37" s="917">
        <f t="shared" si="17"/>
        <v>57</v>
      </c>
      <c r="K37" s="917">
        <f t="shared" si="17"/>
        <v>45</v>
      </c>
      <c r="L37" s="917">
        <f t="shared" si="17"/>
        <v>38</v>
      </c>
      <c r="M37" s="917">
        <f t="shared" si="17"/>
        <v>56</v>
      </c>
      <c r="N37" s="917">
        <f t="shared" si="17"/>
        <v>38</v>
      </c>
      <c r="O37" s="917">
        <f t="shared" si="17"/>
        <v>39</v>
      </c>
      <c r="P37" s="917">
        <f t="shared" si="17"/>
        <v>51</v>
      </c>
      <c r="Q37" s="917">
        <f t="shared" si="17"/>
        <v>39</v>
      </c>
      <c r="R37" s="917">
        <f t="shared" si="17"/>
        <v>38</v>
      </c>
      <c r="S37" s="917">
        <f t="shared" si="17"/>
        <v>35</v>
      </c>
      <c r="T37" s="917">
        <f t="shared" si="17"/>
        <v>26</v>
      </c>
      <c r="U37" s="918">
        <f t="shared" si="17"/>
        <v>16</v>
      </c>
      <c r="V37" s="918">
        <f t="shared" si="17"/>
        <v>17</v>
      </c>
      <c r="W37" s="402"/>
      <c r="X37" s="402"/>
      <c r="Y37" s="390"/>
      <c r="Z37" s="390"/>
      <c r="AA37" s="390"/>
      <c r="AB37" s="390"/>
      <c r="AC37" s="390"/>
      <c r="AD37" s="390"/>
      <c r="AE37" s="390"/>
      <c r="AF37" s="390"/>
      <c r="AG37" s="390"/>
      <c r="AH37" s="390"/>
      <c r="AI37" s="390"/>
      <c r="AJ37" s="390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0"/>
      <c r="AZ37" s="390"/>
      <c r="BA37" s="390"/>
      <c r="BB37" s="390"/>
      <c r="BC37" s="390"/>
      <c r="BD37" s="390"/>
      <c r="BE37" s="390"/>
      <c r="BF37" s="390"/>
      <c r="BG37" s="390"/>
      <c r="BH37" s="390"/>
      <c r="BI37" s="390"/>
      <c r="BJ37" s="390"/>
      <c r="BK37" s="390"/>
      <c r="BL37" s="390"/>
      <c r="BM37" s="390"/>
      <c r="BN37" s="390"/>
      <c r="BO37" s="390"/>
      <c r="BP37" s="390"/>
      <c r="BQ37" s="390"/>
      <c r="BR37" s="390"/>
      <c r="BS37" s="390"/>
      <c r="BT37" s="390"/>
      <c r="BU37" s="390"/>
      <c r="BV37" s="390"/>
      <c r="BW37" s="390"/>
      <c r="BX37" s="390"/>
      <c r="BY37" s="390"/>
      <c r="BZ37" s="390"/>
      <c r="CA37" s="390"/>
      <c r="CB37" s="390"/>
      <c r="CC37" s="390"/>
      <c r="CD37" s="390"/>
      <c r="CE37" s="390"/>
      <c r="CF37" s="390"/>
      <c r="CG37" s="390"/>
      <c r="CH37" s="390"/>
      <c r="CI37" s="390"/>
      <c r="CJ37" s="390"/>
      <c r="CK37" s="390"/>
    </row>
    <row r="38" spans="1:89" s="410" customFormat="1" ht="19.5" customHeight="1">
      <c r="A38" s="411"/>
      <c r="B38" s="416"/>
      <c r="C38" s="413" t="s">
        <v>289</v>
      </c>
      <c r="D38" s="433">
        <f>SUM(E38:V38)</f>
        <v>388</v>
      </c>
      <c r="E38" s="414">
        <v>4</v>
      </c>
      <c r="F38" s="414">
        <v>19</v>
      </c>
      <c r="G38" s="414">
        <v>26</v>
      </c>
      <c r="H38" s="414">
        <v>28</v>
      </c>
      <c r="I38" s="414">
        <v>39</v>
      </c>
      <c r="J38" s="414">
        <v>27</v>
      </c>
      <c r="K38" s="414">
        <v>25</v>
      </c>
      <c r="L38" s="414">
        <v>16</v>
      </c>
      <c r="M38" s="414">
        <v>27</v>
      </c>
      <c r="N38" s="414">
        <v>23</v>
      </c>
      <c r="O38" s="414">
        <v>17</v>
      </c>
      <c r="P38" s="414">
        <v>31</v>
      </c>
      <c r="Q38" s="414">
        <v>26</v>
      </c>
      <c r="R38" s="414">
        <v>22</v>
      </c>
      <c r="S38" s="414">
        <v>23</v>
      </c>
      <c r="T38" s="414">
        <v>17</v>
      </c>
      <c r="U38" s="401">
        <v>8</v>
      </c>
      <c r="V38" s="401">
        <v>10</v>
      </c>
      <c r="W38" s="402"/>
      <c r="X38" s="402"/>
      <c r="Y38" s="390"/>
      <c r="Z38" s="390"/>
      <c r="AA38" s="390"/>
      <c r="AB38" s="390"/>
      <c r="AC38" s="390"/>
      <c r="AD38" s="390"/>
      <c r="AE38" s="390"/>
      <c r="AF38" s="390"/>
      <c r="AG38" s="390"/>
      <c r="AH38" s="390"/>
      <c r="AI38" s="390"/>
      <c r="AJ38" s="390"/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0"/>
      <c r="CA38" s="390"/>
      <c r="CB38" s="390"/>
      <c r="CC38" s="390"/>
      <c r="CD38" s="390"/>
      <c r="CE38" s="390"/>
      <c r="CF38" s="390"/>
      <c r="CG38" s="390"/>
      <c r="CH38" s="390"/>
      <c r="CI38" s="390"/>
      <c r="CJ38" s="390"/>
      <c r="CK38" s="390"/>
    </row>
    <row r="39" spans="1:89" ht="19.5" customHeight="1">
      <c r="A39" s="415"/>
      <c r="B39" s="416"/>
      <c r="C39" s="413" t="s">
        <v>286</v>
      </c>
      <c r="D39" s="433">
        <f>SUM(E39:V39)</f>
        <v>296</v>
      </c>
      <c r="E39" s="417">
        <v>9</v>
      </c>
      <c r="F39" s="417">
        <v>14</v>
      </c>
      <c r="G39" s="417">
        <v>10</v>
      </c>
      <c r="H39" s="417">
        <v>29</v>
      </c>
      <c r="I39" s="417">
        <v>11</v>
      </c>
      <c r="J39" s="417">
        <v>30</v>
      </c>
      <c r="K39" s="417">
        <v>20</v>
      </c>
      <c r="L39" s="417">
        <v>22</v>
      </c>
      <c r="M39" s="417">
        <v>29</v>
      </c>
      <c r="N39" s="417">
        <v>15</v>
      </c>
      <c r="O39" s="417">
        <v>22</v>
      </c>
      <c r="P39" s="417">
        <v>20</v>
      </c>
      <c r="Q39" s="417">
        <v>13</v>
      </c>
      <c r="R39" s="417">
        <v>16</v>
      </c>
      <c r="S39" s="417">
        <v>12</v>
      </c>
      <c r="T39" s="417">
        <v>9</v>
      </c>
      <c r="U39" s="418">
        <v>8</v>
      </c>
      <c r="V39" s="418">
        <v>7</v>
      </c>
      <c r="W39" s="402"/>
      <c r="X39" s="402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0"/>
      <c r="AZ39" s="390"/>
      <c r="BA39" s="390"/>
      <c r="BB39" s="390"/>
      <c r="BC39" s="390"/>
      <c r="BD39" s="390"/>
      <c r="BE39" s="390"/>
      <c r="BF39" s="390"/>
      <c r="BG39" s="390"/>
      <c r="BH39" s="390"/>
      <c r="BI39" s="390"/>
      <c r="BJ39" s="390"/>
      <c r="BK39" s="390"/>
      <c r="BL39" s="390"/>
      <c r="BM39" s="390"/>
      <c r="BN39" s="390"/>
      <c r="BO39" s="390"/>
      <c r="BP39" s="390"/>
      <c r="BQ39" s="390"/>
      <c r="BR39" s="390"/>
      <c r="BS39" s="390"/>
      <c r="BT39" s="390"/>
      <c r="BU39" s="390"/>
      <c r="BV39" s="390"/>
      <c r="BW39" s="390"/>
      <c r="BX39" s="390"/>
      <c r="BY39" s="390"/>
      <c r="BZ39" s="390"/>
      <c r="CA39" s="390"/>
      <c r="CB39" s="390"/>
      <c r="CC39" s="390"/>
      <c r="CD39" s="390"/>
      <c r="CE39" s="390"/>
      <c r="CF39" s="390"/>
      <c r="CG39" s="390"/>
      <c r="CH39" s="390"/>
      <c r="CI39" s="390"/>
      <c r="CJ39" s="390"/>
      <c r="CK39" s="390"/>
    </row>
    <row r="40" spans="1:89" s="410" customFormat="1" ht="19.5" customHeight="1">
      <c r="A40" s="407" t="s">
        <v>31</v>
      </c>
      <c r="B40" s="408" t="s">
        <v>332</v>
      </c>
      <c r="C40" s="429"/>
      <c r="D40" s="432">
        <f t="shared" ref="D40:V40" si="18">D41+D42</f>
        <v>1051</v>
      </c>
      <c r="E40" s="917">
        <f t="shared" si="18"/>
        <v>14</v>
      </c>
      <c r="F40" s="917">
        <f t="shared" si="18"/>
        <v>66</v>
      </c>
      <c r="G40" s="917">
        <f t="shared" si="18"/>
        <v>97</v>
      </c>
      <c r="H40" s="917">
        <f t="shared" si="18"/>
        <v>98</v>
      </c>
      <c r="I40" s="917">
        <f t="shared" si="18"/>
        <v>91</v>
      </c>
      <c r="J40" s="917">
        <f t="shared" si="18"/>
        <v>76</v>
      </c>
      <c r="K40" s="917">
        <f t="shared" si="18"/>
        <v>78</v>
      </c>
      <c r="L40" s="917">
        <f t="shared" si="18"/>
        <v>68</v>
      </c>
      <c r="M40" s="917">
        <f t="shared" si="18"/>
        <v>75</v>
      </c>
      <c r="N40" s="917">
        <f t="shared" si="18"/>
        <v>52</v>
      </c>
      <c r="O40" s="917">
        <f t="shared" si="18"/>
        <v>48</v>
      </c>
      <c r="P40" s="917">
        <f t="shared" si="18"/>
        <v>41</v>
      </c>
      <c r="Q40" s="917">
        <f t="shared" si="18"/>
        <v>58</v>
      </c>
      <c r="R40" s="917">
        <f t="shared" si="18"/>
        <v>56</v>
      </c>
      <c r="S40" s="917">
        <f t="shared" si="18"/>
        <v>48</v>
      </c>
      <c r="T40" s="917">
        <f t="shared" si="18"/>
        <v>42</v>
      </c>
      <c r="U40" s="918">
        <f t="shared" si="18"/>
        <v>18</v>
      </c>
      <c r="V40" s="918">
        <f t="shared" si="18"/>
        <v>25</v>
      </c>
      <c r="W40" s="402"/>
      <c r="X40" s="402"/>
      <c r="Y40" s="390"/>
      <c r="Z40" s="390"/>
      <c r="AA40" s="390"/>
      <c r="AB40" s="390"/>
      <c r="AC40" s="390"/>
      <c r="AD40" s="390"/>
      <c r="AE40" s="390"/>
      <c r="AF40" s="390"/>
      <c r="AG40" s="390"/>
      <c r="AH40" s="390"/>
      <c r="AI40" s="390"/>
      <c r="AJ40" s="390"/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0"/>
      <c r="AZ40" s="390"/>
      <c r="BA40" s="390"/>
      <c r="BB40" s="390"/>
      <c r="BC40" s="390"/>
      <c r="BD40" s="390"/>
      <c r="BE40" s="390"/>
      <c r="BF40" s="390"/>
      <c r="BG40" s="390"/>
      <c r="BH40" s="390"/>
      <c r="BI40" s="390"/>
      <c r="BJ40" s="390"/>
      <c r="BK40" s="390"/>
      <c r="BL40" s="390"/>
      <c r="BM40" s="390"/>
      <c r="BN40" s="390"/>
      <c r="BO40" s="390"/>
      <c r="BP40" s="390"/>
      <c r="BQ40" s="390"/>
      <c r="BR40" s="390"/>
      <c r="BS40" s="390"/>
      <c r="BT40" s="390"/>
      <c r="BU40" s="390"/>
      <c r="BV40" s="390"/>
      <c r="BW40" s="390"/>
      <c r="BX40" s="390"/>
      <c r="BY40" s="390"/>
      <c r="BZ40" s="390"/>
      <c r="CA40" s="390"/>
      <c r="CB40" s="390"/>
      <c r="CC40" s="390"/>
      <c r="CD40" s="390"/>
      <c r="CE40" s="390"/>
      <c r="CF40" s="390"/>
      <c r="CG40" s="390"/>
      <c r="CH40" s="390"/>
      <c r="CI40" s="390"/>
      <c r="CJ40" s="390"/>
      <c r="CK40" s="390"/>
    </row>
    <row r="41" spans="1:89" s="410" customFormat="1" ht="19.5" customHeight="1">
      <c r="A41" s="411"/>
      <c r="B41" s="416"/>
      <c r="C41" s="413" t="s">
        <v>289</v>
      </c>
      <c r="D41" s="433">
        <f>SUM(E41:V41)</f>
        <v>572</v>
      </c>
      <c r="E41" s="414">
        <v>8</v>
      </c>
      <c r="F41" s="414">
        <v>34</v>
      </c>
      <c r="G41" s="414">
        <v>47</v>
      </c>
      <c r="H41" s="414">
        <v>49</v>
      </c>
      <c r="I41" s="414">
        <v>46</v>
      </c>
      <c r="J41" s="414">
        <v>41</v>
      </c>
      <c r="K41" s="414">
        <v>37</v>
      </c>
      <c r="L41" s="414">
        <v>42</v>
      </c>
      <c r="M41" s="414">
        <v>41</v>
      </c>
      <c r="N41" s="414">
        <v>33</v>
      </c>
      <c r="O41" s="414">
        <v>27</v>
      </c>
      <c r="P41" s="414">
        <v>28</v>
      </c>
      <c r="Q41" s="414">
        <v>25</v>
      </c>
      <c r="R41" s="414">
        <v>35</v>
      </c>
      <c r="S41" s="414">
        <v>29</v>
      </c>
      <c r="T41" s="414">
        <v>22</v>
      </c>
      <c r="U41" s="401">
        <v>13</v>
      </c>
      <c r="V41" s="401">
        <v>15</v>
      </c>
      <c r="W41" s="402"/>
      <c r="X41" s="402"/>
      <c r="Y41" s="390"/>
      <c r="Z41" s="390"/>
      <c r="AA41" s="390"/>
      <c r="AB41" s="390"/>
      <c r="AC41" s="390"/>
      <c r="AD41" s="390"/>
      <c r="AE41" s="390"/>
      <c r="AF41" s="390"/>
      <c r="AG41" s="390"/>
      <c r="AH41" s="390"/>
      <c r="AI41" s="390"/>
      <c r="AJ41" s="390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0"/>
      <c r="AZ41" s="390"/>
      <c r="BA41" s="390"/>
      <c r="BB41" s="390"/>
      <c r="BC41" s="390"/>
      <c r="BD41" s="390"/>
      <c r="BE41" s="390"/>
      <c r="BF41" s="390"/>
      <c r="BG41" s="390"/>
      <c r="BH41" s="390"/>
      <c r="BI41" s="390"/>
      <c r="BJ41" s="390"/>
      <c r="BK41" s="390"/>
      <c r="BL41" s="390"/>
      <c r="BM41" s="390"/>
      <c r="BN41" s="390"/>
      <c r="BO41" s="390"/>
      <c r="BP41" s="390"/>
      <c r="BQ41" s="390"/>
      <c r="BR41" s="390"/>
      <c r="BS41" s="390"/>
      <c r="BT41" s="390"/>
      <c r="BU41" s="390"/>
      <c r="BV41" s="390"/>
      <c r="BW41" s="390"/>
      <c r="BX41" s="390"/>
      <c r="BY41" s="390"/>
      <c r="BZ41" s="390"/>
      <c r="CA41" s="390"/>
      <c r="CB41" s="390"/>
      <c r="CC41" s="390"/>
      <c r="CD41" s="390"/>
      <c r="CE41" s="390"/>
      <c r="CF41" s="390"/>
      <c r="CG41" s="390"/>
      <c r="CH41" s="390"/>
      <c r="CI41" s="390"/>
      <c r="CJ41" s="390"/>
      <c r="CK41" s="390"/>
    </row>
    <row r="42" spans="1:89" ht="19.5" customHeight="1">
      <c r="A42" s="415"/>
      <c r="B42" s="416"/>
      <c r="C42" s="413" t="s">
        <v>286</v>
      </c>
      <c r="D42" s="433">
        <f>SUM(E42:V42)</f>
        <v>479</v>
      </c>
      <c r="E42" s="417">
        <v>6</v>
      </c>
      <c r="F42" s="417">
        <v>32</v>
      </c>
      <c r="G42" s="417">
        <v>50</v>
      </c>
      <c r="H42" s="417">
        <v>49</v>
      </c>
      <c r="I42" s="417">
        <v>45</v>
      </c>
      <c r="J42" s="417">
        <v>35</v>
      </c>
      <c r="K42" s="417">
        <v>41</v>
      </c>
      <c r="L42" s="417">
        <v>26</v>
      </c>
      <c r="M42" s="417">
        <v>34</v>
      </c>
      <c r="N42" s="417">
        <v>19</v>
      </c>
      <c r="O42" s="417">
        <v>21</v>
      </c>
      <c r="P42" s="417">
        <v>13</v>
      </c>
      <c r="Q42" s="417">
        <v>33</v>
      </c>
      <c r="R42" s="417">
        <v>21</v>
      </c>
      <c r="S42" s="417">
        <v>19</v>
      </c>
      <c r="T42" s="417">
        <v>20</v>
      </c>
      <c r="U42" s="418">
        <v>5</v>
      </c>
      <c r="V42" s="418">
        <v>10</v>
      </c>
      <c r="W42" s="402"/>
      <c r="X42" s="402"/>
      <c r="Y42" s="390"/>
      <c r="Z42" s="390"/>
      <c r="AA42" s="390"/>
      <c r="AB42" s="390"/>
      <c r="AC42" s="390"/>
      <c r="AD42" s="390"/>
      <c r="AE42" s="390"/>
      <c r="AF42" s="390"/>
      <c r="AG42" s="390"/>
      <c r="AH42" s="390"/>
      <c r="AI42" s="390"/>
      <c r="AJ42" s="390"/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0"/>
      <c r="AZ42" s="390"/>
      <c r="BA42" s="390"/>
      <c r="BB42" s="390"/>
      <c r="BC42" s="390"/>
      <c r="BD42" s="390"/>
      <c r="BE42" s="390"/>
      <c r="BF42" s="390"/>
      <c r="BG42" s="390"/>
      <c r="BH42" s="390"/>
      <c r="BI42" s="390"/>
      <c r="BJ42" s="390"/>
      <c r="BK42" s="390"/>
      <c r="BL42" s="390"/>
      <c r="BM42" s="390"/>
      <c r="BN42" s="390"/>
      <c r="BO42" s="390"/>
      <c r="BP42" s="390"/>
      <c r="BQ42" s="390"/>
      <c r="BR42" s="390"/>
      <c r="BS42" s="390"/>
      <c r="BT42" s="390"/>
      <c r="BU42" s="390"/>
      <c r="BV42" s="390"/>
      <c r="BW42" s="390"/>
      <c r="BX42" s="390"/>
      <c r="BY42" s="390"/>
      <c r="BZ42" s="390"/>
      <c r="CA42" s="390"/>
      <c r="CB42" s="390"/>
      <c r="CC42" s="390"/>
      <c r="CD42" s="390"/>
      <c r="CE42" s="390"/>
      <c r="CF42" s="390"/>
      <c r="CG42" s="390"/>
      <c r="CH42" s="390"/>
      <c r="CI42" s="390"/>
      <c r="CJ42" s="390"/>
      <c r="CK42" s="390"/>
    </row>
    <row r="43" spans="1:89" s="410" customFormat="1" ht="19.5" customHeight="1">
      <c r="A43" s="407" t="s">
        <v>33</v>
      </c>
      <c r="B43" s="408" t="s">
        <v>333</v>
      </c>
      <c r="C43" s="429"/>
      <c r="D43" s="432">
        <f t="shared" ref="D43:V43" si="19">D44+D45</f>
        <v>846</v>
      </c>
      <c r="E43" s="917">
        <f t="shared" si="19"/>
        <v>11</v>
      </c>
      <c r="F43" s="917">
        <f t="shared" si="19"/>
        <v>47</v>
      </c>
      <c r="G43" s="917">
        <f t="shared" si="19"/>
        <v>67</v>
      </c>
      <c r="H43" s="917">
        <f t="shared" si="19"/>
        <v>79</v>
      </c>
      <c r="I43" s="917">
        <f t="shared" si="19"/>
        <v>79</v>
      </c>
      <c r="J43" s="917">
        <f t="shared" si="19"/>
        <v>58</v>
      </c>
      <c r="K43" s="917">
        <f t="shared" si="19"/>
        <v>55</v>
      </c>
      <c r="L43" s="917">
        <f t="shared" si="19"/>
        <v>55</v>
      </c>
      <c r="M43" s="917">
        <f t="shared" si="19"/>
        <v>49</v>
      </c>
      <c r="N43" s="917">
        <f t="shared" si="19"/>
        <v>40</v>
      </c>
      <c r="O43" s="917">
        <f t="shared" si="19"/>
        <v>40</v>
      </c>
      <c r="P43" s="917">
        <f t="shared" si="19"/>
        <v>42</v>
      </c>
      <c r="Q43" s="917">
        <f t="shared" si="19"/>
        <v>55</v>
      </c>
      <c r="R43" s="917">
        <f t="shared" si="19"/>
        <v>44</v>
      </c>
      <c r="S43" s="917">
        <f t="shared" si="19"/>
        <v>43</v>
      </c>
      <c r="T43" s="917">
        <f t="shared" si="19"/>
        <v>38</v>
      </c>
      <c r="U43" s="918">
        <f t="shared" si="19"/>
        <v>22</v>
      </c>
      <c r="V43" s="918">
        <f t="shared" si="19"/>
        <v>22</v>
      </c>
      <c r="W43" s="402"/>
      <c r="X43" s="402"/>
      <c r="Y43" s="390"/>
      <c r="Z43" s="390"/>
      <c r="AA43" s="390"/>
      <c r="AB43" s="390"/>
      <c r="AC43" s="390"/>
      <c r="AD43" s="390"/>
      <c r="AE43" s="390"/>
      <c r="AF43" s="390"/>
      <c r="AG43" s="390"/>
      <c r="AH43" s="390"/>
      <c r="AI43" s="390"/>
      <c r="AJ43" s="390"/>
      <c r="AK43" s="390"/>
      <c r="AL43" s="390"/>
      <c r="AM43" s="390"/>
      <c r="AN43" s="390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90"/>
      <c r="BB43" s="390"/>
      <c r="BC43" s="390"/>
      <c r="BD43" s="390"/>
      <c r="BE43" s="390"/>
      <c r="BF43" s="390"/>
      <c r="BG43" s="390"/>
      <c r="BH43" s="390"/>
      <c r="BI43" s="390"/>
      <c r="BJ43" s="390"/>
      <c r="BK43" s="390"/>
      <c r="BL43" s="390"/>
      <c r="BM43" s="390"/>
      <c r="BN43" s="390"/>
      <c r="BO43" s="390"/>
      <c r="BP43" s="390"/>
      <c r="BQ43" s="390"/>
      <c r="BR43" s="390"/>
      <c r="BS43" s="390"/>
      <c r="BT43" s="390"/>
      <c r="BU43" s="390"/>
      <c r="BV43" s="390"/>
      <c r="BW43" s="390"/>
      <c r="BX43" s="390"/>
      <c r="BY43" s="390"/>
      <c r="BZ43" s="390"/>
      <c r="CA43" s="390"/>
      <c r="CB43" s="390"/>
      <c r="CC43" s="390"/>
      <c r="CD43" s="390"/>
      <c r="CE43" s="390"/>
      <c r="CF43" s="390"/>
      <c r="CG43" s="390"/>
      <c r="CH43" s="390"/>
      <c r="CI43" s="390"/>
      <c r="CJ43" s="390"/>
      <c r="CK43" s="390"/>
    </row>
    <row r="44" spans="1:89" s="410" customFormat="1" ht="19.5" customHeight="1">
      <c r="A44" s="411"/>
      <c r="B44" s="416"/>
      <c r="C44" s="413" t="s">
        <v>289</v>
      </c>
      <c r="D44" s="433">
        <f>SUM(E44:V44)</f>
        <v>483</v>
      </c>
      <c r="E44" s="414">
        <v>6</v>
      </c>
      <c r="F44" s="414">
        <v>24</v>
      </c>
      <c r="G44" s="414">
        <v>34</v>
      </c>
      <c r="H44" s="414">
        <v>42</v>
      </c>
      <c r="I44" s="414">
        <v>47</v>
      </c>
      <c r="J44" s="414">
        <v>35</v>
      </c>
      <c r="K44" s="414">
        <v>27</v>
      </c>
      <c r="L44" s="414">
        <v>32</v>
      </c>
      <c r="M44" s="414">
        <v>28</v>
      </c>
      <c r="N44" s="414">
        <v>22</v>
      </c>
      <c r="O44" s="414">
        <v>27</v>
      </c>
      <c r="P44" s="414">
        <v>23</v>
      </c>
      <c r="Q44" s="414">
        <v>36</v>
      </c>
      <c r="R44" s="414">
        <v>28</v>
      </c>
      <c r="S44" s="414">
        <v>25</v>
      </c>
      <c r="T44" s="414">
        <v>20</v>
      </c>
      <c r="U44" s="401">
        <v>13</v>
      </c>
      <c r="V44" s="401">
        <v>14</v>
      </c>
      <c r="W44" s="402"/>
      <c r="X44" s="402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  <c r="BF44" s="390"/>
      <c r="BG44" s="390"/>
      <c r="BH44" s="390"/>
      <c r="BI44" s="390"/>
      <c r="BJ44" s="390"/>
      <c r="BK44" s="390"/>
      <c r="BL44" s="390"/>
      <c r="BM44" s="390"/>
      <c r="BN44" s="390"/>
      <c r="BO44" s="390"/>
      <c r="BP44" s="390"/>
      <c r="BQ44" s="390"/>
      <c r="BR44" s="390"/>
      <c r="BS44" s="390"/>
      <c r="BT44" s="390"/>
      <c r="BU44" s="390"/>
      <c r="BV44" s="390"/>
      <c r="BW44" s="390"/>
      <c r="BX44" s="390"/>
      <c r="BY44" s="390"/>
      <c r="BZ44" s="390"/>
      <c r="CA44" s="390"/>
      <c r="CB44" s="390"/>
      <c r="CC44" s="390"/>
      <c r="CD44" s="390"/>
      <c r="CE44" s="390"/>
      <c r="CF44" s="390"/>
      <c r="CG44" s="390"/>
      <c r="CH44" s="390"/>
      <c r="CI44" s="390"/>
      <c r="CJ44" s="390"/>
      <c r="CK44" s="390"/>
    </row>
    <row r="45" spans="1:89" ht="19.5" customHeight="1">
      <c r="A45" s="415"/>
      <c r="B45" s="416"/>
      <c r="C45" s="413" t="s">
        <v>286</v>
      </c>
      <c r="D45" s="433">
        <f>SUM(E45:V45)</f>
        <v>363</v>
      </c>
      <c r="E45" s="417">
        <v>5</v>
      </c>
      <c r="F45" s="417">
        <v>23</v>
      </c>
      <c r="G45" s="417">
        <v>33</v>
      </c>
      <c r="H45" s="417">
        <v>37</v>
      </c>
      <c r="I45" s="417">
        <v>32</v>
      </c>
      <c r="J45" s="417">
        <v>23</v>
      </c>
      <c r="K45" s="417">
        <v>28</v>
      </c>
      <c r="L45" s="417">
        <v>23</v>
      </c>
      <c r="M45" s="417">
        <v>21</v>
      </c>
      <c r="N45" s="417">
        <v>18</v>
      </c>
      <c r="O45" s="417">
        <v>13</v>
      </c>
      <c r="P45" s="417">
        <v>19</v>
      </c>
      <c r="Q45" s="417">
        <v>19</v>
      </c>
      <c r="R45" s="417">
        <v>16</v>
      </c>
      <c r="S45" s="417">
        <v>18</v>
      </c>
      <c r="T45" s="417">
        <v>18</v>
      </c>
      <c r="U45" s="418">
        <v>9</v>
      </c>
      <c r="V45" s="418">
        <v>8</v>
      </c>
      <c r="W45" s="402"/>
      <c r="X45" s="402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0"/>
      <c r="AJ45" s="390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0"/>
      <c r="AZ45" s="390"/>
      <c r="BA45" s="390"/>
      <c r="BB45" s="390"/>
      <c r="BC45" s="390"/>
      <c r="BD45" s="390"/>
      <c r="BE45" s="390"/>
      <c r="BF45" s="390"/>
      <c r="BG45" s="390"/>
      <c r="BH45" s="390"/>
      <c r="BI45" s="390"/>
      <c r="BJ45" s="390"/>
      <c r="BK45" s="390"/>
      <c r="BL45" s="390"/>
      <c r="BM45" s="390"/>
      <c r="BN45" s="390"/>
      <c r="BO45" s="390"/>
      <c r="BP45" s="390"/>
      <c r="BQ45" s="390"/>
      <c r="BR45" s="390"/>
      <c r="BS45" s="390"/>
      <c r="BT45" s="390"/>
      <c r="BU45" s="390"/>
      <c r="BV45" s="390"/>
      <c r="BW45" s="390"/>
      <c r="BX45" s="390"/>
      <c r="BY45" s="390"/>
      <c r="BZ45" s="390"/>
      <c r="CA45" s="390"/>
      <c r="CB45" s="390"/>
      <c r="CC45" s="390"/>
      <c r="CD45" s="390"/>
      <c r="CE45" s="390"/>
      <c r="CF45" s="390"/>
      <c r="CG45" s="390"/>
      <c r="CH45" s="390"/>
      <c r="CI45" s="390"/>
      <c r="CJ45" s="390"/>
      <c r="CK45" s="390"/>
    </row>
    <row r="46" spans="1:89" ht="19.5" customHeight="1">
      <c r="A46" s="407" t="s">
        <v>35</v>
      </c>
      <c r="B46" s="408" t="s">
        <v>334</v>
      </c>
      <c r="C46" s="429"/>
      <c r="D46" s="432">
        <f t="shared" ref="D46:V46" si="20">D47+D48</f>
        <v>815</v>
      </c>
      <c r="E46" s="917">
        <f t="shared" si="20"/>
        <v>11</v>
      </c>
      <c r="F46" s="917">
        <f t="shared" si="20"/>
        <v>47</v>
      </c>
      <c r="G46" s="917">
        <f t="shared" si="20"/>
        <v>62</v>
      </c>
      <c r="H46" s="917">
        <f t="shared" si="20"/>
        <v>65</v>
      </c>
      <c r="I46" s="917">
        <f t="shared" si="20"/>
        <v>73</v>
      </c>
      <c r="J46" s="917">
        <f t="shared" si="20"/>
        <v>68</v>
      </c>
      <c r="K46" s="917">
        <f t="shared" si="20"/>
        <v>69</v>
      </c>
      <c r="L46" s="917">
        <f t="shared" si="20"/>
        <v>63</v>
      </c>
      <c r="M46" s="917">
        <f t="shared" si="20"/>
        <v>45</v>
      </c>
      <c r="N46" s="917">
        <f t="shared" si="20"/>
        <v>38</v>
      </c>
      <c r="O46" s="917">
        <f t="shared" si="20"/>
        <v>35</v>
      </c>
      <c r="P46" s="917">
        <f t="shared" si="20"/>
        <v>45</v>
      </c>
      <c r="Q46" s="917">
        <f t="shared" si="20"/>
        <v>35</v>
      </c>
      <c r="R46" s="917">
        <f t="shared" si="20"/>
        <v>37</v>
      </c>
      <c r="S46" s="917">
        <f t="shared" si="20"/>
        <v>33</v>
      </c>
      <c r="T46" s="917">
        <f t="shared" si="20"/>
        <v>31</v>
      </c>
      <c r="U46" s="918">
        <f t="shared" si="20"/>
        <v>26</v>
      </c>
      <c r="V46" s="918">
        <f t="shared" si="20"/>
        <v>32</v>
      </c>
      <c r="W46" s="402"/>
      <c r="X46" s="402"/>
      <c r="Y46" s="390"/>
      <c r="Z46" s="390"/>
      <c r="AA46" s="390"/>
      <c r="AB46" s="390"/>
      <c r="AC46" s="390"/>
      <c r="AD46" s="390"/>
      <c r="AE46" s="390"/>
      <c r="AF46" s="390"/>
      <c r="AG46" s="390"/>
      <c r="AH46" s="390"/>
      <c r="AI46" s="390"/>
      <c r="AJ46" s="390"/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0"/>
      <c r="AZ46" s="390"/>
      <c r="BA46" s="390"/>
      <c r="BB46" s="390"/>
      <c r="BC46" s="390"/>
      <c r="BD46" s="390"/>
      <c r="BE46" s="390"/>
      <c r="BF46" s="390"/>
      <c r="BG46" s="390"/>
      <c r="BH46" s="390"/>
      <c r="BI46" s="390"/>
      <c r="BJ46" s="390"/>
      <c r="BK46" s="390"/>
      <c r="BL46" s="390"/>
      <c r="BM46" s="390"/>
      <c r="BN46" s="390"/>
      <c r="BO46" s="390"/>
      <c r="BP46" s="390"/>
      <c r="BQ46" s="390"/>
      <c r="BR46" s="390"/>
      <c r="BS46" s="390"/>
      <c r="BT46" s="390"/>
      <c r="BU46" s="390"/>
      <c r="BV46" s="390"/>
      <c r="BW46" s="390"/>
      <c r="BX46" s="390"/>
      <c r="BY46" s="390"/>
      <c r="BZ46" s="390"/>
      <c r="CA46" s="390"/>
      <c r="CB46" s="390"/>
      <c r="CC46" s="390"/>
      <c r="CD46" s="390"/>
      <c r="CE46" s="390"/>
      <c r="CF46" s="390"/>
      <c r="CG46" s="390"/>
      <c r="CH46" s="390"/>
      <c r="CI46" s="390"/>
      <c r="CJ46" s="390"/>
      <c r="CK46" s="390"/>
    </row>
    <row r="47" spans="1:89" ht="19.5" customHeight="1">
      <c r="A47" s="411"/>
      <c r="B47" s="422"/>
      <c r="C47" s="413" t="s">
        <v>289</v>
      </c>
      <c r="D47" s="433">
        <f>SUM(E47:V47)</f>
        <v>449</v>
      </c>
      <c r="E47" s="414">
        <v>7</v>
      </c>
      <c r="F47" s="414">
        <v>20</v>
      </c>
      <c r="G47" s="414">
        <v>24</v>
      </c>
      <c r="H47" s="414">
        <v>34</v>
      </c>
      <c r="I47" s="414">
        <v>35</v>
      </c>
      <c r="J47" s="414">
        <v>40</v>
      </c>
      <c r="K47" s="414">
        <v>41</v>
      </c>
      <c r="L47" s="414">
        <v>35</v>
      </c>
      <c r="M47" s="414">
        <v>30</v>
      </c>
      <c r="N47" s="414">
        <v>20</v>
      </c>
      <c r="O47" s="414">
        <v>21</v>
      </c>
      <c r="P47" s="414">
        <v>19</v>
      </c>
      <c r="Q47" s="414">
        <v>26</v>
      </c>
      <c r="R47" s="414">
        <v>24</v>
      </c>
      <c r="S47" s="414">
        <v>14</v>
      </c>
      <c r="T47" s="414">
        <v>25</v>
      </c>
      <c r="U47" s="401">
        <v>12</v>
      </c>
      <c r="V47" s="401">
        <v>22</v>
      </c>
      <c r="W47" s="402"/>
      <c r="X47" s="402"/>
      <c r="Y47" s="390"/>
      <c r="Z47" s="390"/>
      <c r="AA47" s="390"/>
      <c r="AB47" s="390"/>
      <c r="AC47" s="390"/>
      <c r="AD47" s="390"/>
      <c r="AE47" s="390"/>
      <c r="AF47" s="390"/>
      <c r="AG47" s="390"/>
      <c r="AH47" s="390"/>
      <c r="AI47" s="390"/>
      <c r="AJ47" s="390"/>
      <c r="AK47" s="390"/>
      <c r="AL47" s="390"/>
      <c r="AM47" s="390"/>
      <c r="AN47" s="390"/>
      <c r="AO47" s="390"/>
      <c r="AP47" s="390"/>
      <c r="AQ47" s="390"/>
      <c r="AR47" s="390"/>
      <c r="AS47" s="390"/>
      <c r="AT47" s="390"/>
      <c r="AU47" s="390"/>
      <c r="AV47" s="390"/>
      <c r="AW47" s="390"/>
      <c r="AX47" s="390"/>
      <c r="AY47" s="390"/>
      <c r="AZ47" s="390"/>
      <c r="BA47" s="390"/>
      <c r="BB47" s="390"/>
      <c r="BC47" s="390"/>
      <c r="BD47" s="390"/>
      <c r="BE47" s="390"/>
      <c r="BF47" s="390"/>
      <c r="BG47" s="390"/>
      <c r="BH47" s="390"/>
      <c r="BI47" s="390"/>
      <c r="BJ47" s="390"/>
      <c r="BK47" s="390"/>
      <c r="BL47" s="390"/>
      <c r="BM47" s="390"/>
      <c r="BN47" s="390"/>
      <c r="BO47" s="390"/>
      <c r="BP47" s="390"/>
      <c r="BQ47" s="390"/>
      <c r="BR47" s="390"/>
      <c r="BS47" s="390"/>
      <c r="BT47" s="390"/>
      <c r="BU47" s="390"/>
      <c r="BV47" s="390"/>
      <c r="BW47" s="390"/>
      <c r="BX47" s="390"/>
      <c r="BY47" s="390"/>
      <c r="BZ47" s="390"/>
      <c r="CA47" s="390"/>
      <c r="CB47" s="390"/>
      <c r="CC47" s="390"/>
      <c r="CD47" s="390"/>
      <c r="CE47" s="390"/>
      <c r="CF47" s="390"/>
      <c r="CG47" s="390"/>
      <c r="CH47" s="390"/>
      <c r="CI47" s="390"/>
      <c r="CJ47" s="390"/>
      <c r="CK47" s="390"/>
    </row>
    <row r="48" spans="1:89" ht="19.5" customHeight="1">
      <c r="A48" s="415"/>
      <c r="B48" s="422"/>
      <c r="C48" s="413" t="s">
        <v>286</v>
      </c>
      <c r="D48" s="433">
        <f>SUM(E48:V48)</f>
        <v>366</v>
      </c>
      <c r="E48" s="417">
        <v>4</v>
      </c>
      <c r="F48" s="417">
        <v>27</v>
      </c>
      <c r="G48" s="417">
        <v>38</v>
      </c>
      <c r="H48" s="417">
        <v>31</v>
      </c>
      <c r="I48" s="417">
        <v>38</v>
      </c>
      <c r="J48" s="417">
        <v>28</v>
      </c>
      <c r="K48" s="417">
        <v>28</v>
      </c>
      <c r="L48" s="417">
        <v>28</v>
      </c>
      <c r="M48" s="417">
        <v>15</v>
      </c>
      <c r="N48" s="417">
        <v>18</v>
      </c>
      <c r="O48" s="417">
        <v>14</v>
      </c>
      <c r="P48" s="417">
        <v>26</v>
      </c>
      <c r="Q48" s="417">
        <v>9</v>
      </c>
      <c r="R48" s="417">
        <v>13</v>
      </c>
      <c r="S48" s="417">
        <v>19</v>
      </c>
      <c r="T48" s="417">
        <v>6</v>
      </c>
      <c r="U48" s="418">
        <v>14</v>
      </c>
      <c r="V48" s="418">
        <v>10</v>
      </c>
      <c r="W48" s="402"/>
      <c r="X48" s="402"/>
      <c r="Y48" s="390"/>
      <c r="Z48" s="390"/>
      <c r="AA48" s="390"/>
      <c r="AB48" s="390"/>
      <c r="AC48" s="390"/>
      <c r="AD48" s="390"/>
      <c r="AE48" s="390"/>
      <c r="AF48" s="390"/>
      <c r="AG48" s="390"/>
      <c r="AH48" s="390"/>
      <c r="AI48" s="390"/>
      <c r="AJ48" s="390"/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0"/>
      <c r="AZ48" s="390"/>
      <c r="BA48" s="390"/>
      <c r="BB48" s="390"/>
      <c r="BC48" s="390"/>
      <c r="BD48" s="390"/>
      <c r="BE48" s="390"/>
      <c r="BF48" s="390"/>
      <c r="BG48" s="390"/>
      <c r="BH48" s="390"/>
      <c r="BI48" s="390"/>
      <c r="BJ48" s="390"/>
      <c r="BK48" s="390"/>
      <c r="BL48" s="390"/>
      <c r="BM48" s="390"/>
      <c r="BN48" s="390"/>
      <c r="BO48" s="390"/>
      <c r="BP48" s="390"/>
      <c r="BQ48" s="390"/>
      <c r="BR48" s="390"/>
      <c r="BS48" s="390"/>
      <c r="BT48" s="390"/>
      <c r="BU48" s="390"/>
      <c r="BV48" s="390"/>
      <c r="BW48" s="390"/>
      <c r="BX48" s="390"/>
      <c r="BY48" s="390"/>
      <c r="BZ48" s="390"/>
      <c r="CA48" s="390"/>
      <c r="CB48" s="390"/>
      <c r="CC48" s="390"/>
      <c r="CD48" s="390"/>
      <c r="CE48" s="390"/>
      <c r="CF48" s="390"/>
      <c r="CG48" s="390"/>
      <c r="CH48" s="390"/>
      <c r="CI48" s="390"/>
      <c r="CJ48" s="390"/>
      <c r="CK48" s="390"/>
    </row>
    <row r="49" spans="1:89" s="410" customFormat="1" ht="19.5" customHeight="1">
      <c r="A49" s="407" t="s">
        <v>37</v>
      </c>
      <c r="B49" s="408" t="s">
        <v>335</v>
      </c>
      <c r="C49" s="429"/>
      <c r="D49" s="432">
        <f t="shared" ref="D49:V49" si="21">D50+D51</f>
        <v>941</v>
      </c>
      <c r="E49" s="917">
        <f t="shared" si="21"/>
        <v>11</v>
      </c>
      <c r="F49" s="917">
        <f t="shared" si="21"/>
        <v>56</v>
      </c>
      <c r="G49" s="917">
        <f t="shared" si="21"/>
        <v>81</v>
      </c>
      <c r="H49" s="917">
        <f t="shared" si="21"/>
        <v>84</v>
      </c>
      <c r="I49" s="917">
        <f t="shared" si="21"/>
        <v>82</v>
      </c>
      <c r="J49" s="917">
        <f t="shared" si="21"/>
        <v>79</v>
      </c>
      <c r="K49" s="917">
        <f t="shared" si="21"/>
        <v>80</v>
      </c>
      <c r="L49" s="917">
        <f t="shared" si="21"/>
        <v>66</v>
      </c>
      <c r="M49" s="917">
        <f t="shared" si="21"/>
        <v>65</v>
      </c>
      <c r="N49" s="917">
        <f t="shared" si="21"/>
        <v>43</v>
      </c>
      <c r="O49" s="917">
        <f t="shared" si="21"/>
        <v>40</v>
      </c>
      <c r="P49" s="917">
        <f t="shared" si="21"/>
        <v>45</v>
      </c>
      <c r="Q49" s="917">
        <f t="shared" si="21"/>
        <v>39</v>
      </c>
      <c r="R49" s="917">
        <f t="shared" si="21"/>
        <v>39</v>
      </c>
      <c r="S49" s="917">
        <f t="shared" si="21"/>
        <v>37</v>
      </c>
      <c r="T49" s="917">
        <f t="shared" si="21"/>
        <v>28</v>
      </c>
      <c r="U49" s="918">
        <f t="shared" si="21"/>
        <v>28</v>
      </c>
      <c r="V49" s="918">
        <f t="shared" si="21"/>
        <v>38</v>
      </c>
      <c r="W49" s="402"/>
      <c r="X49" s="402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0"/>
      <c r="BR49" s="390"/>
      <c r="BS49" s="390"/>
      <c r="BT49" s="390"/>
      <c r="BU49" s="390"/>
      <c r="BV49" s="390"/>
      <c r="BW49" s="390"/>
      <c r="BX49" s="390"/>
      <c r="BY49" s="390"/>
      <c r="BZ49" s="390"/>
      <c r="CA49" s="390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</row>
    <row r="50" spans="1:89" s="410" customFormat="1" ht="19.5" customHeight="1">
      <c r="A50" s="411"/>
      <c r="B50" s="422"/>
      <c r="C50" s="413" t="s">
        <v>289</v>
      </c>
      <c r="D50" s="433">
        <f>SUM(E50:V50)</f>
        <v>515</v>
      </c>
      <c r="E50" s="401">
        <v>7</v>
      </c>
      <c r="F50" s="414">
        <v>26</v>
      </c>
      <c r="G50" s="414">
        <v>37</v>
      </c>
      <c r="H50" s="414">
        <v>47</v>
      </c>
      <c r="I50" s="414">
        <v>46</v>
      </c>
      <c r="J50" s="414">
        <v>40</v>
      </c>
      <c r="K50" s="414">
        <v>53</v>
      </c>
      <c r="L50" s="414">
        <v>38</v>
      </c>
      <c r="M50" s="414">
        <v>40</v>
      </c>
      <c r="N50" s="414">
        <v>27</v>
      </c>
      <c r="O50" s="414">
        <v>23</v>
      </c>
      <c r="P50" s="414">
        <v>21</v>
      </c>
      <c r="Q50" s="414">
        <v>25</v>
      </c>
      <c r="R50" s="414">
        <v>22</v>
      </c>
      <c r="S50" s="414">
        <v>16</v>
      </c>
      <c r="T50" s="414">
        <v>19</v>
      </c>
      <c r="U50" s="401">
        <v>14</v>
      </c>
      <c r="V50" s="401">
        <v>14</v>
      </c>
      <c r="W50" s="402"/>
      <c r="X50" s="402"/>
      <c r="Y50" s="390"/>
      <c r="Z50" s="390"/>
      <c r="AA50" s="390"/>
      <c r="AB50" s="390"/>
      <c r="AC50" s="390"/>
      <c r="AD50" s="390"/>
      <c r="AE50" s="390"/>
      <c r="AF50" s="390"/>
      <c r="AG50" s="390"/>
      <c r="AH50" s="390"/>
      <c r="AI50" s="390"/>
      <c r="AJ50" s="390"/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0"/>
      <c r="AZ50" s="390"/>
      <c r="BA50" s="390"/>
      <c r="BB50" s="390"/>
      <c r="BC50" s="390"/>
      <c r="BD50" s="390"/>
      <c r="BE50" s="390"/>
      <c r="BF50" s="390"/>
      <c r="BG50" s="390"/>
      <c r="BH50" s="390"/>
      <c r="BI50" s="390"/>
      <c r="BJ50" s="390"/>
      <c r="BK50" s="390"/>
      <c r="BL50" s="390"/>
      <c r="BM50" s="390"/>
      <c r="BN50" s="390"/>
      <c r="BO50" s="390"/>
      <c r="BP50" s="390"/>
      <c r="BQ50" s="390"/>
      <c r="BR50" s="390"/>
      <c r="BS50" s="390"/>
      <c r="BT50" s="390"/>
      <c r="BU50" s="390"/>
      <c r="BV50" s="390"/>
      <c r="BW50" s="390"/>
      <c r="BX50" s="390"/>
      <c r="BY50" s="390"/>
      <c r="BZ50" s="390"/>
      <c r="CA50" s="390"/>
      <c r="CB50" s="390"/>
      <c r="CC50" s="390"/>
      <c r="CD50" s="390"/>
      <c r="CE50" s="390"/>
      <c r="CF50" s="390"/>
      <c r="CG50" s="390"/>
      <c r="CH50" s="390"/>
      <c r="CI50" s="390"/>
      <c r="CJ50" s="390"/>
      <c r="CK50" s="390"/>
    </row>
    <row r="51" spans="1:89" ht="19.5" customHeight="1">
      <c r="A51" s="415"/>
      <c r="B51" s="422"/>
      <c r="C51" s="413" t="s">
        <v>286</v>
      </c>
      <c r="D51" s="426">
        <f>SUM(E51:V51)</f>
        <v>426</v>
      </c>
      <c r="E51" s="418">
        <v>4</v>
      </c>
      <c r="F51" s="417">
        <v>30</v>
      </c>
      <c r="G51" s="417">
        <v>44</v>
      </c>
      <c r="H51" s="417">
        <v>37</v>
      </c>
      <c r="I51" s="417">
        <v>36</v>
      </c>
      <c r="J51" s="417">
        <v>39</v>
      </c>
      <c r="K51" s="417">
        <v>27</v>
      </c>
      <c r="L51" s="417">
        <v>28</v>
      </c>
      <c r="M51" s="417">
        <v>25</v>
      </c>
      <c r="N51" s="417">
        <v>16</v>
      </c>
      <c r="O51" s="417">
        <v>17</v>
      </c>
      <c r="P51" s="417">
        <v>24</v>
      </c>
      <c r="Q51" s="417">
        <v>14</v>
      </c>
      <c r="R51" s="417">
        <v>17</v>
      </c>
      <c r="S51" s="417">
        <v>21</v>
      </c>
      <c r="T51" s="417">
        <v>9</v>
      </c>
      <c r="U51" s="417">
        <v>14</v>
      </c>
      <c r="V51" s="418">
        <v>24</v>
      </c>
      <c r="W51" s="402"/>
      <c r="X51" s="402"/>
      <c r="Y51" s="390"/>
      <c r="Z51" s="390"/>
      <c r="AA51" s="390"/>
      <c r="AB51" s="390"/>
      <c r="AC51" s="390"/>
      <c r="AD51" s="390"/>
      <c r="AE51" s="390"/>
      <c r="AF51" s="390"/>
      <c r="AG51" s="390"/>
      <c r="AH51" s="390"/>
      <c r="AI51" s="390"/>
      <c r="AJ51" s="390"/>
      <c r="AK51" s="390"/>
      <c r="AL51" s="390"/>
      <c r="AM51" s="390"/>
      <c r="AN51" s="390"/>
      <c r="AO51" s="390"/>
      <c r="AP51" s="390"/>
      <c r="AQ51" s="390"/>
      <c r="AR51" s="390"/>
      <c r="AS51" s="390"/>
      <c r="AT51" s="390"/>
      <c r="AU51" s="390"/>
      <c r="AV51" s="390"/>
      <c r="AW51" s="390"/>
      <c r="AX51" s="390"/>
      <c r="AY51" s="390"/>
      <c r="AZ51" s="390"/>
      <c r="BA51" s="390"/>
      <c r="BB51" s="390"/>
      <c r="BC51" s="390"/>
      <c r="BD51" s="390"/>
      <c r="BE51" s="390"/>
      <c r="BF51" s="390"/>
      <c r="BG51" s="390"/>
      <c r="BH51" s="390"/>
      <c r="BI51" s="390"/>
      <c r="BJ51" s="390"/>
      <c r="BK51" s="390"/>
      <c r="BL51" s="390"/>
      <c r="BM51" s="390"/>
      <c r="BN51" s="390"/>
      <c r="BO51" s="390"/>
      <c r="BP51" s="390"/>
      <c r="BQ51" s="390"/>
      <c r="BR51" s="390"/>
      <c r="BS51" s="390"/>
      <c r="BT51" s="390"/>
      <c r="BU51" s="390"/>
      <c r="BV51" s="390"/>
      <c r="BW51" s="390"/>
      <c r="BX51" s="390"/>
      <c r="BY51" s="390"/>
      <c r="BZ51" s="390"/>
      <c r="CA51" s="390"/>
      <c r="CB51" s="390"/>
      <c r="CC51" s="390"/>
      <c r="CD51" s="390"/>
      <c r="CE51" s="390"/>
      <c r="CF51" s="390"/>
      <c r="CG51" s="390"/>
      <c r="CH51" s="390"/>
      <c r="CI51" s="390"/>
      <c r="CJ51" s="390"/>
      <c r="CK51" s="390"/>
    </row>
    <row r="52" spans="1:89" ht="19.5" customHeight="1">
      <c r="A52" s="1395" t="s">
        <v>29</v>
      </c>
      <c r="B52" s="1388" t="s">
        <v>336</v>
      </c>
      <c r="C52" s="1387"/>
      <c r="D52" s="1388">
        <f t="shared" ref="D52:V52" si="22">D55+D58+D61+D64+D67+D70+D73+D76+D79</f>
        <v>7860</v>
      </c>
      <c r="E52" s="1387">
        <f t="shared" si="22"/>
        <v>75</v>
      </c>
      <c r="F52" s="1388">
        <f t="shared" si="22"/>
        <v>344</v>
      </c>
      <c r="G52" s="1388">
        <f t="shared" si="22"/>
        <v>495</v>
      </c>
      <c r="H52" s="1388">
        <f t="shared" si="22"/>
        <v>567</v>
      </c>
      <c r="I52" s="1388">
        <f t="shared" si="22"/>
        <v>656</v>
      </c>
      <c r="J52" s="1388">
        <f t="shared" si="22"/>
        <v>523</v>
      </c>
      <c r="K52" s="1388">
        <f t="shared" si="22"/>
        <v>602</v>
      </c>
      <c r="L52" s="1388">
        <f t="shared" si="22"/>
        <v>476</v>
      </c>
      <c r="M52" s="1388">
        <f t="shared" si="22"/>
        <v>559</v>
      </c>
      <c r="N52" s="1388">
        <f t="shared" si="22"/>
        <v>432</v>
      </c>
      <c r="O52" s="1388">
        <f t="shared" si="22"/>
        <v>408</v>
      </c>
      <c r="P52" s="1388">
        <f t="shared" si="22"/>
        <v>462</v>
      </c>
      <c r="Q52" s="1388">
        <f t="shared" si="22"/>
        <v>435</v>
      </c>
      <c r="R52" s="1388">
        <f t="shared" si="22"/>
        <v>450</v>
      </c>
      <c r="S52" s="1388">
        <f t="shared" si="22"/>
        <v>390</v>
      </c>
      <c r="T52" s="1388">
        <f t="shared" si="22"/>
        <v>331</v>
      </c>
      <c r="U52" s="1388">
        <f t="shared" si="22"/>
        <v>261</v>
      </c>
      <c r="V52" s="1388">
        <f t="shared" si="22"/>
        <v>394</v>
      </c>
      <c r="W52" s="402"/>
      <c r="X52" s="390"/>
      <c r="Y52" s="390"/>
      <c r="Z52" s="390"/>
      <c r="AA52" s="390"/>
      <c r="AB52" s="390"/>
      <c r="AC52" s="390"/>
      <c r="AD52" s="390"/>
      <c r="AE52" s="390"/>
      <c r="AF52" s="390"/>
      <c r="AG52" s="390"/>
      <c r="AH52" s="390"/>
      <c r="AI52" s="390"/>
      <c r="AJ52" s="390"/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0"/>
      <c r="AZ52" s="390"/>
      <c r="BA52" s="390"/>
      <c r="BB52" s="390"/>
      <c r="BC52" s="390"/>
      <c r="BD52" s="390"/>
      <c r="BE52" s="390"/>
      <c r="BF52" s="390"/>
      <c r="BG52" s="390"/>
      <c r="BH52" s="390"/>
      <c r="BI52" s="390"/>
      <c r="BJ52" s="390"/>
      <c r="BK52" s="390"/>
      <c r="BL52" s="390"/>
      <c r="BM52" s="390"/>
      <c r="BN52" s="390"/>
      <c r="BO52" s="390"/>
      <c r="BP52" s="390"/>
      <c r="BQ52" s="390"/>
      <c r="BR52" s="390"/>
      <c r="BS52" s="390"/>
      <c r="BT52" s="390"/>
      <c r="BU52" s="390"/>
      <c r="BV52" s="390"/>
      <c r="BW52" s="390"/>
      <c r="BX52" s="390"/>
      <c r="BY52" s="390"/>
      <c r="BZ52" s="390"/>
      <c r="CA52" s="390"/>
      <c r="CB52" s="390"/>
      <c r="CC52" s="390"/>
      <c r="CD52" s="390"/>
      <c r="CE52" s="390"/>
      <c r="CF52" s="390"/>
      <c r="CG52" s="390"/>
      <c r="CH52" s="390"/>
      <c r="CI52" s="390"/>
      <c r="CJ52" s="390"/>
      <c r="CK52" s="390"/>
    </row>
    <row r="53" spans="1:89" ht="19.5" customHeight="1">
      <c r="A53" s="417"/>
      <c r="B53" s="418"/>
      <c r="C53" s="431" t="s">
        <v>289</v>
      </c>
      <c r="D53" s="417">
        <f t="shared" ref="D53:V53" si="23">D56+D59+D62+D65+D68+D71+D74+D77+D80</f>
        <v>4144</v>
      </c>
      <c r="E53" s="418">
        <f t="shared" si="23"/>
        <v>40</v>
      </c>
      <c r="F53" s="417">
        <f t="shared" si="23"/>
        <v>180</v>
      </c>
      <c r="G53" s="417">
        <f t="shared" si="23"/>
        <v>251</v>
      </c>
      <c r="H53" s="417">
        <f t="shared" si="23"/>
        <v>286</v>
      </c>
      <c r="I53" s="417">
        <f t="shared" si="23"/>
        <v>345</v>
      </c>
      <c r="J53" s="417">
        <f t="shared" si="23"/>
        <v>279</v>
      </c>
      <c r="K53" s="417">
        <f t="shared" si="23"/>
        <v>326</v>
      </c>
      <c r="L53" s="417">
        <f t="shared" si="23"/>
        <v>249</v>
      </c>
      <c r="M53" s="417">
        <f t="shared" si="23"/>
        <v>301</v>
      </c>
      <c r="N53" s="417">
        <f t="shared" si="23"/>
        <v>239</v>
      </c>
      <c r="O53" s="417">
        <f t="shared" si="23"/>
        <v>229</v>
      </c>
      <c r="P53" s="417">
        <f t="shared" si="23"/>
        <v>261</v>
      </c>
      <c r="Q53" s="417">
        <f t="shared" si="23"/>
        <v>220</v>
      </c>
      <c r="R53" s="417">
        <f t="shared" si="23"/>
        <v>233</v>
      </c>
      <c r="S53" s="417">
        <f t="shared" si="23"/>
        <v>204</v>
      </c>
      <c r="T53" s="417">
        <f t="shared" si="23"/>
        <v>176</v>
      </c>
      <c r="U53" s="417">
        <f t="shared" si="23"/>
        <v>142</v>
      </c>
      <c r="V53" s="417">
        <f t="shared" si="23"/>
        <v>183</v>
      </c>
      <c r="W53" s="402"/>
      <c r="X53" s="390"/>
      <c r="Y53" s="390"/>
      <c r="Z53" s="390"/>
      <c r="AA53" s="390"/>
      <c r="AB53" s="390"/>
      <c r="AC53" s="390"/>
      <c r="AD53" s="390"/>
      <c r="AE53" s="390"/>
      <c r="AF53" s="390"/>
      <c r="AG53" s="390"/>
      <c r="AH53" s="390"/>
      <c r="AI53" s="390"/>
      <c r="AJ53" s="390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0"/>
      <c r="AZ53" s="390"/>
      <c r="BA53" s="390"/>
      <c r="BB53" s="390"/>
      <c r="BC53" s="390"/>
      <c r="BD53" s="390"/>
      <c r="BE53" s="390"/>
      <c r="BF53" s="390"/>
      <c r="BG53" s="390"/>
      <c r="BH53" s="390"/>
      <c r="BI53" s="390"/>
      <c r="BJ53" s="390"/>
      <c r="BK53" s="390"/>
      <c r="BL53" s="390"/>
      <c r="BM53" s="390"/>
      <c r="BN53" s="390"/>
      <c r="BO53" s="390"/>
      <c r="BP53" s="390"/>
      <c r="BQ53" s="390"/>
      <c r="BR53" s="390"/>
      <c r="BS53" s="390"/>
      <c r="BT53" s="390"/>
      <c r="BU53" s="390"/>
      <c r="BV53" s="390"/>
      <c r="BW53" s="390"/>
      <c r="BX53" s="390"/>
      <c r="BY53" s="390"/>
      <c r="BZ53" s="390"/>
      <c r="CA53" s="390"/>
      <c r="CB53" s="390"/>
      <c r="CC53" s="390"/>
      <c r="CD53" s="390"/>
      <c r="CE53" s="390"/>
      <c r="CF53" s="390"/>
      <c r="CG53" s="390"/>
      <c r="CH53" s="390"/>
      <c r="CI53" s="390"/>
      <c r="CJ53" s="390"/>
      <c r="CK53" s="390"/>
    </row>
    <row r="54" spans="1:89" ht="19.5" customHeight="1">
      <c r="A54" s="1390"/>
      <c r="B54" s="1393"/>
      <c r="C54" s="1396" t="s">
        <v>286</v>
      </c>
      <c r="D54" s="1390">
        <f t="shared" ref="D54:V54" si="24">D57+D60+D63+D66+D69+D72+D75+D78+D81</f>
        <v>3716</v>
      </c>
      <c r="E54" s="1393">
        <f t="shared" si="24"/>
        <v>35</v>
      </c>
      <c r="F54" s="1390">
        <f t="shared" si="24"/>
        <v>164</v>
      </c>
      <c r="G54" s="1390">
        <f t="shared" si="24"/>
        <v>244</v>
      </c>
      <c r="H54" s="1390">
        <f t="shared" si="24"/>
        <v>281</v>
      </c>
      <c r="I54" s="1390">
        <f t="shared" si="24"/>
        <v>311</v>
      </c>
      <c r="J54" s="1390">
        <f t="shared" si="24"/>
        <v>244</v>
      </c>
      <c r="K54" s="1390">
        <f t="shared" si="24"/>
        <v>276</v>
      </c>
      <c r="L54" s="1390">
        <f t="shared" si="24"/>
        <v>227</v>
      </c>
      <c r="M54" s="1390">
        <f t="shared" si="24"/>
        <v>258</v>
      </c>
      <c r="N54" s="1390">
        <f t="shared" si="24"/>
        <v>193</v>
      </c>
      <c r="O54" s="1390">
        <f t="shared" si="24"/>
        <v>179</v>
      </c>
      <c r="P54" s="1390">
        <f t="shared" si="24"/>
        <v>201</v>
      </c>
      <c r="Q54" s="1390">
        <f t="shared" si="24"/>
        <v>215</v>
      </c>
      <c r="R54" s="1390">
        <f t="shared" si="24"/>
        <v>217</v>
      </c>
      <c r="S54" s="1390">
        <f t="shared" si="24"/>
        <v>186</v>
      </c>
      <c r="T54" s="1390">
        <f t="shared" si="24"/>
        <v>155</v>
      </c>
      <c r="U54" s="1393">
        <f t="shared" si="24"/>
        <v>119</v>
      </c>
      <c r="V54" s="1390">
        <f t="shared" si="24"/>
        <v>211</v>
      </c>
      <c r="W54" s="402"/>
      <c r="X54" s="390"/>
      <c r="Y54" s="390"/>
      <c r="Z54" s="390"/>
      <c r="AA54" s="390"/>
      <c r="AB54" s="390"/>
      <c r="AC54" s="390"/>
      <c r="AD54" s="390"/>
      <c r="AE54" s="390"/>
      <c r="AF54" s="390"/>
      <c r="AG54" s="390"/>
      <c r="AH54" s="390"/>
      <c r="AI54" s="390"/>
      <c r="AJ54" s="390"/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390"/>
      <c r="BH54" s="390"/>
      <c r="BI54" s="390"/>
      <c r="BJ54" s="390"/>
      <c r="BK54" s="390"/>
      <c r="BL54" s="390"/>
      <c r="BM54" s="390"/>
      <c r="BN54" s="390"/>
      <c r="BO54" s="390"/>
      <c r="BP54" s="390"/>
      <c r="BQ54" s="390"/>
      <c r="BR54" s="390"/>
      <c r="BS54" s="390"/>
      <c r="BT54" s="390"/>
      <c r="BU54" s="390"/>
      <c r="BV54" s="390"/>
      <c r="BW54" s="390"/>
      <c r="BX54" s="390"/>
      <c r="BY54" s="390"/>
      <c r="BZ54" s="390"/>
      <c r="CA54" s="390"/>
      <c r="CB54" s="390"/>
      <c r="CC54" s="390"/>
      <c r="CD54" s="390"/>
      <c r="CE54" s="390"/>
      <c r="CF54" s="390"/>
      <c r="CG54" s="390"/>
      <c r="CH54" s="390"/>
      <c r="CI54" s="390"/>
      <c r="CJ54" s="390"/>
      <c r="CK54" s="390"/>
    </row>
    <row r="55" spans="1:89" s="410" customFormat="1" ht="19.5" customHeight="1">
      <c r="A55" s="407" t="s">
        <v>25</v>
      </c>
      <c r="B55" s="408" t="s">
        <v>337</v>
      </c>
      <c r="C55" s="429"/>
      <c r="D55" s="420">
        <f t="shared" ref="D55:V55" si="25">D56+D57</f>
        <v>2282</v>
      </c>
      <c r="E55" s="919">
        <f t="shared" si="25"/>
        <v>19</v>
      </c>
      <c r="F55" s="919">
        <f t="shared" si="25"/>
        <v>108</v>
      </c>
      <c r="G55" s="919">
        <f t="shared" si="25"/>
        <v>155</v>
      </c>
      <c r="H55" s="919">
        <f t="shared" si="25"/>
        <v>154</v>
      </c>
      <c r="I55" s="919">
        <f t="shared" si="25"/>
        <v>195</v>
      </c>
      <c r="J55" s="919">
        <f t="shared" si="25"/>
        <v>168</v>
      </c>
      <c r="K55" s="919">
        <f t="shared" si="25"/>
        <v>174</v>
      </c>
      <c r="L55" s="919">
        <f t="shared" si="25"/>
        <v>130</v>
      </c>
      <c r="M55" s="919">
        <f t="shared" si="25"/>
        <v>161</v>
      </c>
      <c r="N55" s="919">
        <f t="shared" si="25"/>
        <v>134</v>
      </c>
      <c r="O55" s="919">
        <f t="shared" si="25"/>
        <v>120</v>
      </c>
      <c r="P55" s="919">
        <f t="shared" si="25"/>
        <v>137</v>
      </c>
      <c r="Q55" s="919">
        <f t="shared" si="25"/>
        <v>104</v>
      </c>
      <c r="R55" s="919">
        <f t="shared" si="25"/>
        <v>137</v>
      </c>
      <c r="S55" s="919">
        <f t="shared" si="25"/>
        <v>112</v>
      </c>
      <c r="T55" s="919">
        <f t="shared" si="25"/>
        <v>104</v>
      </c>
      <c r="U55" s="920">
        <f t="shared" si="25"/>
        <v>66</v>
      </c>
      <c r="V55" s="920">
        <f t="shared" si="25"/>
        <v>104</v>
      </c>
      <c r="W55" s="402"/>
      <c r="X55" s="390"/>
      <c r="Y55" s="390"/>
      <c r="Z55" s="390"/>
      <c r="AA55" s="390"/>
      <c r="AB55" s="390"/>
      <c r="AC55" s="390"/>
      <c r="AD55" s="390"/>
      <c r="AE55" s="390"/>
      <c r="AF55" s="390"/>
      <c r="AG55" s="390"/>
      <c r="AH55" s="390"/>
      <c r="AI55" s="390"/>
      <c r="AJ55" s="390"/>
      <c r="AK55" s="390"/>
      <c r="AL55" s="390"/>
      <c r="AM55" s="390"/>
      <c r="AN55" s="390"/>
      <c r="AO55" s="390"/>
      <c r="AP55" s="390"/>
      <c r="AQ55" s="390"/>
      <c r="AR55" s="390"/>
      <c r="AS55" s="390"/>
      <c r="AT55" s="390"/>
      <c r="AU55" s="390"/>
      <c r="AV55" s="390"/>
      <c r="AW55" s="390"/>
      <c r="AX55" s="390"/>
      <c r="AY55" s="390"/>
      <c r="AZ55" s="390"/>
      <c r="BA55" s="390"/>
      <c r="BB55" s="390"/>
      <c r="BC55" s="390"/>
      <c r="BD55" s="390"/>
      <c r="BE55" s="390"/>
      <c r="BF55" s="390"/>
      <c r="BG55" s="390"/>
      <c r="BH55" s="390"/>
      <c r="BI55" s="390"/>
      <c r="BJ55" s="390"/>
      <c r="BK55" s="390"/>
      <c r="BL55" s="390"/>
      <c r="BM55" s="390"/>
      <c r="BN55" s="390"/>
      <c r="BO55" s="390"/>
      <c r="BP55" s="390"/>
      <c r="BQ55" s="390"/>
      <c r="BR55" s="390"/>
      <c r="BS55" s="390"/>
      <c r="BT55" s="390"/>
      <c r="BU55" s="390"/>
      <c r="BV55" s="390"/>
      <c r="BW55" s="390"/>
      <c r="BX55" s="390"/>
      <c r="BY55" s="390"/>
      <c r="BZ55" s="390"/>
      <c r="CA55" s="390"/>
      <c r="CB55" s="390"/>
      <c r="CC55" s="390"/>
      <c r="CD55" s="390"/>
      <c r="CE55" s="390"/>
      <c r="CF55" s="390"/>
      <c r="CG55" s="390"/>
      <c r="CH55" s="390"/>
      <c r="CI55" s="390"/>
      <c r="CJ55" s="390"/>
      <c r="CK55" s="390"/>
    </row>
    <row r="56" spans="1:89" s="410" customFormat="1" ht="19.5" customHeight="1">
      <c r="A56" s="411"/>
      <c r="B56" s="416"/>
      <c r="C56" s="413" t="s">
        <v>289</v>
      </c>
      <c r="D56" s="410">
        <f>SUM(E56:V56)</f>
        <v>1149</v>
      </c>
      <c r="E56" s="414">
        <v>6</v>
      </c>
      <c r="F56" s="414">
        <v>56</v>
      </c>
      <c r="G56" s="414">
        <v>84</v>
      </c>
      <c r="H56" s="414">
        <v>68</v>
      </c>
      <c r="I56" s="414">
        <v>96</v>
      </c>
      <c r="J56" s="414">
        <v>81</v>
      </c>
      <c r="K56" s="414">
        <v>88</v>
      </c>
      <c r="L56" s="919">
        <v>69</v>
      </c>
      <c r="M56" s="919">
        <v>84</v>
      </c>
      <c r="N56" s="919">
        <v>72</v>
      </c>
      <c r="O56" s="919">
        <v>58</v>
      </c>
      <c r="P56" s="919">
        <v>72</v>
      </c>
      <c r="Q56" s="919">
        <v>57</v>
      </c>
      <c r="R56" s="919">
        <v>62</v>
      </c>
      <c r="S56" s="919">
        <v>56</v>
      </c>
      <c r="T56" s="919">
        <v>52</v>
      </c>
      <c r="U56" s="919">
        <v>32</v>
      </c>
      <c r="V56" s="920">
        <v>56</v>
      </c>
      <c r="W56" s="402"/>
      <c r="X56" s="402"/>
      <c r="Y56" s="390"/>
      <c r="Z56" s="390"/>
      <c r="AA56" s="390"/>
      <c r="AB56" s="390"/>
      <c r="AC56" s="390"/>
      <c r="AD56" s="390"/>
      <c r="AE56" s="390"/>
      <c r="AF56" s="390"/>
      <c r="AG56" s="390"/>
      <c r="AH56" s="390"/>
      <c r="AI56" s="390"/>
      <c r="AJ56" s="390"/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0"/>
      <c r="AZ56" s="390"/>
      <c r="BA56" s="390"/>
      <c r="BB56" s="390"/>
      <c r="BC56" s="390"/>
      <c r="BD56" s="390"/>
      <c r="BE56" s="390"/>
      <c r="BF56" s="390"/>
      <c r="BG56" s="390"/>
      <c r="BH56" s="390"/>
      <c r="BI56" s="390"/>
      <c r="BJ56" s="390"/>
      <c r="BK56" s="390"/>
      <c r="BL56" s="390"/>
      <c r="BM56" s="390"/>
      <c r="BN56" s="390"/>
      <c r="BO56" s="390"/>
      <c r="BP56" s="390"/>
      <c r="BQ56" s="390"/>
      <c r="BR56" s="390"/>
      <c r="BS56" s="390"/>
      <c r="BT56" s="390"/>
      <c r="BU56" s="390"/>
      <c r="BV56" s="390"/>
      <c r="BW56" s="390"/>
      <c r="BX56" s="390"/>
      <c r="BY56" s="390"/>
      <c r="BZ56" s="390"/>
      <c r="CA56" s="390"/>
      <c r="CB56" s="390"/>
      <c r="CC56" s="390"/>
      <c r="CD56" s="390"/>
      <c r="CE56" s="390"/>
      <c r="CF56" s="390"/>
      <c r="CG56" s="390"/>
      <c r="CH56" s="390"/>
      <c r="CI56" s="390"/>
      <c r="CJ56" s="390"/>
      <c r="CK56" s="390"/>
    </row>
    <row r="57" spans="1:89" ht="19.5" customHeight="1">
      <c r="A57" s="415"/>
      <c r="B57" s="416"/>
      <c r="C57" s="413" t="s">
        <v>286</v>
      </c>
      <c r="D57" s="410">
        <f>SUM(E57:V57)</f>
        <v>1133</v>
      </c>
      <c r="E57" s="417">
        <v>13</v>
      </c>
      <c r="F57" s="417">
        <v>52</v>
      </c>
      <c r="G57" s="414">
        <v>71</v>
      </c>
      <c r="H57" s="414">
        <v>86</v>
      </c>
      <c r="I57" s="414">
        <v>99</v>
      </c>
      <c r="J57" s="414">
        <v>87</v>
      </c>
      <c r="K57" s="414">
        <v>86</v>
      </c>
      <c r="L57" s="919">
        <v>61</v>
      </c>
      <c r="M57" s="919">
        <v>77</v>
      </c>
      <c r="N57" s="919">
        <v>62</v>
      </c>
      <c r="O57" s="919">
        <v>62</v>
      </c>
      <c r="P57" s="919">
        <v>65</v>
      </c>
      <c r="Q57" s="919">
        <v>47</v>
      </c>
      <c r="R57" s="919">
        <v>75</v>
      </c>
      <c r="S57" s="919">
        <v>56</v>
      </c>
      <c r="T57" s="919">
        <v>52</v>
      </c>
      <c r="U57" s="919">
        <v>34</v>
      </c>
      <c r="V57" s="920">
        <v>48</v>
      </c>
      <c r="W57" s="402"/>
      <c r="X57" s="402"/>
      <c r="Y57" s="390"/>
      <c r="Z57" s="390"/>
      <c r="AA57" s="390"/>
      <c r="AB57" s="390"/>
      <c r="AC57" s="390"/>
      <c r="AD57" s="390"/>
      <c r="AE57" s="390"/>
      <c r="AF57" s="390"/>
      <c r="AG57" s="390"/>
      <c r="AH57" s="390"/>
      <c r="AI57" s="390"/>
      <c r="AJ57" s="390"/>
      <c r="AK57" s="390"/>
      <c r="AL57" s="390"/>
      <c r="AM57" s="390"/>
      <c r="AN57" s="390"/>
      <c r="AO57" s="390"/>
      <c r="AP57" s="390"/>
      <c r="AQ57" s="390"/>
      <c r="AR57" s="390"/>
      <c r="AS57" s="390"/>
      <c r="AT57" s="390"/>
      <c r="AU57" s="390"/>
      <c r="AV57" s="390"/>
      <c r="AW57" s="390"/>
      <c r="AX57" s="390"/>
      <c r="AY57" s="390"/>
      <c r="AZ57" s="390"/>
      <c r="BA57" s="390"/>
      <c r="BB57" s="390"/>
      <c r="BC57" s="390"/>
      <c r="BD57" s="390"/>
      <c r="BE57" s="390"/>
      <c r="BF57" s="390"/>
      <c r="BG57" s="390"/>
      <c r="BH57" s="390"/>
      <c r="BI57" s="390"/>
      <c r="BJ57" s="390"/>
      <c r="BK57" s="390"/>
      <c r="BL57" s="390"/>
      <c r="BM57" s="390"/>
      <c r="BN57" s="390"/>
      <c r="BO57" s="390"/>
      <c r="BP57" s="390"/>
      <c r="BQ57" s="390"/>
      <c r="BR57" s="390"/>
      <c r="BS57" s="390"/>
      <c r="BT57" s="390"/>
      <c r="BU57" s="390"/>
      <c r="BV57" s="390"/>
      <c r="BW57" s="390"/>
      <c r="BX57" s="390"/>
      <c r="BY57" s="390"/>
      <c r="BZ57" s="390"/>
      <c r="CA57" s="390"/>
      <c r="CB57" s="390"/>
      <c r="CC57" s="390"/>
      <c r="CD57" s="390"/>
      <c r="CE57" s="390"/>
      <c r="CF57" s="390"/>
      <c r="CG57" s="390"/>
      <c r="CH57" s="390"/>
      <c r="CI57" s="390"/>
      <c r="CJ57" s="390"/>
      <c r="CK57" s="390"/>
    </row>
    <row r="58" spans="1:89" s="410" customFormat="1" ht="19.5" customHeight="1">
      <c r="A58" s="407" t="s">
        <v>27</v>
      </c>
      <c r="B58" s="408" t="s">
        <v>338</v>
      </c>
      <c r="C58" s="429"/>
      <c r="D58" s="420">
        <f t="shared" ref="D58:V58" si="26">D59+D60</f>
        <v>491</v>
      </c>
      <c r="E58" s="919">
        <f t="shared" si="26"/>
        <v>4</v>
      </c>
      <c r="F58" s="919">
        <f t="shared" si="26"/>
        <v>23</v>
      </c>
      <c r="G58" s="919">
        <f t="shared" si="26"/>
        <v>41</v>
      </c>
      <c r="H58" s="919">
        <f t="shared" si="26"/>
        <v>40</v>
      </c>
      <c r="I58" s="919">
        <f t="shared" si="26"/>
        <v>34</v>
      </c>
      <c r="J58" s="919">
        <f t="shared" si="26"/>
        <v>29</v>
      </c>
      <c r="K58" s="919">
        <f t="shared" si="26"/>
        <v>46</v>
      </c>
      <c r="L58" s="919">
        <f t="shared" si="26"/>
        <v>37</v>
      </c>
      <c r="M58" s="919">
        <f t="shared" si="26"/>
        <v>36</v>
      </c>
      <c r="N58" s="919">
        <f t="shared" si="26"/>
        <v>26</v>
      </c>
      <c r="O58" s="919">
        <f t="shared" si="26"/>
        <v>23</v>
      </c>
      <c r="P58" s="919">
        <f t="shared" si="26"/>
        <v>21</v>
      </c>
      <c r="Q58" s="919">
        <f t="shared" si="26"/>
        <v>28</v>
      </c>
      <c r="R58" s="919">
        <f t="shared" si="26"/>
        <v>33</v>
      </c>
      <c r="S58" s="919">
        <f t="shared" si="26"/>
        <v>16</v>
      </c>
      <c r="T58" s="919">
        <f t="shared" si="26"/>
        <v>16</v>
      </c>
      <c r="U58" s="920">
        <f t="shared" si="26"/>
        <v>10</v>
      </c>
      <c r="V58" s="920">
        <f t="shared" si="26"/>
        <v>28</v>
      </c>
      <c r="W58" s="402"/>
      <c r="X58" s="402"/>
      <c r="Y58" s="390"/>
      <c r="Z58" s="390"/>
      <c r="AA58" s="390"/>
      <c r="AB58" s="390"/>
      <c r="AC58" s="390"/>
      <c r="AD58" s="390"/>
      <c r="AE58" s="390"/>
      <c r="AF58" s="390"/>
      <c r="AG58" s="390"/>
      <c r="AH58" s="390"/>
      <c r="AI58" s="390"/>
      <c r="AJ58" s="390"/>
      <c r="AK58" s="390"/>
      <c r="AL58" s="390"/>
      <c r="AM58" s="390"/>
      <c r="AN58" s="390"/>
      <c r="AO58" s="390"/>
      <c r="AP58" s="390"/>
      <c r="AQ58" s="390"/>
      <c r="AR58" s="390"/>
      <c r="AS58" s="390"/>
      <c r="AT58" s="390"/>
      <c r="AU58" s="390"/>
      <c r="AV58" s="390"/>
      <c r="AW58" s="390"/>
      <c r="AX58" s="390"/>
      <c r="AY58" s="390"/>
      <c r="AZ58" s="390"/>
      <c r="BA58" s="390"/>
      <c r="BB58" s="390"/>
      <c r="BC58" s="390"/>
      <c r="BD58" s="390"/>
      <c r="BE58" s="390"/>
      <c r="BF58" s="390"/>
      <c r="BG58" s="390"/>
      <c r="BH58" s="390"/>
      <c r="BI58" s="390"/>
      <c r="BJ58" s="390"/>
      <c r="BK58" s="390"/>
      <c r="BL58" s="390"/>
      <c r="BM58" s="390"/>
      <c r="BN58" s="390"/>
      <c r="BO58" s="390"/>
      <c r="BP58" s="390"/>
      <c r="BQ58" s="390"/>
      <c r="BR58" s="390"/>
      <c r="BS58" s="390"/>
      <c r="BT58" s="390"/>
      <c r="BU58" s="390"/>
      <c r="BV58" s="390"/>
      <c r="BW58" s="390"/>
      <c r="BX58" s="390"/>
      <c r="BY58" s="390"/>
      <c r="BZ58" s="390"/>
      <c r="CA58" s="390"/>
      <c r="CB58" s="390"/>
      <c r="CC58" s="390"/>
      <c r="CD58" s="390"/>
      <c r="CE58" s="390"/>
      <c r="CF58" s="390"/>
      <c r="CG58" s="390"/>
      <c r="CH58" s="390"/>
      <c r="CI58" s="390"/>
      <c r="CJ58" s="390"/>
      <c r="CK58" s="390"/>
    </row>
    <row r="59" spans="1:89" s="410" customFormat="1" ht="19.5" customHeight="1">
      <c r="A59" s="411"/>
      <c r="B59" s="416"/>
      <c r="C59" s="413" t="s">
        <v>289</v>
      </c>
      <c r="D59" s="433">
        <f>SUM(E59:V59)</f>
        <v>244</v>
      </c>
      <c r="E59" s="423">
        <v>4</v>
      </c>
      <c r="F59" s="414">
        <v>11</v>
      </c>
      <c r="G59" s="414">
        <v>16</v>
      </c>
      <c r="H59" s="414">
        <v>21</v>
      </c>
      <c r="I59" s="414">
        <v>15</v>
      </c>
      <c r="J59" s="414">
        <v>18</v>
      </c>
      <c r="K59" s="414">
        <v>23</v>
      </c>
      <c r="L59" s="414">
        <v>14</v>
      </c>
      <c r="M59" s="414">
        <v>22</v>
      </c>
      <c r="N59" s="414">
        <v>14</v>
      </c>
      <c r="O59" s="414">
        <v>13</v>
      </c>
      <c r="P59" s="414">
        <v>12</v>
      </c>
      <c r="Q59" s="414">
        <v>16</v>
      </c>
      <c r="R59" s="414">
        <v>14</v>
      </c>
      <c r="S59" s="414">
        <v>9</v>
      </c>
      <c r="T59" s="414">
        <v>9</v>
      </c>
      <c r="U59" s="401">
        <v>3</v>
      </c>
      <c r="V59" s="401">
        <v>10</v>
      </c>
      <c r="W59" s="402"/>
      <c r="X59" s="402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  <c r="AL59" s="390"/>
      <c r="AM59" s="390"/>
      <c r="AN59" s="390"/>
      <c r="AO59" s="390"/>
      <c r="AP59" s="390"/>
      <c r="AQ59" s="390"/>
      <c r="AR59" s="390"/>
      <c r="AS59" s="390"/>
      <c r="AT59" s="390"/>
      <c r="AU59" s="390"/>
      <c r="AV59" s="390"/>
      <c r="AW59" s="390"/>
      <c r="AX59" s="390"/>
      <c r="AY59" s="390"/>
      <c r="AZ59" s="390"/>
      <c r="BA59" s="390"/>
      <c r="BB59" s="390"/>
      <c r="BC59" s="390"/>
      <c r="BD59" s="390"/>
      <c r="BE59" s="390"/>
      <c r="BF59" s="390"/>
      <c r="BG59" s="390"/>
      <c r="BH59" s="390"/>
      <c r="BI59" s="390"/>
      <c r="BJ59" s="390"/>
      <c r="BK59" s="390"/>
      <c r="BL59" s="390"/>
      <c r="BM59" s="390"/>
      <c r="BN59" s="390"/>
      <c r="BO59" s="390"/>
      <c r="BP59" s="390"/>
      <c r="BQ59" s="390"/>
      <c r="BR59" s="390"/>
      <c r="BS59" s="390"/>
      <c r="BT59" s="390"/>
      <c r="BU59" s="390"/>
      <c r="BV59" s="390"/>
      <c r="BW59" s="390"/>
      <c r="BX59" s="390"/>
      <c r="BY59" s="390"/>
      <c r="BZ59" s="390"/>
      <c r="CA59" s="390"/>
      <c r="CB59" s="390"/>
      <c r="CC59" s="390"/>
      <c r="CD59" s="390"/>
      <c r="CE59" s="390"/>
      <c r="CF59" s="390"/>
      <c r="CG59" s="390"/>
      <c r="CH59" s="390"/>
      <c r="CI59" s="390"/>
      <c r="CJ59" s="390"/>
      <c r="CK59" s="390"/>
    </row>
    <row r="60" spans="1:89" ht="19.5" customHeight="1">
      <c r="A60" s="415"/>
      <c r="B60" s="416"/>
      <c r="C60" s="413" t="s">
        <v>286</v>
      </c>
      <c r="D60" s="433">
        <f>SUM(E60:V60)</f>
        <v>247</v>
      </c>
      <c r="E60" s="425">
        <v>0</v>
      </c>
      <c r="F60" s="417">
        <v>12</v>
      </c>
      <c r="G60" s="417">
        <v>25</v>
      </c>
      <c r="H60" s="417">
        <v>19</v>
      </c>
      <c r="I60" s="417">
        <v>19</v>
      </c>
      <c r="J60" s="417">
        <v>11</v>
      </c>
      <c r="K60" s="417">
        <v>23</v>
      </c>
      <c r="L60" s="417">
        <v>23</v>
      </c>
      <c r="M60" s="417">
        <v>14</v>
      </c>
      <c r="N60" s="417">
        <v>12</v>
      </c>
      <c r="O60" s="417">
        <v>10</v>
      </c>
      <c r="P60" s="417">
        <v>9</v>
      </c>
      <c r="Q60" s="417">
        <v>12</v>
      </c>
      <c r="R60" s="417">
        <v>19</v>
      </c>
      <c r="S60" s="417">
        <v>7</v>
      </c>
      <c r="T60" s="417">
        <v>7</v>
      </c>
      <c r="U60" s="418">
        <v>7</v>
      </c>
      <c r="V60" s="418">
        <v>18</v>
      </c>
      <c r="W60" s="402"/>
      <c r="X60" s="402"/>
      <c r="Y60" s="390"/>
      <c r="Z60" s="390"/>
      <c r="AA60" s="390"/>
      <c r="AB60" s="390"/>
      <c r="AC60" s="390"/>
      <c r="AD60" s="390"/>
      <c r="AE60" s="390"/>
      <c r="AF60" s="390"/>
      <c r="AG60" s="390"/>
      <c r="AH60" s="390"/>
      <c r="AI60" s="390"/>
      <c r="AJ60" s="390"/>
      <c r="AK60" s="390"/>
      <c r="AL60" s="390"/>
      <c r="AM60" s="390"/>
      <c r="AN60" s="390"/>
      <c r="AO60" s="390"/>
      <c r="AP60" s="390"/>
      <c r="AQ60" s="390"/>
      <c r="AR60" s="390"/>
      <c r="AS60" s="390"/>
      <c r="AT60" s="390"/>
      <c r="AU60" s="390"/>
      <c r="AV60" s="390"/>
      <c r="AW60" s="390"/>
      <c r="AX60" s="390"/>
      <c r="AY60" s="390"/>
      <c r="AZ60" s="390"/>
      <c r="BA60" s="390"/>
      <c r="BB60" s="390"/>
      <c r="BC60" s="390"/>
      <c r="BD60" s="390"/>
      <c r="BE60" s="390"/>
      <c r="BF60" s="390"/>
      <c r="BG60" s="390"/>
      <c r="BH60" s="390"/>
      <c r="BI60" s="390"/>
      <c r="BJ60" s="390"/>
      <c r="BK60" s="390"/>
      <c r="BL60" s="390"/>
      <c r="BM60" s="390"/>
      <c r="BN60" s="390"/>
      <c r="BO60" s="390"/>
      <c r="BP60" s="390"/>
      <c r="BQ60" s="390"/>
      <c r="BR60" s="390"/>
      <c r="BS60" s="390"/>
      <c r="BT60" s="390"/>
      <c r="BU60" s="390"/>
      <c r="BV60" s="390"/>
      <c r="BW60" s="390"/>
      <c r="BX60" s="390"/>
      <c r="BY60" s="390"/>
      <c r="BZ60" s="390"/>
      <c r="CA60" s="390"/>
      <c r="CB60" s="390"/>
      <c r="CC60" s="390"/>
      <c r="CD60" s="390"/>
      <c r="CE60" s="390"/>
      <c r="CF60" s="390"/>
      <c r="CG60" s="390"/>
      <c r="CH60" s="390"/>
      <c r="CI60" s="390"/>
      <c r="CJ60" s="390"/>
      <c r="CK60" s="390"/>
    </row>
    <row r="61" spans="1:89" s="410" customFormat="1" ht="19.5" customHeight="1">
      <c r="A61" s="407" t="s">
        <v>29</v>
      </c>
      <c r="B61" s="408" t="s">
        <v>339</v>
      </c>
      <c r="C61" s="429"/>
      <c r="D61" s="420">
        <f t="shared" ref="D61:V61" si="27">D62+D63</f>
        <v>639</v>
      </c>
      <c r="E61" s="919">
        <f t="shared" si="27"/>
        <v>7</v>
      </c>
      <c r="F61" s="919">
        <f t="shared" si="27"/>
        <v>20</v>
      </c>
      <c r="G61" s="919">
        <f t="shared" si="27"/>
        <v>28</v>
      </c>
      <c r="H61" s="919">
        <f t="shared" si="27"/>
        <v>38</v>
      </c>
      <c r="I61" s="919">
        <f t="shared" si="27"/>
        <v>38</v>
      </c>
      <c r="J61" s="919">
        <f t="shared" si="27"/>
        <v>42</v>
      </c>
      <c r="K61" s="919">
        <f t="shared" si="27"/>
        <v>41</v>
      </c>
      <c r="L61" s="919">
        <f t="shared" si="27"/>
        <v>30</v>
      </c>
      <c r="M61" s="919">
        <f t="shared" si="27"/>
        <v>43</v>
      </c>
      <c r="N61" s="919">
        <f t="shared" si="27"/>
        <v>32</v>
      </c>
      <c r="O61" s="919">
        <f t="shared" si="27"/>
        <v>37</v>
      </c>
      <c r="P61" s="919">
        <f t="shared" si="27"/>
        <v>48</v>
      </c>
      <c r="Q61" s="919">
        <f t="shared" si="27"/>
        <v>53</v>
      </c>
      <c r="R61" s="919">
        <f t="shared" si="27"/>
        <v>46</v>
      </c>
      <c r="S61" s="919">
        <f t="shared" si="27"/>
        <v>33</v>
      </c>
      <c r="T61" s="919">
        <f t="shared" si="27"/>
        <v>30</v>
      </c>
      <c r="U61" s="920">
        <f t="shared" si="27"/>
        <v>32</v>
      </c>
      <c r="V61" s="920">
        <f t="shared" si="27"/>
        <v>41</v>
      </c>
      <c r="W61" s="402"/>
      <c r="X61" s="402"/>
      <c r="Y61" s="390"/>
      <c r="Z61" s="390"/>
      <c r="AA61" s="390"/>
      <c r="AB61" s="390"/>
      <c r="AC61" s="390"/>
      <c r="AD61" s="390"/>
      <c r="AE61" s="390"/>
      <c r="AF61" s="390"/>
      <c r="AG61" s="390"/>
      <c r="AH61" s="390"/>
      <c r="AI61" s="390"/>
      <c r="AJ61" s="390"/>
      <c r="AK61" s="390"/>
      <c r="AL61" s="390"/>
      <c r="AM61" s="390"/>
      <c r="AN61" s="390"/>
      <c r="AO61" s="390"/>
      <c r="AP61" s="390"/>
      <c r="AQ61" s="390"/>
      <c r="AR61" s="390"/>
      <c r="AS61" s="390"/>
      <c r="AT61" s="390"/>
      <c r="AU61" s="390"/>
      <c r="AV61" s="390"/>
      <c r="AW61" s="390"/>
      <c r="AX61" s="390"/>
      <c r="AY61" s="390"/>
      <c r="AZ61" s="390"/>
      <c r="BA61" s="390"/>
      <c r="BB61" s="390"/>
      <c r="BC61" s="390"/>
      <c r="BD61" s="390"/>
      <c r="BE61" s="390"/>
      <c r="BF61" s="390"/>
      <c r="BG61" s="390"/>
      <c r="BH61" s="390"/>
      <c r="BI61" s="390"/>
      <c r="BJ61" s="390"/>
      <c r="BK61" s="390"/>
      <c r="BL61" s="390"/>
      <c r="BM61" s="390"/>
      <c r="BN61" s="390"/>
      <c r="BO61" s="390"/>
      <c r="BP61" s="390"/>
      <c r="BQ61" s="390"/>
      <c r="BR61" s="390"/>
      <c r="BS61" s="390"/>
      <c r="BT61" s="390"/>
      <c r="BU61" s="390"/>
      <c r="BV61" s="390"/>
      <c r="BW61" s="390"/>
      <c r="BX61" s="390"/>
      <c r="BY61" s="390"/>
      <c r="BZ61" s="390"/>
      <c r="CA61" s="390"/>
      <c r="CB61" s="390"/>
      <c r="CC61" s="390"/>
      <c r="CD61" s="390"/>
      <c r="CE61" s="390"/>
      <c r="CF61" s="390"/>
      <c r="CG61" s="390"/>
      <c r="CH61" s="390"/>
      <c r="CI61" s="390"/>
      <c r="CJ61" s="390"/>
      <c r="CK61" s="390"/>
    </row>
    <row r="62" spans="1:89" s="410" customFormat="1" ht="19.5" customHeight="1">
      <c r="A62" s="411"/>
      <c r="B62" s="416"/>
      <c r="C62" s="413" t="s">
        <v>289</v>
      </c>
      <c r="D62" s="410">
        <f>SUM(E62:V62)</f>
        <v>347</v>
      </c>
      <c r="E62" s="414">
        <v>5</v>
      </c>
      <c r="F62" s="414">
        <v>9</v>
      </c>
      <c r="G62" s="414">
        <v>13</v>
      </c>
      <c r="H62" s="414">
        <v>25</v>
      </c>
      <c r="I62" s="414">
        <v>17</v>
      </c>
      <c r="J62" s="414">
        <v>32</v>
      </c>
      <c r="K62" s="414">
        <v>19</v>
      </c>
      <c r="L62" s="414">
        <v>18</v>
      </c>
      <c r="M62" s="414">
        <v>22</v>
      </c>
      <c r="N62" s="414">
        <v>16</v>
      </c>
      <c r="O62" s="414">
        <v>17</v>
      </c>
      <c r="P62" s="414">
        <v>29</v>
      </c>
      <c r="Q62" s="414">
        <v>26</v>
      </c>
      <c r="R62" s="414">
        <v>26</v>
      </c>
      <c r="S62" s="414">
        <v>18</v>
      </c>
      <c r="T62" s="414">
        <v>23</v>
      </c>
      <c r="U62" s="401">
        <v>13</v>
      </c>
      <c r="V62" s="401">
        <v>19</v>
      </c>
      <c r="W62" s="402"/>
      <c r="X62" s="402"/>
      <c r="Y62" s="390"/>
      <c r="Z62" s="390"/>
      <c r="AA62" s="390"/>
      <c r="AB62" s="390"/>
      <c r="AC62" s="390"/>
      <c r="AD62" s="390"/>
      <c r="AE62" s="390"/>
      <c r="AF62" s="390"/>
      <c r="AG62" s="390"/>
      <c r="AH62" s="390"/>
      <c r="AI62" s="390"/>
      <c r="AJ62" s="390"/>
      <c r="AK62" s="390"/>
      <c r="AL62" s="390"/>
      <c r="AM62" s="390"/>
      <c r="AN62" s="390"/>
      <c r="AO62" s="390"/>
      <c r="AP62" s="390"/>
      <c r="AQ62" s="390"/>
      <c r="AR62" s="390"/>
      <c r="AS62" s="390"/>
      <c r="AT62" s="390"/>
      <c r="AU62" s="390"/>
      <c r="AV62" s="390"/>
      <c r="AW62" s="390"/>
      <c r="AX62" s="390"/>
      <c r="AY62" s="390"/>
      <c r="AZ62" s="390"/>
      <c r="BA62" s="390"/>
      <c r="BB62" s="390"/>
      <c r="BC62" s="390"/>
      <c r="BD62" s="390"/>
      <c r="BE62" s="390"/>
      <c r="BF62" s="390"/>
      <c r="BG62" s="390"/>
      <c r="BH62" s="390"/>
      <c r="BI62" s="390"/>
      <c r="BJ62" s="390"/>
      <c r="BK62" s="390"/>
      <c r="BL62" s="390"/>
      <c r="BM62" s="390"/>
      <c r="BN62" s="390"/>
      <c r="BO62" s="390"/>
      <c r="BP62" s="390"/>
      <c r="BQ62" s="390"/>
      <c r="BR62" s="390"/>
      <c r="BS62" s="390"/>
      <c r="BT62" s="390"/>
      <c r="BU62" s="390"/>
      <c r="BV62" s="390"/>
      <c r="BW62" s="390"/>
      <c r="BX62" s="390"/>
      <c r="BY62" s="390"/>
      <c r="BZ62" s="390"/>
      <c r="CA62" s="390"/>
      <c r="CB62" s="390"/>
      <c r="CC62" s="390"/>
      <c r="CD62" s="390"/>
      <c r="CE62" s="390"/>
      <c r="CF62" s="390"/>
      <c r="CG62" s="390"/>
      <c r="CH62" s="390"/>
      <c r="CI62" s="390"/>
      <c r="CJ62" s="390"/>
      <c r="CK62" s="390"/>
    </row>
    <row r="63" spans="1:89" ht="19.5" customHeight="1">
      <c r="A63" s="415"/>
      <c r="B63" s="416"/>
      <c r="C63" s="413" t="s">
        <v>286</v>
      </c>
      <c r="D63" s="410">
        <f>SUM(E63:V63)</f>
        <v>292</v>
      </c>
      <c r="E63" s="417">
        <v>2</v>
      </c>
      <c r="F63" s="417">
        <v>11</v>
      </c>
      <c r="G63" s="417">
        <v>15</v>
      </c>
      <c r="H63" s="417">
        <v>13</v>
      </c>
      <c r="I63" s="417">
        <v>21</v>
      </c>
      <c r="J63" s="417">
        <v>10</v>
      </c>
      <c r="K63" s="417">
        <v>22</v>
      </c>
      <c r="L63" s="417">
        <v>12</v>
      </c>
      <c r="M63" s="417">
        <v>21</v>
      </c>
      <c r="N63" s="417">
        <v>16</v>
      </c>
      <c r="O63" s="417">
        <v>20</v>
      </c>
      <c r="P63" s="417">
        <v>19</v>
      </c>
      <c r="Q63" s="417">
        <v>27</v>
      </c>
      <c r="R63" s="417">
        <v>20</v>
      </c>
      <c r="S63" s="417">
        <v>15</v>
      </c>
      <c r="T63" s="417">
        <v>7</v>
      </c>
      <c r="U63" s="418">
        <v>19</v>
      </c>
      <c r="V63" s="418">
        <v>22</v>
      </c>
      <c r="W63" s="402"/>
      <c r="X63" s="402"/>
      <c r="Y63" s="390"/>
      <c r="Z63" s="390"/>
      <c r="AA63" s="390"/>
      <c r="AB63" s="390"/>
      <c r="AC63" s="390"/>
      <c r="AD63" s="390"/>
      <c r="AE63" s="390"/>
      <c r="AF63" s="390"/>
      <c r="AG63" s="390"/>
      <c r="AH63" s="390"/>
      <c r="AI63" s="390"/>
      <c r="AJ63" s="390"/>
      <c r="AK63" s="390"/>
      <c r="AL63" s="390"/>
      <c r="AM63" s="390"/>
      <c r="AN63" s="390"/>
      <c r="AO63" s="390"/>
      <c r="AP63" s="390"/>
      <c r="AQ63" s="390"/>
      <c r="AR63" s="390"/>
      <c r="AS63" s="390"/>
      <c r="AT63" s="390"/>
      <c r="AU63" s="390"/>
      <c r="AV63" s="390"/>
      <c r="AW63" s="390"/>
      <c r="AX63" s="390"/>
      <c r="AY63" s="390"/>
      <c r="AZ63" s="390"/>
      <c r="BA63" s="390"/>
      <c r="BB63" s="390"/>
      <c r="BC63" s="390"/>
      <c r="BD63" s="390"/>
      <c r="BE63" s="390"/>
      <c r="BF63" s="390"/>
      <c r="BG63" s="390"/>
      <c r="BH63" s="390"/>
      <c r="BI63" s="390"/>
      <c r="BJ63" s="390"/>
      <c r="BK63" s="390"/>
      <c r="BL63" s="390"/>
      <c r="BM63" s="390"/>
      <c r="BN63" s="390"/>
      <c r="BO63" s="390"/>
      <c r="BP63" s="390"/>
      <c r="BQ63" s="390"/>
      <c r="BR63" s="390"/>
      <c r="BS63" s="390"/>
      <c r="BT63" s="390"/>
      <c r="BU63" s="390"/>
      <c r="BV63" s="390"/>
      <c r="BW63" s="390"/>
      <c r="BX63" s="390"/>
      <c r="BY63" s="390"/>
      <c r="BZ63" s="390"/>
      <c r="CA63" s="390"/>
      <c r="CB63" s="390"/>
      <c r="CC63" s="390"/>
      <c r="CD63" s="390"/>
      <c r="CE63" s="390"/>
      <c r="CF63" s="390"/>
      <c r="CG63" s="390"/>
      <c r="CH63" s="390"/>
      <c r="CI63" s="390"/>
      <c r="CJ63" s="390"/>
      <c r="CK63" s="390"/>
    </row>
    <row r="64" spans="1:89" s="410" customFormat="1" ht="19.5" customHeight="1">
      <c r="A64" s="407" t="s">
        <v>31</v>
      </c>
      <c r="B64" s="408" t="s">
        <v>340</v>
      </c>
      <c r="C64" s="429"/>
      <c r="D64" s="420">
        <f t="shared" ref="D64:V64" si="28">D65+D66</f>
        <v>527</v>
      </c>
      <c r="E64" s="919">
        <f t="shared" si="28"/>
        <v>2</v>
      </c>
      <c r="F64" s="919">
        <f t="shared" si="28"/>
        <v>19</v>
      </c>
      <c r="G64" s="919">
        <f t="shared" si="28"/>
        <v>33</v>
      </c>
      <c r="H64" s="919">
        <f t="shared" si="28"/>
        <v>44</v>
      </c>
      <c r="I64" s="919">
        <f t="shared" si="28"/>
        <v>66</v>
      </c>
      <c r="J64" s="919">
        <f t="shared" si="28"/>
        <v>30</v>
      </c>
      <c r="K64" s="919">
        <f t="shared" si="28"/>
        <v>39</v>
      </c>
      <c r="L64" s="919">
        <f t="shared" si="28"/>
        <v>26</v>
      </c>
      <c r="M64" s="919">
        <f t="shared" si="28"/>
        <v>38</v>
      </c>
      <c r="N64" s="919">
        <f t="shared" si="28"/>
        <v>27</v>
      </c>
      <c r="O64" s="919">
        <f t="shared" si="28"/>
        <v>31</v>
      </c>
      <c r="P64" s="919">
        <f t="shared" si="28"/>
        <v>25</v>
      </c>
      <c r="Q64" s="919">
        <f t="shared" si="28"/>
        <v>23</v>
      </c>
      <c r="R64" s="919">
        <f t="shared" si="28"/>
        <v>28</v>
      </c>
      <c r="S64" s="919">
        <f t="shared" si="28"/>
        <v>24</v>
      </c>
      <c r="T64" s="919">
        <f t="shared" si="28"/>
        <v>25</v>
      </c>
      <c r="U64" s="920">
        <f t="shared" si="28"/>
        <v>20</v>
      </c>
      <c r="V64" s="920">
        <f t="shared" si="28"/>
        <v>27</v>
      </c>
      <c r="W64" s="402"/>
      <c r="X64" s="402"/>
      <c r="Y64" s="390"/>
      <c r="Z64" s="390"/>
      <c r="AA64" s="390"/>
      <c r="AB64" s="390"/>
      <c r="AC64" s="390"/>
      <c r="AD64" s="390"/>
      <c r="AE64" s="390"/>
      <c r="AF64" s="390"/>
      <c r="AG64" s="390"/>
      <c r="AH64" s="390"/>
      <c r="AI64" s="390"/>
      <c r="AJ64" s="390"/>
      <c r="AK64" s="390"/>
      <c r="AL64" s="390"/>
      <c r="AM64" s="390"/>
      <c r="AN64" s="390"/>
      <c r="AO64" s="390"/>
      <c r="AP64" s="390"/>
      <c r="AQ64" s="390"/>
      <c r="AR64" s="390"/>
      <c r="AS64" s="390"/>
      <c r="AT64" s="390"/>
      <c r="AU64" s="390"/>
      <c r="AV64" s="390"/>
      <c r="AW64" s="390"/>
      <c r="AX64" s="390"/>
      <c r="AY64" s="390"/>
      <c r="AZ64" s="390"/>
      <c r="BA64" s="390"/>
      <c r="BB64" s="390"/>
      <c r="BC64" s="390"/>
      <c r="BD64" s="390"/>
      <c r="BE64" s="390"/>
      <c r="BF64" s="390"/>
      <c r="BG64" s="390"/>
      <c r="BH64" s="390"/>
      <c r="BI64" s="390"/>
      <c r="BJ64" s="390"/>
      <c r="BK64" s="390"/>
      <c r="BL64" s="390"/>
      <c r="BM64" s="390"/>
      <c r="BN64" s="390"/>
      <c r="BO64" s="390"/>
      <c r="BP64" s="390"/>
      <c r="BQ64" s="390"/>
      <c r="BR64" s="390"/>
      <c r="BS64" s="390"/>
      <c r="BT64" s="390"/>
      <c r="BU64" s="390"/>
      <c r="BV64" s="390"/>
      <c r="BW64" s="390"/>
      <c r="BX64" s="390"/>
      <c r="BY64" s="390"/>
      <c r="BZ64" s="390"/>
      <c r="CA64" s="390"/>
      <c r="CB64" s="390"/>
      <c r="CC64" s="390"/>
      <c r="CD64" s="390"/>
      <c r="CE64" s="390"/>
      <c r="CF64" s="390"/>
      <c r="CG64" s="390"/>
      <c r="CH64" s="390"/>
      <c r="CI64" s="390"/>
      <c r="CJ64" s="390"/>
      <c r="CK64" s="390"/>
    </row>
    <row r="65" spans="1:89" s="410" customFormat="1" ht="19.5" customHeight="1">
      <c r="A65" s="411"/>
      <c r="B65" s="416"/>
      <c r="C65" s="413" t="s">
        <v>289</v>
      </c>
      <c r="D65" s="410">
        <f>SUM(E65:V65)</f>
        <v>279</v>
      </c>
      <c r="E65" s="414">
        <v>1</v>
      </c>
      <c r="F65" s="414">
        <v>10</v>
      </c>
      <c r="G65" s="414">
        <v>19</v>
      </c>
      <c r="H65" s="414">
        <v>26</v>
      </c>
      <c r="I65" s="414">
        <v>35</v>
      </c>
      <c r="J65" s="414">
        <v>19</v>
      </c>
      <c r="K65" s="414">
        <v>20</v>
      </c>
      <c r="L65" s="414">
        <v>13</v>
      </c>
      <c r="M65" s="414">
        <v>18</v>
      </c>
      <c r="N65" s="414">
        <v>15</v>
      </c>
      <c r="O65" s="414">
        <v>16</v>
      </c>
      <c r="P65" s="414">
        <v>15</v>
      </c>
      <c r="Q65" s="414">
        <v>12</v>
      </c>
      <c r="R65" s="414">
        <v>15</v>
      </c>
      <c r="S65" s="414">
        <v>11</v>
      </c>
      <c r="T65" s="414">
        <v>9</v>
      </c>
      <c r="U65" s="401">
        <v>14</v>
      </c>
      <c r="V65" s="401">
        <v>11</v>
      </c>
      <c r="W65" s="402"/>
      <c r="X65" s="402"/>
      <c r="Y65" s="390"/>
      <c r="Z65" s="390"/>
      <c r="AA65" s="390"/>
      <c r="AB65" s="390"/>
      <c r="AC65" s="390"/>
      <c r="AD65" s="390"/>
      <c r="AE65" s="390"/>
      <c r="AF65" s="390"/>
      <c r="AG65" s="390"/>
      <c r="AH65" s="390"/>
      <c r="AI65" s="390"/>
      <c r="AJ65" s="390"/>
      <c r="AK65" s="390"/>
      <c r="AL65" s="390"/>
      <c r="AM65" s="390"/>
      <c r="AN65" s="390"/>
      <c r="AO65" s="390"/>
      <c r="AP65" s="390"/>
      <c r="AQ65" s="390"/>
      <c r="AR65" s="390"/>
      <c r="AS65" s="390"/>
      <c r="AT65" s="390"/>
      <c r="AU65" s="390"/>
      <c r="AV65" s="390"/>
      <c r="AW65" s="390"/>
      <c r="AX65" s="390"/>
      <c r="AY65" s="390"/>
      <c r="AZ65" s="390"/>
      <c r="BA65" s="390"/>
      <c r="BB65" s="390"/>
      <c r="BC65" s="390"/>
      <c r="BD65" s="390"/>
      <c r="BE65" s="390"/>
      <c r="BF65" s="390"/>
      <c r="BG65" s="390"/>
      <c r="BH65" s="390"/>
      <c r="BI65" s="390"/>
      <c r="BJ65" s="390"/>
      <c r="BK65" s="390"/>
      <c r="BL65" s="390"/>
      <c r="BM65" s="390"/>
      <c r="BN65" s="390"/>
      <c r="BO65" s="390"/>
      <c r="BP65" s="390"/>
      <c r="BQ65" s="390"/>
      <c r="BR65" s="390"/>
      <c r="BS65" s="390"/>
      <c r="BT65" s="390"/>
      <c r="BU65" s="390"/>
      <c r="BV65" s="390"/>
      <c r="BW65" s="390"/>
      <c r="BX65" s="390"/>
      <c r="BY65" s="390"/>
      <c r="BZ65" s="390"/>
      <c r="CA65" s="390"/>
      <c r="CB65" s="390"/>
      <c r="CC65" s="390"/>
      <c r="CD65" s="390"/>
      <c r="CE65" s="390"/>
      <c r="CF65" s="390"/>
      <c r="CG65" s="390"/>
      <c r="CH65" s="390"/>
      <c r="CI65" s="390"/>
      <c r="CJ65" s="390"/>
      <c r="CK65" s="390"/>
    </row>
    <row r="66" spans="1:89" ht="19.5" customHeight="1">
      <c r="A66" s="415"/>
      <c r="B66" s="416"/>
      <c r="C66" s="413" t="s">
        <v>286</v>
      </c>
      <c r="D66" s="410">
        <f>SUM(E66:V66)</f>
        <v>248</v>
      </c>
      <c r="E66" s="417">
        <v>1</v>
      </c>
      <c r="F66" s="417">
        <v>9</v>
      </c>
      <c r="G66" s="417">
        <v>14</v>
      </c>
      <c r="H66" s="417">
        <v>18</v>
      </c>
      <c r="I66" s="417">
        <v>31</v>
      </c>
      <c r="J66" s="417">
        <v>11</v>
      </c>
      <c r="K66" s="417">
        <v>19</v>
      </c>
      <c r="L66" s="417">
        <v>13</v>
      </c>
      <c r="M66" s="417">
        <v>20</v>
      </c>
      <c r="N66" s="417">
        <v>12</v>
      </c>
      <c r="O66" s="417">
        <v>15</v>
      </c>
      <c r="P66" s="417">
        <v>10</v>
      </c>
      <c r="Q66" s="417">
        <v>11</v>
      </c>
      <c r="R66" s="417">
        <v>13</v>
      </c>
      <c r="S66" s="417">
        <v>13</v>
      </c>
      <c r="T66" s="417">
        <v>16</v>
      </c>
      <c r="U66" s="418">
        <v>6</v>
      </c>
      <c r="V66" s="418">
        <v>16</v>
      </c>
      <c r="W66" s="402"/>
      <c r="X66" s="402"/>
      <c r="Y66" s="390"/>
      <c r="Z66" s="390"/>
      <c r="AA66" s="390"/>
      <c r="AB66" s="390"/>
      <c r="AC66" s="390"/>
      <c r="AD66" s="390"/>
      <c r="AE66" s="390"/>
      <c r="AF66" s="390"/>
      <c r="AG66" s="390"/>
      <c r="AH66" s="390"/>
      <c r="AI66" s="390"/>
      <c r="AJ66" s="390"/>
      <c r="AK66" s="390"/>
      <c r="AL66" s="390"/>
      <c r="AM66" s="390"/>
      <c r="AN66" s="390"/>
      <c r="AO66" s="390"/>
      <c r="AP66" s="390"/>
      <c r="AQ66" s="390"/>
      <c r="AR66" s="390"/>
      <c r="AS66" s="390"/>
      <c r="AT66" s="390"/>
      <c r="AU66" s="390"/>
      <c r="AV66" s="390"/>
      <c r="AW66" s="390"/>
      <c r="AX66" s="390"/>
      <c r="AY66" s="390"/>
      <c r="AZ66" s="390"/>
      <c r="BA66" s="390"/>
      <c r="BB66" s="390"/>
      <c r="BC66" s="390"/>
      <c r="BD66" s="390"/>
      <c r="BE66" s="390"/>
      <c r="BF66" s="390"/>
      <c r="BG66" s="390"/>
      <c r="BH66" s="390"/>
      <c r="BI66" s="390"/>
      <c r="BJ66" s="390"/>
      <c r="BK66" s="390"/>
      <c r="BL66" s="390"/>
      <c r="BM66" s="390"/>
      <c r="BN66" s="390"/>
      <c r="BO66" s="390"/>
      <c r="BP66" s="390"/>
      <c r="BQ66" s="390"/>
      <c r="BR66" s="390"/>
      <c r="BS66" s="390"/>
      <c r="BT66" s="390"/>
      <c r="BU66" s="390"/>
      <c r="BV66" s="390"/>
      <c r="BW66" s="390"/>
      <c r="BX66" s="390"/>
      <c r="BY66" s="390"/>
      <c r="BZ66" s="390"/>
      <c r="CA66" s="390"/>
      <c r="CB66" s="390"/>
      <c r="CC66" s="390"/>
      <c r="CD66" s="390"/>
      <c r="CE66" s="390"/>
      <c r="CF66" s="390"/>
      <c r="CG66" s="390"/>
      <c r="CH66" s="390"/>
      <c r="CI66" s="390"/>
      <c r="CJ66" s="390"/>
      <c r="CK66" s="390"/>
    </row>
    <row r="67" spans="1:89" s="410" customFormat="1" ht="19.5" customHeight="1">
      <c r="A67" s="407" t="s">
        <v>33</v>
      </c>
      <c r="B67" s="408" t="s">
        <v>324</v>
      </c>
      <c r="C67" s="429"/>
      <c r="D67" s="420">
        <f t="shared" ref="D67:V67" si="29">D68+D69</f>
        <v>610</v>
      </c>
      <c r="E67" s="919">
        <f t="shared" si="29"/>
        <v>5</v>
      </c>
      <c r="F67" s="919">
        <f t="shared" si="29"/>
        <v>24</v>
      </c>
      <c r="G67" s="919">
        <f t="shared" si="29"/>
        <v>32</v>
      </c>
      <c r="H67" s="919">
        <f t="shared" si="29"/>
        <v>39</v>
      </c>
      <c r="I67" s="919">
        <f t="shared" si="29"/>
        <v>50</v>
      </c>
      <c r="J67" s="919">
        <f t="shared" si="29"/>
        <v>48</v>
      </c>
      <c r="K67" s="919">
        <f t="shared" si="29"/>
        <v>40</v>
      </c>
      <c r="L67" s="919">
        <f t="shared" si="29"/>
        <v>52</v>
      </c>
      <c r="M67" s="919">
        <f t="shared" si="29"/>
        <v>55</v>
      </c>
      <c r="N67" s="919">
        <f t="shared" si="29"/>
        <v>37</v>
      </c>
      <c r="O67" s="919">
        <f t="shared" si="29"/>
        <v>36</v>
      </c>
      <c r="P67" s="919">
        <f t="shared" si="29"/>
        <v>29</v>
      </c>
      <c r="Q67" s="919">
        <f t="shared" si="29"/>
        <v>28</v>
      </c>
      <c r="R67" s="919">
        <f t="shared" si="29"/>
        <v>29</v>
      </c>
      <c r="S67" s="919">
        <f t="shared" si="29"/>
        <v>32</v>
      </c>
      <c r="T67" s="919">
        <f t="shared" si="29"/>
        <v>32</v>
      </c>
      <c r="U67" s="920">
        <f t="shared" si="29"/>
        <v>19</v>
      </c>
      <c r="V67" s="920">
        <f t="shared" si="29"/>
        <v>23</v>
      </c>
      <c r="W67" s="402"/>
      <c r="X67" s="402"/>
      <c r="Y67" s="390"/>
      <c r="Z67" s="390"/>
      <c r="AA67" s="390"/>
      <c r="AB67" s="390"/>
      <c r="AC67" s="390"/>
      <c r="AD67" s="390"/>
      <c r="AE67" s="390"/>
      <c r="AF67" s="390"/>
      <c r="AG67" s="390"/>
      <c r="AH67" s="390"/>
      <c r="AI67" s="390"/>
      <c r="AJ67" s="390"/>
      <c r="AK67" s="390"/>
      <c r="AL67" s="390"/>
      <c r="AM67" s="390"/>
      <c r="AN67" s="390"/>
      <c r="AO67" s="390"/>
      <c r="AP67" s="390"/>
      <c r="AQ67" s="390"/>
      <c r="AR67" s="390"/>
      <c r="AS67" s="390"/>
      <c r="AT67" s="390"/>
      <c r="AU67" s="390"/>
      <c r="AV67" s="390"/>
      <c r="AW67" s="390"/>
      <c r="AX67" s="390"/>
      <c r="AY67" s="390"/>
      <c r="AZ67" s="390"/>
      <c r="BA67" s="390"/>
      <c r="BB67" s="390"/>
      <c r="BC67" s="390"/>
      <c r="BD67" s="390"/>
      <c r="BE67" s="390"/>
      <c r="BF67" s="390"/>
      <c r="BG67" s="390"/>
      <c r="BH67" s="390"/>
      <c r="BI67" s="390"/>
      <c r="BJ67" s="390"/>
      <c r="BK67" s="390"/>
      <c r="BL67" s="390"/>
      <c r="BM67" s="390"/>
      <c r="BN67" s="390"/>
      <c r="BO67" s="390"/>
      <c r="BP67" s="390"/>
      <c r="BQ67" s="390"/>
      <c r="BR67" s="390"/>
      <c r="BS67" s="390"/>
      <c r="BT67" s="390"/>
      <c r="BU67" s="390"/>
      <c r="BV67" s="390"/>
      <c r="BW67" s="390"/>
      <c r="BX67" s="390"/>
      <c r="BY67" s="390"/>
      <c r="BZ67" s="390"/>
      <c r="CA67" s="390"/>
      <c r="CB67" s="390"/>
      <c r="CC67" s="390"/>
      <c r="CD67" s="390"/>
      <c r="CE67" s="390"/>
      <c r="CF67" s="390"/>
      <c r="CG67" s="390"/>
      <c r="CH67" s="390"/>
      <c r="CI67" s="390"/>
      <c r="CJ67" s="390"/>
      <c r="CK67" s="390"/>
    </row>
    <row r="68" spans="1:89" s="410" customFormat="1" ht="19.5" customHeight="1">
      <c r="A68" s="411"/>
      <c r="B68" s="412"/>
      <c r="C68" s="413" t="s">
        <v>289</v>
      </c>
      <c r="D68" s="410">
        <f>SUM(E68:V68)</f>
        <v>330</v>
      </c>
      <c r="E68" s="414">
        <v>4</v>
      </c>
      <c r="F68" s="414">
        <v>13</v>
      </c>
      <c r="G68" s="414">
        <v>14</v>
      </c>
      <c r="H68" s="414">
        <v>21</v>
      </c>
      <c r="I68" s="414">
        <v>27</v>
      </c>
      <c r="J68" s="414">
        <v>26</v>
      </c>
      <c r="K68" s="414">
        <v>26</v>
      </c>
      <c r="L68" s="414">
        <v>29</v>
      </c>
      <c r="M68" s="414">
        <v>29</v>
      </c>
      <c r="N68" s="414">
        <v>19</v>
      </c>
      <c r="O68" s="414">
        <v>22</v>
      </c>
      <c r="P68" s="414">
        <v>19</v>
      </c>
      <c r="Q68" s="414">
        <v>11</v>
      </c>
      <c r="R68" s="414">
        <v>15</v>
      </c>
      <c r="S68" s="414">
        <v>16</v>
      </c>
      <c r="T68" s="414">
        <v>14</v>
      </c>
      <c r="U68" s="401">
        <v>15</v>
      </c>
      <c r="V68" s="401">
        <v>10</v>
      </c>
      <c r="W68" s="402"/>
      <c r="X68" s="402"/>
      <c r="Y68" s="390"/>
      <c r="Z68" s="390"/>
      <c r="AA68" s="390"/>
      <c r="AB68" s="390"/>
      <c r="AC68" s="390"/>
      <c r="AD68" s="390"/>
      <c r="AE68" s="390"/>
      <c r="AF68" s="390"/>
      <c r="AG68" s="390"/>
      <c r="AH68" s="390"/>
      <c r="AI68" s="390"/>
      <c r="AJ68" s="390"/>
      <c r="AK68" s="390"/>
      <c r="AL68" s="390"/>
      <c r="AM68" s="390"/>
      <c r="AN68" s="390"/>
      <c r="AO68" s="390"/>
      <c r="AP68" s="390"/>
      <c r="AQ68" s="390"/>
      <c r="AR68" s="390"/>
      <c r="AS68" s="390"/>
      <c r="AT68" s="390"/>
      <c r="AU68" s="390"/>
      <c r="AV68" s="390"/>
      <c r="AW68" s="390"/>
      <c r="AX68" s="390"/>
      <c r="AY68" s="390"/>
      <c r="AZ68" s="390"/>
      <c r="BA68" s="390"/>
      <c r="BB68" s="390"/>
      <c r="BC68" s="390"/>
      <c r="BD68" s="390"/>
      <c r="BE68" s="390"/>
      <c r="BF68" s="390"/>
      <c r="BG68" s="390"/>
      <c r="BH68" s="390"/>
      <c r="BI68" s="390"/>
      <c r="BJ68" s="390"/>
      <c r="BK68" s="390"/>
      <c r="BL68" s="390"/>
      <c r="BM68" s="390"/>
      <c r="BN68" s="390"/>
      <c r="BO68" s="390"/>
      <c r="BP68" s="390"/>
      <c r="BQ68" s="390"/>
      <c r="BR68" s="390"/>
      <c r="BS68" s="390"/>
      <c r="BT68" s="390"/>
      <c r="BU68" s="390"/>
      <c r="BV68" s="390"/>
      <c r="BW68" s="390"/>
      <c r="BX68" s="390"/>
      <c r="BY68" s="390"/>
      <c r="BZ68" s="390"/>
      <c r="CA68" s="390"/>
      <c r="CB68" s="390"/>
      <c r="CC68" s="390"/>
      <c r="CD68" s="390"/>
      <c r="CE68" s="390"/>
      <c r="CF68" s="390"/>
      <c r="CG68" s="390"/>
      <c r="CH68" s="390"/>
      <c r="CI68" s="390"/>
      <c r="CJ68" s="390"/>
      <c r="CK68" s="390"/>
    </row>
    <row r="69" spans="1:89" ht="19.5" customHeight="1">
      <c r="A69" s="415"/>
      <c r="B69" s="416"/>
      <c r="C69" s="413" t="s">
        <v>286</v>
      </c>
      <c r="D69" s="410">
        <f>SUM(E69:V69)</f>
        <v>280</v>
      </c>
      <c r="E69" s="417">
        <v>1</v>
      </c>
      <c r="F69" s="417">
        <v>11</v>
      </c>
      <c r="G69" s="417">
        <v>18</v>
      </c>
      <c r="H69" s="417">
        <v>18</v>
      </c>
      <c r="I69" s="417">
        <v>23</v>
      </c>
      <c r="J69" s="417">
        <v>22</v>
      </c>
      <c r="K69" s="417">
        <v>14</v>
      </c>
      <c r="L69" s="417">
        <v>23</v>
      </c>
      <c r="M69" s="417">
        <v>26</v>
      </c>
      <c r="N69" s="417">
        <v>18</v>
      </c>
      <c r="O69" s="417">
        <v>14</v>
      </c>
      <c r="P69" s="417">
        <v>10</v>
      </c>
      <c r="Q69" s="417">
        <v>17</v>
      </c>
      <c r="R69" s="417">
        <v>14</v>
      </c>
      <c r="S69" s="417">
        <v>16</v>
      </c>
      <c r="T69" s="417">
        <v>18</v>
      </c>
      <c r="U69" s="418">
        <v>4</v>
      </c>
      <c r="V69" s="418">
        <v>13</v>
      </c>
      <c r="W69" s="402"/>
      <c r="X69" s="402"/>
      <c r="Y69" s="390"/>
      <c r="Z69" s="390"/>
      <c r="AA69" s="390"/>
      <c r="AB69" s="390"/>
      <c r="AC69" s="390"/>
      <c r="AD69" s="390"/>
      <c r="AE69" s="390"/>
      <c r="AF69" s="390"/>
      <c r="AG69" s="390"/>
      <c r="AH69" s="390"/>
      <c r="AI69" s="390"/>
      <c r="AJ69" s="390"/>
      <c r="AK69" s="390"/>
      <c r="AL69" s="390"/>
      <c r="AM69" s="390"/>
      <c r="AN69" s="390"/>
      <c r="AO69" s="390"/>
      <c r="AP69" s="390"/>
      <c r="AQ69" s="390"/>
      <c r="AR69" s="390"/>
      <c r="AS69" s="390"/>
      <c r="AT69" s="390"/>
      <c r="AU69" s="390"/>
      <c r="AV69" s="390"/>
      <c r="AW69" s="390"/>
      <c r="AX69" s="390"/>
      <c r="AY69" s="390"/>
      <c r="AZ69" s="390"/>
      <c r="BA69" s="390"/>
      <c r="BB69" s="390"/>
      <c r="BC69" s="390"/>
      <c r="BD69" s="390"/>
      <c r="BE69" s="390"/>
      <c r="BF69" s="390"/>
      <c r="BG69" s="390"/>
      <c r="BH69" s="390"/>
      <c r="BI69" s="390"/>
      <c r="BJ69" s="390"/>
      <c r="BK69" s="390"/>
      <c r="BL69" s="390"/>
      <c r="BM69" s="390"/>
      <c r="BN69" s="390"/>
      <c r="BO69" s="390"/>
      <c r="BP69" s="390"/>
      <c r="BQ69" s="390"/>
      <c r="BR69" s="390"/>
      <c r="BS69" s="390"/>
      <c r="BT69" s="390"/>
      <c r="BU69" s="390"/>
      <c r="BV69" s="390"/>
      <c r="BW69" s="390"/>
      <c r="BX69" s="390"/>
      <c r="BY69" s="390"/>
      <c r="BZ69" s="390"/>
      <c r="CA69" s="390"/>
      <c r="CB69" s="390"/>
      <c r="CC69" s="390"/>
      <c r="CD69" s="390"/>
      <c r="CE69" s="390"/>
      <c r="CF69" s="390"/>
      <c r="CG69" s="390"/>
      <c r="CH69" s="390"/>
      <c r="CI69" s="390"/>
      <c r="CJ69" s="390"/>
      <c r="CK69" s="390"/>
    </row>
    <row r="70" spans="1:89" s="410" customFormat="1" ht="19.5" customHeight="1">
      <c r="A70" s="407" t="s">
        <v>35</v>
      </c>
      <c r="B70" s="408" t="s">
        <v>341</v>
      </c>
      <c r="C70" s="429"/>
      <c r="D70" s="420">
        <f t="shared" ref="D70:V70" si="30">D71+D72</f>
        <v>696</v>
      </c>
      <c r="E70" s="919">
        <f t="shared" si="30"/>
        <v>9</v>
      </c>
      <c r="F70" s="919">
        <f t="shared" si="30"/>
        <v>30</v>
      </c>
      <c r="G70" s="919">
        <f t="shared" si="30"/>
        <v>40</v>
      </c>
      <c r="H70" s="919">
        <f t="shared" si="30"/>
        <v>53</v>
      </c>
      <c r="I70" s="919">
        <f t="shared" si="30"/>
        <v>60</v>
      </c>
      <c r="J70" s="919">
        <f t="shared" si="30"/>
        <v>36</v>
      </c>
      <c r="K70" s="919">
        <f t="shared" si="30"/>
        <v>56</v>
      </c>
      <c r="L70" s="919">
        <f t="shared" si="30"/>
        <v>34</v>
      </c>
      <c r="M70" s="919">
        <f t="shared" si="30"/>
        <v>42</v>
      </c>
      <c r="N70" s="919">
        <f t="shared" si="30"/>
        <v>29</v>
      </c>
      <c r="O70" s="919">
        <f t="shared" si="30"/>
        <v>29</v>
      </c>
      <c r="P70" s="919">
        <f t="shared" si="30"/>
        <v>54</v>
      </c>
      <c r="Q70" s="919">
        <f t="shared" si="30"/>
        <v>53</v>
      </c>
      <c r="R70" s="919">
        <f t="shared" si="30"/>
        <v>42</v>
      </c>
      <c r="S70" s="919">
        <f t="shared" si="30"/>
        <v>37</v>
      </c>
      <c r="T70" s="919">
        <f t="shared" si="30"/>
        <v>29</v>
      </c>
      <c r="U70" s="920">
        <f t="shared" si="30"/>
        <v>25</v>
      </c>
      <c r="V70" s="920">
        <f t="shared" si="30"/>
        <v>38</v>
      </c>
      <c r="W70" s="402"/>
      <c r="X70" s="402"/>
      <c r="Y70" s="390"/>
      <c r="Z70" s="390"/>
      <c r="AA70" s="390"/>
      <c r="AB70" s="390"/>
      <c r="AC70" s="390"/>
      <c r="AD70" s="390"/>
      <c r="AE70" s="390"/>
      <c r="AF70" s="390"/>
      <c r="AG70" s="390"/>
      <c r="AH70" s="390"/>
      <c r="AI70" s="390"/>
      <c r="AJ70" s="390"/>
      <c r="AK70" s="390"/>
      <c r="AL70" s="390"/>
      <c r="AM70" s="390"/>
      <c r="AN70" s="390"/>
      <c r="AO70" s="390"/>
      <c r="AP70" s="390"/>
      <c r="AQ70" s="390"/>
      <c r="AR70" s="390"/>
      <c r="AS70" s="390"/>
      <c r="AT70" s="390"/>
      <c r="AU70" s="390"/>
      <c r="AV70" s="390"/>
      <c r="AW70" s="390"/>
      <c r="AX70" s="390"/>
      <c r="AY70" s="390"/>
      <c r="AZ70" s="390"/>
      <c r="BA70" s="390"/>
      <c r="BB70" s="390"/>
      <c r="BC70" s="390"/>
      <c r="BD70" s="390"/>
      <c r="BE70" s="390"/>
      <c r="BF70" s="390"/>
      <c r="BG70" s="390"/>
      <c r="BH70" s="390"/>
      <c r="BI70" s="390"/>
      <c r="BJ70" s="390"/>
      <c r="BK70" s="390"/>
      <c r="BL70" s="390"/>
      <c r="BM70" s="390"/>
      <c r="BN70" s="390"/>
      <c r="BO70" s="390"/>
      <c r="BP70" s="390"/>
      <c r="BQ70" s="390"/>
      <c r="BR70" s="390"/>
      <c r="BS70" s="390"/>
      <c r="BT70" s="390"/>
      <c r="BU70" s="390"/>
      <c r="BV70" s="390"/>
      <c r="BW70" s="390"/>
      <c r="BX70" s="390"/>
      <c r="BY70" s="390"/>
      <c r="BZ70" s="390"/>
      <c r="CA70" s="390"/>
      <c r="CB70" s="390"/>
      <c r="CC70" s="390"/>
      <c r="CD70" s="390"/>
      <c r="CE70" s="390"/>
      <c r="CF70" s="390"/>
      <c r="CG70" s="390"/>
      <c r="CH70" s="390"/>
      <c r="CI70" s="390"/>
      <c r="CJ70" s="390"/>
      <c r="CK70" s="390"/>
    </row>
    <row r="71" spans="1:89" s="410" customFormat="1" ht="19.5" customHeight="1">
      <c r="A71" s="411"/>
      <c r="B71" s="416"/>
      <c r="C71" s="413" t="s">
        <v>289</v>
      </c>
      <c r="D71" s="410">
        <f>SUM(E71:V71)</f>
        <v>383</v>
      </c>
      <c r="E71" s="414">
        <v>4</v>
      </c>
      <c r="F71" s="414">
        <v>16</v>
      </c>
      <c r="G71" s="414">
        <v>22</v>
      </c>
      <c r="H71" s="414">
        <v>28</v>
      </c>
      <c r="I71" s="414">
        <v>28</v>
      </c>
      <c r="J71" s="414">
        <v>20</v>
      </c>
      <c r="K71" s="414">
        <v>30</v>
      </c>
      <c r="L71" s="414">
        <v>21</v>
      </c>
      <c r="M71" s="414">
        <v>21</v>
      </c>
      <c r="N71" s="414">
        <v>20</v>
      </c>
      <c r="O71" s="414">
        <v>17</v>
      </c>
      <c r="P71" s="414">
        <v>35</v>
      </c>
      <c r="Q71" s="414">
        <v>27</v>
      </c>
      <c r="R71" s="414">
        <v>24</v>
      </c>
      <c r="S71" s="414">
        <v>21</v>
      </c>
      <c r="T71" s="414">
        <v>17</v>
      </c>
      <c r="U71" s="401">
        <v>13</v>
      </c>
      <c r="V71" s="401">
        <v>19</v>
      </c>
      <c r="W71" s="402"/>
      <c r="X71" s="402"/>
      <c r="Y71" s="390"/>
      <c r="Z71" s="390"/>
      <c r="AA71" s="390"/>
      <c r="AB71" s="390"/>
      <c r="AC71" s="390"/>
      <c r="AD71" s="390"/>
      <c r="AE71" s="390"/>
      <c r="AF71" s="390"/>
      <c r="AG71" s="390"/>
      <c r="AH71" s="390"/>
      <c r="AI71" s="390"/>
      <c r="AJ71" s="390"/>
      <c r="AK71" s="390"/>
      <c r="AL71" s="390"/>
      <c r="AM71" s="390"/>
      <c r="AN71" s="390"/>
      <c r="AO71" s="390"/>
      <c r="AP71" s="390"/>
      <c r="AQ71" s="390"/>
      <c r="AR71" s="390"/>
      <c r="AS71" s="390"/>
      <c r="AT71" s="390"/>
      <c r="AU71" s="390"/>
      <c r="AV71" s="390"/>
      <c r="AW71" s="390"/>
      <c r="AX71" s="390"/>
      <c r="AY71" s="390"/>
      <c r="AZ71" s="390"/>
      <c r="BA71" s="390"/>
      <c r="BB71" s="390"/>
      <c r="BC71" s="390"/>
      <c r="BD71" s="390"/>
      <c r="BE71" s="390"/>
      <c r="BF71" s="390"/>
      <c r="BG71" s="390"/>
      <c r="BH71" s="390"/>
      <c r="BI71" s="390"/>
      <c r="BJ71" s="390"/>
      <c r="BK71" s="390"/>
      <c r="BL71" s="390"/>
      <c r="BM71" s="390"/>
      <c r="BN71" s="390"/>
      <c r="BO71" s="390"/>
      <c r="BP71" s="390"/>
      <c r="BQ71" s="390"/>
      <c r="BR71" s="390"/>
      <c r="BS71" s="390"/>
      <c r="BT71" s="390"/>
      <c r="BU71" s="390"/>
      <c r="BV71" s="390"/>
      <c r="BW71" s="390"/>
      <c r="BX71" s="390"/>
      <c r="BY71" s="390"/>
      <c r="BZ71" s="390"/>
      <c r="CA71" s="390"/>
      <c r="CB71" s="390"/>
      <c r="CC71" s="390"/>
      <c r="CD71" s="390"/>
      <c r="CE71" s="390"/>
      <c r="CF71" s="390"/>
      <c r="CG71" s="390"/>
      <c r="CH71" s="390"/>
      <c r="CI71" s="390"/>
      <c r="CJ71" s="390"/>
      <c r="CK71" s="390"/>
    </row>
    <row r="72" spans="1:89" ht="19.5" customHeight="1">
      <c r="A72" s="415"/>
      <c r="B72" s="416"/>
      <c r="C72" s="413" t="s">
        <v>286</v>
      </c>
      <c r="D72" s="410">
        <f>SUM(E72:V72)</f>
        <v>313</v>
      </c>
      <c r="E72" s="417">
        <v>5</v>
      </c>
      <c r="F72" s="417">
        <v>14</v>
      </c>
      <c r="G72" s="417">
        <v>18</v>
      </c>
      <c r="H72" s="417">
        <v>25</v>
      </c>
      <c r="I72" s="417">
        <v>32</v>
      </c>
      <c r="J72" s="417">
        <v>16</v>
      </c>
      <c r="K72" s="417">
        <v>26</v>
      </c>
      <c r="L72" s="417">
        <v>13</v>
      </c>
      <c r="M72" s="417">
        <v>21</v>
      </c>
      <c r="N72" s="417">
        <v>9</v>
      </c>
      <c r="O72" s="417">
        <v>12</v>
      </c>
      <c r="P72" s="417">
        <v>19</v>
      </c>
      <c r="Q72" s="417">
        <v>26</v>
      </c>
      <c r="R72" s="417">
        <v>18</v>
      </c>
      <c r="S72" s="417">
        <v>16</v>
      </c>
      <c r="T72" s="417">
        <v>12</v>
      </c>
      <c r="U72" s="418">
        <v>12</v>
      </c>
      <c r="V72" s="418">
        <v>19</v>
      </c>
      <c r="W72" s="402"/>
      <c r="X72" s="402"/>
      <c r="Y72" s="390"/>
      <c r="Z72" s="390"/>
      <c r="AA72" s="390"/>
      <c r="AB72" s="390"/>
      <c r="AC72" s="390"/>
      <c r="AD72" s="390"/>
      <c r="AE72" s="390"/>
      <c r="AF72" s="390"/>
      <c r="AG72" s="390"/>
      <c r="AH72" s="390"/>
      <c r="AI72" s="390"/>
      <c r="AJ72" s="390"/>
      <c r="AK72" s="390"/>
      <c r="AL72" s="390"/>
      <c r="AM72" s="390"/>
      <c r="AN72" s="390"/>
      <c r="AO72" s="390"/>
      <c r="AP72" s="390"/>
      <c r="AQ72" s="390"/>
      <c r="AR72" s="390"/>
      <c r="AS72" s="390"/>
      <c r="AT72" s="390"/>
      <c r="AU72" s="390"/>
      <c r="AV72" s="390"/>
      <c r="AW72" s="390"/>
      <c r="AX72" s="390"/>
      <c r="AY72" s="390"/>
      <c r="AZ72" s="390"/>
      <c r="BA72" s="390"/>
      <c r="BB72" s="390"/>
      <c r="BC72" s="390"/>
      <c r="BD72" s="390"/>
      <c r="BE72" s="390"/>
      <c r="BF72" s="390"/>
      <c r="BG72" s="390"/>
      <c r="BH72" s="390"/>
      <c r="BI72" s="390"/>
      <c r="BJ72" s="390"/>
      <c r="BK72" s="390"/>
      <c r="BL72" s="390"/>
      <c r="BM72" s="390"/>
      <c r="BN72" s="390"/>
      <c r="BO72" s="390"/>
      <c r="BP72" s="390"/>
      <c r="BQ72" s="390"/>
      <c r="BR72" s="390"/>
      <c r="BS72" s="390"/>
      <c r="BT72" s="390"/>
      <c r="BU72" s="390"/>
      <c r="BV72" s="390"/>
      <c r="BW72" s="390"/>
      <c r="BX72" s="390"/>
      <c r="BY72" s="390"/>
      <c r="BZ72" s="390"/>
      <c r="CA72" s="390"/>
      <c r="CB72" s="390"/>
      <c r="CC72" s="390"/>
      <c r="CD72" s="390"/>
      <c r="CE72" s="390"/>
      <c r="CF72" s="390"/>
      <c r="CG72" s="390"/>
      <c r="CH72" s="390"/>
      <c r="CI72" s="390"/>
      <c r="CJ72" s="390"/>
      <c r="CK72" s="390"/>
    </row>
    <row r="73" spans="1:89" s="410" customFormat="1" ht="19.5" customHeight="1">
      <c r="A73" s="407" t="s">
        <v>37</v>
      </c>
      <c r="B73" s="408" t="s">
        <v>342</v>
      </c>
      <c r="C73" s="429"/>
      <c r="D73" s="420">
        <f t="shared" ref="D73:V73" si="31">D74+D75</f>
        <v>1031</v>
      </c>
      <c r="E73" s="919">
        <f t="shared" si="31"/>
        <v>13</v>
      </c>
      <c r="F73" s="919">
        <f t="shared" si="31"/>
        <v>41</v>
      </c>
      <c r="G73" s="919">
        <f t="shared" si="31"/>
        <v>52</v>
      </c>
      <c r="H73" s="919">
        <f t="shared" si="31"/>
        <v>74</v>
      </c>
      <c r="I73" s="919">
        <f t="shared" si="31"/>
        <v>78</v>
      </c>
      <c r="J73" s="919">
        <f t="shared" si="31"/>
        <v>66</v>
      </c>
      <c r="K73" s="919">
        <f t="shared" si="31"/>
        <v>72</v>
      </c>
      <c r="L73" s="919">
        <f t="shared" si="31"/>
        <v>56</v>
      </c>
      <c r="M73" s="919">
        <f t="shared" si="31"/>
        <v>69</v>
      </c>
      <c r="N73" s="919">
        <f t="shared" si="31"/>
        <v>64</v>
      </c>
      <c r="O73" s="919">
        <f t="shared" si="31"/>
        <v>70</v>
      </c>
      <c r="P73" s="919">
        <f t="shared" si="31"/>
        <v>69</v>
      </c>
      <c r="Q73" s="919">
        <f t="shared" si="31"/>
        <v>72</v>
      </c>
      <c r="R73" s="919">
        <f t="shared" si="31"/>
        <v>58</v>
      </c>
      <c r="S73" s="919">
        <f t="shared" si="31"/>
        <v>57</v>
      </c>
      <c r="T73" s="919">
        <f t="shared" si="31"/>
        <v>32</v>
      </c>
      <c r="U73" s="920">
        <f t="shared" si="31"/>
        <v>36</v>
      </c>
      <c r="V73" s="920">
        <f t="shared" si="31"/>
        <v>52</v>
      </c>
      <c r="W73" s="402"/>
      <c r="X73" s="402"/>
      <c r="Y73" s="390"/>
      <c r="Z73" s="390"/>
      <c r="AA73" s="390"/>
      <c r="AB73" s="390"/>
      <c r="AC73" s="390"/>
      <c r="AD73" s="390"/>
      <c r="AE73" s="390"/>
      <c r="AF73" s="390"/>
      <c r="AG73" s="390"/>
      <c r="AH73" s="390"/>
      <c r="AI73" s="390"/>
      <c r="AJ73" s="390"/>
      <c r="AK73" s="390"/>
      <c r="AL73" s="390"/>
      <c r="AM73" s="390"/>
      <c r="AN73" s="390"/>
      <c r="AO73" s="390"/>
      <c r="AP73" s="390"/>
      <c r="AQ73" s="390"/>
      <c r="AR73" s="390"/>
      <c r="AS73" s="390"/>
      <c r="AT73" s="390"/>
      <c r="AU73" s="390"/>
      <c r="AV73" s="390"/>
      <c r="AW73" s="390"/>
      <c r="AX73" s="390"/>
      <c r="AY73" s="390"/>
      <c r="AZ73" s="390"/>
      <c r="BA73" s="390"/>
      <c r="BB73" s="390"/>
      <c r="BC73" s="390"/>
      <c r="BD73" s="390"/>
      <c r="BE73" s="390"/>
      <c r="BF73" s="390"/>
      <c r="BG73" s="390"/>
      <c r="BH73" s="390"/>
      <c r="BI73" s="390"/>
      <c r="BJ73" s="390"/>
      <c r="BK73" s="390"/>
      <c r="BL73" s="390"/>
      <c r="BM73" s="390"/>
      <c r="BN73" s="390"/>
      <c r="BO73" s="390"/>
      <c r="BP73" s="390"/>
      <c r="BQ73" s="390"/>
      <c r="BR73" s="390"/>
      <c r="BS73" s="390"/>
      <c r="BT73" s="390"/>
      <c r="BU73" s="390"/>
      <c r="BV73" s="390"/>
      <c r="BW73" s="390"/>
      <c r="BX73" s="390"/>
      <c r="BY73" s="390"/>
      <c r="BZ73" s="390"/>
      <c r="CA73" s="390"/>
      <c r="CB73" s="390"/>
      <c r="CC73" s="390"/>
      <c r="CD73" s="390"/>
      <c r="CE73" s="390"/>
      <c r="CF73" s="390"/>
      <c r="CG73" s="390"/>
      <c r="CH73" s="390"/>
      <c r="CI73" s="390"/>
      <c r="CJ73" s="390"/>
      <c r="CK73" s="390"/>
    </row>
    <row r="74" spans="1:89" s="410" customFormat="1" ht="19.5" customHeight="1">
      <c r="A74" s="411"/>
      <c r="B74" s="416"/>
      <c r="C74" s="413" t="s">
        <v>289</v>
      </c>
      <c r="D74" s="410">
        <f t="shared" ref="D74:D81" si="32">SUM(E74:V74)</f>
        <v>524</v>
      </c>
      <c r="E74" s="414">
        <v>8</v>
      </c>
      <c r="F74" s="414">
        <v>21</v>
      </c>
      <c r="G74" s="414">
        <v>22</v>
      </c>
      <c r="H74" s="414">
        <v>36</v>
      </c>
      <c r="I74" s="414">
        <v>45</v>
      </c>
      <c r="J74" s="414">
        <v>33</v>
      </c>
      <c r="K74" s="414">
        <v>40</v>
      </c>
      <c r="L74" s="414">
        <v>24</v>
      </c>
      <c r="M74" s="414">
        <v>33</v>
      </c>
      <c r="N74" s="414">
        <v>32</v>
      </c>
      <c r="O74" s="414">
        <v>46</v>
      </c>
      <c r="P74" s="414">
        <v>32</v>
      </c>
      <c r="Q74" s="414">
        <v>34</v>
      </c>
      <c r="R74" s="414">
        <v>34</v>
      </c>
      <c r="S74" s="414">
        <v>24</v>
      </c>
      <c r="T74" s="414">
        <v>14</v>
      </c>
      <c r="U74" s="401">
        <v>20</v>
      </c>
      <c r="V74" s="401">
        <v>26</v>
      </c>
      <c r="W74" s="402"/>
      <c r="X74" s="402"/>
      <c r="Y74" s="390"/>
      <c r="Z74" s="390"/>
      <c r="AA74" s="390"/>
      <c r="AB74" s="390"/>
      <c r="AC74" s="390"/>
      <c r="AD74" s="390"/>
      <c r="AE74" s="390"/>
      <c r="AF74" s="390"/>
      <c r="AG74" s="390"/>
      <c r="AH74" s="390"/>
      <c r="AI74" s="390"/>
      <c r="AJ74" s="390"/>
      <c r="AK74" s="390"/>
      <c r="AL74" s="390"/>
      <c r="AM74" s="390"/>
      <c r="AN74" s="390"/>
      <c r="AO74" s="390"/>
      <c r="AP74" s="390"/>
      <c r="AQ74" s="390"/>
      <c r="AR74" s="390"/>
      <c r="AS74" s="390"/>
      <c r="AT74" s="390"/>
      <c r="AU74" s="390"/>
      <c r="AV74" s="390"/>
      <c r="AW74" s="390"/>
      <c r="AX74" s="390"/>
      <c r="AY74" s="390"/>
      <c r="AZ74" s="390"/>
      <c r="BA74" s="390"/>
      <c r="BB74" s="390"/>
      <c r="BC74" s="390"/>
      <c r="BD74" s="390"/>
      <c r="BE74" s="390"/>
      <c r="BF74" s="390"/>
      <c r="BG74" s="390"/>
      <c r="BH74" s="390"/>
      <c r="BI74" s="390"/>
      <c r="BJ74" s="390"/>
      <c r="BK74" s="390"/>
      <c r="BL74" s="390"/>
      <c r="BM74" s="390"/>
      <c r="BN74" s="390"/>
      <c r="BO74" s="390"/>
      <c r="BP74" s="390"/>
      <c r="BQ74" s="390"/>
      <c r="BR74" s="390"/>
      <c r="BS74" s="390"/>
      <c r="BT74" s="390"/>
      <c r="BU74" s="390"/>
      <c r="BV74" s="390"/>
      <c r="BW74" s="390"/>
      <c r="BX74" s="390"/>
      <c r="BY74" s="390"/>
      <c r="BZ74" s="390"/>
      <c r="CA74" s="390"/>
      <c r="CB74" s="390"/>
      <c r="CC74" s="390"/>
      <c r="CD74" s="390"/>
      <c r="CE74" s="390"/>
      <c r="CF74" s="390"/>
      <c r="CG74" s="390"/>
      <c r="CH74" s="390"/>
      <c r="CI74" s="390"/>
      <c r="CJ74" s="390"/>
      <c r="CK74" s="390"/>
    </row>
    <row r="75" spans="1:89" ht="19.5" customHeight="1">
      <c r="A75" s="415"/>
      <c r="B75" s="416"/>
      <c r="C75" s="413" t="s">
        <v>286</v>
      </c>
      <c r="D75" s="410">
        <f t="shared" si="32"/>
        <v>507</v>
      </c>
      <c r="E75" s="417">
        <v>5</v>
      </c>
      <c r="F75" s="417">
        <v>20</v>
      </c>
      <c r="G75" s="417">
        <v>30</v>
      </c>
      <c r="H75" s="417">
        <v>38</v>
      </c>
      <c r="I75" s="417">
        <v>33</v>
      </c>
      <c r="J75" s="417">
        <v>33</v>
      </c>
      <c r="K75" s="417">
        <v>32</v>
      </c>
      <c r="L75" s="417">
        <v>32</v>
      </c>
      <c r="M75" s="417">
        <v>36</v>
      </c>
      <c r="N75" s="417">
        <v>32</v>
      </c>
      <c r="O75" s="417">
        <v>24</v>
      </c>
      <c r="P75" s="417">
        <v>37</v>
      </c>
      <c r="Q75" s="417">
        <v>38</v>
      </c>
      <c r="R75" s="417">
        <v>24</v>
      </c>
      <c r="S75" s="417">
        <v>33</v>
      </c>
      <c r="T75" s="417">
        <v>18</v>
      </c>
      <c r="U75" s="418">
        <v>16</v>
      </c>
      <c r="V75" s="418">
        <v>26</v>
      </c>
      <c r="W75" s="402"/>
      <c r="X75" s="402"/>
      <c r="Y75" s="390"/>
      <c r="Z75" s="390"/>
      <c r="AA75" s="390"/>
      <c r="AB75" s="390"/>
      <c r="AC75" s="390"/>
      <c r="AD75" s="390"/>
      <c r="AE75" s="390"/>
      <c r="AF75" s="390"/>
      <c r="AG75" s="390"/>
      <c r="AH75" s="390"/>
      <c r="AI75" s="390"/>
      <c r="AJ75" s="390"/>
      <c r="AK75" s="390"/>
      <c r="AL75" s="390"/>
      <c r="AM75" s="390"/>
      <c r="AN75" s="390"/>
      <c r="AO75" s="390"/>
      <c r="AP75" s="390"/>
      <c r="AQ75" s="390"/>
      <c r="AR75" s="390"/>
      <c r="AS75" s="390"/>
      <c r="AT75" s="390"/>
      <c r="AU75" s="390"/>
      <c r="AV75" s="390"/>
      <c r="AW75" s="390"/>
      <c r="AX75" s="390"/>
      <c r="AY75" s="390"/>
      <c r="AZ75" s="390"/>
      <c r="BA75" s="390"/>
      <c r="BB75" s="390"/>
      <c r="BC75" s="390"/>
      <c r="BD75" s="390"/>
      <c r="BE75" s="390"/>
      <c r="BF75" s="390"/>
      <c r="BG75" s="390"/>
      <c r="BH75" s="390"/>
      <c r="BI75" s="390"/>
      <c r="BJ75" s="390"/>
      <c r="BK75" s="390"/>
      <c r="BL75" s="390"/>
      <c r="BM75" s="390"/>
      <c r="BN75" s="390"/>
      <c r="BO75" s="390"/>
      <c r="BP75" s="390"/>
      <c r="BQ75" s="390"/>
      <c r="BR75" s="390"/>
      <c r="BS75" s="390"/>
      <c r="BT75" s="390"/>
      <c r="BU75" s="390"/>
      <c r="BV75" s="390"/>
      <c r="BW75" s="390"/>
      <c r="BX75" s="390"/>
      <c r="BY75" s="390"/>
      <c r="BZ75" s="390"/>
      <c r="CA75" s="390"/>
      <c r="CB75" s="390"/>
      <c r="CC75" s="390"/>
      <c r="CD75" s="390"/>
      <c r="CE75" s="390"/>
      <c r="CF75" s="390"/>
      <c r="CG75" s="390"/>
      <c r="CH75" s="390"/>
      <c r="CI75" s="390"/>
      <c r="CJ75" s="390"/>
      <c r="CK75" s="390"/>
    </row>
    <row r="76" spans="1:89" ht="19.5" customHeight="1">
      <c r="A76" s="407" t="s">
        <v>39</v>
      </c>
      <c r="B76" s="408" t="s">
        <v>343</v>
      </c>
      <c r="C76" s="429"/>
      <c r="D76" s="420">
        <f t="shared" ref="D76:V76" si="33">D77+D78</f>
        <v>966</v>
      </c>
      <c r="E76" s="919">
        <f t="shared" si="33"/>
        <v>12</v>
      </c>
      <c r="F76" s="919">
        <f t="shared" si="33"/>
        <v>54</v>
      </c>
      <c r="G76" s="919">
        <f t="shared" si="33"/>
        <v>73</v>
      </c>
      <c r="H76" s="919">
        <f t="shared" si="33"/>
        <v>77</v>
      </c>
      <c r="I76" s="919">
        <f t="shared" si="33"/>
        <v>78</v>
      </c>
      <c r="J76" s="919">
        <f t="shared" si="33"/>
        <v>65</v>
      </c>
      <c r="K76" s="919">
        <f t="shared" si="33"/>
        <v>79</v>
      </c>
      <c r="L76" s="919">
        <f t="shared" si="33"/>
        <v>73</v>
      </c>
      <c r="M76" s="919">
        <f t="shared" si="33"/>
        <v>67</v>
      </c>
      <c r="N76" s="919">
        <f t="shared" si="33"/>
        <v>49</v>
      </c>
      <c r="O76" s="919">
        <f t="shared" si="33"/>
        <v>35</v>
      </c>
      <c r="P76" s="919">
        <f t="shared" si="33"/>
        <v>42</v>
      </c>
      <c r="Q76" s="919">
        <f t="shared" si="33"/>
        <v>43</v>
      </c>
      <c r="R76" s="919">
        <f t="shared" si="33"/>
        <v>48</v>
      </c>
      <c r="S76" s="919">
        <f t="shared" si="33"/>
        <v>44</v>
      </c>
      <c r="T76" s="919">
        <f t="shared" si="33"/>
        <v>37</v>
      </c>
      <c r="U76" s="920">
        <f t="shared" si="33"/>
        <v>32</v>
      </c>
      <c r="V76" s="920">
        <f t="shared" si="33"/>
        <v>58</v>
      </c>
      <c r="W76" s="402"/>
      <c r="X76" s="402"/>
      <c r="Y76" s="390"/>
      <c r="Z76" s="390"/>
      <c r="AA76" s="390"/>
      <c r="AB76" s="390"/>
      <c r="AC76" s="390"/>
      <c r="AD76" s="390"/>
      <c r="AE76" s="390"/>
      <c r="AF76" s="390"/>
      <c r="AG76" s="390"/>
      <c r="AH76" s="390"/>
      <c r="AI76" s="390"/>
      <c r="AJ76" s="390"/>
      <c r="AK76" s="390"/>
      <c r="AL76" s="390"/>
      <c r="AM76" s="390"/>
      <c r="AN76" s="390"/>
      <c r="AO76" s="390"/>
      <c r="AP76" s="390"/>
      <c r="AQ76" s="390"/>
      <c r="AR76" s="390"/>
      <c r="AS76" s="390"/>
      <c r="AT76" s="390"/>
      <c r="AU76" s="390"/>
      <c r="AV76" s="390"/>
      <c r="AW76" s="390"/>
      <c r="AX76" s="390"/>
      <c r="AY76" s="390"/>
      <c r="AZ76" s="390"/>
      <c r="BA76" s="390"/>
      <c r="BB76" s="390"/>
      <c r="BC76" s="390"/>
      <c r="BD76" s="390"/>
      <c r="BE76" s="390"/>
      <c r="BF76" s="390"/>
      <c r="BG76" s="390"/>
      <c r="BH76" s="390"/>
      <c r="BI76" s="390"/>
      <c r="BJ76" s="390"/>
      <c r="BK76" s="390"/>
      <c r="BL76" s="390"/>
      <c r="BM76" s="390"/>
      <c r="BN76" s="390"/>
      <c r="BO76" s="390"/>
      <c r="BP76" s="390"/>
      <c r="BQ76" s="390"/>
      <c r="BR76" s="390"/>
      <c r="BS76" s="390"/>
      <c r="BT76" s="390"/>
      <c r="BU76" s="390"/>
      <c r="BV76" s="390"/>
      <c r="BW76" s="390"/>
      <c r="BX76" s="390"/>
      <c r="BY76" s="390"/>
      <c r="BZ76" s="390"/>
      <c r="CA76" s="390"/>
      <c r="CB76" s="390"/>
      <c r="CC76" s="390"/>
      <c r="CD76" s="390"/>
      <c r="CE76" s="390"/>
      <c r="CF76" s="390"/>
      <c r="CG76" s="390"/>
      <c r="CH76" s="390"/>
      <c r="CI76" s="390"/>
      <c r="CJ76" s="390"/>
      <c r="CK76" s="390"/>
    </row>
    <row r="77" spans="1:89" ht="19.5" customHeight="1">
      <c r="A77" s="411"/>
      <c r="B77" s="422"/>
      <c r="C77" s="413" t="s">
        <v>289</v>
      </c>
      <c r="D77" s="410">
        <f t="shared" si="32"/>
        <v>532</v>
      </c>
      <c r="E77" s="414">
        <v>5</v>
      </c>
      <c r="F77" s="414">
        <v>29</v>
      </c>
      <c r="G77" s="414">
        <v>40</v>
      </c>
      <c r="H77" s="414">
        <v>39</v>
      </c>
      <c r="I77" s="414">
        <v>50</v>
      </c>
      <c r="J77" s="414">
        <v>30</v>
      </c>
      <c r="K77" s="414">
        <v>45</v>
      </c>
      <c r="L77" s="414">
        <v>37</v>
      </c>
      <c r="M77" s="414">
        <v>44</v>
      </c>
      <c r="N77" s="414">
        <v>27</v>
      </c>
      <c r="O77" s="414">
        <v>23</v>
      </c>
      <c r="P77" s="414">
        <v>26</v>
      </c>
      <c r="Q77" s="414">
        <v>17</v>
      </c>
      <c r="R77" s="414">
        <v>29</v>
      </c>
      <c r="S77" s="414">
        <v>25</v>
      </c>
      <c r="T77" s="414">
        <v>21</v>
      </c>
      <c r="U77" s="401">
        <v>20</v>
      </c>
      <c r="V77" s="401">
        <v>25</v>
      </c>
      <c r="W77" s="402"/>
      <c r="X77" s="402"/>
      <c r="Y77" s="390"/>
      <c r="Z77" s="390"/>
      <c r="AA77" s="390"/>
      <c r="AB77" s="390"/>
      <c r="AC77" s="390"/>
      <c r="AD77" s="390"/>
      <c r="AE77" s="390"/>
      <c r="AF77" s="390"/>
      <c r="AG77" s="390"/>
      <c r="AH77" s="390"/>
      <c r="AI77" s="390"/>
      <c r="AJ77" s="390"/>
      <c r="AK77" s="390"/>
      <c r="AL77" s="390"/>
      <c r="AM77" s="390"/>
      <c r="AN77" s="390"/>
      <c r="AO77" s="390"/>
      <c r="AP77" s="390"/>
      <c r="AQ77" s="390"/>
      <c r="AR77" s="390"/>
      <c r="AS77" s="390"/>
      <c r="AT77" s="390"/>
      <c r="AU77" s="390"/>
      <c r="AV77" s="390"/>
      <c r="AW77" s="390"/>
      <c r="AX77" s="390"/>
      <c r="AY77" s="390"/>
      <c r="AZ77" s="390"/>
      <c r="BA77" s="390"/>
      <c r="BB77" s="390"/>
      <c r="BC77" s="390"/>
      <c r="BD77" s="390"/>
      <c r="BE77" s="390"/>
      <c r="BF77" s="390"/>
      <c r="BG77" s="390"/>
      <c r="BH77" s="390"/>
      <c r="BI77" s="390"/>
      <c r="BJ77" s="390"/>
      <c r="BK77" s="390"/>
      <c r="BL77" s="390"/>
      <c r="BM77" s="390"/>
      <c r="BN77" s="390"/>
      <c r="BO77" s="390"/>
      <c r="BP77" s="390"/>
      <c r="BQ77" s="390"/>
      <c r="BR77" s="390"/>
      <c r="BS77" s="390"/>
      <c r="BT77" s="390"/>
      <c r="BU77" s="390"/>
      <c r="BV77" s="390"/>
      <c r="BW77" s="390"/>
      <c r="BX77" s="390"/>
      <c r="BY77" s="390"/>
      <c r="BZ77" s="390"/>
      <c r="CA77" s="390"/>
      <c r="CB77" s="390"/>
      <c r="CC77" s="390"/>
      <c r="CD77" s="390"/>
      <c r="CE77" s="390"/>
      <c r="CF77" s="390"/>
      <c r="CG77" s="390"/>
      <c r="CH77" s="390"/>
      <c r="CI77" s="390"/>
      <c r="CJ77" s="390"/>
      <c r="CK77" s="390"/>
    </row>
    <row r="78" spans="1:89" ht="19.5" customHeight="1">
      <c r="A78" s="415"/>
      <c r="B78" s="422"/>
      <c r="C78" s="413" t="s">
        <v>286</v>
      </c>
      <c r="D78" s="410">
        <f t="shared" si="32"/>
        <v>434</v>
      </c>
      <c r="E78" s="417">
        <v>7</v>
      </c>
      <c r="F78" s="417">
        <v>25</v>
      </c>
      <c r="G78" s="417">
        <v>33</v>
      </c>
      <c r="H78" s="417">
        <v>38</v>
      </c>
      <c r="I78" s="417">
        <v>28</v>
      </c>
      <c r="J78" s="417">
        <v>35</v>
      </c>
      <c r="K78" s="417">
        <v>34</v>
      </c>
      <c r="L78" s="417">
        <v>36</v>
      </c>
      <c r="M78" s="417">
        <v>23</v>
      </c>
      <c r="N78" s="417">
        <v>22</v>
      </c>
      <c r="O78" s="417">
        <v>12</v>
      </c>
      <c r="P78" s="417">
        <v>16</v>
      </c>
      <c r="Q78" s="417">
        <v>26</v>
      </c>
      <c r="R78" s="417">
        <v>19</v>
      </c>
      <c r="S78" s="417">
        <v>19</v>
      </c>
      <c r="T78" s="417">
        <v>16</v>
      </c>
      <c r="U78" s="418">
        <v>12</v>
      </c>
      <c r="V78" s="418">
        <v>33</v>
      </c>
      <c r="W78" s="402"/>
      <c r="X78" s="402"/>
      <c r="Y78" s="390"/>
      <c r="Z78" s="390"/>
      <c r="AA78" s="390"/>
      <c r="AB78" s="390"/>
      <c r="AC78" s="390"/>
      <c r="AD78" s="390"/>
      <c r="AE78" s="390"/>
      <c r="AF78" s="390"/>
      <c r="AG78" s="390"/>
      <c r="AH78" s="390"/>
      <c r="AI78" s="390"/>
      <c r="AJ78" s="390"/>
      <c r="AK78" s="390"/>
      <c r="AL78" s="390"/>
      <c r="AM78" s="390"/>
      <c r="AN78" s="390"/>
      <c r="AO78" s="390"/>
      <c r="AP78" s="390"/>
      <c r="AQ78" s="390"/>
      <c r="AR78" s="390"/>
      <c r="AS78" s="390"/>
      <c r="AT78" s="390"/>
      <c r="AU78" s="390"/>
      <c r="AV78" s="390"/>
      <c r="AW78" s="390"/>
      <c r="AX78" s="390"/>
      <c r="AY78" s="390"/>
      <c r="AZ78" s="390"/>
      <c r="BA78" s="390"/>
      <c r="BB78" s="390"/>
      <c r="BC78" s="390"/>
      <c r="BD78" s="390"/>
      <c r="BE78" s="390"/>
      <c r="BF78" s="390"/>
      <c r="BG78" s="390"/>
      <c r="BH78" s="390"/>
      <c r="BI78" s="390"/>
      <c r="BJ78" s="390"/>
      <c r="BK78" s="390"/>
      <c r="BL78" s="390"/>
      <c r="BM78" s="390"/>
      <c r="BN78" s="390"/>
      <c r="BO78" s="390"/>
      <c r="BP78" s="390"/>
      <c r="BQ78" s="390"/>
      <c r="BR78" s="390"/>
      <c r="BS78" s="390"/>
      <c r="BT78" s="390"/>
      <c r="BU78" s="390"/>
      <c r="BV78" s="390"/>
      <c r="BW78" s="390"/>
      <c r="BX78" s="390"/>
      <c r="BY78" s="390"/>
      <c r="BZ78" s="390"/>
      <c r="CA78" s="390"/>
      <c r="CB78" s="390"/>
      <c r="CC78" s="390"/>
      <c r="CD78" s="390"/>
      <c r="CE78" s="390"/>
      <c r="CF78" s="390"/>
      <c r="CG78" s="390"/>
      <c r="CH78" s="390"/>
      <c r="CI78" s="390"/>
      <c r="CJ78" s="390"/>
      <c r="CK78" s="390"/>
    </row>
    <row r="79" spans="1:89" s="410" customFormat="1" ht="19.5" customHeight="1">
      <c r="A79" s="407" t="s">
        <v>46</v>
      </c>
      <c r="B79" s="408" t="s">
        <v>344</v>
      </c>
      <c r="C79" s="429"/>
      <c r="D79" s="420">
        <f t="shared" ref="D79:V79" si="34">D80+D81</f>
        <v>618</v>
      </c>
      <c r="E79" s="919">
        <f t="shared" si="34"/>
        <v>4</v>
      </c>
      <c r="F79" s="919">
        <f t="shared" si="34"/>
        <v>25</v>
      </c>
      <c r="G79" s="919">
        <f t="shared" si="34"/>
        <v>41</v>
      </c>
      <c r="H79" s="919">
        <f t="shared" si="34"/>
        <v>48</v>
      </c>
      <c r="I79" s="919">
        <f t="shared" si="34"/>
        <v>57</v>
      </c>
      <c r="J79" s="919">
        <f t="shared" si="34"/>
        <v>39</v>
      </c>
      <c r="K79" s="919">
        <f t="shared" si="34"/>
        <v>55</v>
      </c>
      <c r="L79" s="919">
        <f t="shared" si="34"/>
        <v>38</v>
      </c>
      <c r="M79" s="919">
        <f t="shared" si="34"/>
        <v>48</v>
      </c>
      <c r="N79" s="919">
        <f t="shared" si="34"/>
        <v>34</v>
      </c>
      <c r="O79" s="919">
        <f t="shared" si="34"/>
        <v>27</v>
      </c>
      <c r="P79" s="919">
        <f t="shared" si="34"/>
        <v>37</v>
      </c>
      <c r="Q79" s="919">
        <f t="shared" si="34"/>
        <v>31</v>
      </c>
      <c r="R79" s="919">
        <f t="shared" si="34"/>
        <v>29</v>
      </c>
      <c r="S79" s="919">
        <f t="shared" si="34"/>
        <v>35</v>
      </c>
      <c r="T79" s="919">
        <f t="shared" si="34"/>
        <v>26</v>
      </c>
      <c r="U79" s="920">
        <f t="shared" si="34"/>
        <v>21</v>
      </c>
      <c r="V79" s="920">
        <f t="shared" si="34"/>
        <v>23</v>
      </c>
      <c r="W79" s="402"/>
      <c r="X79" s="402"/>
      <c r="Y79" s="390"/>
      <c r="Z79" s="390"/>
      <c r="AA79" s="390"/>
      <c r="AB79" s="390"/>
      <c r="AC79" s="390"/>
      <c r="AD79" s="390"/>
      <c r="AE79" s="390"/>
      <c r="AF79" s="390"/>
      <c r="AG79" s="390"/>
      <c r="AH79" s="390"/>
      <c r="AI79" s="390"/>
      <c r="AJ79" s="390"/>
      <c r="AK79" s="390"/>
      <c r="AL79" s="390"/>
      <c r="AM79" s="390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390"/>
      <c r="BC79" s="390"/>
      <c r="BD79" s="390"/>
      <c r="BE79" s="390"/>
      <c r="BF79" s="390"/>
      <c r="BG79" s="390"/>
      <c r="BH79" s="390"/>
      <c r="BI79" s="390"/>
      <c r="BJ79" s="390"/>
      <c r="BK79" s="390"/>
      <c r="BL79" s="390"/>
      <c r="BM79" s="390"/>
      <c r="BN79" s="390"/>
      <c r="BO79" s="390"/>
      <c r="BP79" s="390"/>
      <c r="BQ79" s="390"/>
      <c r="BR79" s="390"/>
      <c r="BS79" s="390"/>
      <c r="BT79" s="390"/>
      <c r="BU79" s="390"/>
      <c r="BV79" s="390"/>
      <c r="BW79" s="390"/>
      <c r="BX79" s="390"/>
      <c r="BY79" s="390"/>
      <c r="BZ79" s="390"/>
      <c r="CA79" s="390"/>
      <c r="CB79" s="390"/>
      <c r="CC79" s="390"/>
      <c r="CD79" s="390"/>
      <c r="CE79" s="390"/>
      <c r="CF79" s="390"/>
      <c r="CG79" s="390"/>
      <c r="CH79" s="390"/>
      <c r="CI79" s="390"/>
      <c r="CJ79" s="390"/>
      <c r="CK79" s="390"/>
    </row>
    <row r="80" spans="1:89" s="410" customFormat="1" ht="19.5" customHeight="1">
      <c r="A80" s="411"/>
      <c r="B80" s="422"/>
      <c r="C80" s="413" t="s">
        <v>289</v>
      </c>
      <c r="D80" s="410">
        <f t="shared" si="32"/>
        <v>356</v>
      </c>
      <c r="E80" s="414">
        <v>3</v>
      </c>
      <c r="F80" s="414">
        <v>15</v>
      </c>
      <c r="G80" s="414">
        <v>21</v>
      </c>
      <c r="H80" s="414">
        <v>22</v>
      </c>
      <c r="I80" s="414">
        <v>32</v>
      </c>
      <c r="J80" s="414">
        <v>20</v>
      </c>
      <c r="K80" s="414">
        <v>35</v>
      </c>
      <c r="L80" s="414">
        <v>24</v>
      </c>
      <c r="M80" s="414">
        <v>28</v>
      </c>
      <c r="N80" s="414">
        <v>24</v>
      </c>
      <c r="O80" s="414">
        <v>17</v>
      </c>
      <c r="P80" s="414">
        <v>21</v>
      </c>
      <c r="Q80" s="414">
        <v>20</v>
      </c>
      <c r="R80" s="414">
        <v>14</v>
      </c>
      <c r="S80" s="414">
        <v>24</v>
      </c>
      <c r="T80" s="414">
        <v>17</v>
      </c>
      <c r="U80" s="401">
        <v>12</v>
      </c>
      <c r="V80" s="401">
        <v>7</v>
      </c>
      <c r="W80" s="402"/>
      <c r="X80" s="402"/>
      <c r="Y80" s="390"/>
      <c r="Z80" s="390"/>
      <c r="AA80" s="390"/>
      <c r="AB80" s="390"/>
      <c r="AC80" s="390"/>
      <c r="AD80" s="390"/>
      <c r="AE80" s="390"/>
      <c r="AF80" s="390"/>
      <c r="AG80" s="390"/>
      <c r="AH80" s="390"/>
      <c r="AI80" s="390"/>
      <c r="AJ80" s="390"/>
      <c r="AK80" s="390"/>
      <c r="AL80" s="390"/>
      <c r="AM80" s="390"/>
      <c r="AN80" s="390"/>
      <c r="AO80" s="390"/>
      <c r="AP80" s="390"/>
      <c r="AQ80" s="390"/>
      <c r="AR80" s="390"/>
      <c r="AS80" s="390"/>
      <c r="AT80" s="390"/>
      <c r="AU80" s="390"/>
      <c r="AV80" s="390"/>
      <c r="AW80" s="390"/>
      <c r="AX80" s="390"/>
      <c r="AY80" s="390"/>
      <c r="AZ80" s="390"/>
      <c r="BA80" s="390"/>
      <c r="BB80" s="390"/>
      <c r="BC80" s="390"/>
      <c r="BD80" s="390"/>
      <c r="BE80" s="390"/>
      <c r="BF80" s="390"/>
      <c r="BG80" s="390"/>
      <c r="BH80" s="390"/>
      <c r="BI80" s="390"/>
      <c r="BJ80" s="390"/>
      <c r="BK80" s="390"/>
      <c r="BL80" s="390"/>
      <c r="BM80" s="390"/>
      <c r="BN80" s="390"/>
      <c r="BO80" s="390"/>
      <c r="BP80" s="390"/>
      <c r="BQ80" s="390"/>
      <c r="BR80" s="390"/>
      <c r="BS80" s="390"/>
      <c r="BT80" s="390"/>
      <c r="BU80" s="390"/>
      <c r="BV80" s="390"/>
      <c r="BW80" s="390"/>
      <c r="BX80" s="390"/>
      <c r="BY80" s="390"/>
      <c r="BZ80" s="390"/>
      <c r="CA80" s="390"/>
      <c r="CB80" s="390"/>
      <c r="CC80" s="390"/>
      <c r="CD80" s="390"/>
      <c r="CE80" s="390"/>
      <c r="CF80" s="390"/>
      <c r="CG80" s="390"/>
      <c r="CH80" s="390"/>
      <c r="CI80" s="390"/>
      <c r="CJ80" s="390"/>
      <c r="CK80" s="390"/>
    </row>
    <row r="81" spans="1:89" ht="19.5" customHeight="1">
      <c r="A81" s="415"/>
      <c r="B81" s="422"/>
      <c r="C81" s="413" t="s">
        <v>286</v>
      </c>
      <c r="D81" s="410">
        <f t="shared" si="32"/>
        <v>262</v>
      </c>
      <c r="E81" s="417">
        <v>1</v>
      </c>
      <c r="F81" s="418">
        <v>10</v>
      </c>
      <c r="G81" s="417">
        <v>20</v>
      </c>
      <c r="H81" s="417">
        <v>26</v>
      </c>
      <c r="I81" s="417">
        <v>25</v>
      </c>
      <c r="J81" s="417">
        <v>19</v>
      </c>
      <c r="K81" s="417">
        <v>20</v>
      </c>
      <c r="L81" s="417">
        <v>14</v>
      </c>
      <c r="M81" s="417">
        <v>20</v>
      </c>
      <c r="N81" s="417">
        <v>10</v>
      </c>
      <c r="O81" s="417">
        <v>10</v>
      </c>
      <c r="P81" s="417">
        <v>16</v>
      </c>
      <c r="Q81" s="417">
        <v>11</v>
      </c>
      <c r="R81" s="417">
        <v>15</v>
      </c>
      <c r="S81" s="417">
        <v>11</v>
      </c>
      <c r="T81" s="417">
        <v>9</v>
      </c>
      <c r="U81" s="417">
        <v>9</v>
      </c>
      <c r="V81" s="418">
        <v>16</v>
      </c>
      <c r="W81" s="402"/>
      <c r="X81" s="402"/>
      <c r="Y81" s="390"/>
      <c r="Z81" s="390"/>
      <c r="AA81" s="390"/>
      <c r="AB81" s="390"/>
      <c r="AC81" s="390"/>
      <c r="AD81" s="390"/>
      <c r="AE81" s="390"/>
      <c r="AF81" s="390"/>
      <c r="AG81" s="390"/>
      <c r="AH81" s="390"/>
      <c r="AI81" s="390"/>
      <c r="AJ81" s="390"/>
      <c r="AK81" s="390"/>
      <c r="AL81" s="390"/>
      <c r="AM81" s="390"/>
      <c r="AN81" s="390"/>
      <c r="AO81" s="390"/>
      <c r="AP81" s="390"/>
      <c r="AQ81" s="390"/>
      <c r="AR81" s="390"/>
      <c r="AS81" s="390"/>
      <c r="AT81" s="390"/>
      <c r="AU81" s="390"/>
      <c r="AV81" s="390"/>
      <c r="AW81" s="390"/>
      <c r="AX81" s="390"/>
      <c r="AY81" s="390"/>
      <c r="AZ81" s="390"/>
      <c r="BA81" s="390"/>
      <c r="BB81" s="390"/>
      <c r="BC81" s="390"/>
      <c r="BD81" s="390"/>
      <c r="BE81" s="390"/>
      <c r="BF81" s="390"/>
      <c r="BG81" s="390"/>
      <c r="BH81" s="390"/>
      <c r="BI81" s="390"/>
      <c r="BJ81" s="390"/>
      <c r="BK81" s="390"/>
      <c r="BL81" s="390"/>
      <c r="BM81" s="390"/>
      <c r="BN81" s="390"/>
      <c r="BO81" s="390"/>
      <c r="BP81" s="390"/>
      <c r="BQ81" s="390"/>
      <c r="BR81" s="390"/>
      <c r="BS81" s="390"/>
      <c r="BT81" s="390"/>
      <c r="BU81" s="390"/>
      <c r="BV81" s="390"/>
      <c r="BW81" s="390"/>
      <c r="BX81" s="390"/>
      <c r="BY81" s="390"/>
      <c r="BZ81" s="390"/>
      <c r="CA81" s="390"/>
      <c r="CB81" s="390"/>
      <c r="CC81" s="390"/>
      <c r="CD81" s="390"/>
      <c r="CE81" s="390"/>
      <c r="CF81" s="390"/>
      <c r="CG81" s="390"/>
      <c r="CH81" s="390"/>
      <c r="CI81" s="390"/>
      <c r="CJ81" s="390"/>
      <c r="CK81" s="390"/>
    </row>
    <row r="82" spans="1:89" ht="19.5" customHeight="1">
      <c r="A82" s="1361">
        <v>604</v>
      </c>
      <c r="B82" s="1362" t="s">
        <v>345</v>
      </c>
      <c r="C82" s="1385"/>
      <c r="D82" s="1397">
        <f t="shared" ref="D82:D99" si="35">SUM(E82:V82)</f>
        <v>16340</v>
      </c>
      <c r="E82" s="1388">
        <f t="shared" ref="E82:V82" si="36">SUM(E85+E88+E91+E94+E97+E100+E103+E106)</f>
        <v>196</v>
      </c>
      <c r="F82" s="1388">
        <f t="shared" si="36"/>
        <v>741</v>
      </c>
      <c r="G82" s="1388">
        <f t="shared" si="36"/>
        <v>996</v>
      </c>
      <c r="H82" s="1388">
        <f t="shared" si="36"/>
        <v>1184</v>
      </c>
      <c r="I82" s="1388">
        <f t="shared" si="36"/>
        <v>1287</v>
      </c>
      <c r="J82" s="1388">
        <f t="shared" si="36"/>
        <v>1283</v>
      </c>
      <c r="K82" s="1388">
        <f t="shared" si="36"/>
        <v>1176</v>
      </c>
      <c r="L82" s="1388">
        <f t="shared" si="36"/>
        <v>1088</v>
      </c>
      <c r="M82" s="1388">
        <f t="shared" si="36"/>
        <v>1121</v>
      </c>
      <c r="N82" s="1388">
        <f t="shared" si="36"/>
        <v>973</v>
      </c>
      <c r="O82" s="1388">
        <f t="shared" si="36"/>
        <v>864</v>
      </c>
      <c r="P82" s="1388">
        <f t="shared" si="36"/>
        <v>932</v>
      </c>
      <c r="Q82" s="1388">
        <f t="shared" si="36"/>
        <v>889</v>
      </c>
      <c r="R82" s="1388">
        <f t="shared" si="36"/>
        <v>831</v>
      </c>
      <c r="S82" s="1388">
        <f t="shared" si="36"/>
        <v>836</v>
      </c>
      <c r="T82" s="1388">
        <f t="shared" si="36"/>
        <v>681</v>
      </c>
      <c r="U82" s="1387">
        <f t="shared" si="36"/>
        <v>590</v>
      </c>
      <c r="V82" s="1388">
        <f t="shared" si="36"/>
        <v>672</v>
      </c>
      <c r="W82" s="434"/>
      <c r="X82" s="402"/>
      <c r="Y82" s="390"/>
      <c r="Z82" s="390"/>
      <c r="AA82" s="390"/>
      <c r="AB82" s="390"/>
      <c r="AC82" s="390"/>
      <c r="AD82" s="390"/>
      <c r="AE82" s="390"/>
      <c r="AF82" s="390"/>
      <c r="AG82" s="390"/>
      <c r="AH82" s="390"/>
      <c r="AI82" s="390"/>
      <c r="AJ82" s="390"/>
      <c r="AK82" s="390"/>
      <c r="AL82" s="390"/>
      <c r="AM82" s="390"/>
      <c r="AN82" s="390"/>
      <c r="AO82" s="390"/>
      <c r="AP82" s="390"/>
      <c r="AQ82" s="390"/>
      <c r="AR82" s="390"/>
      <c r="AS82" s="390"/>
      <c r="AT82" s="390"/>
      <c r="AU82" s="390"/>
      <c r="AV82" s="390"/>
      <c r="AW82" s="390"/>
      <c r="AX82" s="390"/>
      <c r="AY82" s="390"/>
      <c r="AZ82" s="390"/>
      <c r="BA82" s="390"/>
      <c r="BB82" s="390"/>
      <c r="BC82" s="390"/>
      <c r="BD82" s="390"/>
      <c r="BE82" s="390"/>
      <c r="BF82" s="390"/>
      <c r="BG82" s="390"/>
      <c r="BH82" s="390"/>
      <c r="BI82" s="390"/>
      <c r="BJ82" s="390"/>
      <c r="BK82" s="390"/>
      <c r="BL82" s="390"/>
      <c r="BM82" s="390"/>
      <c r="BN82" s="390"/>
      <c r="BO82" s="390"/>
      <c r="BP82" s="390"/>
      <c r="BQ82" s="390"/>
      <c r="BR82" s="390"/>
      <c r="BS82" s="390"/>
      <c r="BT82" s="390"/>
      <c r="BU82" s="390"/>
      <c r="BV82" s="390"/>
      <c r="BW82" s="390"/>
      <c r="BX82" s="390"/>
      <c r="BY82" s="390"/>
      <c r="BZ82" s="390"/>
      <c r="CA82" s="390"/>
      <c r="CB82" s="390"/>
      <c r="CC82" s="390"/>
      <c r="CD82" s="390"/>
      <c r="CE82" s="390"/>
      <c r="CF82" s="390"/>
      <c r="CG82" s="390"/>
      <c r="CH82" s="390"/>
      <c r="CI82" s="390"/>
      <c r="CJ82" s="390"/>
      <c r="CK82" s="390"/>
    </row>
    <row r="83" spans="1:89" ht="19.5" customHeight="1">
      <c r="A83" s="1367"/>
      <c r="B83" s="428"/>
      <c r="C83" s="392" t="s">
        <v>289</v>
      </c>
      <c r="D83" s="1398">
        <f t="shared" si="35"/>
        <v>8578</v>
      </c>
      <c r="E83" s="417">
        <f t="shared" ref="E83:V83" si="37">SUM(E86+E89+E92+E95+E98+E101+E104+E107)</f>
        <v>107</v>
      </c>
      <c r="F83" s="417">
        <f t="shared" si="37"/>
        <v>379</v>
      </c>
      <c r="G83" s="417">
        <f t="shared" si="37"/>
        <v>502</v>
      </c>
      <c r="H83" s="417">
        <f t="shared" si="37"/>
        <v>627</v>
      </c>
      <c r="I83" s="417">
        <f t="shared" si="37"/>
        <v>672</v>
      </c>
      <c r="J83" s="417">
        <f t="shared" si="37"/>
        <v>698</v>
      </c>
      <c r="K83" s="417">
        <f t="shared" si="37"/>
        <v>630</v>
      </c>
      <c r="L83" s="417">
        <f t="shared" si="37"/>
        <v>580</v>
      </c>
      <c r="M83" s="417">
        <f t="shared" si="37"/>
        <v>592</v>
      </c>
      <c r="N83" s="417">
        <f t="shared" si="37"/>
        <v>525</v>
      </c>
      <c r="O83" s="417">
        <f t="shared" si="37"/>
        <v>470</v>
      </c>
      <c r="P83" s="417">
        <f t="shared" si="37"/>
        <v>502</v>
      </c>
      <c r="Q83" s="417">
        <f t="shared" si="37"/>
        <v>483</v>
      </c>
      <c r="R83" s="417">
        <f t="shared" si="37"/>
        <v>456</v>
      </c>
      <c r="S83" s="417">
        <f t="shared" si="37"/>
        <v>417</v>
      </c>
      <c r="T83" s="417">
        <f t="shared" si="37"/>
        <v>364</v>
      </c>
      <c r="U83" s="418">
        <f t="shared" si="37"/>
        <v>306</v>
      </c>
      <c r="V83" s="417">
        <f t="shared" si="37"/>
        <v>268</v>
      </c>
      <c r="W83" s="435"/>
      <c r="X83" s="402"/>
      <c r="Y83" s="390"/>
      <c r="Z83" s="390"/>
      <c r="AA83" s="390"/>
      <c r="AB83" s="390"/>
      <c r="AC83" s="390"/>
      <c r="AD83" s="390"/>
      <c r="AE83" s="390"/>
      <c r="AF83" s="390"/>
      <c r="AG83" s="390"/>
      <c r="AH83" s="390"/>
      <c r="AI83" s="390"/>
      <c r="AJ83" s="390"/>
      <c r="AK83" s="390"/>
      <c r="AL83" s="390"/>
      <c r="AM83" s="390"/>
      <c r="AN83" s="390"/>
      <c r="AO83" s="390"/>
      <c r="AP83" s="390"/>
      <c r="AQ83" s="390"/>
      <c r="AR83" s="390"/>
      <c r="AS83" s="390"/>
      <c r="AT83" s="390"/>
      <c r="AU83" s="390"/>
      <c r="AV83" s="390"/>
      <c r="AW83" s="390"/>
      <c r="AX83" s="390"/>
      <c r="AY83" s="390"/>
      <c r="AZ83" s="390"/>
      <c r="BA83" s="390"/>
      <c r="BB83" s="390"/>
      <c r="BC83" s="390"/>
      <c r="BD83" s="390"/>
      <c r="BE83" s="390"/>
      <c r="BF83" s="390"/>
      <c r="BG83" s="390"/>
      <c r="BH83" s="390"/>
      <c r="BI83" s="390"/>
      <c r="BJ83" s="390"/>
      <c r="BK83" s="390"/>
      <c r="BL83" s="390"/>
      <c r="BM83" s="390"/>
      <c r="BN83" s="390"/>
      <c r="BO83" s="390"/>
      <c r="BP83" s="390"/>
      <c r="BQ83" s="390"/>
      <c r="BR83" s="390"/>
      <c r="BS83" s="390"/>
      <c r="BT83" s="390"/>
      <c r="BU83" s="390"/>
      <c r="BV83" s="390"/>
      <c r="BW83" s="390"/>
      <c r="BX83" s="390"/>
      <c r="BY83" s="390"/>
      <c r="BZ83" s="390"/>
      <c r="CA83" s="390"/>
      <c r="CB83" s="390"/>
      <c r="CC83" s="390"/>
      <c r="CD83" s="390"/>
      <c r="CE83" s="390"/>
      <c r="CF83" s="390"/>
      <c r="CG83" s="390"/>
      <c r="CH83" s="390"/>
      <c r="CI83" s="390"/>
      <c r="CJ83" s="390"/>
      <c r="CK83" s="390"/>
    </row>
    <row r="84" spans="1:89" ht="19.5" customHeight="1">
      <c r="A84" s="1379"/>
      <c r="B84" s="1389"/>
      <c r="C84" s="1381" t="s">
        <v>286</v>
      </c>
      <c r="D84" s="1399">
        <f t="shared" si="35"/>
        <v>7762</v>
      </c>
      <c r="E84" s="1390">
        <f t="shared" ref="E84:V84" si="38">SUM(E87+E90+E93+E96+E99+E102+E105+E108)</f>
        <v>89</v>
      </c>
      <c r="F84" s="1390">
        <f t="shared" si="38"/>
        <v>362</v>
      </c>
      <c r="G84" s="1390">
        <f t="shared" si="38"/>
        <v>494</v>
      </c>
      <c r="H84" s="1390">
        <f t="shared" si="38"/>
        <v>557</v>
      </c>
      <c r="I84" s="1390">
        <f t="shared" si="38"/>
        <v>615</v>
      </c>
      <c r="J84" s="1390">
        <f t="shared" si="38"/>
        <v>585</v>
      </c>
      <c r="K84" s="1390">
        <f t="shared" si="38"/>
        <v>546</v>
      </c>
      <c r="L84" s="1390">
        <f t="shared" si="38"/>
        <v>508</v>
      </c>
      <c r="M84" s="1390">
        <f t="shared" si="38"/>
        <v>529</v>
      </c>
      <c r="N84" s="1390">
        <f t="shared" si="38"/>
        <v>448</v>
      </c>
      <c r="O84" s="1390">
        <f t="shared" si="38"/>
        <v>394</v>
      </c>
      <c r="P84" s="1390">
        <f t="shared" si="38"/>
        <v>430</v>
      </c>
      <c r="Q84" s="1390">
        <f t="shared" si="38"/>
        <v>406</v>
      </c>
      <c r="R84" s="1390">
        <f t="shared" si="38"/>
        <v>375</v>
      </c>
      <c r="S84" s="1390">
        <f t="shared" si="38"/>
        <v>419</v>
      </c>
      <c r="T84" s="1390">
        <f t="shared" si="38"/>
        <v>317</v>
      </c>
      <c r="U84" s="1393">
        <f t="shared" si="38"/>
        <v>284</v>
      </c>
      <c r="V84" s="1390">
        <f t="shared" si="38"/>
        <v>404</v>
      </c>
      <c r="W84" s="435"/>
      <c r="X84" s="402"/>
      <c r="Y84" s="390"/>
      <c r="Z84" s="390"/>
      <c r="AA84" s="390"/>
      <c r="AB84" s="390"/>
      <c r="AC84" s="390"/>
      <c r="AD84" s="390"/>
      <c r="AE84" s="390"/>
      <c r="AF84" s="390"/>
      <c r="AG84" s="390"/>
      <c r="AH84" s="390"/>
      <c r="AI84" s="390"/>
      <c r="AJ84" s="390"/>
      <c r="AK84" s="390"/>
      <c r="AL84" s="390"/>
      <c r="AM84" s="390"/>
      <c r="AN84" s="390"/>
      <c r="AO84" s="390"/>
      <c r="AP84" s="390"/>
      <c r="AQ84" s="390"/>
      <c r="AR84" s="390"/>
      <c r="AS84" s="390"/>
      <c r="AT84" s="390"/>
      <c r="AU84" s="390"/>
      <c r="AV84" s="390"/>
      <c r="AW84" s="390"/>
      <c r="AX84" s="390"/>
      <c r="AY84" s="390"/>
      <c r="AZ84" s="390"/>
      <c r="BA84" s="390"/>
      <c r="BB84" s="390"/>
      <c r="BC84" s="390"/>
      <c r="BD84" s="390"/>
      <c r="BE84" s="390"/>
      <c r="BF84" s="390"/>
      <c r="BG84" s="390"/>
      <c r="BH84" s="390"/>
      <c r="BI84" s="390"/>
      <c r="BJ84" s="390"/>
      <c r="BK84" s="390"/>
      <c r="BL84" s="390"/>
      <c r="BM84" s="390"/>
      <c r="BN84" s="390"/>
      <c r="BO84" s="390"/>
      <c r="BP84" s="390"/>
      <c r="BQ84" s="390"/>
      <c r="BR84" s="390"/>
      <c r="BS84" s="390"/>
      <c r="BT84" s="390"/>
      <c r="BU84" s="390"/>
      <c r="BV84" s="390"/>
      <c r="BW84" s="390"/>
      <c r="BX84" s="390"/>
      <c r="BY84" s="390"/>
      <c r="BZ84" s="390"/>
      <c r="CA84" s="390"/>
      <c r="CB84" s="390"/>
      <c r="CC84" s="390"/>
      <c r="CD84" s="390"/>
      <c r="CE84" s="390"/>
      <c r="CF84" s="390"/>
      <c r="CG84" s="390"/>
      <c r="CH84" s="390"/>
      <c r="CI84" s="390"/>
      <c r="CJ84" s="390"/>
      <c r="CK84" s="390"/>
    </row>
    <row r="85" spans="1:89" s="410" customFormat="1" ht="19.5" customHeight="1">
      <c r="A85" s="407" t="s">
        <v>25</v>
      </c>
      <c r="B85" s="408" t="s">
        <v>346</v>
      </c>
      <c r="C85" s="429"/>
      <c r="D85" s="432">
        <f t="shared" si="35"/>
        <v>7250</v>
      </c>
      <c r="E85" s="405">
        <f t="shared" ref="E85:V85" si="39">SUM(E86:E87)</f>
        <v>72</v>
      </c>
      <c r="F85" s="406">
        <f t="shared" si="39"/>
        <v>294</v>
      </c>
      <c r="G85" s="406">
        <f t="shared" si="39"/>
        <v>411</v>
      </c>
      <c r="H85" s="406">
        <f t="shared" si="39"/>
        <v>495</v>
      </c>
      <c r="I85" s="406">
        <f t="shared" si="39"/>
        <v>616</v>
      </c>
      <c r="J85" s="406">
        <f t="shared" si="39"/>
        <v>570</v>
      </c>
      <c r="K85" s="406">
        <f t="shared" si="39"/>
        <v>560</v>
      </c>
      <c r="L85" s="406">
        <f t="shared" si="39"/>
        <v>497</v>
      </c>
      <c r="M85" s="406">
        <f t="shared" si="39"/>
        <v>541</v>
      </c>
      <c r="N85" s="406">
        <f t="shared" si="39"/>
        <v>453</v>
      </c>
      <c r="O85" s="406">
        <f t="shared" si="39"/>
        <v>408</v>
      </c>
      <c r="P85" s="406">
        <f t="shared" si="39"/>
        <v>453</v>
      </c>
      <c r="Q85" s="406">
        <f t="shared" si="39"/>
        <v>387</v>
      </c>
      <c r="R85" s="406">
        <f t="shared" si="39"/>
        <v>360</v>
      </c>
      <c r="S85" s="406">
        <f t="shared" si="39"/>
        <v>327</v>
      </c>
      <c r="T85" s="406">
        <f t="shared" si="39"/>
        <v>281</v>
      </c>
      <c r="U85" s="406">
        <f t="shared" si="39"/>
        <v>223</v>
      </c>
      <c r="V85" s="406">
        <f t="shared" si="39"/>
        <v>302</v>
      </c>
      <c r="W85" s="402"/>
      <c r="X85" s="390"/>
      <c r="Y85" s="390"/>
      <c r="Z85" s="390"/>
      <c r="AA85" s="390"/>
      <c r="AB85" s="390"/>
      <c r="AC85" s="390"/>
      <c r="AD85" s="390"/>
      <c r="AE85" s="390"/>
      <c r="AF85" s="390"/>
      <c r="AG85" s="390"/>
      <c r="AH85" s="390"/>
      <c r="AI85" s="390"/>
      <c r="AJ85" s="390"/>
      <c r="AK85" s="390"/>
      <c r="AL85" s="390"/>
      <c r="AM85" s="390"/>
      <c r="AN85" s="390"/>
      <c r="AO85" s="390"/>
      <c r="AP85" s="390"/>
      <c r="AQ85" s="390"/>
      <c r="AR85" s="390"/>
      <c r="AS85" s="390"/>
      <c r="AT85" s="390"/>
      <c r="AU85" s="390"/>
      <c r="AV85" s="390"/>
      <c r="AW85" s="390"/>
      <c r="AX85" s="390"/>
      <c r="AY85" s="390"/>
      <c r="AZ85" s="390"/>
      <c r="BA85" s="390"/>
      <c r="BB85" s="390"/>
      <c r="BC85" s="390"/>
      <c r="BD85" s="390"/>
      <c r="BE85" s="390"/>
      <c r="BF85" s="390"/>
      <c r="BG85" s="390"/>
      <c r="BH85" s="390"/>
      <c r="BI85" s="390"/>
      <c r="BJ85" s="390"/>
      <c r="BK85" s="390"/>
      <c r="BL85" s="390"/>
      <c r="BM85" s="390"/>
      <c r="BN85" s="390"/>
      <c r="BO85" s="390"/>
      <c r="BP85" s="390"/>
      <c r="BQ85" s="390"/>
      <c r="BR85" s="390"/>
      <c r="BS85" s="390"/>
      <c r="BT85" s="390"/>
      <c r="BU85" s="390"/>
      <c r="BV85" s="390"/>
      <c r="BW85" s="390"/>
      <c r="BX85" s="390"/>
      <c r="BY85" s="390"/>
      <c r="BZ85" s="390"/>
      <c r="CA85" s="390"/>
      <c r="CB85" s="390"/>
      <c r="CC85" s="390"/>
      <c r="CD85" s="390"/>
      <c r="CE85" s="390"/>
      <c r="CF85" s="390"/>
      <c r="CG85" s="390"/>
      <c r="CH85" s="390"/>
      <c r="CI85" s="390"/>
      <c r="CJ85" s="390"/>
      <c r="CK85" s="390"/>
    </row>
    <row r="86" spans="1:89" s="410" customFormat="1" ht="19.5" customHeight="1">
      <c r="A86" s="411"/>
      <c r="B86" s="416"/>
      <c r="C86" s="413" t="s">
        <v>289</v>
      </c>
      <c r="D86" s="433">
        <f t="shared" si="35"/>
        <v>3616</v>
      </c>
      <c r="E86" s="414">
        <v>37</v>
      </c>
      <c r="F86" s="424">
        <v>138</v>
      </c>
      <c r="G86" s="414">
        <v>197</v>
      </c>
      <c r="H86" s="414">
        <v>258</v>
      </c>
      <c r="I86" s="414">
        <v>312</v>
      </c>
      <c r="J86" s="414">
        <v>302</v>
      </c>
      <c r="K86" s="414">
        <v>290</v>
      </c>
      <c r="L86" s="414">
        <v>245</v>
      </c>
      <c r="M86" s="414">
        <v>275</v>
      </c>
      <c r="N86" s="414">
        <v>229</v>
      </c>
      <c r="O86" s="414">
        <v>215</v>
      </c>
      <c r="P86" s="414">
        <v>226</v>
      </c>
      <c r="Q86" s="414">
        <v>194</v>
      </c>
      <c r="R86" s="414">
        <v>192</v>
      </c>
      <c r="S86" s="414">
        <v>150</v>
      </c>
      <c r="T86" s="401">
        <v>136</v>
      </c>
      <c r="U86" s="401">
        <v>119</v>
      </c>
      <c r="V86" s="401">
        <v>101</v>
      </c>
      <c r="W86" s="402"/>
      <c r="X86" s="402"/>
      <c r="Y86" s="402"/>
      <c r="Z86" s="390"/>
      <c r="AA86" s="390"/>
      <c r="AB86" s="390"/>
      <c r="AC86" s="390"/>
      <c r="AD86" s="390"/>
      <c r="AE86" s="390"/>
      <c r="AF86" s="390"/>
      <c r="AG86" s="390"/>
      <c r="AH86" s="390"/>
      <c r="AI86" s="390"/>
      <c r="AJ86" s="390"/>
      <c r="AK86" s="390"/>
      <c r="AL86" s="390"/>
      <c r="AM86" s="390"/>
      <c r="AN86" s="390"/>
      <c r="AO86" s="390"/>
      <c r="AP86" s="390"/>
      <c r="AQ86" s="390"/>
      <c r="AR86" s="390"/>
      <c r="AS86" s="390"/>
      <c r="AT86" s="390"/>
      <c r="AU86" s="390"/>
      <c r="AV86" s="390"/>
      <c r="AW86" s="390"/>
      <c r="AX86" s="390"/>
      <c r="AY86" s="390"/>
      <c r="AZ86" s="390"/>
      <c r="BA86" s="390"/>
      <c r="BB86" s="390"/>
      <c r="BC86" s="390"/>
      <c r="BD86" s="390"/>
      <c r="BE86" s="390"/>
      <c r="BF86" s="390"/>
      <c r="BG86" s="390"/>
      <c r="BH86" s="390"/>
      <c r="BI86" s="390"/>
      <c r="BJ86" s="390"/>
      <c r="BK86" s="390"/>
      <c r="BL86" s="390"/>
      <c r="BM86" s="390"/>
      <c r="BN86" s="390"/>
      <c r="BO86" s="390"/>
      <c r="BP86" s="390"/>
      <c r="BQ86" s="390"/>
      <c r="BR86" s="390"/>
      <c r="BS86" s="390"/>
      <c r="BT86" s="390"/>
      <c r="BU86" s="390"/>
      <c r="BV86" s="390"/>
      <c r="BW86" s="390"/>
      <c r="BX86" s="390"/>
      <c r="BY86" s="390"/>
      <c r="BZ86" s="390"/>
      <c r="CA86" s="390"/>
      <c r="CB86" s="390"/>
      <c r="CC86" s="390"/>
      <c r="CD86" s="390"/>
      <c r="CE86" s="390"/>
      <c r="CF86" s="390"/>
      <c r="CG86" s="390"/>
      <c r="CH86" s="390"/>
      <c r="CI86" s="390"/>
      <c r="CJ86" s="390"/>
      <c r="CK86" s="390"/>
    </row>
    <row r="87" spans="1:89" ht="19.5" customHeight="1">
      <c r="A87" s="415"/>
      <c r="B87" s="416"/>
      <c r="C87" s="413" t="s">
        <v>286</v>
      </c>
      <c r="D87" s="433">
        <f t="shared" si="35"/>
        <v>3634</v>
      </c>
      <c r="E87" s="417">
        <v>35</v>
      </c>
      <c r="F87" s="417">
        <v>156</v>
      </c>
      <c r="G87" s="417">
        <v>214</v>
      </c>
      <c r="H87" s="417">
        <v>237</v>
      </c>
      <c r="I87" s="417">
        <v>304</v>
      </c>
      <c r="J87" s="417">
        <v>268</v>
      </c>
      <c r="K87" s="417">
        <v>270</v>
      </c>
      <c r="L87" s="417">
        <v>252</v>
      </c>
      <c r="M87" s="417">
        <v>266</v>
      </c>
      <c r="N87" s="417">
        <v>224</v>
      </c>
      <c r="O87" s="417">
        <v>193</v>
      </c>
      <c r="P87" s="417">
        <v>227</v>
      </c>
      <c r="Q87" s="417">
        <v>193</v>
      </c>
      <c r="R87" s="417">
        <v>168</v>
      </c>
      <c r="S87" s="417">
        <v>177</v>
      </c>
      <c r="T87" s="417">
        <v>145</v>
      </c>
      <c r="U87" s="417">
        <v>104</v>
      </c>
      <c r="V87" s="418">
        <v>201</v>
      </c>
      <c r="W87" s="402"/>
      <c r="X87" s="402"/>
      <c r="Y87" s="402"/>
      <c r="Z87" s="390"/>
      <c r="AA87" s="390"/>
      <c r="AB87" s="390"/>
      <c r="AC87" s="390"/>
      <c r="AD87" s="390"/>
      <c r="AE87" s="390"/>
      <c r="AF87" s="390"/>
      <c r="AG87" s="390"/>
      <c r="AH87" s="390"/>
      <c r="AI87" s="390"/>
      <c r="AJ87" s="390"/>
      <c r="AK87" s="390"/>
      <c r="AL87" s="390"/>
      <c r="AM87" s="390"/>
      <c r="AN87" s="390"/>
      <c r="AO87" s="390"/>
      <c r="AP87" s="390"/>
      <c r="AQ87" s="390"/>
      <c r="AR87" s="390"/>
      <c r="AS87" s="390"/>
      <c r="AT87" s="390"/>
      <c r="AU87" s="390"/>
      <c r="AV87" s="390"/>
      <c r="AW87" s="390"/>
      <c r="AX87" s="390"/>
      <c r="AY87" s="390"/>
      <c r="AZ87" s="390"/>
      <c r="BA87" s="390"/>
      <c r="BB87" s="390"/>
      <c r="BC87" s="390"/>
      <c r="BD87" s="390"/>
      <c r="BE87" s="390"/>
      <c r="BF87" s="390"/>
      <c r="BG87" s="390"/>
      <c r="BH87" s="390"/>
      <c r="BI87" s="390"/>
      <c r="BJ87" s="390"/>
      <c r="BK87" s="390"/>
      <c r="BL87" s="390"/>
      <c r="BM87" s="390"/>
      <c r="BN87" s="390"/>
      <c r="BO87" s="390"/>
      <c r="BP87" s="390"/>
      <c r="BQ87" s="390"/>
      <c r="BR87" s="390"/>
      <c r="BS87" s="390"/>
      <c r="BT87" s="390"/>
      <c r="BU87" s="390"/>
      <c r="BV87" s="390"/>
      <c r="BW87" s="390"/>
      <c r="BX87" s="390"/>
      <c r="BY87" s="390"/>
      <c r="BZ87" s="390"/>
      <c r="CA87" s="390"/>
      <c r="CB87" s="390"/>
      <c r="CC87" s="390"/>
      <c r="CD87" s="390"/>
      <c r="CE87" s="390"/>
      <c r="CF87" s="390"/>
      <c r="CG87" s="390"/>
      <c r="CH87" s="390"/>
      <c r="CI87" s="390"/>
      <c r="CJ87" s="390"/>
      <c r="CK87" s="390"/>
    </row>
    <row r="88" spans="1:89" s="410" customFormat="1" ht="19.5" customHeight="1">
      <c r="A88" s="407" t="s">
        <v>27</v>
      </c>
      <c r="B88" s="408" t="s">
        <v>347</v>
      </c>
      <c r="C88" s="429"/>
      <c r="D88" s="432">
        <f t="shared" si="35"/>
        <v>977</v>
      </c>
      <c r="E88" s="917">
        <f t="shared" ref="E88:U88" si="40">E89+E90</f>
        <v>11</v>
      </c>
      <c r="F88" s="917">
        <f t="shared" si="40"/>
        <v>36</v>
      </c>
      <c r="G88" s="917">
        <f t="shared" si="40"/>
        <v>50</v>
      </c>
      <c r="H88" s="917">
        <f t="shared" si="40"/>
        <v>72</v>
      </c>
      <c r="I88" s="917">
        <f t="shared" si="40"/>
        <v>74</v>
      </c>
      <c r="J88" s="917">
        <f t="shared" si="40"/>
        <v>84</v>
      </c>
      <c r="K88" s="917">
        <f t="shared" si="40"/>
        <v>71</v>
      </c>
      <c r="L88" s="917">
        <f t="shared" si="40"/>
        <v>65</v>
      </c>
      <c r="M88" s="917">
        <f t="shared" si="40"/>
        <v>68</v>
      </c>
      <c r="N88" s="917">
        <f t="shared" si="40"/>
        <v>55</v>
      </c>
      <c r="O88" s="917">
        <f t="shared" si="40"/>
        <v>50</v>
      </c>
      <c r="P88" s="917">
        <f t="shared" si="40"/>
        <v>58</v>
      </c>
      <c r="Q88" s="917">
        <f t="shared" si="40"/>
        <v>48</v>
      </c>
      <c r="R88" s="917">
        <f t="shared" si="40"/>
        <v>62</v>
      </c>
      <c r="S88" s="917">
        <f t="shared" si="40"/>
        <v>48</v>
      </c>
      <c r="T88" s="918">
        <f t="shared" si="40"/>
        <v>41</v>
      </c>
      <c r="U88" s="917">
        <f t="shared" si="40"/>
        <v>39</v>
      </c>
      <c r="V88" s="436">
        <f>SUM(V89:V90)</f>
        <v>45</v>
      </c>
      <c r="W88" s="402"/>
      <c r="X88" s="402"/>
      <c r="Y88" s="402"/>
      <c r="Z88" s="390"/>
      <c r="AA88" s="390"/>
      <c r="AB88" s="390"/>
      <c r="AC88" s="390"/>
      <c r="AD88" s="390"/>
      <c r="AE88" s="390"/>
      <c r="AF88" s="390"/>
      <c r="AG88" s="390"/>
      <c r="AH88" s="390"/>
      <c r="AI88" s="390"/>
      <c r="AJ88" s="390"/>
      <c r="AK88" s="390"/>
      <c r="AL88" s="390"/>
      <c r="AM88" s="390"/>
      <c r="AN88" s="390"/>
      <c r="AO88" s="390"/>
      <c r="AP88" s="390"/>
      <c r="AQ88" s="390"/>
      <c r="AR88" s="390"/>
      <c r="AS88" s="390"/>
      <c r="AT88" s="390"/>
      <c r="AU88" s="390"/>
      <c r="AV88" s="390"/>
      <c r="AW88" s="390"/>
      <c r="AX88" s="390"/>
      <c r="AY88" s="390"/>
      <c r="AZ88" s="390"/>
      <c r="BA88" s="390"/>
      <c r="BB88" s="390"/>
      <c r="BC88" s="390"/>
      <c r="BD88" s="390"/>
      <c r="BE88" s="390"/>
      <c r="BF88" s="390"/>
      <c r="BG88" s="390"/>
      <c r="BH88" s="390"/>
      <c r="BI88" s="390"/>
      <c r="BJ88" s="390"/>
      <c r="BK88" s="390"/>
      <c r="BL88" s="390"/>
      <c r="BM88" s="390"/>
      <c r="BN88" s="390"/>
      <c r="BO88" s="390"/>
      <c r="BP88" s="390"/>
      <c r="BQ88" s="390"/>
      <c r="BR88" s="390"/>
      <c r="BS88" s="390"/>
      <c r="BT88" s="390"/>
      <c r="BU88" s="390"/>
      <c r="BV88" s="390"/>
      <c r="BW88" s="390"/>
      <c r="BX88" s="390"/>
      <c r="BY88" s="390"/>
      <c r="BZ88" s="390"/>
      <c r="CA88" s="390"/>
      <c r="CB88" s="390"/>
      <c r="CC88" s="390"/>
      <c r="CD88" s="390"/>
      <c r="CE88" s="390"/>
      <c r="CF88" s="390"/>
      <c r="CG88" s="390"/>
      <c r="CH88" s="390"/>
      <c r="CI88" s="390"/>
      <c r="CJ88" s="390"/>
      <c r="CK88" s="390"/>
    </row>
    <row r="89" spans="1:89" s="410" customFormat="1" ht="19.5" customHeight="1">
      <c r="A89" s="411"/>
      <c r="B89" s="416"/>
      <c r="C89" s="413" t="s">
        <v>289</v>
      </c>
      <c r="D89" s="433">
        <f t="shared" si="35"/>
        <v>530</v>
      </c>
      <c r="E89" s="396">
        <v>7</v>
      </c>
      <c r="F89" s="396">
        <v>23</v>
      </c>
      <c r="G89" s="396">
        <v>28</v>
      </c>
      <c r="H89" s="396">
        <v>37</v>
      </c>
      <c r="I89" s="396">
        <v>35</v>
      </c>
      <c r="J89" s="396">
        <v>50</v>
      </c>
      <c r="K89" s="396">
        <v>34</v>
      </c>
      <c r="L89" s="396">
        <v>36</v>
      </c>
      <c r="M89" s="396">
        <v>34</v>
      </c>
      <c r="N89" s="396">
        <v>28</v>
      </c>
      <c r="O89" s="396">
        <v>30</v>
      </c>
      <c r="P89" s="396">
        <v>35</v>
      </c>
      <c r="Q89" s="396">
        <v>29</v>
      </c>
      <c r="R89" s="396">
        <v>32</v>
      </c>
      <c r="S89" s="396">
        <v>25</v>
      </c>
      <c r="T89" s="393">
        <v>25</v>
      </c>
      <c r="U89" s="393">
        <v>21</v>
      </c>
      <c r="V89" s="393">
        <v>21</v>
      </c>
      <c r="W89" s="402"/>
      <c r="X89" s="402"/>
      <c r="Y89" s="402"/>
      <c r="Z89" s="390"/>
      <c r="AA89" s="390"/>
      <c r="AB89" s="390"/>
      <c r="AC89" s="390"/>
      <c r="AD89" s="390"/>
      <c r="AE89" s="390"/>
      <c r="AF89" s="390"/>
      <c r="AG89" s="390"/>
      <c r="AH89" s="390"/>
      <c r="AI89" s="390"/>
      <c r="AJ89" s="390"/>
      <c r="AK89" s="390"/>
      <c r="AL89" s="390"/>
      <c r="AM89" s="390"/>
      <c r="AN89" s="390"/>
      <c r="AO89" s="390"/>
      <c r="AP89" s="390"/>
      <c r="AQ89" s="390"/>
      <c r="AR89" s="390"/>
      <c r="AS89" s="390"/>
      <c r="AT89" s="390"/>
      <c r="AU89" s="390"/>
      <c r="AV89" s="390"/>
      <c r="AW89" s="390"/>
      <c r="AX89" s="390"/>
      <c r="AY89" s="390"/>
      <c r="AZ89" s="390"/>
      <c r="BA89" s="390"/>
      <c r="BB89" s="390"/>
      <c r="BC89" s="390"/>
      <c r="BD89" s="390"/>
      <c r="BE89" s="390"/>
      <c r="BF89" s="390"/>
      <c r="BG89" s="390"/>
      <c r="BH89" s="390"/>
      <c r="BI89" s="390"/>
      <c r="BJ89" s="390"/>
      <c r="BK89" s="390"/>
      <c r="BL89" s="390"/>
      <c r="BM89" s="390"/>
      <c r="BN89" s="390"/>
      <c r="BO89" s="390"/>
      <c r="BP89" s="390"/>
      <c r="BQ89" s="390"/>
      <c r="BR89" s="390"/>
      <c r="BS89" s="390"/>
      <c r="BT89" s="390"/>
      <c r="BU89" s="390"/>
      <c r="BV89" s="390"/>
      <c r="BW89" s="390"/>
      <c r="BX89" s="390"/>
      <c r="BY89" s="390"/>
      <c r="BZ89" s="390"/>
      <c r="CA89" s="390"/>
      <c r="CB89" s="390"/>
      <c r="CC89" s="390"/>
      <c r="CD89" s="390"/>
      <c r="CE89" s="390"/>
      <c r="CF89" s="390"/>
      <c r="CG89" s="390"/>
      <c r="CH89" s="390"/>
      <c r="CI89" s="390"/>
      <c r="CJ89" s="390"/>
      <c r="CK89" s="390"/>
    </row>
    <row r="90" spans="1:89" ht="19.5" customHeight="1">
      <c r="A90" s="415"/>
      <c r="B90" s="416"/>
      <c r="C90" s="413" t="s">
        <v>286</v>
      </c>
      <c r="D90" s="433">
        <f t="shared" si="35"/>
        <v>447</v>
      </c>
      <c r="E90" s="437">
        <v>4</v>
      </c>
      <c r="F90" s="438">
        <v>13</v>
      </c>
      <c r="G90" s="437">
        <v>22</v>
      </c>
      <c r="H90" s="437">
        <v>35</v>
      </c>
      <c r="I90" s="437">
        <v>39</v>
      </c>
      <c r="J90" s="437">
        <v>34</v>
      </c>
      <c r="K90" s="437">
        <v>37</v>
      </c>
      <c r="L90" s="437">
        <v>29</v>
      </c>
      <c r="M90" s="437">
        <v>34</v>
      </c>
      <c r="N90" s="437">
        <v>27</v>
      </c>
      <c r="O90" s="437">
        <v>20</v>
      </c>
      <c r="P90" s="437">
        <v>23</v>
      </c>
      <c r="Q90" s="437">
        <v>19</v>
      </c>
      <c r="R90" s="437">
        <v>30</v>
      </c>
      <c r="S90" s="437">
        <v>23</v>
      </c>
      <c r="T90" s="437">
        <v>16</v>
      </c>
      <c r="U90" s="437">
        <v>18</v>
      </c>
      <c r="V90" s="438">
        <v>24</v>
      </c>
      <c r="W90" s="431"/>
      <c r="X90" s="402"/>
      <c r="Y90" s="402"/>
      <c r="Z90" s="390"/>
      <c r="AA90" s="390"/>
      <c r="AB90" s="390"/>
      <c r="AC90" s="390"/>
      <c r="AD90" s="390"/>
      <c r="AE90" s="390"/>
      <c r="AF90" s="390"/>
      <c r="AG90" s="390"/>
      <c r="AH90" s="390"/>
      <c r="AI90" s="390"/>
      <c r="AJ90" s="390"/>
      <c r="AK90" s="390"/>
      <c r="AL90" s="390"/>
      <c r="AM90" s="390"/>
      <c r="AN90" s="390"/>
      <c r="AO90" s="390"/>
      <c r="AP90" s="390"/>
      <c r="AQ90" s="390"/>
      <c r="AR90" s="390"/>
      <c r="AS90" s="390"/>
      <c r="AT90" s="390"/>
      <c r="AU90" s="390"/>
      <c r="AV90" s="390"/>
      <c r="AW90" s="390"/>
      <c r="AX90" s="390"/>
      <c r="AY90" s="390"/>
      <c r="AZ90" s="390"/>
      <c r="BA90" s="390"/>
      <c r="BB90" s="390"/>
      <c r="BC90" s="390"/>
      <c r="BD90" s="390"/>
      <c r="BE90" s="390"/>
      <c r="BF90" s="390"/>
      <c r="BG90" s="390"/>
      <c r="BH90" s="390"/>
      <c r="BI90" s="390"/>
      <c r="BJ90" s="390"/>
      <c r="BK90" s="390"/>
      <c r="BL90" s="390"/>
      <c r="BM90" s="390"/>
      <c r="BN90" s="390"/>
      <c r="BO90" s="390"/>
      <c r="BP90" s="390"/>
      <c r="BQ90" s="390"/>
      <c r="BR90" s="390"/>
      <c r="BS90" s="390"/>
      <c r="BT90" s="390"/>
      <c r="BU90" s="390"/>
      <c r="BV90" s="390"/>
      <c r="BW90" s="390"/>
      <c r="BX90" s="390"/>
      <c r="BY90" s="390"/>
      <c r="BZ90" s="390"/>
      <c r="CA90" s="390"/>
      <c r="CB90" s="390"/>
      <c r="CC90" s="390"/>
      <c r="CD90" s="390"/>
      <c r="CE90" s="390"/>
      <c r="CF90" s="390"/>
      <c r="CG90" s="390"/>
      <c r="CH90" s="390"/>
      <c r="CI90" s="390"/>
      <c r="CJ90" s="390"/>
      <c r="CK90" s="390"/>
    </row>
    <row r="91" spans="1:89" s="410" customFormat="1" ht="19.5" customHeight="1">
      <c r="A91" s="407" t="s">
        <v>29</v>
      </c>
      <c r="B91" s="408" t="s">
        <v>348</v>
      </c>
      <c r="C91" s="429"/>
      <c r="D91" s="420">
        <f t="shared" si="35"/>
        <v>1601</v>
      </c>
      <c r="E91" s="405">
        <f t="shared" ref="E91:V91" si="41">SUM(E92:E93)</f>
        <v>38</v>
      </c>
      <c r="F91" s="406">
        <f t="shared" si="41"/>
        <v>146</v>
      </c>
      <c r="G91" s="405">
        <f t="shared" si="41"/>
        <v>183</v>
      </c>
      <c r="H91" s="405">
        <f t="shared" si="41"/>
        <v>181</v>
      </c>
      <c r="I91" s="405">
        <f t="shared" si="41"/>
        <v>154</v>
      </c>
      <c r="J91" s="405">
        <f t="shared" si="41"/>
        <v>120</v>
      </c>
      <c r="K91" s="405">
        <f t="shared" si="41"/>
        <v>109</v>
      </c>
      <c r="L91" s="405">
        <f t="shared" si="41"/>
        <v>95</v>
      </c>
      <c r="M91" s="405">
        <f t="shared" si="41"/>
        <v>92</v>
      </c>
      <c r="N91" s="405">
        <f t="shared" si="41"/>
        <v>66</v>
      </c>
      <c r="O91" s="405">
        <f t="shared" si="41"/>
        <v>67</v>
      </c>
      <c r="P91" s="405">
        <f t="shared" si="41"/>
        <v>54</v>
      </c>
      <c r="Q91" s="405">
        <f t="shared" si="41"/>
        <v>82</v>
      </c>
      <c r="R91" s="405">
        <f t="shared" si="41"/>
        <v>52</v>
      </c>
      <c r="S91" s="405">
        <f t="shared" si="41"/>
        <v>57</v>
      </c>
      <c r="T91" s="406">
        <f t="shared" si="41"/>
        <v>42</v>
      </c>
      <c r="U91" s="406">
        <f t="shared" si="41"/>
        <v>34</v>
      </c>
      <c r="V91" s="406">
        <f t="shared" si="41"/>
        <v>29</v>
      </c>
      <c r="W91" s="402"/>
      <c r="X91" s="402"/>
      <c r="Y91" s="402"/>
      <c r="Z91" s="390"/>
      <c r="AA91" s="390"/>
      <c r="AB91" s="390"/>
      <c r="AC91" s="390"/>
      <c r="AD91" s="390"/>
      <c r="AE91" s="390"/>
      <c r="AF91" s="390"/>
      <c r="AG91" s="390"/>
      <c r="AH91" s="390"/>
      <c r="AI91" s="390"/>
      <c r="AJ91" s="390"/>
      <c r="AK91" s="390"/>
      <c r="AL91" s="390"/>
      <c r="AM91" s="390"/>
      <c r="AN91" s="390"/>
      <c r="AO91" s="390"/>
      <c r="AP91" s="390"/>
      <c r="AQ91" s="390"/>
      <c r="AR91" s="390"/>
      <c r="AS91" s="390"/>
      <c r="AT91" s="390"/>
      <c r="AU91" s="390"/>
      <c r="AV91" s="390"/>
      <c r="AW91" s="390"/>
      <c r="AX91" s="390"/>
      <c r="AY91" s="390"/>
      <c r="AZ91" s="390"/>
      <c r="BA91" s="390"/>
      <c r="BB91" s="390"/>
      <c r="BC91" s="390"/>
      <c r="BD91" s="390"/>
      <c r="BE91" s="390"/>
      <c r="BF91" s="390"/>
      <c r="BG91" s="390"/>
      <c r="BH91" s="390"/>
      <c r="BI91" s="390"/>
      <c r="BJ91" s="390"/>
      <c r="BK91" s="390"/>
      <c r="BL91" s="390"/>
      <c r="BM91" s="390"/>
      <c r="BN91" s="390"/>
      <c r="BO91" s="390"/>
      <c r="BP91" s="390"/>
      <c r="BQ91" s="390"/>
      <c r="BR91" s="390"/>
      <c r="BS91" s="390"/>
      <c r="BT91" s="390"/>
      <c r="BU91" s="390"/>
      <c r="BV91" s="390"/>
      <c r="BW91" s="390"/>
      <c r="BX91" s="390"/>
      <c r="BY91" s="390"/>
      <c r="BZ91" s="390"/>
      <c r="CA91" s="390"/>
      <c r="CB91" s="390"/>
      <c r="CC91" s="390"/>
      <c r="CD91" s="390"/>
      <c r="CE91" s="390"/>
      <c r="CF91" s="390"/>
      <c r="CG91" s="390"/>
      <c r="CH91" s="390"/>
      <c r="CI91" s="390"/>
      <c r="CJ91" s="390"/>
      <c r="CK91" s="390"/>
    </row>
    <row r="92" spans="1:89" s="410" customFormat="1" ht="19.5" customHeight="1">
      <c r="A92" s="411"/>
      <c r="B92" s="416"/>
      <c r="C92" s="413" t="s">
        <v>289</v>
      </c>
      <c r="D92" s="410">
        <f t="shared" si="35"/>
        <v>894</v>
      </c>
      <c r="E92" s="414">
        <v>19</v>
      </c>
      <c r="F92" s="401">
        <v>74</v>
      </c>
      <c r="G92" s="414">
        <v>94</v>
      </c>
      <c r="H92" s="414">
        <v>97</v>
      </c>
      <c r="I92" s="414">
        <v>88</v>
      </c>
      <c r="J92" s="414">
        <v>70</v>
      </c>
      <c r="K92" s="414">
        <v>66</v>
      </c>
      <c r="L92" s="414">
        <v>55</v>
      </c>
      <c r="M92" s="414">
        <v>57</v>
      </c>
      <c r="N92" s="414">
        <v>38</v>
      </c>
      <c r="O92" s="414">
        <v>41</v>
      </c>
      <c r="P92" s="414">
        <v>29</v>
      </c>
      <c r="Q92" s="414">
        <v>43</v>
      </c>
      <c r="R92" s="414">
        <v>35</v>
      </c>
      <c r="S92" s="414">
        <v>27</v>
      </c>
      <c r="T92" s="401">
        <v>28</v>
      </c>
      <c r="U92" s="401">
        <v>19</v>
      </c>
      <c r="V92" s="401">
        <v>14</v>
      </c>
      <c r="W92" s="402"/>
      <c r="X92" s="402"/>
      <c r="Y92" s="402"/>
      <c r="Z92" s="390"/>
      <c r="AA92" s="390"/>
      <c r="AB92" s="390"/>
      <c r="AC92" s="390"/>
      <c r="AD92" s="390"/>
      <c r="AE92" s="390"/>
      <c r="AF92" s="390"/>
      <c r="AG92" s="390"/>
      <c r="AH92" s="390"/>
      <c r="AI92" s="390"/>
      <c r="AJ92" s="390"/>
      <c r="AK92" s="390"/>
      <c r="AL92" s="390"/>
      <c r="AM92" s="390"/>
      <c r="AN92" s="390"/>
      <c r="AO92" s="390"/>
      <c r="AP92" s="390"/>
      <c r="AQ92" s="390"/>
      <c r="AR92" s="390"/>
      <c r="AS92" s="390"/>
      <c r="AT92" s="390"/>
      <c r="AU92" s="390"/>
      <c r="AV92" s="390"/>
      <c r="AW92" s="390"/>
      <c r="AX92" s="390"/>
      <c r="AY92" s="390"/>
      <c r="AZ92" s="390"/>
      <c r="BA92" s="390"/>
      <c r="BB92" s="390"/>
      <c r="BC92" s="390"/>
      <c r="BD92" s="390"/>
      <c r="BE92" s="390"/>
      <c r="BF92" s="390"/>
      <c r="BG92" s="390"/>
      <c r="BH92" s="390"/>
      <c r="BI92" s="390"/>
      <c r="BJ92" s="390"/>
      <c r="BK92" s="390"/>
      <c r="BL92" s="390"/>
      <c r="BM92" s="390"/>
      <c r="BN92" s="390"/>
      <c r="BO92" s="390"/>
      <c r="BP92" s="390"/>
      <c r="BQ92" s="390"/>
      <c r="BR92" s="390"/>
      <c r="BS92" s="390"/>
      <c r="BT92" s="390"/>
      <c r="BU92" s="390"/>
      <c r="BV92" s="390"/>
      <c r="BW92" s="390"/>
      <c r="BX92" s="390"/>
      <c r="BY92" s="390"/>
      <c r="BZ92" s="390"/>
      <c r="CA92" s="390"/>
      <c r="CB92" s="390"/>
      <c r="CC92" s="390"/>
      <c r="CD92" s="390"/>
      <c r="CE92" s="390"/>
      <c r="CF92" s="390"/>
      <c r="CG92" s="390"/>
      <c r="CH92" s="390"/>
      <c r="CI92" s="390"/>
      <c r="CJ92" s="390"/>
      <c r="CK92" s="390"/>
    </row>
    <row r="93" spans="1:89" ht="19.5" customHeight="1">
      <c r="A93" s="415"/>
      <c r="B93" s="416"/>
      <c r="C93" s="413" t="s">
        <v>286</v>
      </c>
      <c r="D93" s="410">
        <f t="shared" si="35"/>
        <v>707</v>
      </c>
      <c r="E93" s="417">
        <v>19</v>
      </c>
      <c r="F93" s="418">
        <v>72</v>
      </c>
      <c r="G93" s="417">
        <v>89</v>
      </c>
      <c r="H93" s="417">
        <v>84</v>
      </c>
      <c r="I93" s="417">
        <v>66</v>
      </c>
      <c r="J93" s="417">
        <v>50</v>
      </c>
      <c r="K93" s="417">
        <v>43</v>
      </c>
      <c r="L93" s="417">
        <v>40</v>
      </c>
      <c r="M93" s="417">
        <v>35</v>
      </c>
      <c r="N93" s="417">
        <v>28</v>
      </c>
      <c r="O93" s="417">
        <v>26</v>
      </c>
      <c r="P93" s="417">
        <v>25</v>
      </c>
      <c r="Q93" s="417">
        <v>39</v>
      </c>
      <c r="R93" s="417">
        <v>17</v>
      </c>
      <c r="S93" s="417">
        <v>30</v>
      </c>
      <c r="T93" s="417">
        <v>14</v>
      </c>
      <c r="U93" s="417">
        <v>15</v>
      </c>
      <c r="V93" s="418">
        <v>15</v>
      </c>
      <c r="W93" s="402"/>
      <c r="X93" s="402"/>
      <c r="Y93" s="402"/>
      <c r="Z93" s="390"/>
      <c r="AA93" s="390"/>
      <c r="AB93" s="390"/>
      <c r="AC93" s="390"/>
      <c r="AD93" s="390"/>
      <c r="AE93" s="390"/>
      <c r="AF93" s="390"/>
      <c r="AG93" s="390"/>
      <c r="AH93" s="390"/>
      <c r="AI93" s="390"/>
      <c r="AJ93" s="390"/>
      <c r="AK93" s="390"/>
      <c r="AL93" s="390"/>
      <c r="AM93" s="390"/>
      <c r="AN93" s="390"/>
      <c r="AO93" s="390"/>
      <c r="AP93" s="390"/>
      <c r="AQ93" s="390"/>
      <c r="AR93" s="390"/>
      <c r="AS93" s="390"/>
      <c r="AT93" s="390"/>
      <c r="AU93" s="390"/>
      <c r="AV93" s="390"/>
      <c r="AW93" s="390"/>
      <c r="AX93" s="390"/>
      <c r="AY93" s="390"/>
      <c r="AZ93" s="390"/>
      <c r="BA93" s="390"/>
      <c r="BB93" s="390"/>
      <c r="BC93" s="390"/>
      <c r="BD93" s="390"/>
      <c r="BE93" s="390"/>
      <c r="BF93" s="390"/>
      <c r="BG93" s="390"/>
      <c r="BH93" s="390"/>
      <c r="BI93" s="390"/>
      <c r="BJ93" s="390"/>
      <c r="BK93" s="390"/>
      <c r="BL93" s="390"/>
      <c r="BM93" s="390"/>
      <c r="BN93" s="390"/>
      <c r="BO93" s="390"/>
      <c r="BP93" s="390"/>
      <c r="BQ93" s="390"/>
      <c r="BR93" s="390"/>
      <c r="BS93" s="390"/>
      <c r="BT93" s="390"/>
      <c r="BU93" s="390"/>
      <c r="BV93" s="390"/>
      <c r="BW93" s="390"/>
      <c r="BX93" s="390"/>
      <c r="BY93" s="390"/>
      <c r="BZ93" s="390"/>
      <c r="CA93" s="390"/>
      <c r="CB93" s="390"/>
      <c r="CC93" s="390"/>
      <c r="CD93" s="390"/>
      <c r="CE93" s="390"/>
      <c r="CF93" s="390"/>
      <c r="CG93" s="390"/>
      <c r="CH93" s="390"/>
      <c r="CI93" s="390"/>
      <c r="CJ93" s="390"/>
      <c r="CK93" s="390"/>
    </row>
    <row r="94" spans="1:89" s="410" customFormat="1" ht="19.5" customHeight="1">
      <c r="A94" s="407" t="s">
        <v>31</v>
      </c>
      <c r="B94" s="408" t="s">
        <v>111</v>
      </c>
      <c r="C94" s="429"/>
      <c r="D94" s="420">
        <f t="shared" si="35"/>
        <v>1109</v>
      </c>
      <c r="E94" s="406">
        <f t="shared" ref="E94:V94" si="42">SUM(E95:E96)</f>
        <v>7</v>
      </c>
      <c r="F94" s="406">
        <f t="shared" si="42"/>
        <v>30</v>
      </c>
      <c r="G94" s="406">
        <f t="shared" si="42"/>
        <v>49</v>
      </c>
      <c r="H94" s="406">
        <f t="shared" si="42"/>
        <v>59</v>
      </c>
      <c r="I94" s="406">
        <f t="shared" si="42"/>
        <v>69</v>
      </c>
      <c r="J94" s="406">
        <f t="shared" si="42"/>
        <v>87</v>
      </c>
      <c r="K94" s="406">
        <f t="shared" si="42"/>
        <v>49</v>
      </c>
      <c r="L94" s="406">
        <f t="shared" si="42"/>
        <v>72</v>
      </c>
      <c r="M94" s="406">
        <f t="shared" si="42"/>
        <v>54</v>
      </c>
      <c r="N94" s="406">
        <f t="shared" si="42"/>
        <v>69</v>
      </c>
      <c r="O94" s="406">
        <f t="shared" si="42"/>
        <v>70</v>
      </c>
      <c r="P94" s="406">
        <f t="shared" si="42"/>
        <v>66</v>
      </c>
      <c r="Q94" s="406">
        <f t="shared" si="42"/>
        <v>82</v>
      </c>
      <c r="R94" s="406">
        <f t="shared" si="42"/>
        <v>63</v>
      </c>
      <c r="S94" s="406">
        <f t="shared" si="42"/>
        <v>84</v>
      </c>
      <c r="T94" s="406">
        <f t="shared" si="42"/>
        <v>68</v>
      </c>
      <c r="U94" s="406">
        <f t="shared" si="42"/>
        <v>69</v>
      </c>
      <c r="V94" s="406">
        <f t="shared" si="42"/>
        <v>62</v>
      </c>
      <c r="W94" s="402"/>
      <c r="X94" s="402"/>
      <c r="Y94" s="402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390"/>
      <c r="CB94" s="390"/>
      <c r="CC94" s="390"/>
      <c r="CD94" s="390"/>
      <c r="CE94" s="390"/>
      <c r="CF94" s="390"/>
      <c r="CG94" s="390"/>
      <c r="CH94" s="390"/>
      <c r="CI94" s="390"/>
      <c r="CJ94" s="390"/>
      <c r="CK94" s="390"/>
    </row>
    <row r="95" spans="1:89" ht="19.5" customHeight="1">
      <c r="A95" s="415"/>
      <c r="B95" s="416"/>
      <c r="C95" s="413" t="s">
        <v>289</v>
      </c>
      <c r="D95" s="410">
        <f t="shared" si="35"/>
        <v>573</v>
      </c>
      <c r="E95" s="414">
        <v>5</v>
      </c>
      <c r="F95" s="401">
        <v>16</v>
      </c>
      <c r="G95" s="401">
        <v>24</v>
      </c>
      <c r="H95" s="401">
        <v>32</v>
      </c>
      <c r="I95" s="401">
        <v>32</v>
      </c>
      <c r="J95" s="401">
        <v>51</v>
      </c>
      <c r="K95" s="401">
        <v>22</v>
      </c>
      <c r="L95" s="401">
        <v>44</v>
      </c>
      <c r="M95" s="401">
        <v>24</v>
      </c>
      <c r="N95" s="401">
        <v>36</v>
      </c>
      <c r="O95" s="401">
        <v>33</v>
      </c>
      <c r="P95" s="401">
        <v>39</v>
      </c>
      <c r="Q95" s="401">
        <v>47</v>
      </c>
      <c r="R95" s="401">
        <v>31</v>
      </c>
      <c r="S95" s="401">
        <v>41</v>
      </c>
      <c r="T95" s="401">
        <v>35</v>
      </c>
      <c r="U95" s="401">
        <v>33</v>
      </c>
      <c r="V95" s="401">
        <v>28</v>
      </c>
      <c r="W95" s="402"/>
      <c r="X95" s="402"/>
      <c r="Y95" s="402"/>
      <c r="Z95" s="390"/>
      <c r="AA95" s="390"/>
      <c r="AB95" s="390"/>
      <c r="AC95" s="390"/>
      <c r="AD95" s="390"/>
      <c r="AE95" s="390"/>
      <c r="AF95" s="390"/>
      <c r="AG95" s="390"/>
      <c r="AH95" s="390"/>
      <c r="AI95" s="390"/>
      <c r="AJ95" s="390"/>
      <c r="AK95" s="390"/>
      <c r="AL95" s="390"/>
      <c r="AM95" s="390"/>
      <c r="AN95" s="390"/>
      <c r="AO95" s="390"/>
      <c r="AP95" s="390"/>
      <c r="AQ95" s="390"/>
      <c r="AR95" s="390"/>
      <c r="AS95" s="390"/>
      <c r="AT95" s="390"/>
      <c r="AU95" s="390"/>
      <c r="AV95" s="390"/>
      <c r="AW95" s="390"/>
      <c r="AX95" s="390"/>
      <c r="AY95" s="390"/>
      <c r="AZ95" s="390"/>
      <c r="BA95" s="390"/>
      <c r="BB95" s="390"/>
      <c r="BC95" s="390"/>
      <c r="BD95" s="390"/>
      <c r="BE95" s="390"/>
      <c r="BF95" s="390"/>
      <c r="BG95" s="390"/>
      <c r="BH95" s="390"/>
      <c r="BI95" s="390"/>
      <c r="BJ95" s="390"/>
      <c r="BK95" s="390"/>
      <c r="BL95" s="390"/>
      <c r="BM95" s="390"/>
      <c r="BN95" s="390"/>
      <c r="BO95" s="390"/>
      <c r="BP95" s="390"/>
      <c r="BQ95" s="390"/>
      <c r="BR95" s="390"/>
      <c r="BS95" s="390"/>
      <c r="BT95" s="390"/>
      <c r="BU95" s="390"/>
      <c r="BV95" s="390"/>
      <c r="BW95" s="390"/>
      <c r="BX95" s="390"/>
      <c r="BY95" s="390"/>
      <c r="BZ95" s="390"/>
      <c r="CA95" s="390"/>
      <c r="CB95" s="390"/>
      <c r="CC95" s="390"/>
      <c r="CD95" s="390"/>
      <c r="CE95" s="390"/>
      <c r="CF95" s="390"/>
      <c r="CG95" s="390"/>
      <c r="CH95" s="390"/>
      <c r="CI95" s="390"/>
      <c r="CJ95" s="390"/>
      <c r="CK95" s="390"/>
    </row>
    <row r="96" spans="1:89" ht="19.5" customHeight="1">
      <c r="A96" s="415"/>
      <c r="B96" s="416"/>
      <c r="C96" s="413" t="s">
        <v>286</v>
      </c>
      <c r="D96" s="410">
        <f t="shared" si="35"/>
        <v>536</v>
      </c>
      <c r="E96" s="417">
        <v>2</v>
      </c>
      <c r="F96" s="418">
        <v>14</v>
      </c>
      <c r="G96" s="417">
        <v>25</v>
      </c>
      <c r="H96" s="417">
        <v>27</v>
      </c>
      <c r="I96" s="417">
        <v>37</v>
      </c>
      <c r="J96" s="417">
        <v>36</v>
      </c>
      <c r="K96" s="417">
        <v>27</v>
      </c>
      <c r="L96" s="417">
        <v>28</v>
      </c>
      <c r="M96" s="417">
        <v>30</v>
      </c>
      <c r="N96" s="417">
        <v>33</v>
      </c>
      <c r="O96" s="417">
        <v>37</v>
      </c>
      <c r="P96" s="417">
        <v>27</v>
      </c>
      <c r="Q96" s="417">
        <v>35</v>
      </c>
      <c r="R96" s="417">
        <v>32</v>
      </c>
      <c r="S96" s="417">
        <v>43</v>
      </c>
      <c r="T96" s="417">
        <v>33</v>
      </c>
      <c r="U96" s="417">
        <v>36</v>
      </c>
      <c r="V96" s="418">
        <v>34</v>
      </c>
      <c r="W96" s="402"/>
      <c r="X96" s="402"/>
      <c r="Y96" s="402"/>
      <c r="Z96" s="390"/>
      <c r="AA96" s="390"/>
      <c r="AB96" s="390"/>
      <c r="AC96" s="390"/>
      <c r="AD96" s="390"/>
      <c r="AE96" s="390"/>
      <c r="AF96" s="390"/>
      <c r="AG96" s="390"/>
      <c r="AH96" s="390"/>
      <c r="AI96" s="390"/>
      <c r="AJ96" s="390"/>
      <c r="AK96" s="390"/>
      <c r="AL96" s="390"/>
      <c r="AM96" s="390"/>
      <c r="AN96" s="390"/>
      <c r="AO96" s="390"/>
      <c r="AP96" s="390"/>
      <c r="AQ96" s="390"/>
      <c r="AR96" s="390"/>
      <c r="AS96" s="390"/>
      <c r="AT96" s="390"/>
      <c r="AU96" s="390"/>
      <c r="AV96" s="390"/>
      <c r="AW96" s="390"/>
      <c r="AX96" s="390"/>
      <c r="AY96" s="390"/>
      <c r="AZ96" s="390"/>
      <c r="BA96" s="390"/>
      <c r="BB96" s="390"/>
      <c r="BC96" s="390"/>
      <c r="BD96" s="390"/>
      <c r="BE96" s="390"/>
      <c r="BF96" s="390"/>
      <c r="BG96" s="390"/>
      <c r="BH96" s="390"/>
      <c r="BI96" s="390"/>
      <c r="BJ96" s="390"/>
      <c r="BK96" s="390"/>
      <c r="BL96" s="390"/>
      <c r="BM96" s="390"/>
      <c r="BN96" s="390"/>
      <c r="BO96" s="390"/>
      <c r="BP96" s="390"/>
      <c r="BQ96" s="390"/>
      <c r="BR96" s="390"/>
      <c r="BS96" s="390"/>
      <c r="BT96" s="390"/>
      <c r="BU96" s="390"/>
      <c r="BV96" s="390"/>
      <c r="BW96" s="390"/>
      <c r="BX96" s="390"/>
      <c r="BY96" s="390"/>
      <c r="BZ96" s="390"/>
      <c r="CA96" s="390"/>
      <c r="CB96" s="390"/>
      <c r="CC96" s="390"/>
      <c r="CD96" s="390"/>
      <c r="CE96" s="390"/>
      <c r="CF96" s="390"/>
      <c r="CG96" s="390"/>
      <c r="CH96" s="390"/>
      <c r="CI96" s="390"/>
      <c r="CJ96" s="390"/>
      <c r="CK96" s="390"/>
    </row>
    <row r="97" spans="1:89" s="410" customFormat="1" ht="19.5" customHeight="1">
      <c r="A97" s="407" t="s">
        <v>33</v>
      </c>
      <c r="B97" s="408" t="s">
        <v>349</v>
      </c>
      <c r="C97" s="429"/>
      <c r="D97" s="420">
        <f t="shared" si="35"/>
        <v>1850</v>
      </c>
      <c r="E97" s="405">
        <f t="shared" ref="E97:V97" si="43">SUM(E98:E99)</f>
        <v>25</v>
      </c>
      <c r="F97" s="406">
        <f t="shared" si="43"/>
        <v>83</v>
      </c>
      <c r="G97" s="406">
        <f t="shared" si="43"/>
        <v>98</v>
      </c>
      <c r="H97" s="406">
        <f t="shared" si="43"/>
        <v>114</v>
      </c>
      <c r="I97" s="406">
        <f t="shared" si="43"/>
        <v>115</v>
      </c>
      <c r="J97" s="406">
        <f t="shared" si="43"/>
        <v>140</v>
      </c>
      <c r="K97" s="406">
        <f t="shared" si="43"/>
        <v>128</v>
      </c>
      <c r="L97" s="406">
        <f t="shared" si="43"/>
        <v>120</v>
      </c>
      <c r="M97" s="406">
        <f t="shared" si="43"/>
        <v>114</v>
      </c>
      <c r="N97" s="406">
        <f t="shared" si="43"/>
        <v>114</v>
      </c>
      <c r="O97" s="406">
        <f t="shared" si="43"/>
        <v>93</v>
      </c>
      <c r="P97" s="406">
        <f t="shared" si="43"/>
        <v>105</v>
      </c>
      <c r="Q97" s="406">
        <f t="shared" si="43"/>
        <v>113</v>
      </c>
      <c r="R97" s="406">
        <f t="shared" si="43"/>
        <v>103</v>
      </c>
      <c r="S97" s="406">
        <f t="shared" si="43"/>
        <v>123</v>
      </c>
      <c r="T97" s="406">
        <f t="shared" si="43"/>
        <v>83</v>
      </c>
      <c r="U97" s="406">
        <f t="shared" si="43"/>
        <v>87</v>
      </c>
      <c r="V97" s="406">
        <f t="shared" si="43"/>
        <v>92</v>
      </c>
      <c r="W97" s="402"/>
      <c r="X97" s="402"/>
      <c r="Y97" s="402"/>
      <c r="Z97" s="390"/>
      <c r="AA97" s="390"/>
      <c r="AB97" s="390"/>
      <c r="AC97" s="390"/>
      <c r="AD97" s="390"/>
      <c r="AE97" s="390"/>
      <c r="AF97" s="390"/>
      <c r="AG97" s="390"/>
      <c r="AH97" s="390"/>
      <c r="AI97" s="390"/>
      <c r="AJ97" s="390"/>
      <c r="AK97" s="390"/>
      <c r="AL97" s="390"/>
      <c r="AM97" s="390"/>
      <c r="AN97" s="390"/>
      <c r="AO97" s="390"/>
      <c r="AP97" s="390"/>
      <c r="AQ97" s="390"/>
      <c r="AR97" s="390"/>
      <c r="AS97" s="390"/>
      <c r="AT97" s="390"/>
      <c r="AU97" s="390"/>
      <c r="AV97" s="390"/>
      <c r="AW97" s="390"/>
      <c r="AX97" s="390"/>
      <c r="AY97" s="390"/>
      <c r="AZ97" s="390"/>
      <c r="BA97" s="390"/>
      <c r="BB97" s="390"/>
      <c r="BC97" s="390"/>
      <c r="BD97" s="390"/>
      <c r="BE97" s="390"/>
      <c r="BF97" s="390"/>
      <c r="BG97" s="390"/>
      <c r="BH97" s="390"/>
      <c r="BI97" s="390"/>
      <c r="BJ97" s="390"/>
      <c r="BK97" s="390"/>
      <c r="BL97" s="390"/>
      <c r="BM97" s="390"/>
      <c r="BN97" s="390"/>
      <c r="BO97" s="390"/>
      <c r="BP97" s="390"/>
      <c r="BQ97" s="390"/>
      <c r="BR97" s="390"/>
      <c r="BS97" s="390"/>
      <c r="BT97" s="390"/>
      <c r="BU97" s="390"/>
      <c r="BV97" s="390"/>
      <c r="BW97" s="390"/>
      <c r="BX97" s="390"/>
      <c r="BY97" s="390"/>
      <c r="BZ97" s="390"/>
      <c r="CA97" s="390"/>
      <c r="CB97" s="390"/>
      <c r="CC97" s="390"/>
      <c r="CD97" s="390"/>
      <c r="CE97" s="390"/>
      <c r="CF97" s="390"/>
      <c r="CG97" s="390"/>
      <c r="CH97" s="390"/>
      <c r="CI97" s="390"/>
      <c r="CJ97" s="390"/>
      <c r="CK97" s="390"/>
    </row>
    <row r="98" spans="1:89" s="410" customFormat="1" ht="19.5" customHeight="1">
      <c r="A98" s="411"/>
      <c r="B98" s="422"/>
      <c r="C98" s="413" t="s">
        <v>289</v>
      </c>
      <c r="D98" s="410">
        <f t="shared" si="35"/>
        <v>986</v>
      </c>
      <c r="E98" s="414">
        <v>13</v>
      </c>
      <c r="F98" s="401">
        <v>43</v>
      </c>
      <c r="G98" s="401">
        <v>49</v>
      </c>
      <c r="H98" s="401">
        <v>57</v>
      </c>
      <c r="I98" s="401">
        <v>66</v>
      </c>
      <c r="J98" s="401">
        <v>70</v>
      </c>
      <c r="K98" s="401">
        <v>72</v>
      </c>
      <c r="L98" s="401">
        <v>69</v>
      </c>
      <c r="M98" s="401">
        <v>60</v>
      </c>
      <c r="N98" s="401">
        <v>67</v>
      </c>
      <c r="O98" s="401">
        <v>46</v>
      </c>
      <c r="P98" s="401">
        <v>58</v>
      </c>
      <c r="Q98" s="401">
        <v>62</v>
      </c>
      <c r="R98" s="401">
        <v>58</v>
      </c>
      <c r="S98" s="401">
        <v>67</v>
      </c>
      <c r="T98" s="401">
        <v>45</v>
      </c>
      <c r="U98" s="401">
        <v>44</v>
      </c>
      <c r="V98" s="401">
        <v>40</v>
      </c>
      <c r="W98" s="402"/>
      <c r="X98" s="402"/>
      <c r="Y98" s="402"/>
      <c r="Z98" s="390"/>
      <c r="AA98" s="390"/>
      <c r="AB98" s="390"/>
      <c r="AC98" s="390"/>
      <c r="AD98" s="390"/>
      <c r="AE98" s="390"/>
      <c r="AF98" s="390"/>
      <c r="AG98" s="390"/>
      <c r="AH98" s="390"/>
      <c r="AI98" s="390"/>
      <c r="AJ98" s="390"/>
      <c r="AK98" s="390"/>
      <c r="AL98" s="390"/>
      <c r="AM98" s="390"/>
      <c r="AN98" s="390"/>
      <c r="AO98" s="390"/>
      <c r="AP98" s="390"/>
      <c r="AQ98" s="390"/>
      <c r="AR98" s="390"/>
      <c r="AS98" s="390"/>
      <c r="AT98" s="390"/>
      <c r="AU98" s="390"/>
      <c r="AV98" s="390"/>
      <c r="AW98" s="390"/>
      <c r="AX98" s="390"/>
      <c r="AY98" s="390"/>
      <c r="AZ98" s="390"/>
      <c r="BA98" s="390"/>
      <c r="BB98" s="390"/>
      <c r="BC98" s="390"/>
      <c r="BD98" s="390"/>
      <c r="BE98" s="390"/>
      <c r="BF98" s="390"/>
      <c r="BG98" s="390"/>
      <c r="BH98" s="390"/>
      <c r="BI98" s="390"/>
      <c r="BJ98" s="390"/>
      <c r="BK98" s="390"/>
      <c r="BL98" s="390"/>
      <c r="BM98" s="390"/>
      <c r="BN98" s="390"/>
      <c r="BO98" s="390"/>
      <c r="BP98" s="390"/>
      <c r="BQ98" s="390"/>
      <c r="BR98" s="390"/>
      <c r="BS98" s="390"/>
      <c r="BT98" s="390"/>
      <c r="BU98" s="390"/>
      <c r="BV98" s="390"/>
      <c r="BW98" s="390"/>
      <c r="BX98" s="390"/>
      <c r="BY98" s="390"/>
      <c r="BZ98" s="390"/>
      <c r="CA98" s="390"/>
      <c r="CB98" s="390"/>
      <c r="CC98" s="390"/>
      <c r="CD98" s="390"/>
      <c r="CE98" s="390"/>
      <c r="CF98" s="390"/>
      <c r="CG98" s="390"/>
      <c r="CH98" s="390"/>
      <c r="CI98" s="390"/>
      <c r="CJ98" s="390"/>
      <c r="CK98" s="390"/>
    </row>
    <row r="99" spans="1:89" ht="19.5" customHeight="1">
      <c r="A99" s="415"/>
      <c r="B99" s="422"/>
      <c r="C99" s="413" t="s">
        <v>286</v>
      </c>
      <c r="D99" s="410">
        <f t="shared" si="35"/>
        <v>864</v>
      </c>
      <c r="E99" s="417">
        <v>12</v>
      </c>
      <c r="F99" s="418">
        <v>40</v>
      </c>
      <c r="G99" s="417">
        <v>49</v>
      </c>
      <c r="H99" s="417">
        <v>57</v>
      </c>
      <c r="I99" s="417">
        <v>49</v>
      </c>
      <c r="J99" s="417">
        <v>70</v>
      </c>
      <c r="K99" s="417">
        <v>56</v>
      </c>
      <c r="L99" s="417">
        <v>51</v>
      </c>
      <c r="M99" s="417">
        <v>54</v>
      </c>
      <c r="N99" s="417">
        <v>47</v>
      </c>
      <c r="O99" s="417">
        <v>47</v>
      </c>
      <c r="P99" s="417">
        <v>47</v>
      </c>
      <c r="Q99" s="417">
        <v>51</v>
      </c>
      <c r="R99" s="417">
        <v>45</v>
      </c>
      <c r="S99" s="417">
        <v>56</v>
      </c>
      <c r="T99" s="417">
        <v>38</v>
      </c>
      <c r="U99" s="417">
        <v>43</v>
      </c>
      <c r="V99" s="418">
        <v>52</v>
      </c>
      <c r="W99" s="402"/>
      <c r="X99" s="402"/>
      <c r="Y99" s="402"/>
      <c r="Z99" s="390"/>
      <c r="AA99" s="390"/>
      <c r="AB99" s="390"/>
      <c r="AC99" s="390"/>
      <c r="AD99" s="390"/>
      <c r="AE99" s="390"/>
      <c r="AF99" s="390"/>
      <c r="AG99" s="390"/>
      <c r="AH99" s="390"/>
      <c r="AI99" s="390"/>
      <c r="AJ99" s="390"/>
      <c r="AK99" s="390"/>
      <c r="AL99" s="390"/>
      <c r="AM99" s="390"/>
      <c r="AN99" s="390"/>
      <c r="AO99" s="390"/>
      <c r="AP99" s="390"/>
      <c r="AQ99" s="390"/>
      <c r="AR99" s="390"/>
      <c r="AS99" s="390"/>
      <c r="AT99" s="390"/>
      <c r="AU99" s="390"/>
      <c r="AV99" s="390"/>
      <c r="AW99" s="390"/>
      <c r="AX99" s="390"/>
      <c r="AY99" s="390"/>
      <c r="AZ99" s="390"/>
      <c r="BA99" s="390"/>
      <c r="BB99" s="390"/>
      <c r="BC99" s="390"/>
      <c r="BD99" s="390"/>
      <c r="BE99" s="390"/>
      <c r="BF99" s="390"/>
      <c r="BG99" s="390"/>
      <c r="BH99" s="390"/>
      <c r="BI99" s="390"/>
      <c r="BJ99" s="390"/>
      <c r="BK99" s="390"/>
      <c r="BL99" s="390"/>
      <c r="BM99" s="390"/>
      <c r="BN99" s="390"/>
      <c r="BO99" s="390"/>
      <c r="BP99" s="390"/>
      <c r="BQ99" s="390"/>
      <c r="BR99" s="390"/>
      <c r="BS99" s="390"/>
      <c r="BT99" s="390"/>
      <c r="BU99" s="390"/>
      <c r="BV99" s="390"/>
      <c r="BW99" s="390"/>
      <c r="BX99" s="390"/>
      <c r="BY99" s="390"/>
      <c r="BZ99" s="390"/>
      <c r="CA99" s="390"/>
      <c r="CB99" s="390"/>
      <c r="CC99" s="390"/>
      <c r="CD99" s="390"/>
      <c r="CE99" s="390"/>
      <c r="CF99" s="390"/>
      <c r="CG99" s="390"/>
      <c r="CH99" s="390"/>
      <c r="CI99" s="390"/>
      <c r="CJ99" s="390"/>
      <c r="CK99" s="390"/>
    </row>
    <row r="100" spans="1:89" s="410" customFormat="1" ht="19.5" customHeight="1">
      <c r="A100" s="407" t="s">
        <v>35</v>
      </c>
      <c r="B100" s="408" t="s">
        <v>350</v>
      </c>
      <c r="C100" s="429"/>
      <c r="D100" s="420">
        <f t="shared" ref="D100:D105" si="44">SUM(E100:V100)</f>
        <v>612</v>
      </c>
      <c r="E100" s="405">
        <f t="shared" ref="E100:V100" si="45">SUM(E101:E102)</f>
        <v>9</v>
      </c>
      <c r="F100" s="406">
        <f t="shared" si="45"/>
        <v>29</v>
      </c>
      <c r="G100" s="406">
        <f t="shared" si="45"/>
        <v>36</v>
      </c>
      <c r="H100" s="406">
        <f t="shared" si="45"/>
        <v>46</v>
      </c>
      <c r="I100" s="406">
        <f t="shared" si="45"/>
        <v>40</v>
      </c>
      <c r="J100" s="406">
        <f t="shared" si="45"/>
        <v>54</v>
      </c>
      <c r="K100" s="406">
        <f t="shared" si="45"/>
        <v>43</v>
      </c>
      <c r="L100" s="406">
        <f t="shared" si="45"/>
        <v>47</v>
      </c>
      <c r="M100" s="406">
        <f t="shared" si="45"/>
        <v>42</v>
      </c>
      <c r="N100" s="406">
        <f t="shared" si="45"/>
        <v>36</v>
      </c>
      <c r="O100" s="406">
        <f t="shared" si="45"/>
        <v>33</v>
      </c>
      <c r="P100" s="406">
        <f t="shared" si="45"/>
        <v>29</v>
      </c>
      <c r="Q100" s="406">
        <f t="shared" si="45"/>
        <v>32</v>
      </c>
      <c r="R100" s="406">
        <f t="shared" si="45"/>
        <v>34</v>
      </c>
      <c r="S100" s="406">
        <f t="shared" si="45"/>
        <v>30</v>
      </c>
      <c r="T100" s="406">
        <f t="shared" si="45"/>
        <v>31</v>
      </c>
      <c r="U100" s="406">
        <f t="shared" si="45"/>
        <v>26</v>
      </c>
      <c r="V100" s="406">
        <f t="shared" si="45"/>
        <v>15</v>
      </c>
      <c r="W100" s="402"/>
      <c r="X100" s="402"/>
      <c r="Y100" s="402"/>
      <c r="Z100" s="390"/>
      <c r="AA100" s="390"/>
      <c r="AB100" s="390"/>
      <c r="AC100" s="390"/>
      <c r="AD100" s="390"/>
      <c r="AE100" s="390"/>
      <c r="AF100" s="390"/>
      <c r="AG100" s="390"/>
      <c r="AH100" s="390"/>
      <c r="AI100" s="390"/>
      <c r="AJ100" s="390"/>
      <c r="AK100" s="390"/>
      <c r="AL100" s="390"/>
      <c r="AM100" s="390"/>
      <c r="AN100" s="390"/>
      <c r="AO100" s="390"/>
      <c r="AP100" s="390"/>
      <c r="AQ100" s="390"/>
      <c r="AR100" s="390"/>
      <c r="AS100" s="390"/>
      <c r="AT100" s="390"/>
      <c r="AU100" s="390"/>
      <c r="AV100" s="390"/>
      <c r="AW100" s="390"/>
      <c r="AX100" s="390"/>
      <c r="AY100" s="390"/>
      <c r="AZ100" s="390"/>
      <c r="BA100" s="390"/>
      <c r="BB100" s="390"/>
      <c r="BC100" s="390"/>
      <c r="BD100" s="390"/>
      <c r="BE100" s="390"/>
      <c r="BF100" s="390"/>
      <c r="BG100" s="390"/>
      <c r="BH100" s="390"/>
      <c r="BI100" s="390"/>
      <c r="BJ100" s="390"/>
      <c r="BK100" s="390"/>
      <c r="BL100" s="390"/>
      <c r="BM100" s="390"/>
      <c r="BN100" s="390"/>
      <c r="BO100" s="390"/>
      <c r="BP100" s="390"/>
      <c r="BQ100" s="390"/>
      <c r="BR100" s="390"/>
      <c r="BS100" s="390"/>
      <c r="BT100" s="390"/>
      <c r="BU100" s="390"/>
      <c r="BV100" s="390"/>
      <c r="BW100" s="390"/>
      <c r="BX100" s="390"/>
      <c r="BY100" s="390"/>
      <c r="BZ100" s="390"/>
      <c r="CA100" s="390"/>
      <c r="CB100" s="390"/>
      <c r="CC100" s="390"/>
      <c r="CD100" s="390"/>
      <c r="CE100" s="390"/>
      <c r="CF100" s="390"/>
      <c r="CG100" s="390"/>
      <c r="CH100" s="390"/>
      <c r="CI100" s="390"/>
      <c r="CJ100" s="390"/>
      <c r="CK100" s="390"/>
    </row>
    <row r="101" spans="1:89" s="410" customFormat="1" ht="19.5" customHeight="1">
      <c r="A101" s="411"/>
      <c r="B101" s="416"/>
      <c r="C101" s="413" t="s">
        <v>289</v>
      </c>
      <c r="D101" s="410">
        <f t="shared" si="44"/>
        <v>350</v>
      </c>
      <c r="E101" s="414">
        <v>4</v>
      </c>
      <c r="F101" s="401">
        <v>13</v>
      </c>
      <c r="G101" s="401">
        <v>17</v>
      </c>
      <c r="H101" s="401">
        <v>25</v>
      </c>
      <c r="I101" s="401">
        <v>23</v>
      </c>
      <c r="J101" s="401">
        <v>26</v>
      </c>
      <c r="K101" s="401">
        <v>26</v>
      </c>
      <c r="L101" s="401">
        <v>26</v>
      </c>
      <c r="M101" s="401">
        <v>25</v>
      </c>
      <c r="N101" s="401">
        <v>23</v>
      </c>
      <c r="O101" s="401">
        <v>21</v>
      </c>
      <c r="P101" s="401">
        <v>18</v>
      </c>
      <c r="Q101" s="401">
        <v>24</v>
      </c>
      <c r="R101" s="401">
        <v>22</v>
      </c>
      <c r="S101" s="401">
        <v>18</v>
      </c>
      <c r="T101" s="401">
        <v>20</v>
      </c>
      <c r="U101" s="401">
        <v>11</v>
      </c>
      <c r="V101" s="401">
        <v>8</v>
      </c>
      <c r="W101" s="402"/>
      <c r="X101" s="402"/>
      <c r="Y101" s="402"/>
      <c r="Z101" s="390"/>
      <c r="AA101" s="390"/>
      <c r="AB101" s="390"/>
      <c r="AC101" s="390"/>
      <c r="AD101" s="390"/>
      <c r="AE101" s="390"/>
      <c r="AF101" s="390"/>
      <c r="AG101" s="390"/>
      <c r="AH101" s="390"/>
      <c r="AI101" s="390"/>
      <c r="AJ101" s="390"/>
      <c r="AK101" s="390"/>
      <c r="AL101" s="390"/>
      <c r="AM101" s="390"/>
      <c r="AN101" s="390"/>
      <c r="AO101" s="390"/>
      <c r="AP101" s="390"/>
      <c r="AQ101" s="390"/>
      <c r="AR101" s="390"/>
      <c r="AS101" s="390"/>
      <c r="AT101" s="390"/>
      <c r="AU101" s="390"/>
      <c r="AV101" s="390"/>
      <c r="AW101" s="390"/>
      <c r="AX101" s="390"/>
      <c r="AY101" s="390"/>
      <c r="AZ101" s="390"/>
      <c r="BA101" s="390"/>
      <c r="BB101" s="390"/>
      <c r="BC101" s="390"/>
      <c r="BD101" s="390"/>
      <c r="BE101" s="390"/>
      <c r="BF101" s="390"/>
      <c r="BG101" s="390"/>
      <c r="BH101" s="390"/>
      <c r="BI101" s="390"/>
      <c r="BJ101" s="390"/>
      <c r="BK101" s="390"/>
      <c r="BL101" s="390"/>
      <c r="BM101" s="390"/>
      <c r="BN101" s="390"/>
      <c r="BO101" s="390"/>
      <c r="BP101" s="390"/>
      <c r="BQ101" s="390"/>
      <c r="BR101" s="390"/>
      <c r="BS101" s="390"/>
      <c r="BT101" s="390"/>
      <c r="BU101" s="390"/>
      <c r="BV101" s="390"/>
      <c r="BW101" s="390"/>
      <c r="BX101" s="390"/>
      <c r="BY101" s="390"/>
      <c r="BZ101" s="390"/>
      <c r="CA101" s="390"/>
      <c r="CB101" s="390"/>
      <c r="CC101" s="390"/>
      <c r="CD101" s="390"/>
      <c r="CE101" s="390"/>
      <c r="CF101" s="390"/>
      <c r="CG101" s="390"/>
      <c r="CH101" s="390"/>
      <c r="CI101" s="390"/>
      <c r="CJ101" s="390"/>
      <c r="CK101" s="390"/>
    </row>
    <row r="102" spans="1:89" ht="19.5" customHeight="1">
      <c r="A102" s="415"/>
      <c r="B102" s="416"/>
      <c r="C102" s="413" t="s">
        <v>286</v>
      </c>
      <c r="D102" s="410">
        <f t="shared" si="44"/>
        <v>262</v>
      </c>
      <c r="E102" s="417">
        <v>5</v>
      </c>
      <c r="F102" s="418">
        <v>16</v>
      </c>
      <c r="G102" s="417">
        <v>19</v>
      </c>
      <c r="H102" s="417">
        <v>21</v>
      </c>
      <c r="I102" s="417">
        <v>17</v>
      </c>
      <c r="J102" s="417">
        <v>28</v>
      </c>
      <c r="K102" s="417">
        <v>17</v>
      </c>
      <c r="L102" s="417">
        <v>21</v>
      </c>
      <c r="M102" s="417">
        <v>17</v>
      </c>
      <c r="N102" s="417">
        <v>13</v>
      </c>
      <c r="O102" s="417">
        <v>12</v>
      </c>
      <c r="P102" s="417">
        <v>11</v>
      </c>
      <c r="Q102" s="417">
        <v>8</v>
      </c>
      <c r="R102" s="417">
        <v>12</v>
      </c>
      <c r="S102" s="417">
        <v>12</v>
      </c>
      <c r="T102" s="417">
        <v>11</v>
      </c>
      <c r="U102" s="417">
        <v>15</v>
      </c>
      <c r="V102" s="418">
        <v>7</v>
      </c>
      <c r="W102" s="402"/>
      <c r="X102" s="402"/>
      <c r="Y102" s="402"/>
      <c r="Z102" s="390"/>
      <c r="AA102" s="390"/>
      <c r="AB102" s="390"/>
      <c r="AC102" s="390"/>
      <c r="AD102" s="390"/>
      <c r="AE102" s="390"/>
      <c r="AF102" s="390"/>
      <c r="AG102" s="390"/>
      <c r="AH102" s="390"/>
      <c r="AI102" s="390"/>
      <c r="AJ102" s="390"/>
      <c r="AK102" s="390"/>
      <c r="AL102" s="390"/>
      <c r="AM102" s="390"/>
      <c r="AN102" s="390"/>
      <c r="AO102" s="390"/>
      <c r="AP102" s="390"/>
      <c r="AQ102" s="390"/>
      <c r="AR102" s="390"/>
      <c r="AS102" s="390"/>
      <c r="AT102" s="390"/>
      <c r="AU102" s="390"/>
      <c r="AV102" s="390"/>
      <c r="AW102" s="390"/>
      <c r="AX102" s="390"/>
      <c r="AY102" s="390"/>
      <c r="AZ102" s="390"/>
      <c r="BA102" s="390"/>
      <c r="BB102" s="390"/>
      <c r="BC102" s="390"/>
      <c r="BD102" s="390"/>
      <c r="BE102" s="390"/>
      <c r="BF102" s="390"/>
      <c r="BG102" s="390"/>
      <c r="BH102" s="390"/>
      <c r="BI102" s="390"/>
      <c r="BJ102" s="390"/>
      <c r="BK102" s="390"/>
      <c r="BL102" s="390"/>
      <c r="BM102" s="390"/>
      <c r="BN102" s="390"/>
      <c r="BO102" s="390"/>
      <c r="BP102" s="390"/>
      <c r="BQ102" s="390"/>
      <c r="BR102" s="390"/>
      <c r="BS102" s="390"/>
      <c r="BT102" s="390"/>
      <c r="BU102" s="390"/>
      <c r="BV102" s="390"/>
      <c r="BW102" s="390"/>
      <c r="BX102" s="390"/>
      <c r="BY102" s="390"/>
      <c r="BZ102" s="390"/>
      <c r="CA102" s="390"/>
      <c r="CB102" s="390"/>
      <c r="CC102" s="390"/>
      <c r="CD102" s="390"/>
      <c r="CE102" s="390"/>
      <c r="CF102" s="390"/>
      <c r="CG102" s="390"/>
      <c r="CH102" s="390"/>
      <c r="CI102" s="390"/>
      <c r="CJ102" s="390"/>
      <c r="CK102" s="390"/>
    </row>
    <row r="103" spans="1:89" s="410" customFormat="1" ht="19.5" customHeight="1">
      <c r="A103" s="407" t="s">
        <v>37</v>
      </c>
      <c r="B103" s="408" t="s">
        <v>351</v>
      </c>
      <c r="C103" s="429"/>
      <c r="D103" s="420">
        <f t="shared" si="44"/>
        <v>1598</v>
      </c>
      <c r="E103" s="405">
        <f t="shared" ref="E103:V103" si="46">SUM(E104:E105)</f>
        <v>19</v>
      </c>
      <c r="F103" s="406">
        <f t="shared" si="46"/>
        <v>66</v>
      </c>
      <c r="G103" s="406">
        <f t="shared" si="46"/>
        <v>92</v>
      </c>
      <c r="H103" s="406">
        <f t="shared" si="46"/>
        <v>120</v>
      </c>
      <c r="I103" s="406">
        <f t="shared" si="46"/>
        <v>120</v>
      </c>
      <c r="J103" s="406">
        <f t="shared" si="46"/>
        <v>115</v>
      </c>
      <c r="K103" s="406">
        <f t="shared" si="46"/>
        <v>119</v>
      </c>
      <c r="L103" s="406">
        <f t="shared" si="46"/>
        <v>104</v>
      </c>
      <c r="M103" s="406">
        <f t="shared" si="46"/>
        <v>119</v>
      </c>
      <c r="N103" s="406">
        <f t="shared" si="46"/>
        <v>105</v>
      </c>
      <c r="O103" s="406">
        <f t="shared" si="46"/>
        <v>76</v>
      </c>
      <c r="P103" s="406">
        <f t="shared" si="46"/>
        <v>88</v>
      </c>
      <c r="Q103" s="406">
        <f t="shared" si="46"/>
        <v>82</v>
      </c>
      <c r="R103" s="406">
        <f t="shared" si="46"/>
        <v>74</v>
      </c>
      <c r="S103" s="406">
        <f t="shared" si="46"/>
        <v>103</v>
      </c>
      <c r="T103" s="406">
        <f t="shared" si="46"/>
        <v>79</v>
      </c>
      <c r="U103" s="406">
        <f t="shared" si="46"/>
        <v>57</v>
      </c>
      <c r="V103" s="406">
        <f t="shared" si="46"/>
        <v>60</v>
      </c>
      <c r="W103" s="402"/>
      <c r="X103" s="402"/>
      <c r="Y103" s="402"/>
      <c r="Z103" s="390"/>
      <c r="AA103" s="390"/>
      <c r="AB103" s="390"/>
      <c r="AC103" s="390"/>
      <c r="AD103" s="390"/>
      <c r="AE103" s="390"/>
      <c r="AF103" s="390"/>
      <c r="AG103" s="390"/>
      <c r="AH103" s="390"/>
      <c r="AI103" s="390"/>
      <c r="AJ103" s="390"/>
      <c r="AK103" s="390"/>
      <c r="AL103" s="390"/>
      <c r="AM103" s="390"/>
      <c r="AN103" s="390"/>
      <c r="AO103" s="390"/>
      <c r="AP103" s="390"/>
      <c r="AQ103" s="390"/>
      <c r="AR103" s="390"/>
      <c r="AS103" s="390"/>
      <c r="AT103" s="390"/>
      <c r="AU103" s="390"/>
      <c r="AV103" s="390"/>
      <c r="AW103" s="390"/>
      <c r="AX103" s="390"/>
      <c r="AY103" s="390"/>
      <c r="AZ103" s="390"/>
      <c r="BA103" s="390"/>
      <c r="BB103" s="390"/>
      <c r="BC103" s="390"/>
      <c r="BD103" s="390"/>
      <c r="BE103" s="390"/>
      <c r="BF103" s="390"/>
      <c r="BG103" s="390"/>
      <c r="BH103" s="390"/>
      <c r="BI103" s="390"/>
      <c r="BJ103" s="390"/>
      <c r="BK103" s="390"/>
      <c r="BL103" s="390"/>
      <c r="BM103" s="390"/>
      <c r="BN103" s="390"/>
      <c r="BO103" s="390"/>
      <c r="BP103" s="390"/>
      <c r="BQ103" s="390"/>
      <c r="BR103" s="390"/>
      <c r="BS103" s="390"/>
      <c r="BT103" s="390"/>
      <c r="BU103" s="390"/>
      <c r="BV103" s="390"/>
      <c r="BW103" s="390"/>
      <c r="BX103" s="390"/>
      <c r="BY103" s="390"/>
      <c r="BZ103" s="390"/>
      <c r="CA103" s="390"/>
      <c r="CB103" s="390"/>
      <c r="CC103" s="390"/>
      <c r="CD103" s="390"/>
      <c r="CE103" s="390"/>
      <c r="CF103" s="390"/>
      <c r="CG103" s="390"/>
      <c r="CH103" s="390"/>
      <c r="CI103" s="390"/>
      <c r="CJ103" s="390"/>
      <c r="CK103" s="390"/>
    </row>
    <row r="104" spans="1:89" s="410" customFormat="1" ht="19.5" customHeight="1">
      <c r="A104" s="411"/>
      <c r="B104" s="416"/>
      <c r="C104" s="413" t="s">
        <v>289</v>
      </c>
      <c r="D104" s="410">
        <f t="shared" si="44"/>
        <v>899</v>
      </c>
      <c r="E104" s="414">
        <v>12</v>
      </c>
      <c r="F104" s="401">
        <v>37</v>
      </c>
      <c r="G104" s="401">
        <v>50</v>
      </c>
      <c r="H104" s="401">
        <v>70</v>
      </c>
      <c r="I104" s="401">
        <v>69</v>
      </c>
      <c r="J104" s="401">
        <v>60</v>
      </c>
      <c r="K104" s="401">
        <v>74</v>
      </c>
      <c r="L104" s="401">
        <v>56</v>
      </c>
      <c r="M104" s="401">
        <v>71</v>
      </c>
      <c r="N104" s="401">
        <v>65</v>
      </c>
      <c r="O104" s="401">
        <v>44</v>
      </c>
      <c r="P104" s="401">
        <v>49</v>
      </c>
      <c r="Q104" s="401">
        <v>46</v>
      </c>
      <c r="R104" s="401">
        <v>43</v>
      </c>
      <c r="S104" s="401">
        <v>56</v>
      </c>
      <c r="T104" s="401">
        <v>42</v>
      </c>
      <c r="U104" s="401">
        <v>29</v>
      </c>
      <c r="V104" s="401">
        <v>26</v>
      </c>
      <c r="W104" s="402"/>
      <c r="X104" s="402"/>
      <c r="Y104" s="402"/>
      <c r="Z104" s="390"/>
      <c r="AA104" s="390"/>
      <c r="AB104" s="390"/>
      <c r="AC104" s="390"/>
      <c r="AD104" s="390"/>
      <c r="AE104" s="390"/>
      <c r="AF104" s="390"/>
      <c r="AG104" s="390"/>
      <c r="AH104" s="390"/>
      <c r="AI104" s="390"/>
      <c r="AJ104" s="390"/>
      <c r="AK104" s="390"/>
      <c r="AL104" s="390"/>
      <c r="AM104" s="390"/>
      <c r="AN104" s="390"/>
      <c r="AO104" s="390"/>
      <c r="AP104" s="390"/>
      <c r="AQ104" s="390"/>
      <c r="AR104" s="390"/>
      <c r="AS104" s="390"/>
      <c r="AT104" s="390"/>
      <c r="AU104" s="390"/>
      <c r="AV104" s="390"/>
      <c r="AW104" s="390"/>
      <c r="AX104" s="390"/>
      <c r="AY104" s="390"/>
      <c r="AZ104" s="390"/>
      <c r="BA104" s="390"/>
      <c r="BB104" s="390"/>
      <c r="BC104" s="390"/>
      <c r="BD104" s="390"/>
      <c r="BE104" s="390"/>
      <c r="BF104" s="390"/>
      <c r="BG104" s="390"/>
      <c r="BH104" s="390"/>
      <c r="BI104" s="390"/>
      <c r="BJ104" s="390"/>
      <c r="BK104" s="390"/>
      <c r="BL104" s="390"/>
      <c r="BM104" s="390"/>
      <c r="BN104" s="390"/>
      <c r="BO104" s="390"/>
      <c r="BP104" s="390"/>
      <c r="BQ104" s="390"/>
      <c r="BR104" s="390"/>
      <c r="BS104" s="390"/>
      <c r="BT104" s="390"/>
      <c r="BU104" s="390"/>
      <c r="BV104" s="390"/>
      <c r="BW104" s="390"/>
      <c r="BX104" s="390"/>
      <c r="BY104" s="390"/>
      <c r="BZ104" s="390"/>
      <c r="CA104" s="390"/>
      <c r="CB104" s="390"/>
      <c r="CC104" s="390"/>
      <c r="CD104" s="390"/>
      <c r="CE104" s="390"/>
      <c r="CF104" s="390"/>
      <c r="CG104" s="390"/>
      <c r="CH104" s="390"/>
      <c r="CI104" s="390"/>
      <c r="CJ104" s="390"/>
      <c r="CK104" s="390"/>
    </row>
    <row r="105" spans="1:89" ht="19.5" customHeight="1">
      <c r="A105" s="415"/>
      <c r="B105" s="416"/>
      <c r="C105" s="413" t="s">
        <v>286</v>
      </c>
      <c r="D105" s="419">
        <f t="shared" si="44"/>
        <v>699</v>
      </c>
      <c r="E105" s="417">
        <v>7</v>
      </c>
      <c r="F105" s="418">
        <v>29</v>
      </c>
      <c r="G105" s="417">
        <v>42</v>
      </c>
      <c r="H105" s="417">
        <v>50</v>
      </c>
      <c r="I105" s="417">
        <v>51</v>
      </c>
      <c r="J105" s="417">
        <v>55</v>
      </c>
      <c r="K105" s="417">
        <v>45</v>
      </c>
      <c r="L105" s="417">
        <v>48</v>
      </c>
      <c r="M105" s="417">
        <v>48</v>
      </c>
      <c r="N105" s="417">
        <v>40</v>
      </c>
      <c r="O105" s="417">
        <v>32</v>
      </c>
      <c r="P105" s="417">
        <v>39</v>
      </c>
      <c r="Q105" s="417">
        <v>36</v>
      </c>
      <c r="R105" s="417">
        <v>31</v>
      </c>
      <c r="S105" s="417">
        <v>47</v>
      </c>
      <c r="T105" s="417">
        <v>37</v>
      </c>
      <c r="U105" s="417">
        <v>28</v>
      </c>
      <c r="V105" s="418">
        <v>34</v>
      </c>
      <c r="W105" s="402"/>
      <c r="X105" s="402"/>
      <c r="Y105" s="402"/>
      <c r="Z105" s="390"/>
      <c r="AA105" s="390"/>
      <c r="AB105" s="390"/>
      <c r="AC105" s="390"/>
      <c r="AD105" s="390"/>
      <c r="AE105" s="390"/>
      <c r="AF105" s="390"/>
      <c r="AG105" s="390"/>
      <c r="AH105" s="390"/>
      <c r="AI105" s="390"/>
      <c r="AJ105" s="390"/>
      <c r="AK105" s="390"/>
      <c r="AL105" s="390"/>
      <c r="AM105" s="390"/>
      <c r="AN105" s="390"/>
      <c r="AO105" s="390"/>
      <c r="AP105" s="390"/>
      <c r="AQ105" s="390"/>
      <c r="AR105" s="390"/>
      <c r="AS105" s="390"/>
      <c r="AT105" s="390"/>
      <c r="AU105" s="390"/>
      <c r="AV105" s="390"/>
      <c r="AW105" s="390"/>
      <c r="AX105" s="390"/>
      <c r="AY105" s="390"/>
      <c r="AZ105" s="390"/>
      <c r="BA105" s="390"/>
      <c r="BB105" s="390"/>
      <c r="BC105" s="390"/>
      <c r="BD105" s="390"/>
      <c r="BE105" s="390"/>
      <c r="BF105" s="390"/>
      <c r="BG105" s="390"/>
      <c r="BH105" s="390"/>
      <c r="BI105" s="390"/>
      <c r="BJ105" s="390"/>
      <c r="BK105" s="390"/>
      <c r="BL105" s="390"/>
      <c r="BM105" s="390"/>
      <c r="BN105" s="390"/>
      <c r="BO105" s="390"/>
      <c r="BP105" s="390"/>
      <c r="BQ105" s="390"/>
      <c r="BR105" s="390"/>
      <c r="BS105" s="390"/>
      <c r="BT105" s="390"/>
      <c r="BU105" s="390"/>
      <c r="BV105" s="390"/>
      <c r="BW105" s="390"/>
      <c r="BX105" s="390"/>
      <c r="BY105" s="390"/>
      <c r="BZ105" s="390"/>
      <c r="CA105" s="390"/>
      <c r="CB105" s="390"/>
      <c r="CC105" s="390"/>
      <c r="CD105" s="390"/>
      <c r="CE105" s="390"/>
      <c r="CF105" s="390"/>
      <c r="CG105" s="390"/>
      <c r="CH105" s="390"/>
      <c r="CI105" s="390"/>
      <c r="CJ105" s="390"/>
      <c r="CK105" s="390"/>
    </row>
    <row r="106" spans="1:89" ht="19.5" customHeight="1">
      <c r="A106" s="439" t="s">
        <v>39</v>
      </c>
      <c r="B106" s="408" t="s">
        <v>352</v>
      </c>
      <c r="C106" s="429"/>
      <c r="D106" s="405">
        <f t="shared" ref="D106:D137" si="47">SUM(E106:V106)</f>
        <v>1343</v>
      </c>
      <c r="E106" s="405">
        <f t="shared" ref="E106:V106" si="48">SUM(E107:E108)</f>
        <v>15</v>
      </c>
      <c r="F106" s="406">
        <f t="shared" si="48"/>
        <v>57</v>
      </c>
      <c r="G106" s="406">
        <f t="shared" si="48"/>
        <v>77</v>
      </c>
      <c r="H106" s="406">
        <f t="shared" si="48"/>
        <v>97</v>
      </c>
      <c r="I106" s="406">
        <f t="shared" si="48"/>
        <v>99</v>
      </c>
      <c r="J106" s="406">
        <f t="shared" si="48"/>
        <v>113</v>
      </c>
      <c r="K106" s="406">
        <f t="shared" si="48"/>
        <v>97</v>
      </c>
      <c r="L106" s="406">
        <f t="shared" si="48"/>
        <v>88</v>
      </c>
      <c r="M106" s="406">
        <f t="shared" si="48"/>
        <v>91</v>
      </c>
      <c r="N106" s="406">
        <f t="shared" si="48"/>
        <v>75</v>
      </c>
      <c r="O106" s="406">
        <f t="shared" si="48"/>
        <v>67</v>
      </c>
      <c r="P106" s="406">
        <f t="shared" si="48"/>
        <v>79</v>
      </c>
      <c r="Q106" s="406">
        <f t="shared" si="48"/>
        <v>63</v>
      </c>
      <c r="R106" s="406">
        <f t="shared" si="48"/>
        <v>83</v>
      </c>
      <c r="S106" s="406">
        <f t="shared" si="48"/>
        <v>64</v>
      </c>
      <c r="T106" s="406">
        <f t="shared" si="48"/>
        <v>56</v>
      </c>
      <c r="U106" s="406">
        <f t="shared" si="48"/>
        <v>55</v>
      </c>
      <c r="V106" s="406">
        <f t="shared" si="48"/>
        <v>67</v>
      </c>
      <c r="W106" s="402"/>
      <c r="X106" s="402"/>
      <c r="Y106" s="402"/>
      <c r="Z106" s="390"/>
      <c r="AA106" s="390"/>
      <c r="AB106" s="390"/>
      <c r="AC106" s="390"/>
      <c r="AD106" s="390"/>
      <c r="AE106" s="390"/>
      <c r="AF106" s="390"/>
      <c r="AG106" s="390"/>
      <c r="AH106" s="390"/>
      <c r="AI106" s="390"/>
      <c r="AJ106" s="390"/>
      <c r="AK106" s="390"/>
      <c r="AL106" s="390"/>
      <c r="AM106" s="390"/>
      <c r="AN106" s="390"/>
      <c r="AO106" s="390"/>
      <c r="AP106" s="390"/>
      <c r="AQ106" s="390"/>
      <c r="AR106" s="390"/>
      <c r="AS106" s="390"/>
      <c r="AT106" s="390"/>
      <c r="AU106" s="390"/>
      <c r="AV106" s="390"/>
      <c r="AW106" s="390"/>
      <c r="AX106" s="390"/>
      <c r="AY106" s="390"/>
      <c r="AZ106" s="390"/>
      <c r="BA106" s="390"/>
      <c r="BB106" s="390"/>
      <c r="BC106" s="390"/>
      <c r="BD106" s="390"/>
      <c r="BE106" s="390"/>
      <c r="BF106" s="390"/>
      <c r="BG106" s="390"/>
      <c r="BH106" s="390"/>
      <c r="BI106" s="390"/>
      <c r="BJ106" s="390"/>
      <c r="BK106" s="390"/>
      <c r="BL106" s="390"/>
      <c r="BM106" s="390"/>
      <c r="BN106" s="390"/>
      <c r="BO106" s="390"/>
      <c r="BP106" s="390"/>
      <c r="BQ106" s="390"/>
      <c r="BR106" s="390"/>
      <c r="BS106" s="390"/>
      <c r="BT106" s="390"/>
      <c r="BU106" s="390"/>
      <c r="BV106" s="390"/>
      <c r="BW106" s="390"/>
      <c r="BX106" s="390"/>
      <c r="BY106" s="390"/>
      <c r="BZ106" s="390"/>
      <c r="CA106" s="390"/>
      <c r="CB106" s="390"/>
      <c r="CC106" s="390"/>
      <c r="CD106" s="390"/>
      <c r="CE106" s="390"/>
      <c r="CF106" s="390"/>
      <c r="CG106" s="390"/>
      <c r="CH106" s="390"/>
      <c r="CI106" s="390"/>
      <c r="CJ106" s="390"/>
      <c r="CK106" s="390"/>
    </row>
    <row r="107" spans="1:89" ht="19.5" customHeight="1">
      <c r="A107" s="415"/>
      <c r="B107" s="416"/>
      <c r="C107" s="413" t="s">
        <v>289</v>
      </c>
      <c r="D107" s="418">
        <f t="shared" si="47"/>
        <v>730</v>
      </c>
      <c r="E107" s="414">
        <v>10</v>
      </c>
      <c r="F107" s="401">
        <v>35</v>
      </c>
      <c r="G107" s="401">
        <v>43</v>
      </c>
      <c r="H107" s="401">
        <v>51</v>
      </c>
      <c r="I107" s="401">
        <v>47</v>
      </c>
      <c r="J107" s="401">
        <v>69</v>
      </c>
      <c r="K107" s="401">
        <v>46</v>
      </c>
      <c r="L107" s="401">
        <v>49</v>
      </c>
      <c r="M107" s="401">
        <v>46</v>
      </c>
      <c r="N107" s="401">
        <v>39</v>
      </c>
      <c r="O107" s="401">
        <v>40</v>
      </c>
      <c r="P107" s="401">
        <v>48</v>
      </c>
      <c r="Q107" s="401">
        <v>38</v>
      </c>
      <c r="R107" s="401">
        <v>43</v>
      </c>
      <c r="S107" s="401">
        <v>33</v>
      </c>
      <c r="T107" s="401">
        <v>33</v>
      </c>
      <c r="U107" s="401">
        <v>30</v>
      </c>
      <c r="V107" s="401">
        <v>30</v>
      </c>
      <c r="W107" s="402"/>
      <c r="X107" s="402"/>
      <c r="Y107" s="402"/>
      <c r="Z107" s="390"/>
      <c r="AA107" s="390"/>
      <c r="AB107" s="390"/>
      <c r="AC107" s="390"/>
      <c r="AD107" s="390"/>
      <c r="AE107" s="390"/>
      <c r="AF107" s="390"/>
      <c r="AG107" s="390"/>
      <c r="AH107" s="390"/>
      <c r="AI107" s="390"/>
      <c r="AJ107" s="390"/>
      <c r="AK107" s="390"/>
      <c r="AL107" s="390"/>
      <c r="AM107" s="390"/>
      <c r="AN107" s="390"/>
      <c r="AO107" s="390"/>
      <c r="AP107" s="390"/>
      <c r="AQ107" s="390"/>
      <c r="AR107" s="390"/>
      <c r="AS107" s="390"/>
      <c r="AT107" s="390"/>
      <c r="AU107" s="390"/>
      <c r="AV107" s="390"/>
      <c r="AW107" s="390"/>
      <c r="AX107" s="390"/>
      <c r="AY107" s="390"/>
      <c r="AZ107" s="390"/>
      <c r="BA107" s="390"/>
      <c r="BB107" s="390"/>
      <c r="BC107" s="390"/>
      <c r="BD107" s="390"/>
      <c r="BE107" s="390"/>
      <c r="BF107" s="390"/>
      <c r="BG107" s="390"/>
      <c r="BH107" s="390"/>
      <c r="BI107" s="390"/>
      <c r="BJ107" s="390"/>
      <c r="BK107" s="390"/>
      <c r="BL107" s="390"/>
      <c r="BM107" s="390"/>
      <c r="BN107" s="390"/>
      <c r="BO107" s="390"/>
      <c r="BP107" s="390"/>
      <c r="BQ107" s="390"/>
      <c r="BR107" s="390"/>
      <c r="BS107" s="390"/>
      <c r="BT107" s="390"/>
      <c r="BU107" s="390"/>
      <c r="BV107" s="390"/>
      <c r="BW107" s="390"/>
      <c r="BX107" s="390"/>
      <c r="BY107" s="390"/>
      <c r="BZ107" s="390"/>
      <c r="CA107" s="390"/>
      <c r="CB107" s="390"/>
      <c r="CC107" s="390"/>
      <c r="CD107" s="390"/>
      <c r="CE107" s="390"/>
      <c r="CF107" s="390"/>
      <c r="CG107" s="390"/>
      <c r="CH107" s="390"/>
      <c r="CI107" s="390"/>
      <c r="CJ107" s="390"/>
      <c r="CK107" s="390"/>
    </row>
    <row r="108" spans="1:89" ht="19.5" customHeight="1">
      <c r="A108" s="415"/>
      <c r="B108" s="416"/>
      <c r="C108" s="413" t="s">
        <v>286</v>
      </c>
      <c r="D108" s="418">
        <f t="shared" si="47"/>
        <v>613</v>
      </c>
      <c r="E108" s="414">
        <v>5</v>
      </c>
      <c r="F108" s="401">
        <v>22</v>
      </c>
      <c r="G108" s="401">
        <v>34</v>
      </c>
      <c r="H108" s="401">
        <v>46</v>
      </c>
      <c r="I108" s="401">
        <v>52</v>
      </c>
      <c r="J108" s="401">
        <v>44</v>
      </c>
      <c r="K108" s="401">
        <v>51</v>
      </c>
      <c r="L108" s="401">
        <v>39</v>
      </c>
      <c r="M108" s="401">
        <v>45</v>
      </c>
      <c r="N108" s="401">
        <v>36</v>
      </c>
      <c r="O108" s="401">
        <v>27</v>
      </c>
      <c r="P108" s="401">
        <v>31</v>
      </c>
      <c r="Q108" s="401">
        <v>25</v>
      </c>
      <c r="R108" s="401">
        <v>40</v>
      </c>
      <c r="S108" s="401">
        <v>31</v>
      </c>
      <c r="T108" s="401">
        <v>23</v>
      </c>
      <c r="U108" s="401">
        <v>25</v>
      </c>
      <c r="V108" s="401">
        <v>37</v>
      </c>
      <c r="W108" s="402"/>
      <c r="X108" s="402"/>
      <c r="Y108" s="402"/>
      <c r="Z108" s="390"/>
      <c r="AA108" s="390"/>
      <c r="AB108" s="390"/>
      <c r="AC108" s="390"/>
      <c r="AD108" s="390"/>
      <c r="AE108" s="390"/>
      <c r="AF108" s="390"/>
      <c r="AG108" s="390"/>
      <c r="AH108" s="390"/>
      <c r="AI108" s="390"/>
      <c r="AJ108" s="390"/>
      <c r="AK108" s="390"/>
      <c r="AL108" s="390"/>
      <c r="AM108" s="390"/>
      <c r="AN108" s="390"/>
      <c r="AO108" s="390"/>
      <c r="AP108" s="390"/>
      <c r="AQ108" s="390"/>
      <c r="AR108" s="390"/>
      <c r="AS108" s="390"/>
      <c r="AT108" s="390"/>
      <c r="AU108" s="390"/>
      <c r="AV108" s="390"/>
      <c r="AW108" s="390"/>
      <c r="AX108" s="390"/>
      <c r="AY108" s="390"/>
      <c r="AZ108" s="390"/>
      <c r="BA108" s="390"/>
      <c r="BB108" s="390"/>
      <c r="BC108" s="390"/>
      <c r="BD108" s="390"/>
      <c r="BE108" s="390"/>
      <c r="BF108" s="390"/>
      <c r="BG108" s="390"/>
      <c r="BH108" s="390"/>
      <c r="BI108" s="390"/>
      <c r="BJ108" s="390"/>
      <c r="BK108" s="390"/>
      <c r="BL108" s="390"/>
      <c r="BM108" s="390"/>
      <c r="BN108" s="390"/>
      <c r="BO108" s="390"/>
      <c r="BP108" s="390"/>
      <c r="BQ108" s="390"/>
      <c r="BR108" s="390"/>
      <c r="BS108" s="390"/>
      <c r="BT108" s="390"/>
      <c r="BU108" s="390"/>
      <c r="BV108" s="390"/>
      <c r="BW108" s="390"/>
      <c r="BX108" s="390"/>
      <c r="BY108" s="390"/>
      <c r="BZ108" s="390"/>
      <c r="CA108" s="390"/>
      <c r="CB108" s="390"/>
      <c r="CC108" s="390"/>
      <c r="CD108" s="390"/>
      <c r="CE108" s="390"/>
      <c r="CF108" s="390"/>
      <c r="CG108" s="390"/>
      <c r="CH108" s="390"/>
      <c r="CI108" s="390"/>
      <c r="CJ108" s="390"/>
      <c r="CK108" s="390"/>
    </row>
    <row r="109" spans="1:89" ht="19.5" customHeight="1">
      <c r="A109" s="1384" t="s">
        <v>33</v>
      </c>
      <c r="B109" s="1362" t="s">
        <v>353</v>
      </c>
      <c r="C109" s="1400"/>
      <c r="D109" s="1401">
        <f t="shared" si="47"/>
        <v>9461</v>
      </c>
      <c r="E109" s="1402">
        <f t="shared" ref="E109:V109" si="49">SUM(E112+E115+E118+E121+E124+E127+E130)</f>
        <v>97</v>
      </c>
      <c r="F109" s="1402">
        <f t="shared" si="49"/>
        <v>425</v>
      </c>
      <c r="G109" s="1402">
        <f t="shared" si="49"/>
        <v>570</v>
      </c>
      <c r="H109" s="1402">
        <f t="shared" si="49"/>
        <v>603</v>
      </c>
      <c r="I109" s="1402">
        <f t="shared" si="49"/>
        <v>691</v>
      </c>
      <c r="J109" s="1402">
        <f t="shared" si="49"/>
        <v>705</v>
      </c>
      <c r="K109" s="1402">
        <f t="shared" si="49"/>
        <v>631</v>
      </c>
      <c r="L109" s="1402">
        <f t="shared" si="49"/>
        <v>628</v>
      </c>
      <c r="M109" s="1402">
        <f t="shared" si="49"/>
        <v>668</v>
      </c>
      <c r="N109" s="1402">
        <f t="shared" si="49"/>
        <v>545</v>
      </c>
      <c r="O109" s="1402">
        <f t="shared" si="49"/>
        <v>534</v>
      </c>
      <c r="P109" s="1402">
        <f t="shared" si="49"/>
        <v>585</v>
      </c>
      <c r="Q109" s="1402">
        <f t="shared" si="49"/>
        <v>555</v>
      </c>
      <c r="R109" s="1402">
        <f t="shared" si="49"/>
        <v>552</v>
      </c>
      <c r="S109" s="1402">
        <f t="shared" si="49"/>
        <v>518</v>
      </c>
      <c r="T109" s="1402">
        <f t="shared" si="49"/>
        <v>407</v>
      </c>
      <c r="U109" s="1402">
        <f t="shared" si="49"/>
        <v>338</v>
      </c>
      <c r="V109" s="1402">
        <f t="shared" si="49"/>
        <v>409</v>
      </c>
      <c r="W109" s="402"/>
      <c r="X109" s="402"/>
      <c r="Y109" s="390"/>
      <c r="Z109" s="390"/>
      <c r="AA109" s="390"/>
      <c r="AB109" s="390"/>
      <c r="AC109" s="390"/>
      <c r="AD109" s="390"/>
      <c r="AE109" s="390"/>
      <c r="AF109" s="390"/>
      <c r="AG109" s="390"/>
      <c r="AH109" s="390"/>
      <c r="AI109" s="390"/>
      <c r="AJ109" s="390"/>
      <c r="AK109" s="390"/>
      <c r="AL109" s="390"/>
      <c r="AM109" s="390"/>
      <c r="AN109" s="390"/>
      <c r="AO109" s="390"/>
      <c r="AP109" s="390"/>
      <c r="AQ109" s="390"/>
      <c r="AR109" s="390"/>
      <c r="AS109" s="390"/>
      <c r="AT109" s="390"/>
      <c r="AU109" s="390"/>
      <c r="AV109" s="390"/>
      <c r="AW109" s="390"/>
      <c r="AX109" s="390"/>
      <c r="AY109" s="390"/>
      <c r="AZ109" s="390"/>
      <c r="BA109" s="390"/>
      <c r="BB109" s="390"/>
      <c r="BC109" s="390"/>
      <c r="BD109" s="390"/>
      <c r="BE109" s="390"/>
      <c r="BF109" s="390"/>
      <c r="BG109" s="390"/>
      <c r="BH109" s="390"/>
      <c r="BI109" s="390"/>
      <c r="BJ109" s="390"/>
      <c r="BK109" s="390"/>
      <c r="BL109" s="390"/>
      <c r="BM109" s="390"/>
      <c r="BN109" s="390"/>
      <c r="BO109" s="390"/>
      <c r="BP109" s="390"/>
      <c r="BQ109" s="390"/>
      <c r="BR109" s="390"/>
      <c r="BS109" s="390"/>
      <c r="BT109" s="390"/>
      <c r="BU109" s="390"/>
      <c r="BV109" s="390"/>
      <c r="BW109" s="390"/>
      <c r="BX109" s="390"/>
      <c r="BY109" s="390"/>
      <c r="BZ109" s="390"/>
      <c r="CA109" s="390"/>
      <c r="CB109" s="390"/>
      <c r="CC109" s="390"/>
      <c r="CD109" s="390"/>
      <c r="CE109" s="390"/>
      <c r="CF109" s="390"/>
      <c r="CG109" s="390"/>
      <c r="CH109" s="390"/>
      <c r="CI109" s="390"/>
      <c r="CJ109" s="390"/>
      <c r="CK109" s="390"/>
    </row>
    <row r="110" spans="1:89" ht="19.5" customHeight="1">
      <c r="A110" s="1367"/>
      <c r="B110" s="428"/>
      <c r="C110" s="440" t="s">
        <v>289</v>
      </c>
      <c r="D110" s="426">
        <f t="shared" si="47"/>
        <v>4947</v>
      </c>
      <c r="E110" s="1403">
        <f>SUM(E113+E116+E119+E122+E125+E128+E131)</f>
        <v>46</v>
      </c>
      <c r="F110" s="1403">
        <f t="shared" ref="F110:V110" si="50">SUM(F113+F116+F119+F122+F125+F128+F131)</f>
        <v>221</v>
      </c>
      <c r="G110" s="1407">
        <f t="shared" si="50"/>
        <v>309</v>
      </c>
      <c r="H110" s="1407">
        <f t="shared" si="50"/>
        <v>316</v>
      </c>
      <c r="I110" s="1403">
        <f t="shared" si="50"/>
        <v>372</v>
      </c>
      <c r="J110" s="1403">
        <f t="shared" si="50"/>
        <v>378</v>
      </c>
      <c r="K110" s="1403">
        <f t="shared" si="50"/>
        <v>339</v>
      </c>
      <c r="L110" s="1403">
        <f t="shared" si="50"/>
        <v>346</v>
      </c>
      <c r="M110" s="1403">
        <f t="shared" si="50"/>
        <v>338</v>
      </c>
      <c r="N110" s="1403">
        <f t="shared" si="50"/>
        <v>299</v>
      </c>
      <c r="O110" s="1403">
        <f t="shared" si="50"/>
        <v>276</v>
      </c>
      <c r="P110" s="1403">
        <f t="shared" si="50"/>
        <v>306</v>
      </c>
      <c r="Q110" s="1403">
        <f t="shared" si="50"/>
        <v>273</v>
      </c>
      <c r="R110" s="1403">
        <f t="shared" si="50"/>
        <v>291</v>
      </c>
      <c r="S110" s="1403">
        <f t="shared" si="50"/>
        <v>273</v>
      </c>
      <c r="T110" s="1403">
        <f t="shared" si="50"/>
        <v>211</v>
      </c>
      <c r="U110" s="1403">
        <f t="shared" si="50"/>
        <v>165</v>
      </c>
      <c r="V110" s="1403">
        <f t="shared" si="50"/>
        <v>188</v>
      </c>
      <c r="W110" s="402"/>
      <c r="X110" s="402"/>
      <c r="Y110" s="390"/>
      <c r="Z110" s="390"/>
      <c r="AA110" s="390"/>
      <c r="AB110" s="390"/>
      <c r="AC110" s="390"/>
      <c r="AD110" s="390"/>
      <c r="AE110" s="390"/>
      <c r="AF110" s="390"/>
      <c r="AG110" s="390"/>
      <c r="AH110" s="390"/>
      <c r="AI110" s="390"/>
      <c r="AJ110" s="390"/>
      <c r="AK110" s="390"/>
      <c r="AL110" s="390"/>
      <c r="AM110" s="390"/>
      <c r="AN110" s="390"/>
      <c r="AO110" s="390"/>
      <c r="AP110" s="390"/>
      <c r="AQ110" s="390"/>
      <c r="AR110" s="390"/>
      <c r="AS110" s="390"/>
      <c r="AT110" s="390"/>
      <c r="AU110" s="390"/>
      <c r="AV110" s="390"/>
      <c r="AW110" s="390"/>
      <c r="AX110" s="390"/>
      <c r="AY110" s="390"/>
      <c r="AZ110" s="390"/>
      <c r="BA110" s="390"/>
      <c r="BB110" s="390"/>
      <c r="BC110" s="390"/>
      <c r="BD110" s="390"/>
      <c r="BE110" s="390"/>
      <c r="BF110" s="390"/>
      <c r="BG110" s="390"/>
      <c r="BH110" s="390"/>
      <c r="BI110" s="390"/>
      <c r="BJ110" s="390"/>
      <c r="BK110" s="390"/>
      <c r="BL110" s="390"/>
      <c r="BM110" s="390"/>
      <c r="BN110" s="390"/>
      <c r="BO110" s="390"/>
      <c r="BP110" s="390"/>
      <c r="BQ110" s="390"/>
      <c r="BR110" s="390"/>
      <c r="BS110" s="390"/>
      <c r="BT110" s="390"/>
      <c r="BU110" s="390"/>
      <c r="BV110" s="390"/>
      <c r="BW110" s="390"/>
      <c r="BX110" s="390"/>
      <c r="BY110" s="390"/>
      <c r="BZ110" s="390"/>
      <c r="CA110" s="390"/>
      <c r="CB110" s="390"/>
      <c r="CC110" s="390"/>
      <c r="CD110" s="390"/>
      <c r="CE110" s="390"/>
      <c r="CF110" s="390"/>
      <c r="CG110" s="390"/>
      <c r="CH110" s="390"/>
      <c r="CI110" s="390"/>
      <c r="CJ110" s="390"/>
      <c r="CK110" s="390"/>
    </row>
    <row r="111" spans="1:89" ht="19.5" customHeight="1">
      <c r="A111" s="1379"/>
      <c r="B111" s="1389"/>
      <c r="C111" s="1404" t="s">
        <v>286</v>
      </c>
      <c r="D111" s="1405">
        <f t="shared" si="47"/>
        <v>4514</v>
      </c>
      <c r="E111" s="1406">
        <f t="shared" ref="E111:V111" si="51">SUM(E114+E117+E120+E123+E126+E129+E132)</f>
        <v>51</v>
      </c>
      <c r="F111" s="1406">
        <f t="shared" si="51"/>
        <v>204</v>
      </c>
      <c r="G111" s="1406">
        <f t="shared" si="51"/>
        <v>261</v>
      </c>
      <c r="H111" s="1406">
        <f t="shared" si="51"/>
        <v>287</v>
      </c>
      <c r="I111" s="1406">
        <f t="shared" si="51"/>
        <v>319</v>
      </c>
      <c r="J111" s="1406">
        <f t="shared" si="51"/>
        <v>327</v>
      </c>
      <c r="K111" s="1406">
        <f t="shared" si="51"/>
        <v>292</v>
      </c>
      <c r="L111" s="1406">
        <f t="shared" si="51"/>
        <v>282</v>
      </c>
      <c r="M111" s="1406">
        <f t="shared" si="51"/>
        <v>330</v>
      </c>
      <c r="N111" s="1406">
        <f t="shared" si="51"/>
        <v>246</v>
      </c>
      <c r="O111" s="1406">
        <f t="shared" si="51"/>
        <v>258</v>
      </c>
      <c r="P111" s="1406">
        <f t="shared" si="51"/>
        <v>279</v>
      </c>
      <c r="Q111" s="1406">
        <f t="shared" si="51"/>
        <v>282</v>
      </c>
      <c r="R111" s="1406">
        <f t="shared" si="51"/>
        <v>261</v>
      </c>
      <c r="S111" s="1406">
        <f t="shared" si="51"/>
        <v>245</v>
      </c>
      <c r="T111" s="1406">
        <f t="shared" si="51"/>
        <v>196</v>
      </c>
      <c r="U111" s="1406">
        <f t="shared" si="51"/>
        <v>173</v>
      </c>
      <c r="V111" s="1406">
        <f t="shared" si="51"/>
        <v>221</v>
      </c>
      <c r="W111" s="402"/>
      <c r="X111" s="402"/>
      <c r="Y111" s="390"/>
      <c r="Z111" s="390"/>
      <c r="AA111" s="390"/>
      <c r="AB111" s="390"/>
      <c r="AC111" s="390"/>
      <c r="AD111" s="390"/>
      <c r="AE111" s="390"/>
      <c r="AF111" s="390"/>
      <c r="AG111" s="390"/>
      <c r="AH111" s="390"/>
      <c r="AI111" s="390"/>
      <c r="AJ111" s="390"/>
      <c r="AK111" s="390"/>
      <c r="AL111" s="390"/>
      <c r="AM111" s="390"/>
      <c r="AN111" s="390"/>
      <c r="AO111" s="390"/>
      <c r="AP111" s="390"/>
      <c r="AQ111" s="390"/>
      <c r="AR111" s="390"/>
      <c r="AS111" s="390"/>
      <c r="AT111" s="390"/>
      <c r="AU111" s="390"/>
      <c r="AV111" s="390"/>
      <c r="AW111" s="390"/>
      <c r="AX111" s="390"/>
      <c r="AY111" s="390"/>
      <c r="AZ111" s="390"/>
      <c r="BA111" s="390"/>
      <c r="BB111" s="390"/>
      <c r="BC111" s="390"/>
      <c r="BD111" s="390"/>
      <c r="BE111" s="390"/>
      <c r="BF111" s="390"/>
      <c r="BG111" s="390"/>
      <c r="BH111" s="390"/>
      <c r="BI111" s="390"/>
      <c r="BJ111" s="390"/>
      <c r="BK111" s="390"/>
      <c r="BL111" s="390"/>
      <c r="BM111" s="390"/>
      <c r="BN111" s="390"/>
      <c r="BO111" s="390"/>
      <c r="BP111" s="390"/>
      <c r="BQ111" s="390"/>
      <c r="BR111" s="390"/>
      <c r="BS111" s="390"/>
      <c r="BT111" s="390"/>
      <c r="BU111" s="390"/>
      <c r="BV111" s="390"/>
      <c r="BW111" s="390"/>
      <c r="BX111" s="390"/>
      <c r="BY111" s="390"/>
      <c r="BZ111" s="390"/>
      <c r="CA111" s="390"/>
      <c r="CB111" s="390"/>
      <c r="CC111" s="390"/>
      <c r="CD111" s="390"/>
      <c r="CE111" s="390"/>
      <c r="CF111" s="390"/>
      <c r="CG111" s="390"/>
      <c r="CH111" s="390"/>
      <c r="CI111" s="390"/>
      <c r="CJ111" s="390"/>
      <c r="CK111" s="390"/>
    </row>
    <row r="112" spans="1:89" s="410" customFormat="1" ht="19.5" customHeight="1">
      <c r="A112" s="407" t="s">
        <v>25</v>
      </c>
      <c r="B112" s="408" t="s">
        <v>354</v>
      </c>
      <c r="C112" s="441"/>
      <c r="D112" s="405">
        <f t="shared" si="47"/>
        <v>3855</v>
      </c>
      <c r="E112" s="405">
        <f t="shared" ref="E112:V112" si="52">SUM(E113:E114)</f>
        <v>36</v>
      </c>
      <c r="F112" s="406">
        <f t="shared" si="52"/>
        <v>175</v>
      </c>
      <c r="G112" s="406">
        <f t="shared" si="52"/>
        <v>239</v>
      </c>
      <c r="H112" s="406">
        <f t="shared" si="52"/>
        <v>246</v>
      </c>
      <c r="I112" s="406">
        <f t="shared" si="52"/>
        <v>297</v>
      </c>
      <c r="J112" s="406">
        <f t="shared" si="52"/>
        <v>316</v>
      </c>
      <c r="K112" s="406">
        <f t="shared" si="52"/>
        <v>251</v>
      </c>
      <c r="L112" s="406">
        <f t="shared" si="52"/>
        <v>255</v>
      </c>
      <c r="M112" s="406">
        <f t="shared" si="52"/>
        <v>262</v>
      </c>
      <c r="N112" s="406">
        <f t="shared" si="52"/>
        <v>234</v>
      </c>
      <c r="O112" s="406">
        <f t="shared" si="52"/>
        <v>204</v>
      </c>
      <c r="P112" s="406">
        <f t="shared" si="52"/>
        <v>241</v>
      </c>
      <c r="Q112" s="406">
        <f t="shared" si="52"/>
        <v>234</v>
      </c>
      <c r="R112" s="406">
        <f t="shared" si="52"/>
        <v>239</v>
      </c>
      <c r="S112" s="406">
        <f t="shared" si="52"/>
        <v>194</v>
      </c>
      <c r="T112" s="406">
        <f t="shared" si="52"/>
        <v>149</v>
      </c>
      <c r="U112" s="406">
        <f t="shared" si="52"/>
        <v>132</v>
      </c>
      <c r="V112" s="406">
        <f t="shared" si="52"/>
        <v>151</v>
      </c>
      <c r="W112" s="402"/>
      <c r="X112" s="402"/>
      <c r="Y112" s="390"/>
      <c r="Z112" s="390"/>
      <c r="AA112" s="390"/>
      <c r="AB112" s="390"/>
      <c r="AC112" s="390"/>
      <c r="AD112" s="390"/>
      <c r="AE112" s="390"/>
      <c r="AF112" s="390"/>
      <c r="AG112" s="390"/>
      <c r="AH112" s="390"/>
      <c r="AI112" s="390"/>
      <c r="AJ112" s="390"/>
      <c r="AK112" s="390"/>
      <c r="AL112" s="390"/>
      <c r="AM112" s="390"/>
      <c r="AN112" s="390"/>
      <c r="AO112" s="390"/>
      <c r="AP112" s="390"/>
      <c r="AQ112" s="390"/>
      <c r="AR112" s="390"/>
      <c r="AS112" s="390"/>
      <c r="AT112" s="390"/>
      <c r="AU112" s="390"/>
      <c r="AV112" s="390"/>
      <c r="AW112" s="390"/>
      <c r="AX112" s="390"/>
      <c r="AY112" s="390"/>
      <c r="AZ112" s="390"/>
      <c r="BA112" s="390"/>
      <c r="BB112" s="390"/>
      <c r="BC112" s="390"/>
      <c r="BD112" s="390"/>
      <c r="BE112" s="390"/>
      <c r="BF112" s="390"/>
      <c r="BG112" s="390"/>
      <c r="BH112" s="390"/>
      <c r="BI112" s="390"/>
      <c r="BJ112" s="390"/>
      <c r="BK112" s="390"/>
      <c r="BL112" s="390"/>
      <c r="BM112" s="390"/>
      <c r="BN112" s="390"/>
      <c r="BO112" s="390"/>
      <c r="BP112" s="390"/>
      <c r="BQ112" s="390"/>
      <c r="BR112" s="390"/>
      <c r="BS112" s="390"/>
      <c r="BT112" s="390"/>
      <c r="BU112" s="390"/>
      <c r="BV112" s="390"/>
      <c r="BW112" s="390"/>
      <c r="BX112" s="390"/>
      <c r="BY112" s="390"/>
      <c r="BZ112" s="390"/>
      <c r="CA112" s="390"/>
      <c r="CB112" s="390"/>
      <c r="CC112" s="390"/>
      <c r="CD112" s="390"/>
      <c r="CE112" s="390"/>
      <c r="CF112" s="390"/>
      <c r="CG112" s="390"/>
      <c r="CH112" s="390"/>
      <c r="CI112" s="390"/>
      <c r="CJ112" s="390"/>
      <c r="CK112" s="390"/>
    </row>
    <row r="113" spans="1:89" s="410" customFormat="1" ht="19.5" customHeight="1">
      <c r="A113" s="411"/>
      <c r="B113" s="416"/>
      <c r="C113" s="442" t="s">
        <v>289</v>
      </c>
      <c r="D113" s="418">
        <f t="shared" si="47"/>
        <v>1921</v>
      </c>
      <c r="E113" s="414">
        <v>16</v>
      </c>
      <c r="F113" s="401">
        <v>89</v>
      </c>
      <c r="G113" s="1360">
        <v>122</v>
      </c>
      <c r="H113" s="1360">
        <v>116</v>
      </c>
      <c r="I113" s="1360">
        <v>152</v>
      </c>
      <c r="J113" s="1360">
        <v>178</v>
      </c>
      <c r="K113" s="1360">
        <v>141</v>
      </c>
      <c r="L113" s="1360">
        <v>138</v>
      </c>
      <c r="M113" s="1360">
        <v>129</v>
      </c>
      <c r="N113" s="1360">
        <v>118</v>
      </c>
      <c r="O113" s="1360">
        <v>95</v>
      </c>
      <c r="P113" s="1360">
        <v>124</v>
      </c>
      <c r="Q113" s="1360">
        <v>108</v>
      </c>
      <c r="R113" s="1360">
        <v>109</v>
      </c>
      <c r="S113" s="402">
        <v>96</v>
      </c>
      <c r="T113" s="401">
        <v>72</v>
      </c>
      <c r="U113" s="401">
        <v>65</v>
      </c>
      <c r="V113" s="401">
        <v>53</v>
      </c>
      <c r="W113" s="402"/>
      <c r="X113" s="402"/>
      <c r="Y113" s="390"/>
      <c r="Z113" s="390"/>
      <c r="AA113" s="390"/>
      <c r="AB113" s="390"/>
      <c r="AC113" s="390"/>
      <c r="AD113" s="390"/>
      <c r="AE113" s="390"/>
      <c r="AF113" s="390"/>
      <c r="AG113" s="390"/>
      <c r="AH113" s="390"/>
      <c r="AI113" s="390"/>
      <c r="AJ113" s="390"/>
      <c r="AK113" s="390"/>
      <c r="AL113" s="390"/>
      <c r="AM113" s="390"/>
      <c r="AN113" s="390"/>
      <c r="AO113" s="390"/>
      <c r="AP113" s="390"/>
      <c r="AQ113" s="390"/>
      <c r="AR113" s="390"/>
      <c r="AS113" s="390"/>
      <c r="AT113" s="390"/>
      <c r="AU113" s="390"/>
      <c r="AV113" s="390"/>
      <c r="AW113" s="390"/>
      <c r="AX113" s="390"/>
      <c r="AY113" s="390"/>
      <c r="AZ113" s="390"/>
      <c r="BA113" s="390"/>
      <c r="BB113" s="390"/>
      <c r="BC113" s="390"/>
      <c r="BD113" s="390"/>
      <c r="BE113" s="390"/>
      <c r="BF113" s="390"/>
      <c r="BG113" s="390"/>
      <c r="BH113" s="390"/>
      <c r="BI113" s="390"/>
      <c r="BJ113" s="390"/>
      <c r="BK113" s="390"/>
      <c r="BL113" s="390"/>
      <c r="BM113" s="390"/>
      <c r="BN113" s="390"/>
      <c r="BO113" s="390"/>
      <c r="BP113" s="390"/>
      <c r="BQ113" s="390"/>
      <c r="BR113" s="390"/>
      <c r="BS113" s="390"/>
      <c r="BT113" s="390"/>
      <c r="BU113" s="390"/>
      <c r="BV113" s="390"/>
      <c r="BW113" s="390"/>
      <c r="BX113" s="390"/>
      <c r="BY113" s="390"/>
      <c r="BZ113" s="390"/>
      <c r="CA113" s="390"/>
      <c r="CB113" s="390"/>
      <c r="CC113" s="390"/>
      <c r="CD113" s="390"/>
      <c r="CE113" s="390"/>
      <c r="CF113" s="390"/>
      <c r="CG113" s="390"/>
      <c r="CH113" s="390"/>
      <c r="CI113" s="390"/>
      <c r="CJ113" s="390"/>
      <c r="CK113" s="390"/>
    </row>
    <row r="114" spans="1:89" ht="19.5" customHeight="1">
      <c r="A114" s="415"/>
      <c r="B114" s="416"/>
      <c r="C114" s="442" t="s">
        <v>286</v>
      </c>
      <c r="D114" s="418">
        <f t="shared" si="47"/>
        <v>1934</v>
      </c>
      <c r="E114" s="417">
        <v>20</v>
      </c>
      <c r="F114" s="418">
        <v>86</v>
      </c>
      <c r="G114" s="417">
        <v>117</v>
      </c>
      <c r="H114" s="417">
        <v>130</v>
      </c>
      <c r="I114" s="417">
        <v>145</v>
      </c>
      <c r="J114" s="417">
        <v>138</v>
      </c>
      <c r="K114" s="417">
        <v>110</v>
      </c>
      <c r="L114" s="417">
        <v>117</v>
      </c>
      <c r="M114" s="417">
        <v>133</v>
      </c>
      <c r="N114" s="417">
        <v>116</v>
      </c>
      <c r="O114" s="417">
        <v>109</v>
      </c>
      <c r="P114" s="417">
        <v>117</v>
      </c>
      <c r="Q114" s="417">
        <v>126</v>
      </c>
      <c r="R114" s="417">
        <v>130</v>
      </c>
      <c r="S114" s="417">
        <v>98</v>
      </c>
      <c r="T114" s="417">
        <v>77</v>
      </c>
      <c r="U114" s="417">
        <v>67</v>
      </c>
      <c r="V114" s="418">
        <v>98</v>
      </c>
      <c r="W114" s="402"/>
      <c r="X114" s="402"/>
      <c r="Y114" s="390"/>
      <c r="Z114" s="390"/>
      <c r="AA114" s="390"/>
      <c r="AB114" s="390"/>
      <c r="AC114" s="390"/>
      <c r="AD114" s="390"/>
      <c r="AE114" s="390"/>
      <c r="AF114" s="390"/>
      <c r="AG114" s="390"/>
      <c r="AH114" s="390"/>
      <c r="AI114" s="390"/>
      <c r="AJ114" s="390"/>
      <c r="AK114" s="390"/>
      <c r="AL114" s="390"/>
      <c r="AM114" s="390"/>
      <c r="AN114" s="390"/>
      <c r="AO114" s="390"/>
      <c r="AP114" s="390"/>
      <c r="AQ114" s="390"/>
      <c r="AR114" s="390"/>
      <c r="AS114" s="390"/>
      <c r="AT114" s="390"/>
      <c r="AU114" s="390"/>
      <c r="AV114" s="390"/>
      <c r="AW114" s="390"/>
      <c r="AX114" s="390"/>
      <c r="AY114" s="390"/>
      <c r="AZ114" s="390"/>
      <c r="BA114" s="390"/>
      <c r="BB114" s="390"/>
      <c r="BC114" s="390"/>
      <c r="BD114" s="390"/>
      <c r="BE114" s="390"/>
      <c r="BF114" s="390"/>
      <c r="BG114" s="390"/>
      <c r="BH114" s="390"/>
      <c r="BI114" s="390"/>
      <c r="BJ114" s="390"/>
      <c r="BK114" s="390"/>
      <c r="BL114" s="390"/>
      <c r="BM114" s="390"/>
      <c r="BN114" s="390"/>
      <c r="BO114" s="390"/>
      <c r="BP114" s="390"/>
      <c r="BQ114" s="390"/>
      <c r="BR114" s="390"/>
      <c r="BS114" s="390"/>
      <c r="BT114" s="390"/>
      <c r="BU114" s="390"/>
      <c r="BV114" s="390"/>
      <c r="BW114" s="390"/>
      <c r="BX114" s="390"/>
      <c r="BY114" s="390"/>
      <c r="BZ114" s="390"/>
      <c r="CA114" s="390"/>
      <c r="CB114" s="390"/>
      <c r="CC114" s="390"/>
      <c r="CD114" s="390"/>
      <c r="CE114" s="390"/>
      <c r="CF114" s="390"/>
      <c r="CG114" s="390"/>
      <c r="CH114" s="390"/>
      <c r="CI114" s="390"/>
      <c r="CJ114" s="390"/>
      <c r="CK114" s="390"/>
    </row>
    <row r="115" spans="1:89" s="410" customFormat="1" ht="19.5" customHeight="1">
      <c r="A115" s="407" t="s">
        <v>27</v>
      </c>
      <c r="B115" s="408" t="s">
        <v>98</v>
      </c>
      <c r="C115" s="441"/>
      <c r="D115" s="405">
        <f t="shared" si="47"/>
        <v>1169</v>
      </c>
      <c r="E115" s="405">
        <f t="shared" ref="E115:V115" si="53">SUM(E116:E117)</f>
        <v>11</v>
      </c>
      <c r="F115" s="406">
        <f t="shared" si="53"/>
        <v>55</v>
      </c>
      <c r="G115" s="406">
        <f t="shared" si="53"/>
        <v>77</v>
      </c>
      <c r="H115" s="406">
        <f t="shared" si="53"/>
        <v>79</v>
      </c>
      <c r="I115" s="406">
        <f t="shared" si="53"/>
        <v>87</v>
      </c>
      <c r="J115" s="406">
        <f t="shared" si="53"/>
        <v>83</v>
      </c>
      <c r="K115" s="406">
        <f t="shared" si="53"/>
        <v>74</v>
      </c>
      <c r="L115" s="406">
        <f t="shared" si="53"/>
        <v>67</v>
      </c>
      <c r="M115" s="406">
        <f t="shared" si="53"/>
        <v>85</v>
      </c>
      <c r="N115" s="406">
        <f t="shared" si="53"/>
        <v>60</v>
      </c>
      <c r="O115" s="406">
        <f t="shared" si="53"/>
        <v>62</v>
      </c>
      <c r="P115" s="406">
        <f t="shared" si="53"/>
        <v>67</v>
      </c>
      <c r="Q115" s="406">
        <f t="shared" si="53"/>
        <v>70</v>
      </c>
      <c r="R115" s="406">
        <f t="shared" si="53"/>
        <v>56</v>
      </c>
      <c r="S115" s="406">
        <f t="shared" si="53"/>
        <v>72</v>
      </c>
      <c r="T115" s="406">
        <f t="shared" si="53"/>
        <v>50</v>
      </c>
      <c r="U115" s="406">
        <f t="shared" si="53"/>
        <v>49</v>
      </c>
      <c r="V115" s="406">
        <f t="shared" si="53"/>
        <v>65</v>
      </c>
      <c r="W115" s="402"/>
      <c r="X115" s="402"/>
      <c r="Y115" s="390"/>
      <c r="Z115" s="390"/>
      <c r="AA115" s="390"/>
      <c r="AB115" s="390"/>
      <c r="AC115" s="390"/>
      <c r="AD115" s="390"/>
      <c r="AE115" s="390"/>
      <c r="AF115" s="390"/>
      <c r="AG115" s="390"/>
      <c r="AH115" s="390"/>
      <c r="AI115" s="390"/>
      <c r="AJ115" s="390"/>
      <c r="AK115" s="390"/>
      <c r="AL115" s="390"/>
      <c r="AM115" s="390"/>
      <c r="AN115" s="390"/>
      <c r="AO115" s="390"/>
      <c r="AP115" s="390"/>
      <c r="AQ115" s="390"/>
      <c r="AR115" s="390"/>
      <c r="AS115" s="390"/>
      <c r="AT115" s="390"/>
      <c r="AU115" s="390"/>
      <c r="AV115" s="390"/>
      <c r="AW115" s="390"/>
      <c r="AX115" s="390"/>
      <c r="AY115" s="390"/>
      <c r="AZ115" s="390"/>
      <c r="BA115" s="390"/>
      <c r="BB115" s="390"/>
      <c r="BC115" s="390"/>
      <c r="BD115" s="390"/>
      <c r="BE115" s="390"/>
      <c r="BF115" s="390"/>
      <c r="BG115" s="390"/>
      <c r="BH115" s="390"/>
      <c r="BI115" s="390"/>
      <c r="BJ115" s="390"/>
      <c r="BK115" s="390"/>
      <c r="BL115" s="390"/>
      <c r="BM115" s="390"/>
      <c r="BN115" s="390"/>
      <c r="BO115" s="390"/>
      <c r="BP115" s="390"/>
      <c r="BQ115" s="390"/>
      <c r="BR115" s="390"/>
      <c r="BS115" s="390"/>
      <c r="BT115" s="390"/>
      <c r="BU115" s="390"/>
      <c r="BV115" s="390"/>
      <c r="BW115" s="390"/>
      <c r="BX115" s="390"/>
      <c r="BY115" s="390"/>
      <c r="BZ115" s="390"/>
      <c r="CA115" s="390"/>
      <c r="CB115" s="390"/>
      <c r="CC115" s="390"/>
      <c r="CD115" s="390"/>
      <c r="CE115" s="390"/>
      <c r="CF115" s="390"/>
      <c r="CG115" s="390"/>
      <c r="CH115" s="390"/>
      <c r="CI115" s="390"/>
      <c r="CJ115" s="390"/>
      <c r="CK115" s="390"/>
    </row>
    <row r="116" spans="1:89" s="410" customFormat="1" ht="19.5" customHeight="1">
      <c r="A116" s="411"/>
      <c r="B116" s="416"/>
      <c r="C116" s="442" t="s">
        <v>289</v>
      </c>
      <c r="D116" s="426">
        <f t="shared" si="47"/>
        <v>664</v>
      </c>
      <c r="E116" s="423">
        <v>7</v>
      </c>
      <c r="F116" s="424">
        <v>31</v>
      </c>
      <c r="G116" s="401">
        <v>45</v>
      </c>
      <c r="H116" s="401">
        <v>49</v>
      </c>
      <c r="I116" s="401">
        <v>48</v>
      </c>
      <c r="J116" s="401">
        <v>52</v>
      </c>
      <c r="K116" s="401">
        <v>38</v>
      </c>
      <c r="L116" s="401">
        <v>36</v>
      </c>
      <c r="M116" s="401">
        <v>54</v>
      </c>
      <c r="N116" s="401">
        <v>36</v>
      </c>
      <c r="O116" s="401">
        <v>31</v>
      </c>
      <c r="P116" s="401">
        <v>42</v>
      </c>
      <c r="Q116" s="401">
        <v>34</v>
      </c>
      <c r="R116" s="401">
        <v>31</v>
      </c>
      <c r="S116" s="401">
        <v>41</v>
      </c>
      <c r="T116" s="401">
        <v>29</v>
      </c>
      <c r="U116" s="401">
        <v>23</v>
      </c>
      <c r="V116" s="401">
        <v>37</v>
      </c>
      <c r="W116" s="402"/>
      <c r="X116" s="402"/>
      <c r="Y116" s="390"/>
      <c r="Z116" s="390"/>
      <c r="AA116" s="390"/>
      <c r="AB116" s="390"/>
      <c r="AC116" s="390"/>
      <c r="AD116" s="390"/>
      <c r="AE116" s="390"/>
      <c r="AF116" s="390"/>
      <c r="AG116" s="390"/>
      <c r="AH116" s="390"/>
      <c r="AI116" s="390"/>
      <c r="AJ116" s="390"/>
      <c r="AK116" s="390"/>
      <c r="AL116" s="390"/>
      <c r="AM116" s="390"/>
      <c r="AN116" s="390"/>
      <c r="AO116" s="390"/>
      <c r="AP116" s="390"/>
      <c r="AQ116" s="390"/>
      <c r="AR116" s="390"/>
      <c r="AS116" s="390"/>
      <c r="AT116" s="390"/>
      <c r="AU116" s="390"/>
      <c r="AV116" s="390"/>
      <c r="AW116" s="390"/>
      <c r="AX116" s="390"/>
      <c r="AY116" s="390"/>
      <c r="AZ116" s="390"/>
      <c r="BA116" s="390"/>
      <c r="BB116" s="390"/>
      <c r="BC116" s="390"/>
      <c r="BD116" s="390"/>
      <c r="BE116" s="390"/>
      <c r="BF116" s="390"/>
      <c r="BG116" s="390"/>
      <c r="BH116" s="390"/>
      <c r="BI116" s="390"/>
      <c r="BJ116" s="390"/>
      <c r="BK116" s="390"/>
      <c r="BL116" s="390"/>
      <c r="BM116" s="390"/>
      <c r="BN116" s="390"/>
      <c r="BO116" s="390"/>
      <c r="BP116" s="390"/>
      <c r="BQ116" s="390"/>
      <c r="BR116" s="390"/>
      <c r="BS116" s="390"/>
      <c r="BT116" s="390"/>
      <c r="BU116" s="390"/>
      <c r="BV116" s="390"/>
      <c r="BW116" s="390"/>
      <c r="BX116" s="390"/>
      <c r="BY116" s="390"/>
      <c r="BZ116" s="390"/>
      <c r="CA116" s="390"/>
      <c r="CB116" s="390"/>
      <c r="CC116" s="390"/>
      <c r="CD116" s="390"/>
      <c r="CE116" s="390"/>
      <c r="CF116" s="390"/>
      <c r="CG116" s="390"/>
      <c r="CH116" s="390"/>
      <c r="CI116" s="390"/>
      <c r="CJ116" s="390"/>
      <c r="CK116" s="390"/>
    </row>
    <row r="117" spans="1:89" ht="19.5" customHeight="1">
      <c r="A117" s="415"/>
      <c r="B117" s="416"/>
      <c r="C117" s="442" t="s">
        <v>286</v>
      </c>
      <c r="D117" s="418">
        <f t="shared" si="47"/>
        <v>505</v>
      </c>
      <c r="E117" s="417">
        <v>4</v>
      </c>
      <c r="F117" s="418">
        <v>24</v>
      </c>
      <c r="G117" s="417">
        <v>32</v>
      </c>
      <c r="H117" s="417">
        <v>30</v>
      </c>
      <c r="I117" s="417">
        <v>39</v>
      </c>
      <c r="J117" s="417">
        <v>31</v>
      </c>
      <c r="K117" s="417">
        <v>36</v>
      </c>
      <c r="L117" s="417">
        <v>31</v>
      </c>
      <c r="M117" s="417">
        <v>31</v>
      </c>
      <c r="N117" s="417">
        <v>24</v>
      </c>
      <c r="O117" s="417">
        <v>31</v>
      </c>
      <c r="P117" s="417">
        <v>25</v>
      </c>
      <c r="Q117" s="417">
        <v>36</v>
      </c>
      <c r="R117" s="417">
        <v>25</v>
      </c>
      <c r="S117" s="417">
        <v>31</v>
      </c>
      <c r="T117" s="417">
        <v>21</v>
      </c>
      <c r="U117" s="417">
        <v>26</v>
      </c>
      <c r="V117" s="418">
        <v>28</v>
      </c>
      <c r="W117" s="402"/>
      <c r="X117" s="402"/>
      <c r="Y117" s="390"/>
      <c r="Z117" s="390"/>
      <c r="AA117" s="390"/>
      <c r="AB117" s="390"/>
      <c r="AC117" s="390"/>
      <c r="AD117" s="390"/>
      <c r="AE117" s="390"/>
      <c r="AF117" s="390"/>
      <c r="AG117" s="390"/>
      <c r="AH117" s="390"/>
      <c r="AI117" s="390"/>
      <c r="AJ117" s="390"/>
      <c r="AK117" s="390"/>
      <c r="AL117" s="390"/>
      <c r="AM117" s="390"/>
      <c r="AN117" s="390"/>
      <c r="AO117" s="390"/>
      <c r="AP117" s="390"/>
      <c r="AQ117" s="390"/>
      <c r="AR117" s="390"/>
      <c r="AS117" s="390"/>
      <c r="AT117" s="390"/>
      <c r="AU117" s="390"/>
      <c r="AV117" s="390"/>
      <c r="AW117" s="390"/>
      <c r="AX117" s="390"/>
      <c r="AY117" s="390"/>
      <c r="AZ117" s="390"/>
      <c r="BA117" s="390"/>
      <c r="BB117" s="390"/>
      <c r="BC117" s="390"/>
      <c r="BD117" s="390"/>
      <c r="BE117" s="390"/>
      <c r="BF117" s="390"/>
      <c r="BG117" s="390"/>
      <c r="BH117" s="390"/>
      <c r="BI117" s="390"/>
      <c r="BJ117" s="390"/>
      <c r="BK117" s="390"/>
      <c r="BL117" s="390"/>
      <c r="BM117" s="390"/>
      <c r="BN117" s="390"/>
      <c r="BO117" s="390"/>
      <c r="BP117" s="390"/>
      <c r="BQ117" s="390"/>
      <c r="BR117" s="390"/>
      <c r="BS117" s="390"/>
      <c r="BT117" s="390"/>
      <c r="BU117" s="390"/>
      <c r="BV117" s="390"/>
      <c r="BW117" s="390"/>
      <c r="BX117" s="390"/>
      <c r="BY117" s="390"/>
      <c r="BZ117" s="390"/>
      <c r="CA117" s="390"/>
      <c r="CB117" s="390"/>
      <c r="CC117" s="390"/>
      <c r="CD117" s="390"/>
      <c r="CE117" s="390"/>
      <c r="CF117" s="390"/>
      <c r="CG117" s="390"/>
      <c r="CH117" s="390"/>
      <c r="CI117" s="390"/>
      <c r="CJ117" s="390"/>
      <c r="CK117" s="390"/>
    </row>
    <row r="118" spans="1:89" s="410" customFormat="1" ht="19.5" customHeight="1">
      <c r="A118" s="407" t="s">
        <v>29</v>
      </c>
      <c r="B118" s="408" t="s">
        <v>355</v>
      </c>
      <c r="C118" s="441"/>
      <c r="D118" s="405">
        <f t="shared" si="47"/>
        <v>847</v>
      </c>
      <c r="E118" s="405">
        <f t="shared" ref="E118:V118" si="54">SUM(E119:E120)</f>
        <v>16</v>
      </c>
      <c r="F118" s="406">
        <f t="shared" si="54"/>
        <v>45</v>
      </c>
      <c r="G118" s="406">
        <f t="shared" si="54"/>
        <v>53</v>
      </c>
      <c r="H118" s="406">
        <f t="shared" si="54"/>
        <v>74</v>
      </c>
      <c r="I118" s="406">
        <f t="shared" si="54"/>
        <v>64</v>
      </c>
      <c r="J118" s="406">
        <f t="shared" si="54"/>
        <v>70</v>
      </c>
      <c r="K118" s="406">
        <f t="shared" si="54"/>
        <v>64</v>
      </c>
      <c r="L118" s="406">
        <f t="shared" si="54"/>
        <v>53</v>
      </c>
      <c r="M118" s="406">
        <f t="shared" si="54"/>
        <v>62</v>
      </c>
      <c r="N118" s="406">
        <f t="shared" si="54"/>
        <v>53</v>
      </c>
      <c r="O118" s="406">
        <f t="shared" si="54"/>
        <v>49</v>
      </c>
      <c r="P118" s="406">
        <f t="shared" si="54"/>
        <v>46</v>
      </c>
      <c r="Q118" s="406">
        <f t="shared" si="54"/>
        <v>27</v>
      </c>
      <c r="R118" s="406">
        <f t="shared" si="54"/>
        <v>41</v>
      </c>
      <c r="S118" s="406">
        <f t="shared" si="54"/>
        <v>42</v>
      </c>
      <c r="T118" s="406">
        <f t="shared" si="54"/>
        <v>38</v>
      </c>
      <c r="U118" s="406">
        <f t="shared" si="54"/>
        <v>20</v>
      </c>
      <c r="V118" s="406">
        <f t="shared" si="54"/>
        <v>30</v>
      </c>
      <c r="W118" s="402"/>
      <c r="X118" s="402"/>
      <c r="Y118" s="390"/>
      <c r="Z118" s="390"/>
      <c r="AA118" s="390"/>
      <c r="AB118" s="390"/>
      <c r="AC118" s="390"/>
      <c r="AD118" s="390"/>
      <c r="AE118" s="390"/>
      <c r="AF118" s="390"/>
      <c r="AG118" s="390"/>
      <c r="AH118" s="390"/>
      <c r="AI118" s="390"/>
      <c r="AJ118" s="390"/>
      <c r="AK118" s="390"/>
      <c r="AL118" s="390"/>
      <c r="AM118" s="390"/>
      <c r="AN118" s="390"/>
      <c r="AO118" s="390"/>
      <c r="AP118" s="390"/>
      <c r="AQ118" s="390"/>
      <c r="AR118" s="390"/>
      <c r="AS118" s="390"/>
      <c r="AT118" s="390"/>
      <c r="AU118" s="390"/>
      <c r="AV118" s="390"/>
      <c r="AW118" s="390"/>
      <c r="AX118" s="390"/>
      <c r="AY118" s="390"/>
      <c r="AZ118" s="390"/>
      <c r="BA118" s="390"/>
      <c r="BB118" s="390"/>
      <c r="BC118" s="390"/>
      <c r="BD118" s="390"/>
      <c r="BE118" s="390"/>
      <c r="BF118" s="390"/>
      <c r="BG118" s="390"/>
      <c r="BH118" s="390"/>
      <c r="BI118" s="390"/>
      <c r="BJ118" s="390"/>
      <c r="BK118" s="390"/>
      <c r="BL118" s="390"/>
      <c r="BM118" s="390"/>
      <c r="BN118" s="390"/>
      <c r="BO118" s="390"/>
      <c r="BP118" s="390"/>
      <c r="BQ118" s="390"/>
      <c r="BR118" s="390"/>
      <c r="BS118" s="390"/>
      <c r="BT118" s="390"/>
      <c r="BU118" s="390"/>
      <c r="BV118" s="390"/>
      <c r="BW118" s="390"/>
      <c r="BX118" s="390"/>
      <c r="BY118" s="390"/>
      <c r="BZ118" s="390"/>
      <c r="CA118" s="390"/>
      <c r="CB118" s="390"/>
      <c r="CC118" s="390"/>
      <c r="CD118" s="390"/>
      <c r="CE118" s="390"/>
      <c r="CF118" s="390"/>
      <c r="CG118" s="390"/>
      <c r="CH118" s="390"/>
      <c r="CI118" s="390"/>
      <c r="CJ118" s="390"/>
      <c r="CK118" s="390"/>
    </row>
    <row r="119" spans="1:89" s="410" customFormat="1" ht="19.5" customHeight="1">
      <c r="A119" s="411"/>
      <c r="B119" s="416"/>
      <c r="C119" s="442" t="s">
        <v>289</v>
      </c>
      <c r="D119" s="426">
        <f t="shared" si="47"/>
        <v>426</v>
      </c>
      <c r="E119" s="423">
        <v>7</v>
      </c>
      <c r="F119" s="424">
        <v>25</v>
      </c>
      <c r="G119" s="401">
        <v>34</v>
      </c>
      <c r="H119" s="401">
        <v>40</v>
      </c>
      <c r="I119" s="401">
        <v>34</v>
      </c>
      <c r="J119" s="401">
        <v>31</v>
      </c>
      <c r="K119" s="401">
        <v>27</v>
      </c>
      <c r="L119" s="401">
        <v>27</v>
      </c>
      <c r="M119" s="401">
        <v>28</v>
      </c>
      <c r="N119" s="401">
        <v>28</v>
      </c>
      <c r="O119" s="401">
        <v>28</v>
      </c>
      <c r="P119" s="401">
        <v>19</v>
      </c>
      <c r="Q119" s="401">
        <v>17</v>
      </c>
      <c r="R119" s="401">
        <v>25</v>
      </c>
      <c r="S119" s="401">
        <v>19</v>
      </c>
      <c r="T119" s="401">
        <v>12</v>
      </c>
      <c r="U119" s="401">
        <v>11</v>
      </c>
      <c r="V119" s="401">
        <v>14</v>
      </c>
      <c r="W119" s="402"/>
      <c r="X119" s="402"/>
      <c r="Y119" s="390"/>
      <c r="Z119" s="390"/>
      <c r="AA119" s="390"/>
      <c r="AB119" s="390"/>
      <c r="AC119" s="390"/>
      <c r="AD119" s="390"/>
      <c r="AE119" s="390"/>
      <c r="AF119" s="390"/>
      <c r="AG119" s="390"/>
      <c r="AH119" s="390"/>
      <c r="AI119" s="390"/>
      <c r="AJ119" s="390"/>
      <c r="AK119" s="390"/>
      <c r="AL119" s="390"/>
      <c r="AM119" s="390"/>
      <c r="AN119" s="390"/>
      <c r="AO119" s="390"/>
      <c r="AP119" s="390"/>
      <c r="AQ119" s="390"/>
      <c r="AR119" s="390"/>
      <c r="AS119" s="390"/>
      <c r="AT119" s="390"/>
      <c r="AU119" s="390"/>
      <c r="AV119" s="390"/>
      <c r="AW119" s="390"/>
      <c r="AX119" s="390"/>
      <c r="AY119" s="390"/>
      <c r="AZ119" s="390"/>
      <c r="BA119" s="390"/>
      <c r="BB119" s="390"/>
      <c r="BC119" s="390"/>
      <c r="BD119" s="390"/>
      <c r="BE119" s="390"/>
      <c r="BF119" s="390"/>
      <c r="BG119" s="390"/>
      <c r="BH119" s="390"/>
      <c r="BI119" s="390"/>
      <c r="BJ119" s="390"/>
      <c r="BK119" s="390"/>
      <c r="BL119" s="390"/>
      <c r="BM119" s="390"/>
      <c r="BN119" s="390"/>
      <c r="BO119" s="390"/>
      <c r="BP119" s="390"/>
      <c r="BQ119" s="390"/>
      <c r="BR119" s="390"/>
      <c r="BS119" s="390"/>
      <c r="BT119" s="390"/>
      <c r="BU119" s="390"/>
      <c r="BV119" s="390"/>
      <c r="BW119" s="390"/>
      <c r="BX119" s="390"/>
      <c r="BY119" s="390"/>
      <c r="BZ119" s="390"/>
      <c r="CA119" s="390"/>
      <c r="CB119" s="390"/>
      <c r="CC119" s="390"/>
      <c r="CD119" s="390"/>
      <c r="CE119" s="390"/>
      <c r="CF119" s="390"/>
      <c r="CG119" s="390"/>
      <c r="CH119" s="390"/>
      <c r="CI119" s="390"/>
      <c r="CJ119" s="390"/>
      <c r="CK119" s="390"/>
    </row>
    <row r="120" spans="1:89" ht="19.5" customHeight="1">
      <c r="A120" s="415"/>
      <c r="B120" s="416"/>
      <c r="C120" s="442" t="s">
        <v>286</v>
      </c>
      <c r="D120" s="418">
        <f t="shared" si="47"/>
        <v>421</v>
      </c>
      <c r="E120" s="417">
        <v>9</v>
      </c>
      <c r="F120" s="418">
        <v>20</v>
      </c>
      <c r="G120" s="417">
        <v>19</v>
      </c>
      <c r="H120" s="417">
        <v>34</v>
      </c>
      <c r="I120" s="417">
        <v>30</v>
      </c>
      <c r="J120" s="417">
        <v>39</v>
      </c>
      <c r="K120" s="417">
        <v>37</v>
      </c>
      <c r="L120" s="417">
        <v>26</v>
      </c>
      <c r="M120" s="417">
        <v>34</v>
      </c>
      <c r="N120" s="417">
        <v>25</v>
      </c>
      <c r="O120" s="417">
        <v>21</v>
      </c>
      <c r="P120" s="417">
        <v>27</v>
      </c>
      <c r="Q120" s="417">
        <v>10</v>
      </c>
      <c r="R120" s="417">
        <v>16</v>
      </c>
      <c r="S120" s="417">
        <v>23</v>
      </c>
      <c r="T120" s="417">
        <v>26</v>
      </c>
      <c r="U120" s="417">
        <v>9</v>
      </c>
      <c r="V120" s="418">
        <v>16</v>
      </c>
      <c r="W120" s="402"/>
      <c r="X120" s="402"/>
      <c r="Y120" s="390"/>
      <c r="Z120" s="390"/>
      <c r="AA120" s="390"/>
      <c r="AB120" s="390"/>
      <c r="AC120" s="390"/>
      <c r="AD120" s="390"/>
      <c r="AE120" s="390"/>
      <c r="AF120" s="390"/>
      <c r="AG120" s="390"/>
      <c r="AH120" s="390"/>
      <c r="AI120" s="390"/>
      <c r="AJ120" s="390"/>
      <c r="AK120" s="390"/>
      <c r="AL120" s="390"/>
      <c r="AM120" s="390"/>
      <c r="AN120" s="390"/>
      <c r="AO120" s="390"/>
      <c r="AP120" s="390"/>
      <c r="AQ120" s="390"/>
      <c r="AR120" s="390"/>
      <c r="AS120" s="390"/>
      <c r="AT120" s="390"/>
      <c r="AU120" s="390"/>
      <c r="AV120" s="390"/>
      <c r="AW120" s="390"/>
      <c r="AX120" s="390"/>
      <c r="AY120" s="390"/>
      <c r="AZ120" s="390"/>
      <c r="BA120" s="390"/>
      <c r="BB120" s="390"/>
      <c r="BC120" s="390"/>
      <c r="BD120" s="390"/>
      <c r="BE120" s="390"/>
      <c r="BF120" s="390"/>
      <c r="BG120" s="390"/>
      <c r="BH120" s="390"/>
      <c r="BI120" s="390"/>
      <c r="BJ120" s="390"/>
      <c r="BK120" s="390"/>
      <c r="BL120" s="390"/>
      <c r="BM120" s="390"/>
      <c r="BN120" s="390"/>
      <c r="BO120" s="390"/>
      <c r="BP120" s="390"/>
      <c r="BQ120" s="390"/>
      <c r="BR120" s="390"/>
      <c r="BS120" s="390"/>
      <c r="BT120" s="390"/>
      <c r="BU120" s="390"/>
      <c r="BV120" s="390"/>
      <c r="BW120" s="390"/>
      <c r="BX120" s="390"/>
      <c r="BY120" s="390"/>
      <c r="BZ120" s="390"/>
      <c r="CA120" s="390"/>
      <c r="CB120" s="390"/>
      <c r="CC120" s="390"/>
      <c r="CD120" s="390"/>
      <c r="CE120" s="390"/>
      <c r="CF120" s="390"/>
      <c r="CG120" s="390"/>
      <c r="CH120" s="390"/>
      <c r="CI120" s="390"/>
      <c r="CJ120" s="390"/>
      <c r="CK120" s="390"/>
    </row>
    <row r="121" spans="1:89" s="410" customFormat="1" ht="19.5" customHeight="1">
      <c r="A121" s="407" t="s">
        <v>31</v>
      </c>
      <c r="B121" s="408" t="s">
        <v>356</v>
      </c>
      <c r="C121" s="441"/>
      <c r="D121" s="405">
        <f t="shared" si="47"/>
        <v>380</v>
      </c>
      <c r="E121" s="405">
        <f t="shared" ref="E121:V121" si="55">SUM(E122:E123)</f>
        <v>4</v>
      </c>
      <c r="F121" s="406">
        <f t="shared" si="55"/>
        <v>14</v>
      </c>
      <c r="G121" s="406">
        <f t="shared" si="55"/>
        <v>16</v>
      </c>
      <c r="H121" s="406">
        <f t="shared" si="55"/>
        <v>15</v>
      </c>
      <c r="I121" s="406">
        <f t="shared" si="55"/>
        <v>17</v>
      </c>
      <c r="J121" s="406">
        <f t="shared" si="55"/>
        <v>20</v>
      </c>
      <c r="K121" s="406">
        <f t="shared" si="55"/>
        <v>29</v>
      </c>
      <c r="L121" s="406">
        <f t="shared" si="55"/>
        <v>34</v>
      </c>
      <c r="M121" s="406">
        <f t="shared" si="55"/>
        <v>34</v>
      </c>
      <c r="N121" s="406">
        <f t="shared" si="55"/>
        <v>19</v>
      </c>
      <c r="O121" s="406">
        <f t="shared" si="55"/>
        <v>27</v>
      </c>
      <c r="P121" s="406">
        <f t="shared" si="55"/>
        <v>21</v>
      </c>
      <c r="Q121" s="406">
        <f t="shared" si="55"/>
        <v>29</v>
      </c>
      <c r="R121" s="406">
        <f t="shared" si="55"/>
        <v>31</v>
      </c>
      <c r="S121" s="406">
        <f t="shared" si="55"/>
        <v>20</v>
      </c>
      <c r="T121" s="406">
        <f t="shared" si="55"/>
        <v>17</v>
      </c>
      <c r="U121" s="406">
        <f t="shared" si="55"/>
        <v>12</v>
      </c>
      <c r="V121" s="406">
        <f t="shared" si="55"/>
        <v>21</v>
      </c>
      <c r="W121" s="402"/>
      <c r="X121" s="402"/>
      <c r="Y121" s="390"/>
      <c r="Z121" s="390"/>
      <c r="AA121" s="390"/>
      <c r="AB121" s="390"/>
      <c r="AC121" s="390"/>
      <c r="AD121" s="390"/>
      <c r="AE121" s="390"/>
      <c r="AF121" s="390"/>
      <c r="AG121" s="390"/>
      <c r="AH121" s="390"/>
      <c r="AI121" s="390"/>
      <c r="AJ121" s="390"/>
      <c r="AK121" s="390"/>
      <c r="AL121" s="390"/>
      <c r="AM121" s="390"/>
      <c r="AN121" s="390"/>
      <c r="AO121" s="390"/>
      <c r="AP121" s="390"/>
      <c r="AQ121" s="390"/>
      <c r="AR121" s="390"/>
      <c r="AS121" s="390"/>
      <c r="AT121" s="390"/>
      <c r="AU121" s="390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0"/>
      <c r="BF121" s="390"/>
      <c r="BG121" s="390"/>
      <c r="BH121" s="390"/>
      <c r="BI121" s="390"/>
      <c r="BJ121" s="390"/>
      <c r="BK121" s="390"/>
      <c r="BL121" s="390"/>
      <c r="BM121" s="390"/>
      <c r="BN121" s="390"/>
      <c r="BO121" s="390"/>
      <c r="BP121" s="390"/>
      <c r="BQ121" s="390"/>
      <c r="BR121" s="390"/>
      <c r="BS121" s="390"/>
      <c r="BT121" s="390"/>
      <c r="BU121" s="390"/>
      <c r="BV121" s="390"/>
      <c r="BW121" s="390"/>
      <c r="BX121" s="390"/>
      <c r="BY121" s="390"/>
      <c r="BZ121" s="390"/>
      <c r="CA121" s="390"/>
      <c r="CB121" s="390"/>
      <c r="CC121" s="390"/>
      <c r="CD121" s="390"/>
      <c r="CE121" s="390"/>
      <c r="CF121" s="390"/>
      <c r="CG121" s="390"/>
      <c r="CH121" s="390"/>
      <c r="CI121" s="390"/>
      <c r="CJ121" s="390"/>
      <c r="CK121" s="390"/>
    </row>
    <row r="122" spans="1:89" s="410" customFormat="1" ht="19.5" customHeight="1">
      <c r="A122" s="411"/>
      <c r="B122" s="416"/>
      <c r="C122" s="442" t="s">
        <v>289</v>
      </c>
      <c r="D122" s="426">
        <f t="shared" si="47"/>
        <v>229</v>
      </c>
      <c r="E122" s="423">
        <v>3</v>
      </c>
      <c r="F122" s="424">
        <v>8</v>
      </c>
      <c r="G122" s="401">
        <v>9</v>
      </c>
      <c r="H122" s="401">
        <v>11</v>
      </c>
      <c r="I122" s="401">
        <v>11</v>
      </c>
      <c r="J122" s="401">
        <v>14</v>
      </c>
      <c r="K122" s="401">
        <v>20</v>
      </c>
      <c r="L122" s="401">
        <v>18</v>
      </c>
      <c r="M122" s="401">
        <v>21</v>
      </c>
      <c r="N122" s="401">
        <v>10</v>
      </c>
      <c r="O122" s="401">
        <v>16</v>
      </c>
      <c r="P122" s="401">
        <v>16</v>
      </c>
      <c r="Q122" s="401">
        <v>14</v>
      </c>
      <c r="R122" s="401">
        <v>16</v>
      </c>
      <c r="S122" s="401">
        <v>13</v>
      </c>
      <c r="T122" s="401">
        <v>9</v>
      </c>
      <c r="U122" s="401">
        <v>6</v>
      </c>
      <c r="V122" s="401">
        <v>14</v>
      </c>
      <c r="W122" s="402"/>
      <c r="X122" s="402"/>
      <c r="Y122" s="390"/>
      <c r="Z122" s="390"/>
      <c r="AA122" s="390"/>
      <c r="AB122" s="390"/>
      <c r="AC122" s="390"/>
      <c r="AD122" s="390"/>
      <c r="AE122" s="390"/>
      <c r="AF122" s="390"/>
      <c r="AG122" s="390"/>
      <c r="AH122" s="390"/>
      <c r="AI122" s="390"/>
      <c r="AJ122" s="390"/>
      <c r="AK122" s="390"/>
      <c r="AL122" s="390"/>
      <c r="AM122" s="390"/>
      <c r="AN122" s="390"/>
      <c r="AO122" s="390"/>
      <c r="AP122" s="390"/>
      <c r="AQ122" s="390"/>
      <c r="AR122" s="390"/>
      <c r="AS122" s="390"/>
      <c r="AT122" s="390"/>
      <c r="AU122" s="390"/>
      <c r="AV122" s="390"/>
      <c r="AW122" s="390"/>
      <c r="AX122" s="390"/>
      <c r="AY122" s="390"/>
      <c r="AZ122" s="390"/>
      <c r="BA122" s="390"/>
      <c r="BB122" s="390"/>
      <c r="BC122" s="390"/>
      <c r="BD122" s="390"/>
      <c r="BE122" s="390"/>
      <c r="BF122" s="390"/>
      <c r="BG122" s="390"/>
      <c r="BH122" s="390"/>
      <c r="BI122" s="390"/>
      <c r="BJ122" s="390"/>
      <c r="BK122" s="390"/>
      <c r="BL122" s="390"/>
      <c r="BM122" s="390"/>
      <c r="BN122" s="390"/>
      <c r="BO122" s="390"/>
      <c r="BP122" s="390"/>
      <c r="BQ122" s="390"/>
      <c r="BR122" s="390"/>
      <c r="BS122" s="390"/>
      <c r="BT122" s="390"/>
      <c r="BU122" s="390"/>
      <c r="BV122" s="390"/>
      <c r="BW122" s="390"/>
      <c r="BX122" s="390"/>
      <c r="BY122" s="390"/>
      <c r="BZ122" s="390"/>
      <c r="CA122" s="390"/>
      <c r="CB122" s="390"/>
      <c r="CC122" s="390"/>
      <c r="CD122" s="390"/>
      <c r="CE122" s="390"/>
      <c r="CF122" s="390"/>
      <c r="CG122" s="390"/>
      <c r="CH122" s="390"/>
      <c r="CI122" s="390"/>
      <c r="CJ122" s="390"/>
      <c r="CK122" s="390"/>
    </row>
    <row r="123" spans="1:89" ht="19.5" customHeight="1">
      <c r="A123" s="415"/>
      <c r="B123" s="416"/>
      <c r="C123" s="442" t="s">
        <v>286</v>
      </c>
      <c r="D123" s="418">
        <f t="shared" si="47"/>
        <v>151</v>
      </c>
      <c r="E123" s="417">
        <v>1</v>
      </c>
      <c r="F123" s="418">
        <v>6</v>
      </c>
      <c r="G123" s="417">
        <v>7</v>
      </c>
      <c r="H123" s="417">
        <v>4</v>
      </c>
      <c r="I123" s="417">
        <v>6</v>
      </c>
      <c r="J123" s="417">
        <v>6</v>
      </c>
      <c r="K123" s="417">
        <v>9</v>
      </c>
      <c r="L123" s="417">
        <v>16</v>
      </c>
      <c r="M123" s="417">
        <v>13</v>
      </c>
      <c r="N123" s="417">
        <v>9</v>
      </c>
      <c r="O123" s="417">
        <v>11</v>
      </c>
      <c r="P123" s="417">
        <v>5</v>
      </c>
      <c r="Q123" s="417">
        <v>15</v>
      </c>
      <c r="R123" s="417">
        <v>15</v>
      </c>
      <c r="S123" s="417">
        <v>7</v>
      </c>
      <c r="T123" s="417">
        <v>8</v>
      </c>
      <c r="U123" s="417">
        <v>6</v>
      </c>
      <c r="V123" s="418">
        <v>7</v>
      </c>
      <c r="W123" s="402"/>
      <c r="X123" s="402"/>
      <c r="Y123" s="390"/>
      <c r="Z123" s="390"/>
      <c r="AA123" s="390"/>
      <c r="AB123" s="390"/>
      <c r="AC123" s="390"/>
      <c r="AD123" s="390"/>
      <c r="AE123" s="390"/>
      <c r="AF123" s="390"/>
      <c r="AG123" s="390"/>
      <c r="AH123" s="390"/>
      <c r="AI123" s="390"/>
      <c r="AJ123" s="390"/>
      <c r="AK123" s="390"/>
      <c r="AL123" s="390"/>
      <c r="AM123" s="390"/>
      <c r="AN123" s="390"/>
      <c r="AO123" s="390"/>
      <c r="AP123" s="390"/>
      <c r="AQ123" s="390"/>
      <c r="AR123" s="390"/>
      <c r="AS123" s="390"/>
      <c r="AT123" s="390"/>
      <c r="AU123" s="390"/>
      <c r="AV123" s="390"/>
      <c r="AW123" s="390"/>
      <c r="AX123" s="390"/>
      <c r="AY123" s="390"/>
      <c r="AZ123" s="390"/>
      <c r="BA123" s="390"/>
      <c r="BB123" s="390"/>
      <c r="BC123" s="390"/>
      <c r="BD123" s="390"/>
      <c r="BE123" s="390"/>
      <c r="BF123" s="390"/>
      <c r="BG123" s="390"/>
      <c r="BH123" s="390"/>
      <c r="BI123" s="390"/>
      <c r="BJ123" s="390"/>
      <c r="BK123" s="390"/>
      <c r="BL123" s="390"/>
      <c r="BM123" s="390"/>
      <c r="BN123" s="390"/>
      <c r="BO123" s="390"/>
      <c r="BP123" s="390"/>
      <c r="BQ123" s="390"/>
      <c r="BR123" s="390"/>
      <c r="BS123" s="390"/>
      <c r="BT123" s="390"/>
      <c r="BU123" s="390"/>
      <c r="BV123" s="390"/>
      <c r="BW123" s="390"/>
      <c r="BX123" s="390"/>
      <c r="BY123" s="390"/>
      <c r="BZ123" s="390"/>
      <c r="CA123" s="390"/>
      <c r="CB123" s="390"/>
      <c r="CC123" s="390"/>
      <c r="CD123" s="390"/>
      <c r="CE123" s="390"/>
      <c r="CF123" s="390"/>
      <c r="CG123" s="390"/>
      <c r="CH123" s="390"/>
      <c r="CI123" s="390"/>
      <c r="CJ123" s="390"/>
      <c r="CK123" s="390"/>
    </row>
    <row r="124" spans="1:89" s="410" customFormat="1" ht="19.5" customHeight="1">
      <c r="A124" s="407" t="s">
        <v>33</v>
      </c>
      <c r="B124" s="408" t="s">
        <v>357</v>
      </c>
      <c r="C124" s="441"/>
      <c r="D124" s="405">
        <f t="shared" si="47"/>
        <v>1133</v>
      </c>
      <c r="E124" s="405">
        <f t="shared" ref="E124:V124" si="56">SUM(E125:E126)</f>
        <v>11</v>
      </c>
      <c r="F124" s="406">
        <f t="shared" si="56"/>
        <v>48</v>
      </c>
      <c r="G124" s="406">
        <f t="shared" si="56"/>
        <v>63</v>
      </c>
      <c r="H124" s="406">
        <f t="shared" si="56"/>
        <v>63</v>
      </c>
      <c r="I124" s="406">
        <f t="shared" si="56"/>
        <v>78</v>
      </c>
      <c r="J124" s="406">
        <f t="shared" si="56"/>
        <v>70</v>
      </c>
      <c r="K124" s="406">
        <f t="shared" si="56"/>
        <v>75</v>
      </c>
      <c r="L124" s="406">
        <f t="shared" si="56"/>
        <v>70</v>
      </c>
      <c r="M124" s="406">
        <f t="shared" si="56"/>
        <v>92</v>
      </c>
      <c r="N124" s="406">
        <f t="shared" si="56"/>
        <v>58</v>
      </c>
      <c r="O124" s="406">
        <f t="shared" si="56"/>
        <v>69</v>
      </c>
      <c r="P124" s="406">
        <f t="shared" si="56"/>
        <v>83</v>
      </c>
      <c r="Q124" s="406">
        <f t="shared" si="56"/>
        <v>81</v>
      </c>
      <c r="R124" s="406">
        <f t="shared" si="56"/>
        <v>81</v>
      </c>
      <c r="S124" s="406">
        <f t="shared" si="56"/>
        <v>58</v>
      </c>
      <c r="T124" s="406">
        <f t="shared" si="56"/>
        <v>47</v>
      </c>
      <c r="U124" s="406">
        <f t="shared" si="56"/>
        <v>35</v>
      </c>
      <c r="V124" s="406">
        <f t="shared" si="56"/>
        <v>51</v>
      </c>
      <c r="W124" s="402"/>
      <c r="X124" s="402"/>
      <c r="Y124" s="390"/>
      <c r="Z124" s="390"/>
      <c r="AA124" s="390"/>
      <c r="AB124" s="390"/>
      <c r="AC124" s="390"/>
      <c r="AD124" s="390"/>
      <c r="AE124" s="390"/>
      <c r="AF124" s="390"/>
      <c r="AG124" s="390"/>
      <c r="AH124" s="390"/>
      <c r="AI124" s="390"/>
      <c r="AJ124" s="390"/>
      <c r="AK124" s="390"/>
      <c r="AL124" s="390"/>
      <c r="AM124" s="390"/>
      <c r="AN124" s="390"/>
      <c r="AO124" s="390"/>
      <c r="AP124" s="390"/>
      <c r="AQ124" s="390"/>
      <c r="AR124" s="390"/>
      <c r="AS124" s="390"/>
      <c r="AT124" s="390"/>
      <c r="AU124" s="390"/>
      <c r="AV124" s="390"/>
      <c r="AW124" s="390"/>
      <c r="AX124" s="390"/>
      <c r="AY124" s="390"/>
      <c r="AZ124" s="390"/>
      <c r="BA124" s="390"/>
      <c r="BB124" s="390"/>
      <c r="BC124" s="390"/>
      <c r="BD124" s="390"/>
      <c r="BE124" s="390"/>
      <c r="BF124" s="390"/>
      <c r="BG124" s="390"/>
      <c r="BH124" s="390"/>
      <c r="BI124" s="390"/>
      <c r="BJ124" s="390"/>
      <c r="BK124" s="390"/>
      <c r="BL124" s="390"/>
      <c r="BM124" s="390"/>
      <c r="BN124" s="390"/>
      <c r="BO124" s="390"/>
      <c r="BP124" s="390"/>
      <c r="BQ124" s="390"/>
      <c r="BR124" s="390"/>
      <c r="BS124" s="390"/>
      <c r="BT124" s="390"/>
      <c r="BU124" s="390"/>
      <c r="BV124" s="390"/>
      <c r="BW124" s="390"/>
      <c r="BX124" s="390"/>
      <c r="BY124" s="390"/>
      <c r="BZ124" s="390"/>
      <c r="CA124" s="390"/>
      <c r="CB124" s="390"/>
      <c r="CC124" s="390"/>
      <c r="CD124" s="390"/>
      <c r="CE124" s="390"/>
      <c r="CF124" s="390"/>
      <c r="CG124" s="390"/>
      <c r="CH124" s="390"/>
      <c r="CI124" s="390"/>
      <c r="CJ124" s="390"/>
      <c r="CK124" s="390"/>
    </row>
    <row r="125" spans="1:89" s="410" customFormat="1" ht="19.5" customHeight="1">
      <c r="A125" s="411"/>
      <c r="B125" s="416"/>
      <c r="C125" s="442" t="s">
        <v>289</v>
      </c>
      <c r="D125" s="418">
        <f t="shared" si="47"/>
        <v>604</v>
      </c>
      <c r="E125" s="414">
        <v>5</v>
      </c>
      <c r="F125" s="401">
        <v>25</v>
      </c>
      <c r="G125" s="401">
        <v>35</v>
      </c>
      <c r="H125" s="401">
        <v>36</v>
      </c>
      <c r="I125" s="401">
        <v>41</v>
      </c>
      <c r="J125" s="401">
        <v>38</v>
      </c>
      <c r="K125" s="401">
        <v>34</v>
      </c>
      <c r="L125" s="401">
        <v>40</v>
      </c>
      <c r="M125" s="401">
        <v>50</v>
      </c>
      <c r="N125" s="401">
        <v>32</v>
      </c>
      <c r="O125" s="401">
        <v>38</v>
      </c>
      <c r="P125" s="401">
        <v>38</v>
      </c>
      <c r="Q125" s="401">
        <v>45</v>
      </c>
      <c r="R125" s="401">
        <v>50</v>
      </c>
      <c r="S125" s="401">
        <v>34</v>
      </c>
      <c r="T125" s="401">
        <v>25</v>
      </c>
      <c r="U125" s="401">
        <v>16</v>
      </c>
      <c r="V125" s="401">
        <v>22</v>
      </c>
      <c r="W125" s="402"/>
      <c r="X125" s="402"/>
      <c r="Y125" s="390"/>
      <c r="Z125" s="390"/>
      <c r="AA125" s="390"/>
      <c r="AB125" s="390"/>
      <c r="AC125" s="390"/>
      <c r="AD125" s="390"/>
      <c r="AE125" s="390"/>
      <c r="AF125" s="390"/>
      <c r="AG125" s="390"/>
      <c r="AH125" s="390"/>
      <c r="AI125" s="390"/>
      <c r="AJ125" s="390"/>
      <c r="AK125" s="390"/>
      <c r="AL125" s="390"/>
      <c r="AM125" s="390"/>
      <c r="AN125" s="390"/>
      <c r="AO125" s="390"/>
      <c r="AP125" s="390"/>
      <c r="AQ125" s="390"/>
      <c r="AR125" s="390"/>
      <c r="AS125" s="390"/>
      <c r="AT125" s="390"/>
      <c r="AU125" s="390"/>
      <c r="AV125" s="390"/>
      <c r="AW125" s="390"/>
      <c r="AX125" s="390"/>
      <c r="AY125" s="390"/>
      <c r="AZ125" s="390"/>
      <c r="BA125" s="390"/>
      <c r="BB125" s="390"/>
      <c r="BC125" s="390"/>
      <c r="BD125" s="390"/>
      <c r="BE125" s="390"/>
      <c r="BF125" s="390"/>
      <c r="BG125" s="390"/>
      <c r="BH125" s="390"/>
      <c r="BI125" s="390"/>
      <c r="BJ125" s="390"/>
      <c r="BK125" s="390"/>
      <c r="BL125" s="390"/>
      <c r="BM125" s="390"/>
      <c r="BN125" s="390"/>
      <c r="BO125" s="390"/>
      <c r="BP125" s="390"/>
      <c r="BQ125" s="390"/>
      <c r="BR125" s="390"/>
      <c r="BS125" s="390"/>
      <c r="BT125" s="390"/>
      <c r="BU125" s="390"/>
      <c r="BV125" s="390"/>
      <c r="BW125" s="390"/>
      <c r="BX125" s="390"/>
      <c r="BY125" s="390"/>
      <c r="BZ125" s="390"/>
      <c r="CA125" s="390"/>
      <c r="CB125" s="390"/>
      <c r="CC125" s="390"/>
      <c r="CD125" s="390"/>
      <c r="CE125" s="390"/>
      <c r="CF125" s="390"/>
      <c r="CG125" s="390"/>
      <c r="CH125" s="390"/>
      <c r="CI125" s="390"/>
      <c r="CJ125" s="390"/>
      <c r="CK125" s="390"/>
    </row>
    <row r="126" spans="1:89" ht="19.5" customHeight="1">
      <c r="A126" s="415"/>
      <c r="B126" s="416"/>
      <c r="C126" s="442" t="s">
        <v>286</v>
      </c>
      <c r="D126" s="418">
        <f t="shared" si="47"/>
        <v>529</v>
      </c>
      <c r="E126" s="417">
        <v>6</v>
      </c>
      <c r="F126" s="418">
        <v>23</v>
      </c>
      <c r="G126" s="417">
        <v>28</v>
      </c>
      <c r="H126" s="417">
        <v>27</v>
      </c>
      <c r="I126" s="417">
        <v>37</v>
      </c>
      <c r="J126" s="417">
        <v>32</v>
      </c>
      <c r="K126" s="417">
        <v>41</v>
      </c>
      <c r="L126" s="417">
        <v>30</v>
      </c>
      <c r="M126" s="417">
        <v>42</v>
      </c>
      <c r="N126" s="417">
        <v>26</v>
      </c>
      <c r="O126" s="417">
        <v>31</v>
      </c>
      <c r="P126" s="417">
        <v>45</v>
      </c>
      <c r="Q126" s="417">
        <v>36</v>
      </c>
      <c r="R126" s="417">
        <v>31</v>
      </c>
      <c r="S126" s="417">
        <v>24</v>
      </c>
      <c r="T126" s="417">
        <v>22</v>
      </c>
      <c r="U126" s="417">
        <v>19</v>
      </c>
      <c r="V126" s="418">
        <v>29</v>
      </c>
      <c r="W126" s="402"/>
      <c r="X126" s="402"/>
      <c r="Y126" s="390"/>
      <c r="Z126" s="390"/>
      <c r="AA126" s="390"/>
      <c r="AB126" s="390"/>
      <c r="AC126" s="390"/>
      <c r="AD126" s="390"/>
      <c r="AE126" s="390"/>
      <c r="AF126" s="390"/>
      <c r="AG126" s="390"/>
      <c r="AH126" s="390"/>
      <c r="AI126" s="390"/>
      <c r="AJ126" s="390"/>
      <c r="AK126" s="390"/>
      <c r="AL126" s="390"/>
      <c r="AM126" s="390"/>
      <c r="AN126" s="390"/>
      <c r="AO126" s="390"/>
      <c r="AP126" s="390"/>
      <c r="AQ126" s="390"/>
      <c r="AR126" s="390"/>
      <c r="AS126" s="390"/>
      <c r="AT126" s="390"/>
      <c r="AU126" s="390"/>
      <c r="AV126" s="390"/>
      <c r="AW126" s="390"/>
      <c r="AX126" s="390"/>
      <c r="AY126" s="390"/>
      <c r="AZ126" s="390"/>
      <c r="BA126" s="390"/>
      <c r="BB126" s="390"/>
      <c r="BC126" s="390"/>
      <c r="BD126" s="390"/>
      <c r="BE126" s="390"/>
      <c r="BF126" s="390"/>
      <c r="BG126" s="390"/>
      <c r="BH126" s="390"/>
      <c r="BI126" s="390"/>
      <c r="BJ126" s="390"/>
      <c r="BK126" s="390"/>
      <c r="BL126" s="390"/>
      <c r="BM126" s="390"/>
      <c r="BN126" s="390"/>
      <c r="BO126" s="390"/>
      <c r="BP126" s="390"/>
      <c r="BQ126" s="390"/>
      <c r="BR126" s="390"/>
      <c r="BS126" s="390"/>
      <c r="BT126" s="390"/>
      <c r="BU126" s="390"/>
      <c r="BV126" s="390"/>
      <c r="BW126" s="390"/>
      <c r="BX126" s="390"/>
      <c r="BY126" s="390"/>
      <c r="BZ126" s="390"/>
      <c r="CA126" s="390"/>
      <c r="CB126" s="390"/>
      <c r="CC126" s="390"/>
      <c r="CD126" s="390"/>
      <c r="CE126" s="390"/>
      <c r="CF126" s="390"/>
      <c r="CG126" s="390"/>
      <c r="CH126" s="390"/>
      <c r="CI126" s="390"/>
      <c r="CJ126" s="390"/>
      <c r="CK126" s="390"/>
    </row>
    <row r="127" spans="1:89" s="410" customFormat="1" ht="19.5" customHeight="1">
      <c r="A127" s="407" t="s">
        <v>35</v>
      </c>
      <c r="B127" s="408" t="s">
        <v>358</v>
      </c>
      <c r="C127" s="441"/>
      <c r="D127" s="405">
        <f t="shared" si="47"/>
        <v>947</v>
      </c>
      <c r="E127" s="405">
        <f t="shared" ref="E127:V127" si="57">SUM(E128:E129)</f>
        <v>13</v>
      </c>
      <c r="F127" s="406">
        <f t="shared" si="57"/>
        <v>46</v>
      </c>
      <c r="G127" s="406">
        <f t="shared" si="57"/>
        <v>52</v>
      </c>
      <c r="H127" s="406">
        <f t="shared" si="57"/>
        <v>57</v>
      </c>
      <c r="I127" s="406">
        <f t="shared" si="57"/>
        <v>65</v>
      </c>
      <c r="J127" s="406">
        <f t="shared" si="57"/>
        <v>69</v>
      </c>
      <c r="K127" s="406">
        <f t="shared" si="57"/>
        <v>72</v>
      </c>
      <c r="L127" s="406">
        <f t="shared" si="57"/>
        <v>61</v>
      </c>
      <c r="M127" s="406">
        <f t="shared" si="57"/>
        <v>56</v>
      </c>
      <c r="N127" s="406">
        <f t="shared" si="57"/>
        <v>58</v>
      </c>
      <c r="O127" s="406">
        <f t="shared" si="57"/>
        <v>62</v>
      </c>
      <c r="P127" s="406">
        <f t="shared" si="57"/>
        <v>59</v>
      </c>
      <c r="Q127" s="406">
        <f t="shared" si="57"/>
        <v>57</v>
      </c>
      <c r="R127" s="406">
        <f t="shared" si="57"/>
        <v>40</v>
      </c>
      <c r="S127" s="406">
        <f t="shared" si="57"/>
        <v>59</v>
      </c>
      <c r="T127" s="406">
        <f t="shared" si="57"/>
        <v>45</v>
      </c>
      <c r="U127" s="406">
        <f t="shared" si="57"/>
        <v>42</v>
      </c>
      <c r="V127" s="406">
        <f t="shared" si="57"/>
        <v>34</v>
      </c>
      <c r="W127" s="402"/>
      <c r="X127" s="402"/>
      <c r="Y127" s="390"/>
      <c r="Z127" s="390"/>
      <c r="AA127" s="390"/>
      <c r="AB127" s="390"/>
      <c r="AC127" s="390"/>
      <c r="AD127" s="390"/>
      <c r="AE127" s="390"/>
      <c r="AF127" s="390"/>
      <c r="AG127" s="390"/>
      <c r="AH127" s="390"/>
      <c r="AI127" s="390"/>
      <c r="AJ127" s="390"/>
      <c r="AK127" s="390"/>
      <c r="AL127" s="390"/>
      <c r="AM127" s="390"/>
      <c r="AN127" s="390"/>
      <c r="AO127" s="390"/>
      <c r="AP127" s="390"/>
      <c r="AQ127" s="390"/>
      <c r="AR127" s="390"/>
      <c r="AS127" s="390"/>
      <c r="AT127" s="390"/>
      <c r="AU127" s="390"/>
      <c r="AV127" s="390"/>
      <c r="AW127" s="390"/>
      <c r="AX127" s="390"/>
      <c r="AY127" s="390"/>
      <c r="AZ127" s="390"/>
      <c r="BA127" s="390"/>
      <c r="BB127" s="390"/>
      <c r="BC127" s="390"/>
      <c r="BD127" s="390"/>
      <c r="BE127" s="390"/>
      <c r="BF127" s="390"/>
      <c r="BG127" s="390"/>
      <c r="BH127" s="390"/>
      <c r="BI127" s="390"/>
      <c r="BJ127" s="390"/>
      <c r="BK127" s="390"/>
      <c r="BL127" s="390"/>
      <c r="BM127" s="390"/>
      <c r="BN127" s="390"/>
      <c r="BO127" s="390"/>
      <c r="BP127" s="390"/>
      <c r="BQ127" s="390"/>
      <c r="BR127" s="390"/>
      <c r="BS127" s="390"/>
      <c r="BT127" s="390"/>
      <c r="BU127" s="390"/>
      <c r="BV127" s="390"/>
      <c r="BW127" s="390"/>
      <c r="BX127" s="390"/>
      <c r="BY127" s="390"/>
      <c r="BZ127" s="390"/>
      <c r="CA127" s="390"/>
      <c r="CB127" s="390"/>
      <c r="CC127" s="390"/>
      <c r="CD127" s="390"/>
      <c r="CE127" s="390"/>
      <c r="CF127" s="390"/>
      <c r="CG127" s="390"/>
      <c r="CH127" s="390"/>
      <c r="CI127" s="390"/>
      <c r="CJ127" s="390"/>
      <c r="CK127" s="390"/>
    </row>
    <row r="128" spans="1:89" s="410" customFormat="1" ht="19.5" customHeight="1">
      <c r="A128" s="411"/>
      <c r="B128" s="416"/>
      <c r="C128" s="442" t="s">
        <v>289</v>
      </c>
      <c r="D128" s="418">
        <f t="shared" si="47"/>
        <v>490</v>
      </c>
      <c r="E128" s="414">
        <v>5</v>
      </c>
      <c r="F128" s="401">
        <v>22</v>
      </c>
      <c r="G128" s="401">
        <v>27</v>
      </c>
      <c r="H128" s="401">
        <v>25</v>
      </c>
      <c r="I128" s="401">
        <v>37</v>
      </c>
      <c r="J128" s="401">
        <v>29</v>
      </c>
      <c r="K128" s="401">
        <v>39</v>
      </c>
      <c r="L128" s="401">
        <v>33</v>
      </c>
      <c r="M128" s="401">
        <v>26</v>
      </c>
      <c r="N128" s="401">
        <v>33</v>
      </c>
      <c r="O128" s="401">
        <v>37</v>
      </c>
      <c r="P128" s="401">
        <v>30</v>
      </c>
      <c r="Q128" s="401">
        <v>26</v>
      </c>
      <c r="R128" s="401">
        <v>23</v>
      </c>
      <c r="S128" s="401">
        <v>33</v>
      </c>
      <c r="T128" s="401">
        <v>29</v>
      </c>
      <c r="U128" s="401">
        <v>19</v>
      </c>
      <c r="V128" s="401">
        <v>17</v>
      </c>
      <c r="W128" s="402"/>
      <c r="X128" s="402"/>
      <c r="Y128" s="390"/>
      <c r="Z128" s="390"/>
      <c r="AA128" s="390"/>
      <c r="AB128" s="390"/>
      <c r="AC128" s="390"/>
      <c r="AD128" s="390"/>
      <c r="AE128" s="390"/>
      <c r="AF128" s="390"/>
      <c r="AG128" s="390"/>
      <c r="AH128" s="390"/>
      <c r="AI128" s="390"/>
      <c r="AJ128" s="390"/>
      <c r="AK128" s="390"/>
      <c r="AL128" s="390"/>
      <c r="AM128" s="390"/>
      <c r="AN128" s="390"/>
      <c r="AO128" s="390"/>
      <c r="AP128" s="390"/>
      <c r="AQ128" s="390"/>
      <c r="AR128" s="390"/>
      <c r="AS128" s="390"/>
      <c r="AT128" s="390"/>
      <c r="AU128" s="390"/>
      <c r="AV128" s="390"/>
      <c r="AW128" s="390"/>
      <c r="AX128" s="390"/>
      <c r="AY128" s="390"/>
      <c r="AZ128" s="390"/>
      <c r="BA128" s="390"/>
      <c r="BB128" s="390"/>
      <c r="BC128" s="390"/>
      <c r="BD128" s="390"/>
      <c r="BE128" s="390"/>
      <c r="BF128" s="390"/>
      <c r="BG128" s="390"/>
      <c r="BH128" s="390"/>
      <c r="BI128" s="390"/>
      <c r="BJ128" s="390"/>
      <c r="BK128" s="390"/>
      <c r="BL128" s="390"/>
      <c r="BM128" s="390"/>
      <c r="BN128" s="390"/>
      <c r="BO128" s="390"/>
      <c r="BP128" s="390"/>
      <c r="BQ128" s="390"/>
      <c r="BR128" s="390"/>
      <c r="BS128" s="390"/>
      <c r="BT128" s="390"/>
      <c r="BU128" s="390"/>
      <c r="BV128" s="390"/>
      <c r="BW128" s="390"/>
      <c r="BX128" s="390"/>
      <c r="BY128" s="390"/>
      <c r="BZ128" s="390"/>
      <c r="CA128" s="390"/>
      <c r="CB128" s="390"/>
      <c r="CC128" s="390"/>
      <c r="CD128" s="390"/>
      <c r="CE128" s="390"/>
      <c r="CF128" s="390"/>
      <c r="CG128" s="390"/>
      <c r="CH128" s="390"/>
      <c r="CI128" s="390"/>
      <c r="CJ128" s="390"/>
      <c r="CK128" s="390"/>
    </row>
    <row r="129" spans="1:89" ht="19.5" customHeight="1">
      <c r="A129" s="415"/>
      <c r="B129" s="416"/>
      <c r="C129" s="442" t="s">
        <v>286</v>
      </c>
      <c r="D129" s="418">
        <f t="shared" si="47"/>
        <v>457</v>
      </c>
      <c r="E129" s="417">
        <v>8</v>
      </c>
      <c r="F129" s="418">
        <v>24</v>
      </c>
      <c r="G129" s="417">
        <v>25</v>
      </c>
      <c r="H129" s="417">
        <v>32</v>
      </c>
      <c r="I129" s="417">
        <v>28</v>
      </c>
      <c r="J129" s="417">
        <v>40</v>
      </c>
      <c r="K129" s="417">
        <v>33</v>
      </c>
      <c r="L129" s="417">
        <v>28</v>
      </c>
      <c r="M129" s="417">
        <v>30</v>
      </c>
      <c r="N129" s="417">
        <v>25</v>
      </c>
      <c r="O129" s="417">
        <v>25</v>
      </c>
      <c r="P129" s="417">
        <v>29</v>
      </c>
      <c r="Q129" s="417">
        <v>31</v>
      </c>
      <c r="R129" s="417">
        <v>17</v>
      </c>
      <c r="S129" s="417">
        <v>26</v>
      </c>
      <c r="T129" s="417">
        <v>16</v>
      </c>
      <c r="U129" s="417">
        <v>23</v>
      </c>
      <c r="V129" s="418">
        <v>17</v>
      </c>
      <c r="W129" s="402"/>
      <c r="X129" s="402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</row>
    <row r="130" spans="1:89" s="410" customFormat="1" ht="19.5" customHeight="1">
      <c r="A130" s="407" t="s">
        <v>37</v>
      </c>
      <c r="B130" s="408" t="s">
        <v>359</v>
      </c>
      <c r="C130" s="441"/>
      <c r="D130" s="405">
        <f t="shared" si="47"/>
        <v>1130</v>
      </c>
      <c r="E130" s="405">
        <f t="shared" ref="E130:V130" si="58">SUM(E131:E132)</f>
        <v>6</v>
      </c>
      <c r="F130" s="406">
        <f t="shared" si="58"/>
        <v>42</v>
      </c>
      <c r="G130" s="406">
        <f t="shared" si="58"/>
        <v>70</v>
      </c>
      <c r="H130" s="406">
        <f t="shared" si="58"/>
        <v>69</v>
      </c>
      <c r="I130" s="406">
        <f t="shared" si="58"/>
        <v>83</v>
      </c>
      <c r="J130" s="406">
        <f t="shared" si="58"/>
        <v>77</v>
      </c>
      <c r="K130" s="406">
        <f t="shared" si="58"/>
        <v>66</v>
      </c>
      <c r="L130" s="406">
        <f t="shared" si="58"/>
        <v>88</v>
      </c>
      <c r="M130" s="406">
        <f t="shared" si="58"/>
        <v>77</v>
      </c>
      <c r="N130" s="406">
        <f t="shared" si="58"/>
        <v>63</v>
      </c>
      <c r="O130" s="406">
        <f t="shared" si="58"/>
        <v>61</v>
      </c>
      <c r="P130" s="406">
        <f t="shared" si="58"/>
        <v>68</v>
      </c>
      <c r="Q130" s="406">
        <f t="shared" si="58"/>
        <v>57</v>
      </c>
      <c r="R130" s="406">
        <f t="shared" si="58"/>
        <v>64</v>
      </c>
      <c r="S130" s="406">
        <f t="shared" si="58"/>
        <v>73</v>
      </c>
      <c r="T130" s="406">
        <f t="shared" si="58"/>
        <v>61</v>
      </c>
      <c r="U130" s="406">
        <f t="shared" si="58"/>
        <v>48</v>
      </c>
      <c r="V130" s="406">
        <f t="shared" si="58"/>
        <v>57</v>
      </c>
      <c r="W130" s="402"/>
      <c r="X130" s="402"/>
      <c r="Y130" s="390"/>
      <c r="Z130" s="390"/>
      <c r="AA130" s="390"/>
      <c r="AB130" s="390"/>
      <c r="AC130" s="390"/>
      <c r="AD130" s="390"/>
      <c r="AE130" s="390"/>
      <c r="AF130" s="390"/>
      <c r="AG130" s="390"/>
      <c r="AH130" s="390"/>
      <c r="AI130" s="390"/>
      <c r="AJ130" s="390"/>
      <c r="AK130" s="390"/>
      <c r="AL130" s="390"/>
      <c r="AM130" s="390"/>
      <c r="AN130" s="390"/>
      <c r="AO130" s="390"/>
      <c r="AP130" s="390"/>
      <c r="AQ130" s="390"/>
      <c r="AR130" s="390"/>
      <c r="AS130" s="390"/>
      <c r="AT130" s="390"/>
      <c r="AU130" s="390"/>
      <c r="AV130" s="390"/>
      <c r="AW130" s="390"/>
      <c r="AX130" s="390"/>
      <c r="AY130" s="390"/>
      <c r="AZ130" s="390"/>
      <c r="BA130" s="390"/>
      <c r="BB130" s="390"/>
      <c r="BC130" s="390"/>
      <c r="BD130" s="390"/>
      <c r="BE130" s="390"/>
      <c r="BF130" s="390"/>
      <c r="BG130" s="390"/>
      <c r="BH130" s="390"/>
      <c r="BI130" s="390"/>
      <c r="BJ130" s="390"/>
      <c r="BK130" s="390"/>
      <c r="BL130" s="390"/>
      <c r="BM130" s="390"/>
      <c r="BN130" s="390"/>
      <c r="BO130" s="390"/>
      <c r="BP130" s="390"/>
      <c r="BQ130" s="390"/>
      <c r="BR130" s="390"/>
      <c r="BS130" s="390"/>
      <c r="BT130" s="390"/>
      <c r="BU130" s="390"/>
      <c r="BV130" s="390"/>
      <c r="BW130" s="390"/>
      <c r="BX130" s="390"/>
      <c r="BY130" s="390"/>
      <c r="BZ130" s="390"/>
      <c r="CA130" s="390"/>
      <c r="CB130" s="390"/>
      <c r="CC130" s="390"/>
      <c r="CD130" s="390"/>
      <c r="CE130" s="390"/>
      <c r="CF130" s="390"/>
      <c r="CG130" s="390"/>
      <c r="CH130" s="390"/>
      <c r="CI130" s="390"/>
      <c r="CJ130" s="390"/>
      <c r="CK130" s="390"/>
    </row>
    <row r="131" spans="1:89" s="410" customFormat="1" ht="19.5" customHeight="1">
      <c r="A131" s="411"/>
      <c r="B131" s="422"/>
      <c r="C131" s="442" t="s">
        <v>289</v>
      </c>
      <c r="D131" s="418">
        <f t="shared" si="47"/>
        <v>613</v>
      </c>
      <c r="E131" s="414">
        <v>3</v>
      </c>
      <c r="F131" s="401">
        <v>21</v>
      </c>
      <c r="G131" s="401">
        <v>37</v>
      </c>
      <c r="H131" s="401">
        <v>39</v>
      </c>
      <c r="I131" s="401">
        <v>49</v>
      </c>
      <c r="J131" s="401">
        <v>36</v>
      </c>
      <c r="K131" s="401">
        <v>40</v>
      </c>
      <c r="L131" s="401">
        <v>54</v>
      </c>
      <c r="M131" s="401">
        <v>30</v>
      </c>
      <c r="N131" s="401">
        <v>42</v>
      </c>
      <c r="O131" s="401">
        <v>31</v>
      </c>
      <c r="P131" s="401">
        <v>37</v>
      </c>
      <c r="Q131" s="401">
        <v>29</v>
      </c>
      <c r="R131" s="401">
        <v>37</v>
      </c>
      <c r="S131" s="401">
        <v>37</v>
      </c>
      <c r="T131" s="401">
        <v>35</v>
      </c>
      <c r="U131" s="401">
        <v>25</v>
      </c>
      <c r="V131" s="401">
        <v>31</v>
      </c>
      <c r="W131" s="402"/>
      <c r="X131" s="402"/>
      <c r="Y131" s="390"/>
      <c r="Z131" s="390"/>
      <c r="AA131" s="390"/>
      <c r="AB131" s="390"/>
      <c r="AC131" s="390"/>
      <c r="AD131" s="390"/>
      <c r="AE131" s="390"/>
      <c r="AF131" s="390"/>
      <c r="AG131" s="390"/>
      <c r="AH131" s="390"/>
      <c r="AI131" s="390"/>
      <c r="AJ131" s="390"/>
      <c r="AK131" s="390"/>
      <c r="AL131" s="390"/>
      <c r="AM131" s="390"/>
      <c r="AN131" s="390"/>
      <c r="AO131" s="390"/>
      <c r="AP131" s="390"/>
      <c r="AQ131" s="390"/>
      <c r="AR131" s="390"/>
      <c r="AS131" s="390"/>
      <c r="AT131" s="390"/>
      <c r="AU131" s="390"/>
      <c r="AV131" s="390"/>
      <c r="AW131" s="390"/>
      <c r="AX131" s="390"/>
      <c r="AY131" s="390"/>
      <c r="AZ131" s="390"/>
      <c r="BA131" s="390"/>
      <c r="BB131" s="390"/>
      <c r="BC131" s="390"/>
      <c r="BD131" s="390"/>
      <c r="BE131" s="390"/>
      <c r="BF131" s="390"/>
      <c r="BG131" s="390"/>
      <c r="BH131" s="390"/>
      <c r="BI131" s="390"/>
      <c r="BJ131" s="390"/>
      <c r="BK131" s="390"/>
      <c r="BL131" s="390"/>
      <c r="BM131" s="390"/>
      <c r="BN131" s="390"/>
      <c r="BO131" s="390"/>
      <c r="BP131" s="390"/>
      <c r="BQ131" s="390"/>
      <c r="BR131" s="390"/>
      <c r="BS131" s="390"/>
      <c r="BT131" s="390"/>
      <c r="BU131" s="390"/>
      <c r="BV131" s="390"/>
      <c r="BW131" s="390"/>
      <c r="BX131" s="390"/>
      <c r="BY131" s="390"/>
      <c r="BZ131" s="390"/>
      <c r="CA131" s="390"/>
      <c r="CB131" s="390"/>
      <c r="CC131" s="390"/>
      <c r="CD131" s="390"/>
      <c r="CE131" s="390"/>
      <c r="CF131" s="390"/>
      <c r="CG131" s="390"/>
      <c r="CH131" s="390"/>
      <c r="CI131" s="390"/>
      <c r="CJ131" s="390"/>
      <c r="CK131" s="390"/>
    </row>
    <row r="132" spans="1:89" ht="19.5" customHeight="1">
      <c r="A132" s="415"/>
      <c r="B132" s="422"/>
      <c r="C132" s="442" t="s">
        <v>286</v>
      </c>
      <c r="D132" s="418">
        <f t="shared" si="47"/>
        <v>517</v>
      </c>
      <c r="E132" s="417">
        <v>3</v>
      </c>
      <c r="F132" s="418">
        <v>21</v>
      </c>
      <c r="G132" s="417">
        <v>33</v>
      </c>
      <c r="H132" s="417">
        <v>30</v>
      </c>
      <c r="I132" s="417">
        <v>34</v>
      </c>
      <c r="J132" s="417">
        <v>41</v>
      </c>
      <c r="K132" s="417">
        <v>26</v>
      </c>
      <c r="L132" s="417">
        <v>34</v>
      </c>
      <c r="M132" s="417">
        <v>47</v>
      </c>
      <c r="N132" s="417">
        <v>21</v>
      </c>
      <c r="O132" s="417">
        <v>30</v>
      </c>
      <c r="P132" s="417">
        <v>31</v>
      </c>
      <c r="Q132" s="417">
        <v>28</v>
      </c>
      <c r="R132" s="417">
        <v>27</v>
      </c>
      <c r="S132" s="417">
        <v>36</v>
      </c>
      <c r="T132" s="417">
        <v>26</v>
      </c>
      <c r="U132" s="417">
        <v>23</v>
      </c>
      <c r="V132" s="418">
        <v>26</v>
      </c>
      <c r="W132" s="402"/>
      <c r="X132" s="402"/>
      <c r="Y132" s="390"/>
      <c r="Z132" s="390"/>
      <c r="AA132" s="390"/>
      <c r="AB132" s="390"/>
      <c r="AC132" s="390"/>
      <c r="AD132" s="390"/>
      <c r="AE132" s="390"/>
      <c r="AF132" s="390"/>
      <c r="AG132" s="390"/>
      <c r="AH132" s="390"/>
      <c r="AI132" s="390"/>
      <c r="AJ132" s="390"/>
      <c r="AK132" s="390"/>
      <c r="AL132" s="390"/>
      <c r="AM132" s="390"/>
      <c r="AN132" s="390"/>
      <c r="AO132" s="390"/>
      <c r="AP132" s="390"/>
      <c r="AQ132" s="390"/>
      <c r="AR132" s="390"/>
      <c r="AS132" s="390"/>
      <c r="AT132" s="390"/>
      <c r="AU132" s="390"/>
      <c r="AV132" s="390"/>
      <c r="AW132" s="390"/>
      <c r="AX132" s="390"/>
      <c r="AY132" s="390"/>
      <c r="AZ132" s="390"/>
      <c r="BA132" s="390"/>
      <c r="BB132" s="390"/>
      <c r="BC132" s="390"/>
      <c r="BD132" s="390"/>
      <c r="BE132" s="390"/>
      <c r="BF132" s="390"/>
      <c r="BG132" s="390"/>
      <c r="BH132" s="390"/>
      <c r="BI132" s="390"/>
      <c r="BJ132" s="390"/>
      <c r="BK132" s="390"/>
      <c r="BL132" s="390"/>
      <c r="BM132" s="390"/>
      <c r="BN132" s="390"/>
      <c r="BO132" s="390"/>
      <c r="BP132" s="390"/>
      <c r="BQ132" s="390"/>
      <c r="BR132" s="390"/>
      <c r="BS132" s="390"/>
      <c r="BT132" s="390"/>
      <c r="BU132" s="390"/>
      <c r="BV132" s="390"/>
      <c r="BW132" s="390"/>
      <c r="BX132" s="390"/>
      <c r="BY132" s="390"/>
      <c r="BZ132" s="390"/>
      <c r="CA132" s="390"/>
      <c r="CB132" s="390"/>
      <c r="CC132" s="390"/>
      <c r="CD132" s="390"/>
      <c r="CE132" s="390"/>
      <c r="CF132" s="390"/>
      <c r="CG132" s="390"/>
      <c r="CH132" s="390"/>
      <c r="CI132" s="390"/>
      <c r="CJ132" s="390"/>
      <c r="CK132" s="390"/>
    </row>
    <row r="133" spans="1:89" ht="19.5" customHeight="1">
      <c r="A133" s="1384" t="s">
        <v>35</v>
      </c>
      <c r="B133" s="1362" t="s">
        <v>360</v>
      </c>
      <c r="C133" s="1363"/>
      <c r="D133" s="1408">
        <f t="shared" si="47"/>
        <v>13170</v>
      </c>
      <c r="E133" s="1402">
        <f t="shared" ref="E133:V133" si="59">SUM(E136+E139+E142+E145+E148+E151+E154+E157)</f>
        <v>135</v>
      </c>
      <c r="F133" s="1402">
        <f t="shared" si="59"/>
        <v>602</v>
      </c>
      <c r="G133" s="1402">
        <f t="shared" si="59"/>
        <v>803</v>
      </c>
      <c r="H133" s="1402">
        <f t="shared" si="59"/>
        <v>833</v>
      </c>
      <c r="I133" s="1402">
        <f t="shared" si="59"/>
        <v>1008</v>
      </c>
      <c r="J133" s="1402">
        <f t="shared" si="59"/>
        <v>1029</v>
      </c>
      <c r="K133" s="1402">
        <f t="shared" si="59"/>
        <v>944</v>
      </c>
      <c r="L133" s="1402">
        <f t="shared" si="59"/>
        <v>871</v>
      </c>
      <c r="M133" s="1402">
        <f t="shared" si="59"/>
        <v>892</v>
      </c>
      <c r="N133" s="1402">
        <f t="shared" si="59"/>
        <v>785</v>
      </c>
      <c r="O133" s="1402">
        <f t="shared" si="59"/>
        <v>789</v>
      </c>
      <c r="P133" s="1402">
        <f t="shared" si="59"/>
        <v>783</v>
      </c>
      <c r="Q133" s="1402">
        <f t="shared" si="59"/>
        <v>810</v>
      </c>
      <c r="R133" s="1402">
        <f t="shared" si="59"/>
        <v>732</v>
      </c>
      <c r="S133" s="1402">
        <f t="shared" si="59"/>
        <v>647</v>
      </c>
      <c r="T133" s="1402">
        <f t="shared" si="59"/>
        <v>543</v>
      </c>
      <c r="U133" s="1402">
        <f t="shared" si="59"/>
        <v>408</v>
      </c>
      <c r="V133" s="1402">
        <f t="shared" si="59"/>
        <v>556</v>
      </c>
      <c r="W133" s="402"/>
      <c r="X133" s="402"/>
      <c r="Y133" s="390"/>
      <c r="Z133" s="390"/>
      <c r="AA133" s="390"/>
      <c r="AB133" s="390"/>
      <c r="AC133" s="390"/>
      <c r="AD133" s="390"/>
      <c r="AE133" s="390"/>
      <c r="AF133" s="390"/>
      <c r="AG133" s="390"/>
      <c r="AH133" s="390"/>
      <c r="AI133" s="390"/>
      <c r="AJ133" s="390"/>
      <c r="AK133" s="390"/>
      <c r="AL133" s="390"/>
      <c r="AM133" s="390"/>
      <c r="AN133" s="390"/>
      <c r="AO133" s="390"/>
      <c r="AP133" s="390"/>
      <c r="AQ133" s="390"/>
      <c r="AR133" s="390"/>
      <c r="AS133" s="390"/>
      <c r="AT133" s="390"/>
      <c r="AU133" s="390"/>
      <c r="AV133" s="390"/>
      <c r="AW133" s="390"/>
      <c r="AX133" s="390"/>
      <c r="AY133" s="390"/>
      <c r="AZ133" s="390"/>
      <c r="BA133" s="390"/>
      <c r="BB133" s="390"/>
      <c r="BC133" s="390"/>
      <c r="BD133" s="390"/>
      <c r="BE133" s="390"/>
      <c r="BF133" s="390"/>
      <c r="BG133" s="390"/>
      <c r="BH133" s="390"/>
      <c r="BI133" s="390"/>
      <c r="BJ133" s="390"/>
      <c r="BK133" s="390"/>
      <c r="BL133" s="390"/>
      <c r="BM133" s="390"/>
      <c r="BN133" s="390"/>
      <c r="BO133" s="390"/>
      <c r="BP133" s="390"/>
      <c r="BQ133" s="390"/>
      <c r="BR133" s="390"/>
      <c r="BS133" s="390"/>
      <c r="BT133" s="390"/>
      <c r="BU133" s="390"/>
      <c r="BV133" s="390"/>
      <c r="BW133" s="390"/>
      <c r="BX133" s="390"/>
      <c r="BY133" s="390"/>
      <c r="BZ133" s="390"/>
      <c r="CA133" s="390"/>
      <c r="CB133" s="390"/>
      <c r="CC133" s="390"/>
      <c r="CD133" s="390"/>
      <c r="CE133" s="390"/>
      <c r="CF133" s="390"/>
      <c r="CG133" s="390"/>
      <c r="CH133" s="390"/>
      <c r="CI133" s="390"/>
      <c r="CJ133" s="390"/>
      <c r="CK133" s="390"/>
    </row>
    <row r="134" spans="1:89" ht="19.5" customHeight="1">
      <c r="A134" s="1367"/>
      <c r="B134" s="428"/>
      <c r="C134" s="392" t="s">
        <v>289</v>
      </c>
      <c r="D134" s="419">
        <f t="shared" si="47"/>
        <v>6745</v>
      </c>
      <c r="E134" s="1403">
        <f t="shared" ref="E134:V134" si="60">SUM(E137+E140+E143+E146+E149+E152+E155+E158)</f>
        <v>62</v>
      </c>
      <c r="F134" s="1403">
        <f t="shared" si="60"/>
        <v>294</v>
      </c>
      <c r="G134" s="1403">
        <f t="shared" si="60"/>
        <v>401</v>
      </c>
      <c r="H134" s="1403">
        <f t="shared" si="60"/>
        <v>412</v>
      </c>
      <c r="I134" s="1403">
        <f t="shared" si="60"/>
        <v>528</v>
      </c>
      <c r="J134" s="1403">
        <f t="shared" si="60"/>
        <v>521</v>
      </c>
      <c r="K134" s="1403">
        <f t="shared" si="60"/>
        <v>499</v>
      </c>
      <c r="L134" s="1403">
        <f t="shared" si="60"/>
        <v>456</v>
      </c>
      <c r="M134" s="1403">
        <f t="shared" si="60"/>
        <v>473</v>
      </c>
      <c r="N134" s="1403">
        <f t="shared" si="60"/>
        <v>432</v>
      </c>
      <c r="O134" s="1403">
        <f t="shared" si="60"/>
        <v>416</v>
      </c>
      <c r="P134" s="1403">
        <f t="shared" si="60"/>
        <v>421</v>
      </c>
      <c r="Q134" s="1403">
        <f t="shared" si="60"/>
        <v>439</v>
      </c>
      <c r="R134" s="1403">
        <f t="shared" si="60"/>
        <v>352</v>
      </c>
      <c r="S134" s="1403">
        <f t="shared" si="60"/>
        <v>341</v>
      </c>
      <c r="T134" s="1403">
        <f t="shared" si="60"/>
        <v>260</v>
      </c>
      <c r="U134" s="1403">
        <f t="shared" si="60"/>
        <v>206</v>
      </c>
      <c r="V134" s="1403">
        <f t="shared" si="60"/>
        <v>232</v>
      </c>
      <c r="W134" s="402"/>
      <c r="X134" s="402"/>
      <c r="Y134" s="390"/>
      <c r="Z134" s="390"/>
      <c r="AA134" s="390"/>
      <c r="AB134" s="390"/>
      <c r="AC134" s="390"/>
      <c r="AD134" s="390"/>
      <c r="AE134" s="390"/>
      <c r="AF134" s="390"/>
      <c r="AG134" s="390"/>
      <c r="AH134" s="390"/>
      <c r="AI134" s="390"/>
      <c r="AJ134" s="390"/>
      <c r="AK134" s="390"/>
      <c r="AL134" s="390"/>
      <c r="AM134" s="390"/>
      <c r="AN134" s="390"/>
      <c r="AO134" s="390"/>
      <c r="AP134" s="390"/>
      <c r="AQ134" s="390"/>
      <c r="AR134" s="390"/>
      <c r="AS134" s="390"/>
      <c r="AT134" s="390"/>
      <c r="AU134" s="390"/>
      <c r="AV134" s="390"/>
      <c r="AW134" s="390"/>
      <c r="AX134" s="390"/>
      <c r="AY134" s="390"/>
      <c r="AZ134" s="390"/>
      <c r="BA134" s="390"/>
      <c r="BB134" s="390"/>
      <c r="BC134" s="390"/>
      <c r="BD134" s="390"/>
      <c r="BE134" s="390"/>
      <c r="BF134" s="390"/>
      <c r="BG134" s="390"/>
      <c r="BH134" s="390"/>
      <c r="BI134" s="390"/>
      <c r="BJ134" s="390"/>
      <c r="BK134" s="390"/>
      <c r="BL134" s="390"/>
      <c r="BM134" s="390"/>
      <c r="BN134" s="390"/>
      <c r="BO134" s="390"/>
      <c r="BP134" s="390"/>
      <c r="BQ134" s="390"/>
      <c r="BR134" s="390"/>
      <c r="BS134" s="390"/>
      <c r="BT134" s="390"/>
      <c r="BU134" s="390"/>
      <c r="BV134" s="390"/>
      <c r="BW134" s="390"/>
      <c r="BX134" s="390"/>
      <c r="BY134" s="390"/>
      <c r="BZ134" s="390"/>
      <c r="CA134" s="390"/>
      <c r="CB134" s="390"/>
      <c r="CC134" s="390"/>
      <c r="CD134" s="390"/>
      <c r="CE134" s="390"/>
      <c r="CF134" s="390"/>
      <c r="CG134" s="390"/>
      <c r="CH134" s="390"/>
      <c r="CI134" s="390"/>
      <c r="CJ134" s="390"/>
      <c r="CK134" s="390"/>
    </row>
    <row r="135" spans="1:89" ht="19.5" customHeight="1">
      <c r="A135" s="1409"/>
      <c r="B135" s="1389"/>
      <c r="C135" s="1381" t="s">
        <v>286</v>
      </c>
      <c r="D135" s="1410">
        <f t="shared" si="47"/>
        <v>6425</v>
      </c>
      <c r="E135" s="1406">
        <f t="shared" ref="E135:V135" si="61">SUM(E138+E141+E144+E147+E150+E153+E156+E159)</f>
        <v>73</v>
      </c>
      <c r="F135" s="1406">
        <f t="shared" si="61"/>
        <v>308</v>
      </c>
      <c r="G135" s="1406">
        <f t="shared" si="61"/>
        <v>402</v>
      </c>
      <c r="H135" s="1406">
        <f t="shared" si="61"/>
        <v>421</v>
      </c>
      <c r="I135" s="1406">
        <f t="shared" si="61"/>
        <v>480</v>
      </c>
      <c r="J135" s="1406">
        <f t="shared" si="61"/>
        <v>508</v>
      </c>
      <c r="K135" s="1406">
        <f t="shared" si="61"/>
        <v>445</v>
      </c>
      <c r="L135" s="1406">
        <f t="shared" si="61"/>
        <v>415</v>
      </c>
      <c r="M135" s="1406">
        <f t="shared" si="61"/>
        <v>419</v>
      </c>
      <c r="N135" s="1406">
        <f t="shared" si="61"/>
        <v>353</v>
      </c>
      <c r="O135" s="1406">
        <f t="shared" si="61"/>
        <v>373</v>
      </c>
      <c r="P135" s="1406">
        <f t="shared" si="61"/>
        <v>362</v>
      </c>
      <c r="Q135" s="1406">
        <f t="shared" si="61"/>
        <v>371</v>
      </c>
      <c r="R135" s="1406">
        <f t="shared" si="61"/>
        <v>380</v>
      </c>
      <c r="S135" s="1406">
        <f t="shared" si="61"/>
        <v>306</v>
      </c>
      <c r="T135" s="1406">
        <f t="shared" si="61"/>
        <v>283</v>
      </c>
      <c r="U135" s="1406">
        <f t="shared" si="61"/>
        <v>202</v>
      </c>
      <c r="V135" s="1406">
        <f t="shared" si="61"/>
        <v>324</v>
      </c>
      <c r="W135" s="402"/>
      <c r="X135" s="402"/>
      <c r="Y135" s="390"/>
      <c r="Z135" s="390"/>
      <c r="AA135" s="390"/>
      <c r="AB135" s="390"/>
      <c r="AC135" s="390"/>
      <c r="AD135" s="390"/>
      <c r="AE135" s="390"/>
      <c r="AF135" s="390"/>
      <c r="AG135" s="390"/>
      <c r="AH135" s="390"/>
      <c r="AI135" s="390"/>
      <c r="AJ135" s="390"/>
      <c r="AK135" s="390"/>
      <c r="AL135" s="390"/>
      <c r="AM135" s="390"/>
      <c r="AN135" s="390"/>
      <c r="AO135" s="390"/>
      <c r="AP135" s="390"/>
      <c r="AQ135" s="390"/>
      <c r="AR135" s="390"/>
      <c r="AS135" s="390"/>
      <c r="AT135" s="390"/>
      <c r="AU135" s="390"/>
      <c r="AV135" s="390"/>
      <c r="AW135" s="390"/>
      <c r="AX135" s="390"/>
      <c r="AY135" s="390"/>
      <c r="AZ135" s="390"/>
      <c r="BA135" s="390"/>
      <c r="BB135" s="390"/>
      <c r="BC135" s="390"/>
      <c r="BD135" s="390"/>
      <c r="BE135" s="390"/>
      <c r="BF135" s="390"/>
      <c r="BG135" s="390"/>
      <c r="BH135" s="390"/>
      <c r="BI135" s="390"/>
      <c r="BJ135" s="390"/>
      <c r="BK135" s="390"/>
      <c r="BL135" s="390"/>
      <c r="BM135" s="390"/>
      <c r="BN135" s="390"/>
      <c r="BO135" s="390"/>
      <c r="BP135" s="390"/>
      <c r="BQ135" s="390"/>
      <c r="BR135" s="390"/>
      <c r="BS135" s="390"/>
      <c r="BT135" s="390"/>
      <c r="BU135" s="390"/>
      <c r="BV135" s="390"/>
      <c r="BW135" s="390"/>
      <c r="BX135" s="390"/>
      <c r="BY135" s="390"/>
      <c r="BZ135" s="390"/>
      <c r="CA135" s="390"/>
      <c r="CB135" s="390"/>
      <c r="CC135" s="390"/>
      <c r="CD135" s="390"/>
      <c r="CE135" s="390"/>
      <c r="CF135" s="390"/>
      <c r="CG135" s="390"/>
      <c r="CH135" s="390"/>
      <c r="CI135" s="390"/>
      <c r="CJ135" s="390"/>
      <c r="CK135" s="390"/>
    </row>
    <row r="136" spans="1:89" s="410" customFormat="1" ht="19.5" customHeight="1">
      <c r="A136" s="407" t="s">
        <v>25</v>
      </c>
      <c r="B136" s="408" t="s">
        <v>361</v>
      </c>
      <c r="C136" s="443"/>
      <c r="D136" s="405">
        <f t="shared" si="47"/>
        <v>2732</v>
      </c>
      <c r="E136" s="405">
        <f t="shared" ref="E136:V136" si="62">SUM(E137:E138)</f>
        <v>31</v>
      </c>
      <c r="F136" s="406">
        <f t="shared" si="62"/>
        <v>128</v>
      </c>
      <c r="G136" s="406">
        <f t="shared" si="62"/>
        <v>164</v>
      </c>
      <c r="H136" s="406">
        <f t="shared" si="62"/>
        <v>173</v>
      </c>
      <c r="I136" s="406">
        <f t="shared" si="62"/>
        <v>201</v>
      </c>
      <c r="J136" s="406">
        <f t="shared" si="62"/>
        <v>239</v>
      </c>
      <c r="K136" s="406">
        <f t="shared" si="62"/>
        <v>189</v>
      </c>
      <c r="L136" s="406">
        <f t="shared" si="62"/>
        <v>209</v>
      </c>
      <c r="M136" s="406">
        <f t="shared" si="62"/>
        <v>174</v>
      </c>
      <c r="N136" s="406">
        <f t="shared" si="62"/>
        <v>164</v>
      </c>
      <c r="O136" s="406">
        <f t="shared" si="62"/>
        <v>178</v>
      </c>
      <c r="P136" s="406">
        <f t="shared" si="62"/>
        <v>154</v>
      </c>
      <c r="Q136" s="406">
        <f t="shared" si="62"/>
        <v>161</v>
      </c>
      <c r="R136" s="406">
        <f t="shared" si="62"/>
        <v>141</v>
      </c>
      <c r="S136" s="406">
        <f t="shared" si="62"/>
        <v>117</v>
      </c>
      <c r="T136" s="406">
        <f t="shared" si="62"/>
        <v>105</v>
      </c>
      <c r="U136" s="406">
        <f t="shared" si="62"/>
        <v>81</v>
      </c>
      <c r="V136" s="406">
        <f t="shared" si="62"/>
        <v>123</v>
      </c>
      <c r="W136" s="402"/>
      <c r="X136" s="402"/>
      <c r="Y136" s="390"/>
      <c r="Z136" s="390"/>
      <c r="AA136" s="390"/>
      <c r="AB136" s="390"/>
      <c r="AC136" s="390"/>
      <c r="AD136" s="390"/>
      <c r="AE136" s="390"/>
      <c r="AF136" s="390"/>
      <c r="AG136" s="390"/>
      <c r="AH136" s="390"/>
      <c r="AI136" s="390"/>
      <c r="AJ136" s="390"/>
      <c r="AK136" s="390"/>
      <c r="AL136" s="390"/>
      <c r="AM136" s="390"/>
      <c r="AN136" s="390"/>
      <c r="AO136" s="390"/>
      <c r="AP136" s="390"/>
      <c r="AQ136" s="390"/>
      <c r="AR136" s="390"/>
      <c r="AS136" s="390"/>
      <c r="AT136" s="390"/>
      <c r="AU136" s="390"/>
      <c r="AV136" s="390"/>
      <c r="AW136" s="390"/>
      <c r="AX136" s="390"/>
      <c r="AY136" s="390"/>
      <c r="AZ136" s="390"/>
      <c r="BA136" s="390"/>
      <c r="BB136" s="390"/>
      <c r="BC136" s="390"/>
      <c r="BD136" s="390"/>
      <c r="BE136" s="390"/>
      <c r="BF136" s="390"/>
      <c r="BG136" s="390"/>
      <c r="BH136" s="390"/>
      <c r="BI136" s="390"/>
      <c r="BJ136" s="390"/>
      <c r="BK136" s="390"/>
      <c r="BL136" s="390"/>
      <c r="BM136" s="390"/>
      <c r="BN136" s="390"/>
      <c r="BO136" s="390"/>
      <c r="BP136" s="390"/>
      <c r="BQ136" s="390"/>
      <c r="BR136" s="390"/>
      <c r="BS136" s="390"/>
      <c r="BT136" s="390"/>
      <c r="BU136" s="390"/>
      <c r="BV136" s="390"/>
      <c r="BW136" s="390"/>
      <c r="BX136" s="390"/>
      <c r="BY136" s="390"/>
      <c r="BZ136" s="390"/>
      <c r="CA136" s="390"/>
      <c r="CB136" s="390"/>
      <c r="CC136" s="390"/>
      <c r="CD136" s="390"/>
      <c r="CE136" s="390"/>
      <c r="CF136" s="390"/>
      <c r="CG136" s="390"/>
      <c r="CH136" s="390"/>
      <c r="CI136" s="390"/>
      <c r="CJ136" s="390"/>
      <c r="CK136" s="390"/>
    </row>
    <row r="137" spans="1:89" s="410" customFormat="1" ht="19.5" customHeight="1">
      <c r="A137" s="411"/>
      <c r="B137" s="416"/>
      <c r="C137" s="413" t="s">
        <v>289</v>
      </c>
      <c r="D137" s="418">
        <f t="shared" si="47"/>
        <v>1350</v>
      </c>
      <c r="E137" s="414">
        <v>18</v>
      </c>
      <c r="F137" s="401">
        <v>59</v>
      </c>
      <c r="G137" s="401">
        <v>74</v>
      </c>
      <c r="H137" s="401">
        <v>92</v>
      </c>
      <c r="I137" s="401">
        <v>102</v>
      </c>
      <c r="J137" s="401">
        <v>119</v>
      </c>
      <c r="K137" s="401">
        <v>104</v>
      </c>
      <c r="L137" s="401">
        <v>107</v>
      </c>
      <c r="M137" s="401">
        <v>95</v>
      </c>
      <c r="N137" s="401">
        <v>89</v>
      </c>
      <c r="O137" s="401">
        <v>86</v>
      </c>
      <c r="P137" s="401">
        <v>85</v>
      </c>
      <c r="Q137" s="401">
        <v>81</v>
      </c>
      <c r="R137" s="401">
        <v>69</v>
      </c>
      <c r="S137" s="401">
        <v>58</v>
      </c>
      <c r="T137" s="401">
        <v>45</v>
      </c>
      <c r="U137" s="401">
        <v>33</v>
      </c>
      <c r="V137" s="401">
        <v>34</v>
      </c>
      <c r="W137" s="402"/>
      <c r="X137" s="402"/>
      <c r="Y137" s="390"/>
      <c r="Z137" s="390"/>
      <c r="AA137" s="390"/>
      <c r="AB137" s="390"/>
      <c r="AC137" s="390"/>
      <c r="AD137" s="390"/>
      <c r="AE137" s="390"/>
      <c r="AF137" s="390"/>
      <c r="AG137" s="390"/>
      <c r="AH137" s="390"/>
      <c r="AI137" s="390"/>
      <c r="AJ137" s="390"/>
      <c r="AK137" s="390"/>
      <c r="AL137" s="390"/>
      <c r="AM137" s="390"/>
      <c r="AN137" s="390"/>
      <c r="AO137" s="390"/>
      <c r="AP137" s="390"/>
      <c r="AQ137" s="390"/>
      <c r="AR137" s="390"/>
      <c r="AS137" s="390"/>
      <c r="AT137" s="390"/>
      <c r="AU137" s="390"/>
      <c r="AV137" s="390"/>
      <c r="AW137" s="390"/>
      <c r="AX137" s="390"/>
      <c r="AY137" s="390"/>
      <c r="AZ137" s="390"/>
      <c r="BA137" s="390"/>
      <c r="BB137" s="390"/>
      <c r="BC137" s="390"/>
      <c r="BD137" s="390"/>
      <c r="BE137" s="390"/>
      <c r="BF137" s="390"/>
      <c r="BG137" s="390"/>
      <c r="BH137" s="390"/>
      <c r="BI137" s="390"/>
      <c r="BJ137" s="390"/>
      <c r="BK137" s="390"/>
      <c r="BL137" s="390"/>
      <c r="BM137" s="390"/>
      <c r="BN137" s="390"/>
      <c r="BO137" s="390"/>
      <c r="BP137" s="390"/>
      <c r="BQ137" s="390"/>
      <c r="BR137" s="390"/>
      <c r="BS137" s="390"/>
      <c r="BT137" s="390"/>
      <c r="BU137" s="390"/>
      <c r="BV137" s="390"/>
      <c r="BW137" s="390"/>
      <c r="BX137" s="390"/>
      <c r="BY137" s="390"/>
      <c r="BZ137" s="390"/>
      <c r="CA137" s="390"/>
      <c r="CB137" s="390"/>
      <c r="CC137" s="390"/>
      <c r="CD137" s="390"/>
      <c r="CE137" s="390"/>
      <c r="CF137" s="390"/>
      <c r="CG137" s="390"/>
      <c r="CH137" s="390"/>
      <c r="CI137" s="390"/>
      <c r="CJ137" s="390"/>
      <c r="CK137" s="390"/>
    </row>
    <row r="138" spans="1:89" ht="19.5" customHeight="1">
      <c r="A138" s="415"/>
      <c r="B138" s="416"/>
      <c r="C138" s="413" t="s">
        <v>286</v>
      </c>
      <c r="D138" s="418">
        <f t="shared" ref="D138:D169" si="63">SUM(E138:V138)</f>
        <v>1382</v>
      </c>
      <c r="E138" s="417">
        <v>13</v>
      </c>
      <c r="F138" s="418">
        <v>69</v>
      </c>
      <c r="G138" s="417">
        <v>90</v>
      </c>
      <c r="H138" s="417">
        <v>81</v>
      </c>
      <c r="I138" s="417">
        <v>99</v>
      </c>
      <c r="J138" s="417">
        <v>120</v>
      </c>
      <c r="K138" s="417">
        <v>85</v>
      </c>
      <c r="L138" s="417">
        <v>102</v>
      </c>
      <c r="M138" s="417">
        <v>79</v>
      </c>
      <c r="N138" s="417">
        <v>75</v>
      </c>
      <c r="O138" s="417">
        <v>92</v>
      </c>
      <c r="P138" s="417">
        <v>69</v>
      </c>
      <c r="Q138" s="417">
        <v>80</v>
      </c>
      <c r="R138" s="417">
        <v>72</v>
      </c>
      <c r="S138" s="417">
        <v>59</v>
      </c>
      <c r="T138" s="417">
        <v>60</v>
      </c>
      <c r="U138" s="417">
        <v>48</v>
      </c>
      <c r="V138" s="418">
        <v>89</v>
      </c>
      <c r="W138" s="402"/>
      <c r="X138" s="402"/>
      <c r="Y138" s="390"/>
      <c r="Z138" s="390"/>
      <c r="AA138" s="390"/>
      <c r="AB138" s="390"/>
      <c r="AC138" s="390"/>
      <c r="AD138" s="390"/>
      <c r="AE138" s="390"/>
      <c r="AF138" s="390"/>
      <c r="AG138" s="390"/>
      <c r="AH138" s="390"/>
      <c r="AI138" s="390"/>
      <c r="AJ138" s="390"/>
      <c r="AK138" s="390"/>
      <c r="AL138" s="390"/>
      <c r="AM138" s="390"/>
      <c r="AN138" s="390"/>
      <c r="AO138" s="390"/>
      <c r="AP138" s="390"/>
      <c r="AQ138" s="390"/>
      <c r="AR138" s="390"/>
      <c r="AS138" s="390"/>
      <c r="AT138" s="390"/>
      <c r="AU138" s="390"/>
      <c r="AV138" s="390"/>
      <c r="AW138" s="390"/>
      <c r="AX138" s="390"/>
      <c r="AY138" s="390"/>
      <c r="AZ138" s="390"/>
      <c r="BA138" s="390"/>
      <c r="BB138" s="390"/>
      <c r="BC138" s="390"/>
      <c r="BD138" s="390"/>
      <c r="BE138" s="390"/>
      <c r="BF138" s="390"/>
      <c r="BG138" s="390"/>
      <c r="BH138" s="390"/>
      <c r="BI138" s="390"/>
      <c r="BJ138" s="390"/>
      <c r="BK138" s="390"/>
      <c r="BL138" s="390"/>
      <c r="BM138" s="390"/>
      <c r="BN138" s="390"/>
      <c r="BO138" s="390"/>
      <c r="BP138" s="390"/>
      <c r="BQ138" s="390"/>
      <c r="BR138" s="390"/>
      <c r="BS138" s="390"/>
      <c r="BT138" s="390"/>
      <c r="BU138" s="390"/>
      <c r="BV138" s="390"/>
      <c r="BW138" s="390"/>
      <c r="BX138" s="390"/>
      <c r="BY138" s="390"/>
      <c r="BZ138" s="390"/>
      <c r="CA138" s="390"/>
      <c r="CB138" s="390"/>
      <c r="CC138" s="390"/>
      <c r="CD138" s="390"/>
      <c r="CE138" s="390"/>
      <c r="CF138" s="390"/>
      <c r="CG138" s="390"/>
      <c r="CH138" s="390"/>
      <c r="CI138" s="390"/>
      <c r="CJ138" s="390"/>
      <c r="CK138" s="390"/>
    </row>
    <row r="139" spans="1:89" s="410" customFormat="1" ht="19.5" customHeight="1">
      <c r="A139" s="407" t="s">
        <v>27</v>
      </c>
      <c r="B139" s="408" t="s">
        <v>362</v>
      </c>
      <c r="C139" s="429"/>
      <c r="D139" s="405">
        <f t="shared" si="63"/>
        <v>2102</v>
      </c>
      <c r="E139" s="405">
        <f t="shared" ref="E139:V139" si="64">SUM(E140:E141)</f>
        <v>26</v>
      </c>
      <c r="F139" s="406">
        <f t="shared" si="64"/>
        <v>114</v>
      </c>
      <c r="G139" s="406">
        <f t="shared" si="64"/>
        <v>138</v>
      </c>
      <c r="H139" s="406">
        <f t="shared" si="64"/>
        <v>131</v>
      </c>
      <c r="I139" s="406">
        <f t="shared" si="64"/>
        <v>177</v>
      </c>
      <c r="J139" s="406">
        <f t="shared" si="64"/>
        <v>184</v>
      </c>
      <c r="K139" s="406">
        <f t="shared" si="64"/>
        <v>188</v>
      </c>
      <c r="L139" s="406">
        <f t="shared" si="64"/>
        <v>158</v>
      </c>
      <c r="M139" s="406">
        <f t="shared" si="64"/>
        <v>155</v>
      </c>
      <c r="N139" s="406">
        <f t="shared" si="64"/>
        <v>98</v>
      </c>
      <c r="O139" s="406">
        <f t="shared" si="64"/>
        <v>123</v>
      </c>
      <c r="P139" s="406">
        <f t="shared" si="64"/>
        <v>141</v>
      </c>
      <c r="Q139" s="406">
        <f t="shared" si="64"/>
        <v>121</v>
      </c>
      <c r="R139" s="406">
        <f t="shared" si="64"/>
        <v>102</v>
      </c>
      <c r="S139" s="406">
        <f t="shared" si="64"/>
        <v>78</v>
      </c>
      <c r="T139" s="406">
        <f t="shared" si="64"/>
        <v>52</v>
      </c>
      <c r="U139" s="406">
        <f t="shared" si="64"/>
        <v>41</v>
      </c>
      <c r="V139" s="406">
        <f t="shared" si="64"/>
        <v>75</v>
      </c>
      <c r="W139" s="402"/>
      <c r="X139" s="402"/>
      <c r="Y139" s="390"/>
      <c r="Z139" s="390"/>
      <c r="AA139" s="390"/>
      <c r="AB139" s="390"/>
      <c r="AC139" s="390"/>
      <c r="AD139" s="390"/>
      <c r="AE139" s="390"/>
      <c r="AF139" s="390"/>
      <c r="AG139" s="390"/>
      <c r="AH139" s="390"/>
      <c r="AI139" s="390"/>
      <c r="AJ139" s="390"/>
      <c r="AK139" s="390"/>
      <c r="AL139" s="390"/>
      <c r="AM139" s="390"/>
      <c r="AN139" s="390"/>
      <c r="AO139" s="390"/>
      <c r="AP139" s="390"/>
      <c r="AQ139" s="390"/>
      <c r="AR139" s="390"/>
      <c r="AS139" s="390"/>
      <c r="AT139" s="390"/>
      <c r="AU139" s="390"/>
      <c r="AV139" s="390"/>
      <c r="AW139" s="390"/>
      <c r="AX139" s="390"/>
      <c r="AY139" s="390"/>
      <c r="AZ139" s="390"/>
      <c r="BA139" s="390"/>
      <c r="BB139" s="390"/>
      <c r="BC139" s="390"/>
      <c r="BD139" s="390"/>
      <c r="BE139" s="390"/>
      <c r="BF139" s="390"/>
      <c r="BG139" s="390"/>
      <c r="BH139" s="390"/>
      <c r="BI139" s="390"/>
      <c r="BJ139" s="390"/>
      <c r="BK139" s="390"/>
      <c r="BL139" s="390"/>
      <c r="BM139" s="390"/>
      <c r="BN139" s="390"/>
      <c r="BO139" s="390"/>
      <c r="BP139" s="390"/>
      <c r="BQ139" s="390"/>
      <c r="BR139" s="390"/>
      <c r="BS139" s="390"/>
      <c r="BT139" s="390"/>
      <c r="BU139" s="390"/>
      <c r="BV139" s="390"/>
      <c r="BW139" s="390"/>
      <c r="BX139" s="390"/>
      <c r="BY139" s="390"/>
      <c r="BZ139" s="390"/>
      <c r="CA139" s="390"/>
      <c r="CB139" s="390"/>
      <c r="CC139" s="390"/>
      <c r="CD139" s="390"/>
      <c r="CE139" s="390"/>
      <c r="CF139" s="390"/>
      <c r="CG139" s="390"/>
      <c r="CH139" s="390"/>
      <c r="CI139" s="390"/>
      <c r="CJ139" s="390"/>
      <c r="CK139" s="390"/>
    </row>
    <row r="140" spans="1:89" s="410" customFormat="1" ht="19.5" customHeight="1">
      <c r="A140" s="411"/>
      <c r="B140" s="416"/>
      <c r="C140" s="413" t="s">
        <v>289</v>
      </c>
      <c r="D140" s="418">
        <f t="shared" si="63"/>
        <v>1098</v>
      </c>
      <c r="E140" s="414">
        <v>11</v>
      </c>
      <c r="F140" s="401">
        <v>61</v>
      </c>
      <c r="G140" s="401">
        <v>78</v>
      </c>
      <c r="H140" s="401">
        <v>68</v>
      </c>
      <c r="I140" s="401">
        <v>97</v>
      </c>
      <c r="J140" s="401">
        <v>100</v>
      </c>
      <c r="K140" s="401">
        <v>107</v>
      </c>
      <c r="L140" s="401">
        <v>81</v>
      </c>
      <c r="M140" s="401">
        <v>81</v>
      </c>
      <c r="N140" s="401">
        <v>46</v>
      </c>
      <c r="O140" s="401">
        <v>61</v>
      </c>
      <c r="P140" s="401">
        <v>85</v>
      </c>
      <c r="Q140" s="401">
        <v>65</v>
      </c>
      <c r="R140" s="401">
        <v>49</v>
      </c>
      <c r="S140" s="401">
        <v>42</v>
      </c>
      <c r="T140" s="401">
        <v>21</v>
      </c>
      <c r="U140" s="401">
        <v>17</v>
      </c>
      <c r="V140" s="401">
        <v>28</v>
      </c>
      <c r="W140" s="402"/>
      <c r="X140" s="402"/>
      <c r="Y140" s="390"/>
      <c r="Z140" s="390"/>
      <c r="AA140" s="390"/>
      <c r="AB140" s="390"/>
      <c r="AC140" s="390"/>
      <c r="AD140" s="390"/>
      <c r="AE140" s="390"/>
      <c r="AF140" s="390"/>
      <c r="AG140" s="390"/>
      <c r="AH140" s="390"/>
      <c r="AI140" s="390"/>
      <c r="AJ140" s="390"/>
      <c r="AK140" s="390"/>
      <c r="AL140" s="390"/>
      <c r="AM140" s="390"/>
      <c r="AN140" s="390"/>
      <c r="AO140" s="390"/>
      <c r="AP140" s="390"/>
      <c r="AQ140" s="390"/>
      <c r="AR140" s="390"/>
      <c r="AS140" s="390"/>
      <c r="AT140" s="390"/>
      <c r="AU140" s="390"/>
      <c r="AV140" s="390"/>
      <c r="AW140" s="390"/>
      <c r="AX140" s="390"/>
      <c r="AY140" s="390"/>
      <c r="AZ140" s="390"/>
      <c r="BA140" s="390"/>
      <c r="BB140" s="390"/>
      <c r="BC140" s="390"/>
      <c r="BD140" s="390"/>
      <c r="BE140" s="390"/>
      <c r="BF140" s="390"/>
      <c r="BG140" s="390"/>
      <c r="BH140" s="390"/>
      <c r="BI140" s="390"/>
      <c r="BJ140" s="390"/>
      <c r="BK140" s="390"/>
      <c r="BL140" s="390"/>
      <c r="BM140" s="390"/>
      <c r="BN140" s="390"/>
      <c r="BO140" s="390"/>
      <c r="BP140" s="390"/>
      <c r="BQ140" s="390"/>
      <c r="BR140" s="390"/>
      <c r="BS140" s="390"/>
      <c r="BT140" s="390"/>
      <c r="BU140" s="390"/>
      <c r="BV140" s="390"/>
      <c r="BW140" s="390"/>
      <c r="BX140" s="390"/>
      <c r="BY140" s="390"/>
      <c r="BZ140" s="390"/>
      <c r="CA140" s="390"/>
      <c r="CB140" s="390"/>
      <c r="CC140" s="390"/>
      <c r="CD140" s="390"/>
      <c r="CE140" s="390"/>
      <c r="CF140" s="390"/>
      <c r="CG140" s="390"/>
      <c r="CH140" s="390"/>
      <c r="CI140" s="390"/>
      <c r="CJ140" s="390"/>
      <c r="CK140" s="390"/>
    </row>
    <row r="141" spans="1:89" ht="19.5" customHeight="1">
      <c r="A141" s="415"/>
      <c r="B141" s="416"/>
      <c r="C141" s="413" t="s">
        <v>286</v>
      </c>
      <c r="D141" s="418">
        <f t="shared" si="63"/>
        <v>1004</v>
      </c>
      <c r="E141" s="417">
        <v>15</v>
      </c>
      <c r="F141" s="418">
        <v>53</v>
      </c>
      <c r="G141" s="417">
        <v>60</v>
      </c>
      <c r="H141" s="417">
        <v>63</v>
      </c>
      <c r="I141" s="417">
        <v>80</v>
      </c>
      <c r="J141" s="417">
        <v>84</v>
      </c>
      <c r="K141" s="417">
        <v>81</v>
      </c>
      <c r="L141" s="417">
        <v>77</v>
      </c>
      <c r="M141" s="417">
        <v>74</v>
      </c>
      <c r="N141" s="417">
        <v>52</v>
      </c>
      <c r="O141" s="417">
        <v>62</v>
      </c>
      <c r="P141" s="417">
        <v>56</v>
      </c>
      <c r="Q141" s="417">
        <v>56</v>
      </c>
      <c r="R141" s="417">
        <v>53</v>
      </c>
      <c r="S141" s="417">
        <v>36</v>
      </c>
      <c r="T141" s="417">
        <v>31</v>
      </c>
      <c r="U141" s="417">
        <v>24</v>
      </c>
      <c r="V141" s="418">
        <v>47</v>
      </c>
      <c r="W141" s="402"/>
      <c r="X141" s="402"/>
      <c r="Y141" s="390"/>
      <c r="Z141" s="390"/>
      <c r="AA141" s="390"/>
      <c r="AB141" s="390"/>
      <c r="AC141" s="390"/>
      <c r="AD141" s="390"/>
      <c r="AE141" s="390"/>
      <c r="AF141" s="390"/>
      <c r="AG141" s="390"/>
      <c r="AH141" s="390"/>
      <c r="AI141" s="390"/>
      <c r="AJ141" s="390"/>
      <c r="AK141" s="390"/>
      <c r="AL141" s="390"/>
      <c r="AM141" s="390"/>
      <c r="AN141" s="390"/>
      <c r="AO141" s="390"/>
      <c r="AP141" s="390"/>
      <c r="AQ141" s="390"/>
      <c r="AR141" s="390"/>
      <c r="AS141" s="390"/>
      <c r="AT141" s="390"/>
      <c r="AU141" s="390"/>
      <c r="AV141" s="390"/>
      <c r="AW141" s="390"/>
      <c r="AX141" s="390"/>
      <c r="AY141" s="390"/>
      <c r="AZ141" s="390"/>
      <c r="BA141" s="390"/>
      <c r="BB141" s="390"/>
      <c r="BC141" s="390"/>
      <c r="BD141" s="390"/>
      <c r="BE141" s="390"/>
      <c r="BF141" s="390"/>
      <c r="BG141" s="390"/>
      <c r="BH141" s="390"/>
      <c r="BI141" s="390"/>
      <c r="BJ141" s="390"/>
      <c r="BK141" s="390"/>
      <c r="BL141" s="390"/>
      <c r="BM141" s="390"/>
      <c r="BN141" s="390"/>
      <c r="BO141" s="390"/>
      <c r="BP141" s="390"/>
      <c r="BQ141" s="390"/>
      <c r="BR141" s="390"/>
      <c r="BS141" s="390"/>
      <c r="BT141" s="390"/>
      <c r="BU141" s="390"/>
      <c r="BV141" s="390"/>
      <c r="BW141" s="390"/>
      <c r="BX141" s="390"/>
      <c r="BY141" s="390"/>
      <c r="BZ141" s="390"/>
      <c r="CA141" s="390"/>
      <c r="CB141" s="390"/>
      <c r="CC141" s="390"/>
      <c r="CD141" s="390"/>
      <c r="CE141" s="390"/>
      <c r="CF141" s="390"/>
      <c r="CG141" s="390"/>
      <c r="CH141" s="390"/>
      <c r="CI141" s="390"/>
      <c r="CJ141" s="390"/>
      <c r="CK141" s="390"/>
    </row>
    <row r="142" spans="1:89" s="410" customFormat="1" ht="19.5" customHeight="1">
      <c r="A142" s="407" t="s">
        <v>29</v>
      </c>
      <c r="B142" s="408" t="s">
        <v>363</v>
      </c>
      <c r="C142" s="429"/>
      <c r="D142" s="405">
        <f t="shared" si="63"/>
        <v>882</v>
      </c>
      <c r="E142" s="405">
        <f t="shared" ref="E142:V142" si="65">SUM(E143:E144)</f>
        <v>9</v>
      </c>
      <c r="F142" s="406">
        <f t="shared" si="65"/>
        <v>32</v>
      </c>
      <c r="G142" s="406">
        <f t="shared" si="65"/>
        <v>44</v>
      </c>
      <c r="H142" s="406">
        <f t="shared" si="65"/>
        <v>52</v>
      </c>
      <c r="I142" s="406">
        <f t="shared" si="65"/>
        <v>61</v>
      </c>
      <c r="J142" s="406">
        <f t="shared" si="65"/>
        <v>54</v>
      </c>
      <c r="K142" s="406">
        <f t="shared" si="65"/>
        <v>45</v>
      </c>
      <c r="L142" s="406">
        <f t="shared" si="65"/>
        <v>47</v>
      </c>
      <c r="M142" s="406">
        <f t="shared" si="65"/>
        <v>48</v>
      </c>
      <c r="N142" s="406">
        <f t="shared" si="65"/>
        <v>49</v>
      </c>
      <c r="O142" s="406">
        <f t="shared" si="65"/>
        <v>59</v>
      </c>
      <c r="P142" s="406">
        <f t="shared" si="65"/>
        <v>68</v>
      </c>
      <c r="Q142" s="406">
        <f t="shared" si="65"/>
        <v>64</v>
      </c>
      <c r="R142" s="406">
        <f t="shared" si="65"/>
        <v>60</v>
      </c>
      <c r="S142" s="406">
        <f t="shared" si="65"/>
        <v>54</v>
      </c>
      <c r="T142" s="406">
        <f t="shared" si="65"/>
        <v>46</v>
      </c>
      <c r="U142" s="406">
        <f t="shared" si="65"/>
        <v>40</v>
      </c>
      <c r="V142" s="406">
        <f t="shared" si="65"/>
        <v>50</v>
      </c>
      <c r="W142" s="402"/>
      <c r="X142" s="402"/>
      <c r="Y142" s="390"/>
      <c r="Z142" s="390"/>
      <c r="AA142" s="390"/>
      <c r="AB142" s="390"/>
      <c r="AC142" s="390"/>
      <c r="AD142" s="390"/>
      <c r="AE142" s="390"/>
      <c r="AF142" s="390"/>
      <c r="AG142" s="390"/>
      <c r="AH142" s="390"/>
      <c r="AI142" s="390"/>
      <c r="AJ142" s="390"/>
      <c r="AK142" s="390"/>
      <c r="AL142" s="390"/>
      <c r="AM142" s="390"/>
      <c r="AN142" s="390"/>
      <c r="AO142" s="390"/>
      <c r="AP142" s="390"/>
      <c r="AQ142" s="390"/>
      <c r="AR142" s="390"/>
      <c r="AS142" s="390"/>
      <c r="AT142" s="390"/>
      <c r="AU142" s="390"/>
      <c r="AV142" s="390"/>
      <c r="AW142" s="390"/>
      <c r="AX142" s="390"/>
      <c r="AY142" s="390"/>
      <c r="AZ142" s="390"/>
      <c r="BA142" s="390"/>
      <c r="BB142" s="390"/>
      <c r="BC142" s="390"/>
      <c r="BD142" s="390"/>
      <c r="BE142" s="390"/>
      <c r="BF142" s="390"/>
      <c r="BG142" s="390"/>
      <c r="BH142" s="390"/>
      <c r="BI142" s="390"/>
      <c r="BJ142" s="390"/>
      <c r="BK142" s="390"/>
      <c r="BL142" s="390"/>
      <c r="BM142" s="390"/>
      <c r="BN142" s="390"/>
      <c r="BO142" s="390"/>
      <c r="BP142" s="390"/>
      <c r="BQ142" s="390"/>
      <c r="BR142" s="390"/>
      <c r="BS142" s="390"/>
      <c r="BT142" s="390"/>
      <c r="BU142" s="390"/>
      <c r="BV142" s="390"/>
      <c r="BW142" s="390"/>
      <c r="BX142" s="390"/>
      <c r="BY142" s="390"/>
      <c r="BZ142" s="390"/>
      <c r="CA142" s="390"/>
      <c r="CB142" s="390"/>
      <c r="CC142" s="390"/>
      <c r="CD142" s="390"/>
      <c r="CE142" s="390"/>
      <c r="CF142" s="390"/>
      <c r="CG142" s="390"/>
      <c r="CH142" s="390"/>
      <c r="CI142" s="390"/>
      <c r="CJ142" s="390"/>
      <c r="CK142" s="390"/>
    </row>
    <row r="143" spans="1:89" s="410" customFormat="1" ht="19.5" customHeight="1">
      <c r="A143" s="411"/>
      <c r="B143" s="416"/>
      <c r="C143" s="413" t="s">
        <v>289</v>
      </c>
      <c r="D143" s="418">
        <f t="shared" si="63"/>
        <v>448</v>
      </c>
      <c r="E143" s="414">
        <v>4</v>
      </c>
      <c r="F143" s="401">
        <v>19</v>
      </c>
      <c r="G143" s="401">
        <v>24</v>
      </c>
      <c r="H143" s="401">
        <v>21</v>
      </c>
      <c r="I143" s="401">
        <v>29</v>
      </c>
      <c r="J143" s="401">
        <v>27</v>
      </c>
      <c r="K143" s="401">
        <v>22</v>
      </c>
      <c r="L143" s="401">
        <v>26</v>
      </c>
      <c r="M143" s="401">
        <v>25</v>
      </c>
      <c r="N143" s="401">
        <v>26</v>
      </c>
      <c r="O143" s="401">
        <v>29</v>
      </c>
      <c r="P143" s="401">
        <v>38</v>
      </c>
      <c r="Q143" s="401">
        <v>34</v>
      </c>
      <c r="R143" s="401">
        <v>29</v>
      </c>
      <c r="S143" s="401">
        <v>29</v>
      </c>
      <c r="T143" s="401">
        <v>25</v>
      </c>
      <c r="U143" s="401">
        <v>16</v>
      </c>
      <c r="V143" s="401">
        <v>25</v>
      </c>
      <c r="W143" s="402"/>
      <c r="X143" s="402"/>
      <c r="Y143" s="390"/>
      <c r="Z143" s="390"/>
      <c r="AA143" s="390"/>
      <c r="AB143" s="390"/>
      <c r="AC143" s="390"/>
      <c r="AD143" s="390"/>
      <c r="AE143" s="390"/>
      <c r="AF143" s="390"/>
      <c r="AG143" s="390"/>
      <c r="AH143" s="390"/>
      <c r="AI143" s="390"/>
      <c r="AJ143" s="390"/>
      <c r="AK143" s="390"/>
      <c r="AL143" s="390"/>
      <c r="AM143" s="390"/>
      <c r="AN143" s="390"/>
      <c r="AO143" s="390"/>
      <c r="AP143" s="390"/>
      <c r="AQ143" s="390"/>
      <c r="AR143" s="390"/>
      <c r="AS143" s="390"/>
      <c r="AT143" s="390"/>
      <c r="AU143" s="390"/>
      <c r="AV143" s="390"/>
      <c r="AW143" s="390"/>
      <c r="AX143" s="390"/>
      <c r="AY143" s="390"/>
      <c r="AZ143" s="390"/>
      <c r="BA143" s="390"/>
      <c r="BB143" s="390"/>
      <c r="BC143" s="390"/>
      <c r="BD143" s="390"/>
      <c r="BE143" s="390"/>
      <c r="BF143" s="390"/>
      <c r="BG143" s="390"/>
      <c r="BH143" s="390"/>
      <c r="BI143" s="390"/>
      <c r="BJ143" s="390"/>
      <c r="BK143" s="390"/>
      <c r="BL143" s="390"/>
      <c r="BM143" s="390"/>
      <c r="BN143" s="390"/>
      <c r="BO143" s="390"/>
      <c r="BP143" s="390"/>
      <c r="BQ143" s="390"/>
      <c r="BR143" s="390"/>
      <c r="BS143" s="390"/>
      <c r="BT143" s="390"/>
      <c r="BU143" s="390"/>
      <c r="BV143" s="390"/>
      <c r="BW143" s="390"/>
      <c r="BX143" s="390"/>
      <c r="BY143" s="390"/>
      <c r="BZ143" s="390"/>
      <c r="CA143" s="390"/>
      <c r="CB143" s="390"/>
      <c r="CC143" s="390"/>
      <c r="CD143" s="390"/>
      <c r="CE143" s="390"/>
      <c r="CF143" s="390"/>
      <c r="CG143" s="390"/>
      <c r="CH143" s="390"/>
      <c r="CI143" s="390"/>
      <c r="CJ143" s="390"/>
      <c r="CK143" s="390"/>
    </row>
    <row r="144" spans="1:89" ht="19.5" customHeight="1">
      <c r="A144" s="415"/>
      <c r="B144" s="416"/>
      <c r="C144" s="413" t="s">
        <v>286</v>
      </c>
      <c r="D144" s="418">
        <f t="shared" si="63"/>
        <v>434</v>
      </c>
      <c r="E144" s="417">
        <v>5</v>
      </c>
      <c r="F144" s="418">
        <v>13</v>
      </c>
      <c r="G144" s="417">
        <v>20</v>
      </c>
      <c r="H144" s="417">
        <v>31</v>
      </c>
      <c r="I144" s="417">
        <v>32</v>
      </c>
      <c r="J144" s="417">
        <v>27</v>
      </c>
      <c r="K144" s="417">
        <v>23</v>
      </c>
      <c r="L144" s="417">
        <v>21</v>
      </c>
      <c r="M144" s="417">
        <v>23</v>
      </c>
      <c r="N144" s="417">
        <v>23</v>
      </c>
      <c r="O144" s="417">
        <v>30</v>
      </c>
      <c r="P144" s="417">
        <v>30</v>
      </c>
      <c r="Q144" s="417">
        <v>30</v>
      </c>
      <c r="R144" s="417">
        <v>31</v>
      </c>
      <c r="S144" s="417">
        <v>25</v>
      </c>
      <c r="T144" s="417">
        <v>21</v>
      </c>
      <c r="U144" s="417">
        <v>24</v>
      </c>
      <c r="V144" s="418">
        <v>25</v>
      </c>
      <c r="W144" s="402"/>
      <c r="X144" s="402"/>
      <c r="Y144" s="390"/>
      <c r="Z144" s="390"/>
      <c r="AA144" s="390"/>
      <c r="AB144" s="390"/>
      <c r="AC144" s="390"/>
      <c r="AD144" s="390"/>
      <c r="AE144" s="390"/>
      <c r="AF144" s="390"/>
      <c r="AG144" s="390"/>
      <c r="AH144" s="390"/>
      <c r="AI144" s="390"/>
      <c r="AJ144" s="390"/>
      <c r="AK144" s="390"/>
      <c r="AL144" s="390"/>
      <c r="AM144" s="390"/>
      <c r="AN144" s="390"/>
      <c r="AO144" s="390"/>
      <c r="AP144" s="390"/>
      <c r="AQ144" s="390"/>
      <c r="AR144" s="390"/>
      <c r="AS144" s="390"/>
      <c r="AT144" s="390"/>
      <c r="AU144" s="390"/>
      <c r="AV144" s="390"/>
      <c r="AW144" s="390"/>
      <c r="AX144" s="390"/>
      <c r="AY144" s="390"/>
      <c r="AZ144" s="390"/>
      <c r="BA144" s="390"/>
      <c r="BB144" s="390"/>
      <c r="BC144" s="390"/>
      <c r="BD144" s="390"/>
      <c r="BE144" s="390"/>
      <c r="BF144" s="390"/>
      <c r="BG144" s="390"/>
      <c r="BH144" s="390"/>
      <c r="BI144" s="390"/>
      <c r="BJ144" s="390"/>
      <c r="BK144" s="390"/>
      <c r="BL144" s="390"/>
      <c r="BM144" s="390"/>
      <c r="BN144" s="390"/>
      <c r="BO144" s="390"/>
      <c r="BP144" s="390"/>
      <c r="BQ144" s="390"/>
      <c r="BR144" s="390"/>
      <c r="BS144" s="390"/>
      <c r="BT144" s="390"/>
      <c r="BU144" s="390"/>
      <c r="BV144" s="390"/>
      <c r="BW144" s="390"/>
      <c r="BX144" s="390"/>
      <c r="BY144" s="390"/>
      <c r="BZ144" s="390"/>
      <c r="CA144" s="390"/>
      <c r="CB144" s="390"/>
      <c r="CC144" s="390"/>
      <c r="CD144" s="390"/>
      <c r="CE144" s="390"/>
      <c r="CF144" s="390"/>
      <c r="CG144" s="390"/>
      <c r="CH144" s="390"/>
      <c r="CI144" s="390"/>
      <c r="CJ144" s="390"/>
      <c r="CK144" s="390"/>
    </row>
    <row r="145" spans="1:89" s="410" customFormat="1" ht="19.5" customHeight="1">
      <c r="A145" s="407" t="s">
        <v>31</v>
      </c>
      <c r="B145" s="408" t="s">
        <v>364</v>
      </c>
      <c r="C145" s="429"/>
      <c r="D145" s="405">
        <f t="shared" si="63"/>
        <v>1967</v>
      </c>
      <c r="E145" s="405">
        <f t="shared" ref="E145:V145" si="66">SUM(E146:E147)</f>
        <v>23</v>
      </c>
      <c r="F145" s="406">
        <f t="shared" si="66"/>
        <v>85</v>
      </c>
      <c r="G145" s="406">
        <f t="shared" si="66"/>
        <v>120</v>
      </c>
      <c r="H145" s="406">
        <f t="shared" si="66"/>
        <v>147</v>
      </c>
      <c r="I145" s="406">
        <f t="shared" si="66"/>
        <v>145</v>
      </c>
      <c r="J145" s="406">
        <f t="shared" si="66"/>
        <v>162</v>
      </c>
      <c r="K145" s="406">
        <f t="shared" si="66"/>
        <v>137</v>
      </c>
      <c r="L145" s="406">
        <f t="shared" si="66"/>
        <v>126</v>
      </c>
      <c r="M145" s="406">
        <f t="shared" si="66"/>
        <v>144</v>
      </c>
      <c r="N145" s="406">
        <f t="shared" si="66"/>
        <v>125</v>
      </c>
      <c r="O145" s="406">
        <f t="shared" si="66"/>
        <v>108</v>
      </c>
      <c r="P145" s="406">
        <f t="shared" si="66"/>
        <v>127</v>
      </c>
      <c r="Q145" s="406">
        <f t="shared" si="66"/>
        <v>117</v>
      </c>
      <c r="R145" s="406">
        <f t="shared" si="66"/>
        <v>99</v>
      </c>
      <c r="S145" s="406">
        <f t="shared" si="66"/>
        <v>92</v>
      </c>
      <c r="T145" s="406">
        <f t="shared" si="66"/>
        <v>80</v>
      </c>
      <c r="U145" s="406">
        <f t="shared" si="66"/>
        <v>49</v>
      </c>
      <c r="V145" s="406">
        <f t="shared" si="66"/>
        <v>81</v>
      </c>
      <c r="W145" s="402"/>
      <c r="X145" s="402"/>
      <c r="Y145" s="390"/>
      <c r="Z145" s="390"/>
      <c r="AA145" s="390"/>
      <c r="AB145" s="390"/>
      <c r="AC145" s="390"/>
      <c r="AD145" s="390"/>
      <c r="AE145" s="390"/>
      <c r="AF145" s="390"/>
      <c r="AG145" s="390"/>
      <c r="AH145" s="390"/>
      <c r="AI145" s="390"/>
      <c r="AJ145" s="390"/>
      <c r="AK145" s="390"/>
      <c r="AL145" s="390"/>
      <c r="AM145" s="390"/>
      <c r="AN145" s="390"/>
      <c r="AO145" s="390"/>
      <c r="AP145" s="390"/>
      <c r="AQ145" s="390"/>
      <c r="AR145" s="390"/>
      <c r="AS145" s="390"/>
      <c r="AT145" s="390"/>
      <c r="AU145" s="390"/>
      <c r="AV145" s="390"/>
      <c r="AW145" s="390"/>
      <c r="AX145" s="390"/>
      <c r="AY145" s="390"/>
      <c r="AZ145" s="390"/>
      <c r="BA145" s="390"/>
      <c r="BB145" s="390"/>
      <c r="BC145" s="390"/>
      <c r="BD145" s="390"/>
      <c r="BE145" s="390"/>
      <c r="BF145" s="390"/>
      <c r="BG145" s="390"/>
      <c r="BH145" s="390"/>
      <c r="BI145" s="390"/>
      <c r="BJ145" s="390"/>
      <c r="BK145" s="390"/>
      <c r="BL145" s="390"/>
      <c r="BM145" s="390"/>
      <c r="BN145" s="390"/>
      <c r="BO145" s="390"/>
      <c r="BP145" s="390"/>
      <c r="BQ145" s="390"/>
      <c r="BR145" s="390"/>
      <c r="BS145" s="390"/>
      <c r="BT145" s="390"/>
      <c r="BU145" s="390"/>
      <c r="BV145" s="390"/>
      <c r="BW145" s="390"/>
      <c r="BX145" s="390"/>
      <c r="BY145" s="390"/>
      <c r="BZ145" s="390"/>
      <c r="CA145" s="390"/>
      <c r="CB145" s="390"/>
      <c r="CC145" s="390"/>
      <c r="CD145" s="390"/>
      <c r="CE145" s="390"/>
      <c r="CF145" s="390"/>
      <c r="CG145" s="390"/>
      <c r="CH145" s="390"/>
      <c r="CI145" s="390"/>
      <c r="CJ145" s="390"/>
      <c r="CK145" s="390"/>
    </row>
    <row r="146" spans="1:89" s="410" customFormat="1" ht="19.5" customHeight="1">
      <c r="A146" s="411"/>
      <c r="B146" s="416"/>
      <c r="C146" s="413" t="s">
        <v>289</v>
      </c>
      <c r="D146" s="418">
        <f t="shared" si="63"/>
        <v>989</v>
      </c>
      <c r="E146" s="414">
        <v>9</v>
      </c>
      <c r="F146" s="401">
        <v>38</v>
      </c>
      <c r="G146" s="401">
        <v>59</v>
      </c>
      <c r="H146" s="401">
        <v>74</v>
      </c>
      <c r="I146" s="401">
        <v>80</v>
      </c>
      <c r="J146" s="401">
        <v>72</v>
      </c>
      <c r="K146" s="401">
        <v>71</v>
      </c>
      <c r="L146" s="401">
        <v>63</v>
      </c>
      <c r="M146" s="401">
        <v>79</v>
      </c>
      <c r="N146" s="401">
        <v>70</v>
      </c>
      <c r="O146" s="401">
        <v>61</v>
      </c>
      <c r="P146" s="401">
        <v>66</v>
      </c>
      <c r="Q146" s="401">
        <v>66</v>
      </c>
      <c r="R146" s="401">
        <v>43</v>
      </c>
      <c r="S146" s="401">
        <v>49</v>
      </c>
      <c r="T146" s="401">
        <v>28</v>
      </c>
      <c r="U146" s="401">
        <v>25</v>
      </c>
      <c r="V146" s="401">
        <v>36</v>
      </c>
      <c r="W146" s="402"/>
      <c r="X146" s="402"/>
      <c r="Y146" s="390"/>
      <c r="Z146" s="390"/>
      <c r="AA146" s="390"/>
      <c r="AB146" s="390"/>
      <c r="AC146" s="390"/>
      <c r="AD146" s="390"/>
      <c r="AE146" s="390"/>
      <c r="AF146" s="390"/>
      <c r="AG146" s="390"/>
      <c r="AH146" s="390"/>
      <c r="AI146" s="390"/>
      <c r="AJ146" s="390"/>
      <c r="AK146" s="390"/>
      <c r="AL146" s="390"/>
      <c r="AM146" s="390"/>
      <c r="AN146" s="390"/>
      <c r="AO146" s="390"/>
      <c r="AP146" s="390"/>
      <c r="AQ146" s="390"/>
      <c r="AR146" s="390"/>
      <c r="AS146" s="390"/>
      <c r="AT146" s="390"/>
      <c r="AU146" s="390"/>
      <c r="AV146" s="390"/>
      <c r="AW146" s="390"/>
      <c r="AX146" s="390"/>
      <c r="AY146" s="390"/>
      <c r="AZ146" s="390"/>
      <c r="BA146" s="390"/>
      <c r="BB146" s="390"/>
      <c r="BC146" s="390"/>
      <c r="BD146" s="390"/>
      <c r="BE146" s="390"/>
      <c r="BF146" s="390"/>
      <c r="BG146" s="390"/>
      <c r="BH146" s="390"/>
      <c r="BI146" s="390"/>
      <c r="BJ146" s="390"/>
      <c r="BK146" s="390"/>
      <c r="BL146" s="390"/>
      <c r="BM146" s="390"/>
      <c r="BN146" s="390"/>
      <c r="BO146" s="390"/>
      <c r="BP146" s="390"/>
      <c r="BQ146" s="390"/>
      <c r="BR146" s="390"/>
      <c r="BS146" s="390"/>
      <c r="BT146" s="390"/>
      <c r="BU146" s="390"/>
      <c r="BV146" s="390"/>
      <c r="BW146" s="390"/>
      <c r="BX146" s="390"/>
      <c r="BY146" s="390"/>
      <c r="BZ146" s="390"/>
      <c r="CA146" s="390"/>
      <c r="CB146" s="390"/>
      <c r="CC146" s="390"/>
      <c r="CD146" s="390"/>
      <c r="CE146" s="390"/>
      <c r="CF146" s="390"/>
      <c r="CG146" s="390"/>
      <c r="CH146" s="390"/>
      <c r="CI146" s="390"/>
      <c r="CJ146" s="390"/>
      <c r="CK146" s="390"/>
    </row>
    <row r="147" spans="1:89" ht="19.5" customHeight="1">
      <c r="A147" s="415"/>
      <c r="B147" s="416"/>
      <c r="C147" s="413" t="s">
        <v>286</v>
      </c>
      <c r="D147" s="418">
        <f t="shared" si="63"/>
        <v>978</v>
      </c>
      <c r="E147" s="417">
        <v>14</v>
      </c>
      <c r="F147" s="418">
        <v>47</v>
      </c>
      <c r="G147" s="417">
        <v>61</v>
      </c>
      <c r="H147" s="417">
        <v>73</v>
      </c>
      <c r="I147" s="417">
        <v>65</v>
      </c>
      <c r="J147" s="417">
        <v>90</v>
      </c>
      <c r="K147" s="417">
        <v>66</v>
      </c>
      <c r="L147" s="417">
        <v>63</v>
      </c>
      <c r="M147" s="417">
        <v>65</v>
      </c>
      <c r="N147" s="417">
        <v>55</v>
      </c>
      <c r="O147" s="417">
        <v>47</v>
      </c>
      <c r="P147" s="417">
        <v>61</v>
      </c>
      <c r="Q147" s="417">
        <v>51</v>
      </c>
      <c r="R147" s="417">
        <v>56</v>
      </c>
      <c r="S147" s="417">
        <v>43</v>
      </c>
      <c r="T147" s="417">
        <v>52</v>
      </c>
      <c r="U147" s="417">
        <v>24</v>
      </c>
      <c r="V147" s="418">
        <v>45</v>
      </c>
      <c r="W147" s="402"/>
      <c r="X147" s="402"/>
      <c r="Y147" s="390"/>
      <c r="Z147" s="390"/>
      <c r="AA147" s="390"/>
      <c r="AB147" s="390"/>
      <c r="AC147" s="390"/>
      <c r="AD147" s="390"/>
      <c r="AE147" s="390"/>
      <c r="AF147" s="390"/>
      <c r="AG147" s="390"/>
      <c r="AH147" s="390"/>
      <c r="AI147" s="390"/>
      <c r="AJ147" s="390"/>
      <c r="AK147" s="390"/>
      <c r="AL147" s="390"/>
      <c r="AM147" s="390"/>
      <c r="AN147" s="390"/>
      <c r="AO147" s="390"/>
      <c r="AP147" s="390"/>
      <c r="AQ147" s="390"/>
      <c r="AR147" s="390"/>
      <c r="AS147" s="390"/>
      <c r="AT147" s="390"/>
      <c r="AU147" s="390"/>
      <c r="AV147" s="390"/>
      <c r="AW147" s="390"/>
      <c r="AX147" s="390"/>
      <c r="AY147" s="390"/>
      <c r="AZ147" s="390"/>
      <c r="BA147" s="390"/>
      <c r="BB147" s="390"/>
      <c r="BC147" s="390"/>
      <c r="BD147" s="390"/>
      <c r="BE147" s="390"/>
      <c r="BF147" s="390"/>
      <c r="BG147" s="390"/>
      <c r="BH147" s="390"/>
      <c r="BI147" s="390"/>
      <c r="BJ147" s="390"/>
      <c r="BK147" s="390"/>
      <c r="BL147" s="390"/>
      <c r="BM147" s="390"/>
      <c r="BN147" s="390"/>
      <c r="BO147" s="390"/>
      <c r="BP147" s="390"/>
      <c r="BQ147" s="390"/>
      <c r="BR147" s="390"/>
      <c r="BS147" s="390"/>
      <c r="BT147" s="390"/>
      <c r="BU147" s="390"/>
      <c r="BV147" s="390"/>
      <c r="BW147" s="390"/>
      <c r="BX147" s="390"/>
      <c r="BY147" s="390"/>
      <c r="BZ147" s="390"/>
      <c r="CA147" s="390"/>
      <c r="CB147" s="390"/>
      <c r="CC147" s="390"/>
      <c r="CD147" s="390"/>
      <c r="CE147" s="390"/>
      <c r="CF147" s="390"/>
      <c r="CG147" s="390"/>
      <c r="CH147" s="390"/>
      <c r="CI147" s="390"/>
      <c r="CJ147" s="390"/>
      <c r="CK147" s="390"/>
    </row>
    <row r="148" spans="1:89" s="410" customFormat="1" ht="19.5" customHeight="1">
      <c r="A148" s="407" t="s">
        <v>33</v>
      </c>
      <c r="B148" s="408" t="s">
        <v>365</v>
      </c>
      <c r="C148" s="429"/>
      <c r="D148" s="405">
        <f t="shared" si="63"/>
        <v>1498</v>
      </c>
      <c r="E148" s="405">
        <f t="shared" ref="E148:V148" si="67">SUM(E149:E150)</f>
        <v>13</v>
      </c>
      <c r="F148" s="406">
        <f t="shared" si="67"/>
        <v>63</v>
      </c>
      <c r="G148" s="406">
        <f t="shared" si="67"/>
        <v>90</v>
      </c>
      <c r="H148" s="406">
        <f t="shared" si="67"/>
        <v>94</v>
      </c>
      <c r="I148" s="406">
        <f t="shared" si="67"/>
        <v>101</v>
      </c>
      <c r="J148" s="406">
        <f t="shared" si="67"/>
        <v>119</v>
      </c>
      <c r="K148" s="406">
        <f t="shared" si="67"/>
        <v>88</v>
      </c>
      <c r="L148" s="406">
        <f t="shared" si="67"/>
        <v>100</v>
      </c>
      <c r="M148" s="406">
        <f t="shared" si="67"/>
        <v>100</v>
      </c>
      <c r="N148" s="406">
        <f t="shared" si="67"/>
        <v>103</v>
      </c>
      <c r="O148" s="406">
        <f t="shared" si="67"/>
        <v>83</v>
      </c>
      <c r="P148" s="406">
        <f t="shared" si="67"/>
        <v>84</v>
      </c>
      <c r="Q148" s="406">
        <f t="shared" si="67"/>
        <v>92</v>
      </c>
      <c r="R148" s="406">
        <f t="shared" si="67"/>
        <v>101</v>
      </c>
      <c r="S148" s="406">
        <f t="shared" si="67"/>
        <v>70</v>
      </c>
      <c r="T148" s="406">
        <f t="shared" si="67"/>
        <v>62</v>
      </c>
      <c r="U148" s="406">
        <f t="shared" si="67"/>
        <v>51</v>
      </c>
      <c r="V148" s="406">
        <f t="shared" si="67"/>
        <v>84</v>
      </c>
      <c r="W148" s="402"/>
      <c r="X148" s="402"/>
      <c r="Y148" s="390"/>
      <c r="Z148" s="390"/>
      <c r="AA148" s="390"/>
      <c r="AB148" s="390"/>
      <c r="AC148" s="390"/>
      <c r="AD148" s="390"/>
      <c r="AE148" s="390"/>
      <c r="AF148" s="390"/>
      <c r="AG148" s="390"/>
      <c r="AH148" s="390"/>
      <c r="AI148" s="390"/>
      <c r="AJ148" s="390"/>
      <c r="AK148" s="390"/>
      <c r="AL148" s="390"/>
      <c r="AM148" s="390"/>
      <c r="AN148" s="390"/>
      <c r="AO148" s="390"/>
      <c r="AP148" s="390"/>
      <c r="AQ148" s="390"/>
      <c r="AR148" s="390"/>
      <c r="AS148" s="390"/>
      <c r="AT148" s="390"/>
      <c r="AU148" s="390"/>
      <c r="AV148" s="390"/>
      <c r="AW148" s="390"/>
      <c r="AX148" s="390"/>
      <c r="AY148" s="390"/>
      <c r="AZ148" s="390"/>
      <c r="BA148" s="390"/>
      <c r="BB148" s="390"/>
      <c r="BC148" s="390"/>
      <c r="BD148" s="390"/>
      <c r="BE148" s="390"/>
      <c r="BF148" s="390"/>
      <c r="BG148" s="390"/>
      <c r="BH148" s="390"/>
      <c r="BI148" s="390"/>
      <c r="BJ148" s="390"/>
      <c r="BK148" s="390"/>
      <c r="BL148" s="390"/>
      <c r="BM148" s="390"/>
      <c r="BN148" s="390"/>
      <c r="BO148" s="390"/>
      <c r="BP148" s="390"/>
      <c r="BQ148" s="390"/>
      <c r="BR148" s="390"/>
      <c r="BS148" s="390"/>
      <c r="BT148" s="390"/>
      <c r="BU148" s="390"/>
      <c r="BV148" s="390"/>
      <c r="BW148" s="390"/>
      <c r="BX148" s="390"/>
      <c r="BY148" s="390"/>
      <c r="BZ148" s="390"/>
      <c r="CA148" s="390"/>
      <c r="CB148" s="390"/>
      <c r="CC148" s="390"/>
      <c r="CD148" s="390"/>
      <c r="CE148" s="390"/>
      <c r="CF148" s="390"/>
      <c r="CG148" s="390"/>
      <c r="CH148" s="390"/>
      <c r="CI148" s="390"/>
      <c r="CJ148" s="390"/>
      <c r="CK148" s="390"/>
    </row>
    <row r="149" spans="1:89" s="410" customFormat="1" ht="19.5" customHeight="1">
      <c r="A149" s="411"/>
      <c r="B149" s="416"/>
      <c r="C149" s="413" t="s">
        <v>289</v>
      </c>
      <c r="D149" s="418">
        <f t="shared" si="63"/>
        <v>769</v>
      </c>
      <c r="E149" s="414">
        <v>2</v>
      </c>
      <c r="F149" s="401">
        <v>30</v>
      </c>
      <c r="G149" s="401">
        <v>52</v>
      </c>
      <c r="H149" s="401">
        <v>43</v>
      </c>
      <c r="I149" s="401">
        <v>50</v>
      </c>
      <c r="J149" s="401">
        <v>63</v>
      </c>
      <c r="K149" s="401">
        <v>41</v>
      </c>
      <c r="L149" s="401">
        <v>62</v>
      </c>
      <c r="M149" s="401">
        <v>52</v>
      </c>
      <c r="N149" s="401">
        <v>60</v>
      </c>
      <c r="O149" s="401">
        <v>46</v>
      </c>
      <c r="P149" s="401">
        <v>42</v>
      </c>
      <c r="Q149" s="401">
        <v>50</v>
      </c>
      <c r="R149" s="401">
        <v>47</v>
      </c>
      <c r="S149" s="401">
        <v>37</v>
      </c>
      <c r="T149" s="401">
        <v>29</v>
      </c>
      <c r="U149" s="401">
        <v>28</v>
      </c>
      <c r="V149" s="401">
        <v>35</v>
      </c>
      <c r="W149" s="402"/>
      <c r="X149" s="402"/>
      <c r="Y149" s="390"/>
      <c r="Z149" s="390"/>
      <c r="AA149" s="390"/>
      <c r="AB149" s="390"/>
      <c r="AC149" s="390"/>
      <c r="AD149" s="390"/>
      <c r="AE149" s="390"/>
      <c r="AF149" s="390"/>
      <c r="AG149" s="390"/>
      <c r="AH149" s="390"/>
      <c r="AI149" s="390"/>
      <c r="AJ149" s="390"/>
      <c r="AK149" s="390"/>
      <c r="AL149" s="390"/>
      <c r="AM149" s="390"/>
      <c r="AN149" s="390"/>
      <c r="AO149" s="390"/>
      <c r="AP149" s="390"/>
      <c r="AQ149" s="390"/>
      <c r="AR149" s="390"/>
      <c r="AS149" s="390"/>
      <c r="AT149" s="390"/>
      <c r="AU149" s="390"/>
      <c r="AV149" s="390"/>
      <c r="AW149" s="390"/>
      <c r="AX149" s="390"/>
      <c r="AY149" s="390"/>
      <c r="AZ149" s="390"/>
      <c r="BA149" s="390"/>
      <c r="BB149" s="390"/>
      <c r="BC149" s="390"/>
      <c r="BD149" s="390"/>
      <c r="BE149" s="390"/>
      <c r="BF149" s="390"/>
      <c r="BG149" s="390"/>
      <c r="BH149" s="390"/>
      <c r="BI149" s="390"/>
      <c r="BJ149" s="390"/>
      <c r="BK149" s="390"/>
      <c r="BL149" s="390"/>
      <c r="BM149" s="390"/>
      <c r="BN149" s="390"/>
      <c r="BO149" s="390"/>
      <c r="BP149" s="390"/>
      <c r="BQ149" s="390"/>
      <c r="BR149" s="390"/>
      <c r="BS149" s="390"/>
      <c r="BT149" s="390"/>
      <c r="BU149" s="390"/>
      <c r="BV149" s="390"/>
      <c r="BW149" s="390"/>
      <c r="BX149" s="390"/>
      <c r="BY149" s="390"/>
      <c r="BZ149" s="390"/>
      <c r="CA149" s="390"/>
      <c r="CB149" s="390"/>
      <c r="CC149" s="390"/>
      <c r="CD149" s="390"/>
      <c r="CE149" s="390"/>
      <c r="CF149" s="390"/>
      <c r="CG149" s="390"/>
      <c r="CH149" s="390"/>
      <c r="CI149" s="390"/>
      <c r="CJ149" s="390"/>
      <c r="CK149" s="390"/>
    </row>
    <row r="150" spans="1:89" ht="19.5" customHeight="1">
      <c r="A150" s="415"/>
      <c r="B150" s="416"/>
      <c r="C150" s="413" t="s">
        <v>286</v>
      </c>
      <c r="D150" s="418">
        <f t="shared" si="63"/>
        <v>729</v>
      </c>
      <c r="E150" s="417">
        <v>11</v>
      </c>
      <c r="F150" s="418">
        <v>33</v>
      </c>
      <c r="G150" s="1360">
        <v>38</v>
      </c>
      <c r="H150" s="1360">
        <v>51</v>
      </c>
      <c r="I150" s="1360">
        <v>51</v>
      </c>
      <c r="J150" s="1360">
        <v>56</v>
      </c>
      <c r="K150" s="1360">
        <v>47</v>
      </c>
      <c r="L150" s="1360">
        <v>38</v>
      </c>
      <c r="M150" s="1360">
        <v>48</v>
      </c>
      <c r="N150" s="1360">
        <v>43</v>
      </c>
      <c r="O150" s="1360">
        <v>37</v>
      </c>
      <c r="P150" s="1360">
        <v>42</v>
      </c>
      <c r="Q150" s="1360">
        <v>42</v>
      </c>
      <c r="R150" s="1360">
        <v>54</v>
      </c>
      <c r="S150" s="1360">
        <v>33</v>
      </c>
      <c r="T150" s="1360">
        <v>33</v>
      </c>
      <c r="U150" s="1601">
        <v>23</v>
      </c>
      <c r="V150" s="1601">
        <v>49</v>
      </c>
      <c r="W150" s="402"/>
      <c r="X150" s="402"/>
      <c r="Y150" s="390"/>
      <c r="Z150" s="390"/>
      <c r="AA150" s="390"/>
      <c r="AB150" s="390"/>
      <c r="AC150" s="390"/>
      <c r="AD150" s="390"/>
      <c r="AE150" s="390"/>
      <c r="AF150" s="390"/>
      <c r="AG150" s="390"/>
      <c r="AH150" s="390"/>
      <c r="AI150" s="390"/>
      <c r="AJ150" s="390"/>
      <c r="AK150" s="390"/>
      <c r="AL150" s="390"/>
      <c r="AM150" s="390"/>
      <c r="AN150" s="390"/>
      <c r="AO150" s="390"/>
      <c r="AP150" s="390"/>
      <c r="AQ150" s="390"/>
      <c r="AR150" s="390"/>
      <c r="AS150" s="390"/>
      <c r="AT150" s="390"/>
      <c r="AU150" s="390"/>
      <c r="AV150" s="390"/>
      <c r="AW150" s="390"/>
      <c r="AX150" s="390"/>
      <c r="AY150" s="390"/>
      <c r="AZ150" s="390"/>
      <c r="BA150" s="390"/>
      <c r="BB150" s="390"/>
      <c r="BC150" s="390"/>
      <c r="BD150" s="390"/>
      <c r="BE150" s="390"/>
      <c r="BF150" s="390"/>
      <c r="BG150" s="390"/>
      <c r="BH150" s="390"/>
      <c r="BI150" s="390"/>
      <c r="BJ150" s="390"/>
      <c r="BK150" s="390"/>
      <c r="BL150" s="390"/>
      <c r="BM150" s="390"/>
      <c r="BN150" s="390"/>
      <c r="BO150" s="390"/>
      <c r="BP150" s="390"/>
      <c r="BQ150" s="390"/>
      <c r="BR150" s="390"/>
      <c r="BS150" s="390"/>
      <c r="BT150" s="390"/>
      <c r="BU150" s="390"/>
      <c r="BV150" s="390"/>
      <c r="BW150" s="390"/>
      <c r="BX150" s="390"/>
      <c r="BY150" s="390"/>
      <c r="BZ150" s="390"/>
      <c r="CA150" s="390"/>
      <c r="CB150" s="390"/>
      <c r="CC150" s="390"/>
      <c r="CD150" s="390"/>
      <c r="CE150" s="390"/>
      <c r="CF150" s="390"/>
      <c r="CG150" s="390"/>
      <c r="CH150" s="390"/>
      <c r="CI150" s="390"/>
      <c r="CJ150" s="390"/>
      <c r="CK150" s="390"/>
    </row>
    <row r="151" spans="1:89" s="410" customFormat="1" ht="19.5" customHeight="1">
      <c r="A151" s="407" t="s">
        <v>35</v>
      </c>
      <c r="B151" s="408" t="s">
        <v>366</v>
      </c>
      <c r="C151" s="429"/>
      <c r="D151" s="405">
        <f t="shared" si="63"/>
        <v>867</v>
      </c>
      <c r="E151" s="405">
        <f t="shared" ref="E151:V151" si="68">SUM(E152:E153)</f>
        <v>12</v>
      </c>
      <c r="F151" s="406">
        <f t="shared" si="68"/>
        <v>35</v>
      </c>
      <c r="G151" s="406">
        <f t="shared" si="68"/>
        <v>47</v>
      </c>
      <c r="H151" s="406">
        <f t="shared" si="68"/>
        <v>66</v>
      </c>
      <c r="I151" s="406">
        <f t="shared" si="68"/>
        <v>63</v>
      </c>
      <c r="J151" s="406">
        <f t="shared" si="68"/>
        <v>68</v>
      </c>
      <c r="K151" s="406">
        <f t="shared" si="68"/>
        <v>56</v>
      </c>
      <c r="L151" s="406">
        <f t="shared" si="68"/>
        <v>50</v>
      </c>
      <c r="M151" s="406">
        <f t="shared" si="68"/>
        <v>58</v>
      </c>
      <c r="N151" s="406">
        <f t="shared" si="68"/>
        <v>51</v>
      </c>
      <c r="O151" s="406">
        <f t="shared" si="68"/>
        <v>50</v>
      </c>
      <c r="P151" s="406">
        <f t="shared" si="68"/>
        <v>39</v>
      </c>
      <c r="Q151" s="406">
        <f t="shared" si="68"/>
        <v>51</v>
      </c>
      <c r="R151" s="406">
        <f t="shared" si="68"/>
        <v>36</v>
      </c>
      <c r="S151" s="406">
        <f t="shared" si="68"/>
        <v>63</v>
      </c>
      <c r="T151" s="406">
        <f t="shared" si="68"/>
        <v>45</v>
      </c>
      <c r="U151" s="406">
        <f t="shared" si="68"/>
        <v>35</v>
      </c>
      <c r="V151" s="406">
        <f t="shared" si="68"/>
        <v>42</v>
      </c>
      <c r="W151" s="402"/>
      <c r="X151" s="402"/>
      <c r="Y151" s="390"/>
      <c r="Z151" s="390"/>
      <c r="AA151" s="390"/>
      <c r="AB151" s="390"/>
      <c r="AC151" s="390"/>
      <c r="AD151" s="390"/>
      <c r="AE151" s="390"/>
      <c r="AF151" s="390"/>
      <c r="AG151" s="390"/>
      <c r="AH151" s="390"/>
      <c r="AI151" s="390"/>
      <c r="AJ151" s="390"/>
      <c r="AK151" s="390"/>
      <c r="AL151" s="390"/>
      <c r="AM151" s="390"/>
      <c r="AN151" s="390"/>
      <c r="AO151" s="390"/>
      <c r="AP151" s="390"/>
      <c r="AQ151" s="390"/>
      <c r="AR151" s="390"/>
      <c r="AS151" s="390"/>
      <c r="AT151" s="390"/>
      <c r="AU151" s="390"/>
      <c r="AV151" s="390"/>
      <c r="AW151" s="390"/>
      <c r="AX151" s="390"/>
      <c r="AY151" s="390"/>
      <c r="AZ151" s="390"/>
      <c r="BA151" s="390"/>
      <c r="BB151" s="390"/>
      <c r="BC151" s="390"/>
      <c r="BD151" s="390"/>
      <c r="BE151" s="390"/>
      <c r="BF151" s="390"/>
      <c r="BG151" s="390"/>
      <c r="BH151" s="390"/>
      <c r="BI151" s="390"/>
      <c r="BJ151" s="390"/>
      <c r="BK151" s="390"/>
      <c r="BL151" s="390"/>
      <c r="BM151" s="390"/>
      <c r="BN151" s="390"/>
      <c r="BO151" s="390"/>
      <c r="BP151" s="390"/>
      <c r="BQ151" s="390"/>
      <c r="BR151" s="390"/>
      <c r="BS151" s="390"/>
      <c r="BT151" s="390"/>
      <c r="BU151" s="390"/>
      <c r="BV151" s="390"/>
      <c r="BW151" s="390"/>
      <c r="BX151" s="390"/>
      <c r="BY151" s="390"/>
      <c r="BZ151" s="390"/>
      <c r="CA151" s="390"/>
      <c r="CB151" s="390"/>
      <c r="CC151" s="390"/>
      <c r="CD151" s="390"/>
      <c r="CE151" s="390"/>
      <c r="CF151" s="390"/>
      <c r="CG151" s="390"/>
      <c r="CH151" s="390"/>
      <c r="CI151" s="390"/>
      <c r="CJ151" s="390"/>
      <c r="CK151" s="390"/>
    </row>
    <row r="152" spans="1:89" s="410" customFormat="1" ht="19.5" customHeight="1">
      <c r="A152" s="411"/>
      <c r="B152" s="416"/>
      <c r="C152" s="413" t="s">
        <v>289</v>
      </c>
      <c r="D152" s="418">
        <f t="shared" si="63"/>
        <v>491</v>
      </c>
      <c r="E152" s="414">
        <v>8</v>
      </c>
      <c r="F152" s="401">
        <v>17</v>
      </c>
      <c r="G152" s="401">
        <v>19</v>
      </c>
      <c r="H152" s="401">
        <v>34</v>
      </c>
      <c r="I152" s="401">
        <v>38</v>
      </c>
      <c r="J152" s="401">
        <v>39</v>
      </c>
      <c r="K152" s="401">
        <v>33</v>
      </c>
      <c r="L152" s="401">
        <v>29</v>
      </c>
      <c r="M152" s="401">
        <v>31</v>
      </c>
      <c r="N152" s="401">
        <v>31</v>
      </c>
      <c r="O152" s="401">
        <v>29</v>
      </c>
      <c r="P152" s="401">
        <v>23</v>
      </c>
      <c r="Q152" s="401">
        <v>27</v>
      </c>
      <c r="R152" s="401">
        <v>22</v>
      </c>
      <c r="S152" s="401">
        <v>40</v>
      </c>
      <c r="T152" s="401">
        <v>29</v>
      </c>
      <c r="U152" s="401">
        <v>23</v>
      </c>
      <c r="V152" s="401">
        <v>19</v>
      </c>
      <c r="W152" s="402"/>
      <c r="X152" s="402"/>
      <c r="Y152" s="390"/>
      <c r="Z152" s="390"/>
      <c r="AA152" s="390"/>
      <c r="AB152" s="390"/>
      <c r="AC152" s="390"/>
      <c r="AD152" s="390"/>
      <c r="AE152" s="390"/>
      <c r="AF152" s="390"/>
      <c r="AG152" s="390"/>
      <c r="AH152" s="390"/>
      <c r="AI152" s="390"/>
      <c r="AJ152" s="390"/>
      <c r="AK152" s="390"/>
      <c r="AL152" s="390"/>
      <c r="AM152" s="390"/>
      <c r="AN152" s="390"/>
      <c r="AO152" s="390"/>
      <c r="AP152" s="390"/>
      <c r="AQ152" s="390"/>
      <c r="AR152" s="390"/>
      <c r="AS152" s="390"/>
      <c r="AT152" s="390"/>
      <c r="AU152" s="390"/>
      <c r="AV152" s="390"/>
      <c r="AW152" s="390"/>
      <c r="AX152" s="390"/>
      <c r="AY152" s="390"/>
      <c r="AZ152" s="390"/>
      <c r="BA152" s="390"/>
      <c r="BB152" s="390"/>
      <c r="BC152" s="390"/>
      <c r="BD152" s="390"/>
      <c r="BE152" s="390"/>
      <c r="BF152" s="390"/>
      <c r="BG152" s="390"/>
      <c r="BH152" s="390"/>
      <c r="BI152" s="390"/>
      <c r="BJ152" s="390"/>
      <c r="BK152" s="390"/>
      <c r="BL152" s="390"/>
      <c r="BM152" s="390"/>
      <c r="BN152" s="390"/>
      <c r="BO152" s="390"/>
      <c r="BP152" s="390"/>
      <c r="BQ152" s="390"/>
      <c r="BR152" s="390"/>
      <c r="BS152" s="390"/>
      <c r="BT152" s="390"/>
      <c r="BU152" s="390"/>
      <c r="BV152" s="390"/>
      <c r="BW152" s="390"/>
      <c r="BX152" s="390"/>
      <c r="BY152" s="390"/>
      <c r="BZ152" s="390"/>
      <c r="CA152" s="390"/>
      <c r="CB152" s="390"/>
      <c r="CC152" s="390"/>
      <c r="CD152" s="390"/>
      <c r="CE152" s="390"/>
      <c r="CF152" s="390"/>
      <c r="CG152" s="390"/>
      <c r="CH152" s="390"/>
      <c r="CI152" s="390"/>
      <c r="CJ152" s="390"/>
      <c r="CK152" s="390"/>
    </row>
    <row r="153" spans="1:89" ht="19.5" customHeight="1">
      <c r="A153" s="415"/>
      <c r="B153" s="416"/>
      <c r="C153" s="413" t="s">
        <v>286</v>
      </c>
      <c r="D153" s="418">
        <f t="shared" si="63"/>
        <v>376</v>
      </c>
      <c r="E153" s="417">
        <v>4</v>
      </c>
      <c r="F153" s="418">
        <v>18</v>
      </c>
      <c r="G153" s="417">
        <v>28</v>
      </c>
      <c r="H153" s="417">
        <v>32</v>
      </c>
      <c r="I153" s="417">
        <v>25</v>
      </c>
      <c r="J153" s="417">
        <v>29</v>
      </c>
      <c r="K153" s="417">
        <v>23</v>
      </c>
      <c r="L153" s="417">
        <v>21</v>
      </c>
      <c r="M153" s="417">
        <v>27</v>
      </c>
      <c r="N153" s="417">
        <v>20</v>
      </c>
      <c r="O153" s="417">
        <v>21</v>
      </c>
      <c r="P153" s="417">
        <v>16</v>
      </c>
      <c r="Q153" s="417">
        <v>24</v>
      </c>
      <c r="R153" s="417">
        <v>14</v>
      </c>
      <c r="S153" s="417">
        <v>23</v>
      </c>
      <c r="T153" s="417">
        <v>16</v>
      </c>
      <c r="U153" s="417">
        <v>12</v>
      </c>
      <c r="V153" s="418">
        <v>23</v>
      </c>
      <c r="W153" s="402"/>
      <c r="X153" s="402"/>
      <c r="Y153" s="390"/>
      <c r="Z153" s="390"/>
      <c r="AA153" s="390"/>
      <c r="AB153" s="390"/>
      <c r="AC153" s="390"/>
      <c r="AD153" s="390"/>
      <c r="AE153" s="390"/>
      <c r="AF153" s="390"/>
      <c r="AG153" s="390"/>
      <c r="AH153" s="390"/>
      <c r="AI153" s="390"/>
      <c r="AJ153" s="390"/>
      <c r="AK153" s="390"/>
      <c r="AL153" s="390"/>
      <c r="AM153" s="390"/>
      <c r="AN153" s="390"/>
      <c r="AO153" s="390"/>
      <c r="AP153" s="390"/>
      <c r="AQ153" s="390"/>
      <c r="AR153" s="390"/>
      <c r="AS153" s="390"/>
      <c r="AT153" s="390"/>
      <c r="AU153" s="390"/>
      <c r="AV153" s="390"/>
      <c r="AW153" s="390"/>
      <c r="AX153" s="390"/>
      <c r="AY153" s="390"/>
      <c r="AZ153" s="390"/>
      <c r="BA153" s="390"/>
      <c r="BB153" s="390"/>
      <c r="BC153" s="390"/>
      <c r="BD153" s="390"/>
      <c r="BE153" s="390"/>
      <c r="BF153" s="390"/>
      <c r="BG153" s="390"/>
      <c r="BH153" s="390"/>
      <c r="BI153" s="390"/>
      <c r="BJ153" s="390"/>
      <c r="BK153" s="390"/>
      <c r="BL153" s="390"/>
      <c r="BM153" s="390"/>
      <c r="BN153" s="390"/>
      <c r="BO153" s="390"/>
      <c r="BP153" s="390"/>
      <c r="BQ153" s="390"/>
      <c r="BR153" s="390"/>
      <c r="BS153" s="390"/>
      <c r="BT153" s="390"/>
      <c r="BU153" s="390"/>
      <c r="BV153" s="390"/>
      <c r="BW153" s="390"/>
      <c r="BX153" s="390"/>
      <c r="BY153" s="390"/>
      <c r="BZ153" s="390"/>
      <c r="CA153" s="390"/>
      <c r="CB153" s="390"/>
      <c r="CC153" s="390"/>
      <c r="CD153" s="390"/>
      <c r="CE153" s="390"/>
      <c r="CF153" s="390"/>
      <c r="CG153" s="390"/>
      <c r="CH153" s="390"/>
      <c r="CI153" s="390"/>
      <c r="CJ153" s="390"/>
      <c r="CK153" s="390"/>
    </row>
    <row r="154" spans="1:89" s="410" customFormat="1" ht="19.5" customHeight="1">
      <c r="A154" s="407" t="s">
        <v>37</v>
      </c>
      <c r="B154" s="408" t="s">
        <v>367</v>
      </c>
      <c r="C154" s="429"/>
      <c r="D154" s="405">
        <f t="shared" si="63"/>
        <v>1647</v>
      </c>
      <c r="E154" s="405">
        <f t="shared" ref="E154:V154" si="69">SUM(E155:E156)</f>
        <v>12</v>
      </c>
      <c r="F154" s="406">
        <f t="shared" si="69"/>
        <v>74</v>
      </c>
      <c r="G154" s="406">
        <f t="shared" si="69"/>
        <v>105</v>
      </c>
      <c r="H154" s="406">
        <f t="shared" si="69"/>
        <v>94</v>
      </c>
      <c r="I154" s="406">
        <f t="shared" si="69"/>
        <v>123</v>
      </c>
      <c r="J154" s="406">
        <f t="shared" si="69"/>
        <v>105</v>
      </c>
      <c r="K154" s="406">
        <f t="shared" si="69"/>
        <v>129</v>
      </c>
      <c r="L154" s="406">
        <f t="shared" si="69"/>
        <v>96</v>
      </c>
      <c r="M154" s="406">
        <f t="shared" si="69"/>
        <v>116</v>
      </c>
      <c r="N154" s="406">
        <f t="shared" si="69"/>
        <v>100</v>
      </c>
      <c r="O154" s="406">
        <f t="shared" si="69"/>
        <v>103</v>
      </c>
      <c r="P154" s="406">
        <f t="shared" si="69"/>
        <v>86</v>
      </c>
      <c r="Q154" s="406">
        <f t="shared" si="69"/>
        <v>98</v>
      </c>
      <c r="R154" s="406">
        <f t="shared" si="69"/>
        <v>105</v>
      </c>
      <c r="S154" s="406">
        <f t="shared" si="69"/>
        <v>82</v>
      </c>
      <c r="T154" s="406">
        <f t="shared" si="69"/>
        <v>98</v>
      </c>
      <c r="U154" s="406">
        <f t="shared" si="69"/>
        <v>58</v>
      </c>
      <c r="V154" s="406">
        <f t="shared" si="69"/>
        <v>63</v>
      </c>
      <c r="W154" s="402"/>
      <c r="X154" s="402"/>
      <c r="Y154" s="390"/>
      <c r="Z154" s="390"/>
      <c r="AA154" s="390"/>
      <c r="AB154" s="390"/>
      <c r="AC154" s="390"/>
      <c r="AD154" s="390"/>
      <c r="AE154" s="390"/>
      <c r="AF154" s="390"/>
      <c r="AG154" s="390"/>
      <c r="AH154" s="390"/>
      <c r="AI154" s="390"/>
      <c r="AJ154" s="390"/>
      <c r="AK154" s="390"/>
      <c r="AL154" s="390"/>
      <c r="AM154" s="390"/>
      <c r="AN154" s="390"/>
      <c r="AO154" s="390"/>
      <c r="AP154" s="390"/>
      <c r="AQ154" s="390"/>
      <c r="AR154" s="390"/>
      <c r="AS154" s="390"/>
      <c r="AT154" s="390"/>
      <c r="AU154" s="390"/>
      <c r="AV154" s="390"/>
      <c r="AW154" s="390"/>
      <c r="AX154" s="390"/>
      <c r="AY154" s="390"/>
      <c r="AZ154" s="390"/>
      <c r="BA154" s="390"/>
      <c r="BB154" s="390"/>
      <c r="BC154" s="390"/>
      <c r="BD154" s="390"/>
      <c r="BE154" s="390"/>
      <c r="BF154" s="390"/>
      <c r="BG154" s="390"/>
      <c r="BH154" s="390"/>
      <c r="BI154" s="390"/>
      <c r="BJ154" s="390"/>
      <c r="BK154" s="390"/>
      <c r="BL154" s="390"/>
      <c r="BM154" s="390"/>
      <c r="BN154" s="390"/>
      <c r="BO154" s="390"/>
      <c r="BP154" s="390"/>
      <c r="BQ154" s="390"/>
      <c r="BR154" s="390"/>
      <c r="BS154" s="390"/>
      <c r="BT154" s="390"/>
      <c r="BU154" s="390"/>
      <c r="BV154" s="390"/>
      <c r="BW154" s="390"/>
      <c r="BX154" s="390"/>
      <c r="BY154" s="390"/>
      <c r="BZ154" s="390"/>
      <c r="CA154" s="390"/>
      <c r="CB154" s="390"/>
      <c r="CC154" s="390"/>
      <c r="CD154" s="390"/>
      <c r="CE154" s="390"/>
      <c r="CF154" s="390"/>
      <c r="CG154" s="390"/>
      <c r="CH154" s="390"/>
      <c r="CI154" s="390"/>
      <c r="CJ154" s="390"/>
      <c r="CK154" s="390"/>
    </row>
    <row r="155" spans="1:89" s="410" customFormat="1" ht="19.5" customHeight="1">
      <c r="A155" s="411"/>
      <c r="B155" s="416"/>
      <c r="C155" s="413" t="s">
        <v>289</v>
      </c>
      <c r="D155" s="418">
        <f t="shared" si="63"/>
        <v>860</v>
      </c>
      <c r="E155" s="414">
        <v>4</v>
      </c>
      <c r="F155" s="401">
        <v>34</v>
      </c>
      <c r="G155" s="401">
        <v>51</v>
      </c>
      <c r="H155" s="401">
        <v>42</v>
      </c>
      <c r="I155" s="401">
        <v>64</v>
      </c>
      <c r="J155" s="401">
        <v>55</v>
      </c>
      <c r="K155" s="401">
        <v>64</v>
      </c>
      <c r="L155" s="401">
        <v>47</v>
      </c>
      <c r="M155" s="401">
        <v>63</v>
      </c>
      <c r="N155" s="401">
        <v>56</v>
      </c>
      <c r="O155" s="401">
        <v>59</v>
      </c>
      <c r="P155" s="401">
        <v>43</v>
      </c>
      <c r="Q155" s="401">
        <v>58</v>
      </c>
      <c r="R155" s="401">
        <v>52</v>
      </c>
      <c r="S155" s="401">
        <v>43</v>
      </c>
      <c r="T155" s="401">
        <v>57</v>
      </c>
      <c r="U155" s="401">
        <v>36</v>
      </c>
      <c r="V155" s="401">
        <v>32</v>
      </c>
      <c r="W155" s="402"/>
      <c r="X155" s="402"/>
      <c r="Y155" s="390"/>
      <c r="Z155" s="390"/>
      <c r="AA155" s="390"/>
      <c r="AB155" s="390"/>
      <c r="AC155" s="390"/>
      <c r="AD155" s="390"/>
      <c r="AE155" s="390"/>
      <c r="AF155" s="390"/>
      <c r="AG155" s="390"/>
      <c r="AH155" s="390"/>
      <c r="AI155" s="390"/>
      <c r="AJ155" s="390"/>
      <c r="AK155" s="390"/>
      <c r="AL155" s="390"/>
      <c r="AM155" s="390"/>
      <c r="AN155" s="390"/>
      <c r="AO155" s="390"/>
      <c r="AP155" s="390"/>
      <c r="AQ155" s="390"/>
      <c r="AR155" s="390"/>
      <c r="AS155" s="390"/>
      <c r="AT155" s="390"/>
      <c r="AU155" s="390"/>
      <c r="AV155" s="390"/>
      <c r="AW155" s="390"/>
      <c r="AX155" s="390"/>
      <c r="AY155" s="390"/>
      <c r="AZ155" s="390"/>
      <c r="BA155" s="390"/>
      <c r="BB155" s="390"/>
      <c r="BC155" s="390"/>
      <c r="BD155" s="390"/>
      <c r="BE155" s="390"/>
      <c r="BF155" s="390"/>
      <c r="BG155" s="390"/>
      <c r="BH155" s="390"/>
      <c r="BI155" s="390"/>
      <c r="BJ155" s="390"/>
      <c r="BK155" s="390"/>
      <c r="BL155" s="390"/>
      <c r="BM155" s="390"/>
      <c r="BN155" s="390"/>
      <c r="BO155" s="390"/>
      <c r="BP155" s="390"/>
      <c r="BQ155" s="390"/>
      <c r="BR155" s="390"/>
      <c r="BS155" s="390"/>
      <c r="BT155" s="390"/>
      <c r="BU155" s="390"/>
      <c r="BV155" s="390"/>
      <c r="BW155" s="390"/>
      <c r="BX155" s="390"/>
      <c r="BY155" s="390"/>
      <c r="BZ155" s="390"/>
      <c r="CA155" s="390"/>
      <c r="CB155" s="390"/>
      <c r="CC155" s="390"/>
      <c r="CD155" s="390"/>
      <c r="CE155" s="390"/>
      <c r="CF155" s="390"/>
      <c r="CG155" s="390"/>
      <c r="CH155" s="390"/>
      <c r="CI155" s="390"/>
      <c r="CJ155" s="390"/>
      <c r="CK155" s="390"/>
    </row>
    <row r="156" spans="1:89" ht="19.5" customHeight="1">
      <c r="A156" s="415"/>
      <c r="B156" s="416"/>
      <c r="C156" s="413" t="s">
        <v>286</v>
      </c>
      <c r="D156" s="418">
        <f t="shared" si="63"/>
        <v>787</v>
      </c>
      <c r="E156" s="417">
        <v>8</v>
      </c>
      <c r="F156" s="418">
        <v>40</v>
      </c>
      <c r="G156" s="417">
        <v>54</v>
      </c>
      <c r="H156" s="417">
        <v>52</v>
      </c>
      <c r="I156" s="417">
        <v>59</v>
      </c>
      <c r="J156" s="417">
        <v>50</v>
      </c>
      <c r="K156" s="417">
        <v>65</v>
      </c>
      <c r="L156" s="417">
        <v>49</v>
      </c>
      <c r="M156" s="417">
        <v>53</v>
      </c>
      <c r="N156" s="417">
        <v>44</v>
      </c>
      <c r="O156" s="417">
        <v>44</v>
      </c>
      <c r="P156" s="417">
        <v>43</v>
      </c>
      <c r="Q156" s="417">
        <v>40</v>
      </c>
      <c r="R156" s="417">
        <v>53</v>
      </c>
      <c r="S156" s="417">
        <v>39</v>
      </c>
      <c r="T156" s="417">
        <v>41</v>
      </c>
      <c r="U156" s="417">
        <v>22</v>
      </c>
      <c r="V156" s="418">
        <v>31</v>
      </c>
      <c r="W156" s="402"/>
      <c r="X156" s="402"/>
      <c r="Y156" s="390"/>
      <c r="Z156" s="390"/>
      <c r="AA156" s="390"/>
      <c r="AB156" s="390"/>
      <c r="AC156" s="390"/>
      <c r="AD156" s="390"/>
      <c r="AE156" s="390"/>
      <c r="AF156" s="390"/>
      <c r="AG156" s="390"/>
      <c r="AH156" s="390"/>
      <c r="AI156" s="390"/>
      <c r="AJ156" s="390"/>
      <c r="AK156" s="390"/>
      <c r="AL156" s="390"/>
      <c r="AM156" s="390"/>
      <c r="AN156" s="390"/>
      <c r="AO156" s="390"/>
      <c r="AP156" s="390"/>
      <c r="AQ156" s="390"/>
      <c r="AR156" s="390"/>
      <c r="AS156" s="390"/>
      <c r="AT156" s="390"/>
      <c r="AU156" s="390"/>
      <c r="AV156" s="390"/>
      <c r="AW156" s="390"/>
      <c r="AX156" s="390"/>
      <c r="AY156" s="390"/>
      <c r="AZ156" s="390"/>
      <c r="BA156" s="390"/>
      <c r="BB156" s="390"/>
      <c r="BC156" s="390"/>
      <c r="BD156" s="390"/>
      <c r="BE156" s="390"/>
      <c r="BF156" s="390"/>
      <c r="BG156" s="390"/>
      <c r="BH156" s="390"/>
      <c r="BI156" s="390"/>
      <c r="BJ156" s="390"/>
      <c r="BK156" s="390"/>
      <c r="BL156" s="390"/>
      <c r="BM156" s="390"/>
      <c r="BN156" s="390"/>
      <c r="BO156" s="390"/>
      <c r="BP156" s="390"/>
      <c r="BQ156" s="390"/>
      <c r="BR156" s="390"/>
      <c r="BS156" s="390"/>
      <c r="BT156" s="390"/>
      <c r="BU156" s="390"/>
      <c r="BV156" s="390"/>
      <c r="BW156" s="390"/>
      <c r="BX156" s="390"/>
      <c r="BY156" s="390"/>
      <c r="BZ156" s="390"/>
      <c r="CA156" s="390"/>
      <c r="CB156" s="390"/>
      <c r="CC156" s="390"/>
      <c r="CD156" s="390"/>
      <c r="CE156" s="390"/>
      <c r="CF156" s="390"/>
      <c r="CG156" s="390"/>
      <c r="CH156" s="390"/>
      <c r="CI156" s="390"/>
      <c r="CJ156" s="390"/>
      <c r="CK156" s="390"/>
    </row>
    <row r="157" spans="1:89" s="410" customFormat="1" ht="19.5" customHeight="1">
      <c r="A157" s="407" t="s">
        <v>39</v>
      </c>
      <c r="B157" s="408" t="s">
        <v>368</v>
      </c>
      <c r="C157" s="429"/>
      <c r="D157" s="405">
        <f t="shared" si="63"/>
        <v>1475</v>
      </c>
      <c r="E157" s="405">
        <f t="shared" ref="E157:V157" si="70">SUM(E158:E159)</f>
        <v>9</v>
      </c>
      <c r="F157" s="406">
        <f t="shared" si="70"/>
        <v>71</v>
      </c>
      <c r="G157" s="406">
        <f t="shared" si="70"/>
        <v>95</v>
      </c>
      <c r="H157" s="406">
        <f t="shared" si="70"/>
        <v>76</v>
      </c>
      <c r="I157" s="406">
        <f t="shared" si="70"/>
        <v>137</v>
      </c>
      <c r="J157" s="406">
        <f t="shared" si="70"/>
        <v>98</v>
      </c>
      <c r="K157" s="406">
        <f t="shared" si="70"/>
        <v>112</v>
      </c>
      <c r="L157" s="406">
        <f t="shared" si="70"/>
        <v>85</v>
      </c>
      <c r="M157" s="406">
        <f t="shared" si="70"/>
        <v>97</v>
      </c>
      <c r="N157" s="406">
        <f t="shared" si="70"/>
        <v>95</v>
      </c>
      <c r="O157" s="406">
        <f t="shared" si="70"/>
        <v>85</v>
      </c>
      <c r="P157" s="406">
        <f t="shared" si="70"/>
        <v>84</v>
      </c>
      <c r="Q157" s="406">
        <f t="shared" si="70"/>
        <v>106</v>
      </c>
      <c r="R157" s="406">
        <f t="shared" si="70"/>
        <v>88</v>
      </c>
      <c r="S157" s="406">
        <f t="shared" si="70"/>
        <v>91</v>
      </c>
      <c r="T157" s="406">
        <f t="shared" si="70"/>
        <v>55</v>
      </c>
      <c r="U157" s="406">
        <f t="shared" si="70"/>
        <v>53</v>
      </c>
      <c r="V157" s="406">
        <f t="shared" si="70"/>
        <v>38</v>
      </c>
      <c r="W157" s="402"/>
      <c r="X157" s="402"/>
      <c r="Y157" s="390"/>
      <c r="Z157" s="390"/>
      <c r="AA157" s="390"/>
      <c r="AB157" s="390"/>
      <c r="AC157" s="390"/>
      <c r="AD157" s="390"/>
      <c r="AE157" s="390"/>
      <c r="AF157" s="390"/>
      <c r="AG157" s="390"/>
      <c r="AH157" s="390"/>
      <c r="AI157" s="390"/>
      <c r="AJ157" s="390"/>
      <c r="AK157" s="390"/>
      <c r="AL157" s="390"/>
      <c r="AM157" s="390"/>
      <c r="AN157" s="390"/>
      <c r="AO157" s="390"/>
      <c r="AP157" s="390"/>
      <c r="AQ157" s="390"/>
      <c r="AR157" s="390"/>
      <c r="AS157" s="390"/>
      <c r="AT157" s="390"/>
      <c r="AU157" s="390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0"/>
      <c r="BF157" s="390"/>
      <c r="BG157" s="390"/>
      <c r="BH157" s="390"/>
      <c r="BI157" s="390"/>
      <c r="BJ157" s="390"/>
      <c r="BK157" s="390"/>
      <c r="BL157" s="390"/>
      <c r="BM157" s="390"/>
      <c r="BN157" s="390"/>
      <c r="BO157" s="390"/>
      <c r="BP157" s="390"/>
      <c r="BQ157" s="390"/>
      <c r="BR157" s="390"/>
      <c r="BS157" s="390"/>
      <c r="BT157" s="390"/>
      <c r="BU157" s="390"/>
      <c r="BV157" s="390"/>
      <c r="BW157" s="390"/>
      <c r="BX157" s="390"/>
      <c r="BY157" s="390"/>
      <c r="BZ157" s="390"/>
      <c r="CA157" s="390"/>
      <c r="CB157" s="390"/>
      <c r="CC157" s="390"/>
      <c r="CD157" s="390"/>
      <c r="CE157" s="390"/>
      <c r="CF157" s="390"/>
      <c r="CG157" s="390"/>
      <c r="CH157" s="390"/>
      <c r="CI157" s="390"/>
      <c r="CJ157" s="390"/>
      <c r="CK157" s="390"/>
    </row>
    <row r="158" spans="1:89" s="410" customFormat="1" ht="19.5" customHeight="1">
      <c r="A158" s="411"/>
      <c r="B158" s="422"/>
      <c r="C158" s="413" t="s">
        <v>289</v>
      </c>
      <c r="D158" s="418">
        <f t="shared" si="63"/>
        <v>740</v>
      </c>
      <c r="E158" s="414">
        <v>6</v>
      </c>
      <c r="F158" s="401">
        <v>36</v>
      </c>
      <c r="G158" s="401">
        <v>44</v>
      </c>
      <c r="H158" s="401">
        <v>38</v>
      </c>
      <c r="I158" s="401">
        <v>68</v>
      </c>
      <c r="J158" s="401">
        <v>46</v>
      </c>
      <c r="K158" s="401">
        <v>57</v>
      </c>
      <c r="L158" s="401">
        <v>41</v>
      </c>
      <c r="M158" s="401">
        <v>47</v>
      </c>
      <c r="N158" s="401">
        <v>54</v>
      </c>
      <c r="O158" s="401">
        <v>45</v>
      </c>
      <c r="P158" s="401">
        <v>39</v>
      </c>
      <c r="Q158" s="401">
        <v>58</v>
      </c>
      <c r="R158" s="401">
        <v>41</v>
      </c>
      <c r="S158" s="401">
        <v>43</v>
      </c>
      <c r="T158" s="401">
        <v>26</v>
      </c>
      <c r="U158" s="401">
        <v>28</v>
      </c>
      <c r="V158" s="401">
        <v>23</v>
      </c>
      <c r="W158" s="402"/>
      <c r="X158" s="402"/>
      <c r="Y158" s="390"/>
      <c r="Z158" s="390"/>
      <c r="AA158" s="390"/>
      <c r="AB158" s="390"/>
      <c r="AC158" s="390"/>
      <c r="AD158" s="390"/>
      <c r="AE158" s="390"/>
      <c r="AF158" s="390"/>
      <c r="AG158" s="390"/>
      <c r="AH158" s="390"/>
      <c r="AI158" s="390"/>
      <c r="AJ158" s="390"/>
      <c r="AK158" s="390"/>
      <c r="AL158" s="390"/>
      <c r="AM158" s="390"/>
      <c r="AN158" s="390"/>
      <c r="AO158" s="390"/>
      <c r="AP158" s="390"/>
      <c r="AQ158" s="390"/>
      <c r="AR158" s="390"/>
      <c r="AS158" s="390"/>
      <c r="AT158" s="390"/>
      <c r="AU158" s="390"/>
      <c r="AV158" s="390"/>
      <c r="AW158" s="390"/>
      <c r="AX158" s="390"/>
      <c r="AY158" s="390"/>
      <c r="AZ158" s="390"/>
      <c r="BA158" s="390"/>
      <c r="BB158" s="390"/>
      <c r="BC158" s="390"/>
      <c r="BD158" s="390"/>
      <c r="BE158" s="390"/>
      <c r="BF158" s="390"/>
      <c r="BG158" s="390"/>
      <c r="BH158" s="390"/>
      <c r="BI158" s="390"/>
      <c r="BJ158" s="390"/>
      <c r="BK158" s="390"/>
      <c r="BL158" s="390"/>
      <c r="BM158" s="390"/>
      <c r="BN158" s="390"/>
      <c r="BO158" s="390"/>
      <c r="BP158" s="390"/>
      <c r="BQ158" s="390"/>
      <c r="BR158" s="390"/>
      <c r="BS158" s="390"/>
      <c r="BT158" s="390"/>
      <c r="BU158" s="390"/>
      <c r="BV158" s="390"/>
      <c r="BW158" s="390"/>
      <c r="BX158" s="390"/>
      <c r="BY158" s="390"/>
      <c r="BZ158" s="390"/>
      <c r="CA158" s="390"/>
      <c r="CB158" s="390"/>
      <c r="CC158" s="390"/>
      <c r="CD158" s="390"/>
      <c r="CE158" s="390"/>
      <c r="CF158" s="390"/>
      <c r="CG158" s="390"/>
      <c r="CH158" s="390"/>
      <c r="CI158" s="390"/>
      <c r="CJ158" s="390"/>
      <c r="CK158" s="390"/>
    </row>
    <row r="159" spans="1:89" ht="19.5" customHeight="1">
      <c r="A159" s="415"/>
      <c r="B159" s="422"/>
      <c r="C159" s="413" t="s">
        <v>286</v>
      </c>
      <c r="D159" s="418">
        <f t="shared" si="63"/>
        <v>735</v>
      </c>
      <c r="E159" s="417">
        <v>3</v>
      </c>
      <c r="F159" s="418">
        <v>35</v>
      </c>
      <c r="G159" s="417">
        <v>51</v>
      </c>
      <c r="H159" s="417">
        <v>38</v>
      </c>
      <c r="I159" s="417">
        <v>69</v>
      </c>
      <c r="J159" s="417">
        <v>52</v>
      </c>
      <c r="K159" s="417">
        <v>55</v>
      </c>
      <c r="L159" s="417">
        <v>44</v>
      </c>
      <c r="M159" s="417">
        <v>50</v>
      </c>
      <c r="N159" s="417">
        <v>41</v>
      </c>
      <c r="O159" s="417">
        <v>40</v>
      </c>
      <c r="P159" s="417">
        <v>45</v>
      </c>
      <c r="Q159" s="417">
        <v>48</v>
      </c>
      <c r="R159" s="417">
        <v>47</v>
      </c>
      <c r="S159" s="417">
        <v>48</v>
      </c>
      <c r="T159" s="417">
        <v>29</v>
      </c>
      <c r="U159" s="417">
        <v>25</v>
      </c>
      <c r="V159" s="418">
        <v>15</v>
      </c>
      <c r="W159" s="402"/>
      <c r="X159" s="402"/>
      <c r="Y159" s="390"/>
      <c r="Z159" s="390"/>
      <c r="AA159" s="390"/>
      <c r="AB159" s="390"/>
      <c r="AC159" s="390"/>
      <c r="AD159" s="390"/>
      <c r="AE159" s="390"/>
      <c r="AF159" s="390"/>
      <c r="AG159" s="390"/>
      <c r="AH159" s="390"/>
      <c r="AI159" s="390"/>
      <c r="AJ159" s="390"/>
      <c r="AK159" s="390"/>
      <c r="AL159" s="390"/>
      <c r="AM159" s="390"/>
      <c r="AN159" s="390"/>
      <c r="AO159" s="390"/>
      <c r="AP159" s="390"/>
      <c r="AQ159" s="390"/>
      <c r="AR159" s="390"/>
      <c r="AS159" s="390"/>
      <c r="AT159" s="390"/>
      <c r="AU159" s="390"/>
      <c r="AV159" s="390"/>
      <c r="AW159" s="390"/>
      <c r="AX159" s="390"/>
      <c r="AY159" s="390"/>
      <c r="AZ159" s="390"/>
      <c r="BA159" s="390"/>
      <c r="BB159" s="390"/>
      <c r="BC159" s="390"/>
      <c r="BD159" s="390"/>
      <c r="BE159" s="390"/>
      <c r="BF159" s="390"/>
      <c r="BG159" s="390"/>
      <c r="BH159" s="390"/>
      <c r="BI159" s="390"/>
      <c r="BJ159" s="390"/>
      <c r="BK159" s="390"/>
      <c r="BL159" s="390"/>
      <c r="BM159" s="390"/>
      <c r="BN159" s="390"/>
      <c r="BO159" s="390"/>
      <c r="BP159" s="390"/>
      <c r="BQ159" s="390"/>
      <c r="BR159" s="390"/>
      <c r="BS159" s="390"/>
      <c r="BT159" s="390"/>
      <c r="BU159" s="390"/>
      <c r="BV159" s="390"/>
      <c r="BW159" s="390"/>
      <c r="BX159" s="390"/>
      <c r="BY159" s="390"/>
      <c r="BZ159" s="390"/>
      <c r="CA159" s="390"/>
      <c r="CB159" s="390"/>
      <c r="CC159" s="390"/>
      <c r="CD159" s="390"/>
      <c r="CE159" s="390"/>
      <c r="CF159" s="390"/>
      <c r="CG159" s="390"/>
      <c r="CH159" s="390"/>
      <c r="CI159" s="390"/>
      <c r="CJ159" s="390"/>
      <c r="CK159" s="390"/>
    </row>
    <row r="160" spans="1:89" s="410" customFormat="1" ht="19.5" customHeight="1">
      <c r="A160" s="1411" t="s">
        <v>37</v>
      </c>
      <c r="B160" s="1362" t="s">
        <v>369</v>
      </c>
      <c r="C160" s="1385"/>
      <c r="D160" s="1408">
        <f t="shared" si="63"/>
        <v>8004</v>
      </c>
      <c r="E160" s="1402">
        <f t="shared" ref="E160:V160" si="71">SUM(E163+E166+E169+E172+E175)</f>
        <v>87</v>
      </c>
      <c r="F160" s="1402">
        <f t="shared" si="71"/>
        <v>394</v>
      </c>
      <c r="G160" s="1402">
        <f t="shared" si="71"/>
        <v>546</v>
      </c>
      <c r="H160" s="1402">
        <f t="shared" si="71"/>
        <v>568</v>
      </c>
      <c r="I160" s="1402">
        <f t="shared" si="71"/>
        <v>636</v>
      </c>
      <c r="J160" s="1402">
        <f t="shared" si="71"/>
        <v>611</v>
      </c>
      <c r="K160" s="1402">
        <f t="shared" si="71"/>
        <v>638</v>
      </c>
      <c r="L160" s="1402">
        <f t="shared" si="71"/>
        <v>532</v>
      </c>
      <c r="M160" s="1402">
        <f t="shared" si="71"/>
        <v>546</v>
      </c>
      <c r="N160" s="1402">
        <f t="shared" si="71"/>
        <v>457</v>
      </c>
      <c r="O160" s="1402">
        <f t="shared" si="71"/>
        <v>418</v>
      </c>
      <c r="P160" s="1402">
        <f t="shared" si="71"/>
        <v>457</v>
      </c>
      <c r="Q160" s="1402">
        <f t="shared" si="71"/>
        <v>430</v>
      </c>
      <c r="R160" s="1402">
        <f t="shared" si="71"/>
        <v>429</v>
      </c>
      <c r="S160" s="1402">
        <f t="shared" si="71"/>
        <v>379</v>
      </c>
      <c r="T160" s="1402">
        <f t="shared" si="71"/>
        <v>282</v>
      </c>
      <c r="U160" s="1402">
        <f t="shared" si="71"/>
        <v>242</v>
      </c>
      <c r="V160" s="1402">
        <f t="shared" si="71"/>
        <v>352</v>
      </c>
      <c r="W160" s="402"/>
      <c r="X160" s="390"/>
      <c r="Y160" s="390"/>
      <c r="Z160" s="390"/>
      <c r="AA160" s="390"/>
      <c r="AB160" s="390"/>
      <c r="AC160" s="390"/>
      <c r="AD160" s="390"/>
      <c r="AE160" s="390"/>
      <c r="AF160" s="390"/>
      <c r="AG160" s="390"/>
      <c r="AH160" s="390"/>
      <c r="AI160" s="390"/>
      <c r="AJ160" s="390"/>
      <c r="AK160" s="390"/>
      <c r="AL160" s="390"/>
      <c r="AM160" s="390"/>
      <c r="AN160" s="390"/>
      <c r="AO160" s="390"/>
      <c r="AP160" s="390"/>
      <c r="AQ160" s="390"/>
      <c r="AR160" s="390"/>
      <c r="AS160" s="390"/>
      <c r="AT160" s="390"/>
      <c r="AU160" s="390"/>
      <c r="AV160" s="390"/>
      <c r="AW160" s="390"/>
      <c r="AX160" s="390"/>
      <c r="AY160" s="390"/>
      <c r="AZ160" s="390"/>
      <c r="BA160" s="390"/>
      <c r="BB160" s="390"/>
      <c r="BC160" s="390"/>
      <c r="BD160" s="390"/>
      <c r="BE160" s="390"/>
      <c r="BF160" s="390"/>
      <c r="BG160" s="390"/>
      <c r="BH160" s="390"/>
      <c r="BI160" s="390"/>
      <c r="BJ160" s="390"/>
      <c r="BK160" s="390"/>
      <c r="BL160" s="390"/>
      <c r="BM160" s="390"/>
      <c r="BN160" s="390"/>
      <c r="BO160" s="390"/>
      <c r="BP160" s="390"/>
      <c r="BQ160" s="390"/>
      <c r="BR160" s="390"/>
      <c r="BS160" s="390"/>
      <c r="BT160" s="390"/>
      <c r="BU160" s="390"/>
      <c r="BV160" s="390"/>
      <c r="BW160" s="390"/>
      <c r="BX160" s="390"/>
      <c r="BY160" s="390"/>
      <c r="BZ160" s="390"/>
      <c r="CA160" s="390"/>
      <c r="CB160" s="390"/>
      <c r="CC160" s="390"/>
      <c r="CD160" s="390"/>
      <c r="CE160" s="390"/>
      <c r="CF160" s="390"/>
      <c r="CG160" s="390"/>
      <c r="CH160" s="390"/>
      <c r="CI160" s="390"/>
      <c r="CJ160" s="390"/>
      <c r="CK160" s="390"/>
    </row>
    <row r="161" spans="1:89" s="410" customFormat="1" ht="19.5" customHeight="1">
      <c r="A161" s="1412"/>
      <c r="B161" s="428"/>
      <c r="C161" s="392" t="s">
        <v>289</v>
      </c>
      <c r="D161" s="418">
        <f t="shared" si="63"/>
        <v>4117</v>
      </c>
      <c r="E161" s="1403">
        <f t="shared" ref="E161:V161" si="72">SUM(E164+E167+E170+E173+E176)</f>
        <v>40</v>
      </c>
      <c r="F161" s="1403">
        <f t="shared" si="72"/>
        <v>214</v>
      </c>
      <c r="G161" s="1403">
        <f t="shared" si="72"/>
        <v>297</v>
      </c>
      <c r="H161" s="1403">
        <f t="shared" si="72"/>
        <v>280</v>
      </c>
      <c r="I161" s="1403">
        <f t="shared" si="72"/>
        <v>344</v>
      </c>
      <c r="J161" s="1403">
        <f t="shared" si="72"/>
        <v>299</v>
      </c>
      <c r="K161" s="1403">
        <f t="shared" si="72"/>
        <v>344</v>
      </c>
      <c r="L161" s="1403">
        <f t="shared" si="72"/>
        <v>284</v>
      </c>
      <c r="M161" s="1403">
        <f t="shared" si="72"/>
        <v>301</v>
      </c>
      <c r="N161" s="1403">
        <f t="shared" si="72"/>
        <v>246</v>
      </c>
      <c r="O161" s="1403">
        <f t="shared" si="72"/>
        <v>221</v>
      </c>
      <c r="P161" s="1403">
        <f t="shared" si="72"/>
        <v>213</v>
      </c>
      <c r="Q161" s="1403">
        <f t="shared" si="72"/>
        <v>206</v>
      </c>
      <c r="R161" s="1403">
        <f t="shared" si="72"/>
        <v>225</v>
      </c>
      <c r="S161" s="1403">
        <f t="shared" si="72"/>
        <v>202</v>
      </c>
      <c r="T161" s="1403">
        <f t="shared" si="72"/>
        <v>140</v>
      </c>
      <c r="U161" s="1403">
        <f t="shared" si="72"/>
        <v>119</v>
      </c>
      <c r="V161" s="1403">
        <f t="shared" si="72"/>
        <v>142</v>
      </c>
      <c r="W161" s="402"/>
      <c r="X161" s="390"/>
      <c r="Y161" s="390"/>
      <c r="Z161" s="390"/>
      <c r="AA161" s="390"/>
      <c r="AB161" s="390"/>
      <c r="AC161" s="390"/>
      <c r="AD161" s="390"/>
      <c r="AE161" s="390"/>
      <c r="AF161" s="390"/>
      <c r="AG161" s="390"/>
      <c r="AH161" s="390"/>
      <c r="AI161" s="390"/>
      <c r="AJ161" s="390"/>
      <c r="AK161" s="390"/>
      <c r="AL161" s="390"/>
      <c r="AM161" s="390"/>
      <c r="AN161" s="390"/>
      <c r="AO161" s="390"/>
      <c r="AP161" s="390"/>
      <c r="AQ161" s="390"/>
      <c r="AR161" s="390"/>
      <c r="AS161" s="390"/>
      <c r="AT161" s="390"/>
      <c r="AU161" s="390"/>
      <c r="AV161" s="390"/>
      <c r="AW161" s="390"/>
      <c r="AX161" s="390"/>
      <c r="AY161" s="390"/>
      <c r="AZ161" s="390"/>
      <c r="BA161" s="390"/>
      <c r="BB161" s="390"/>
      <c r="BC161" s="390"/>
      <c r="BD161" s="390"/>
      <c r="BE161" s="390"/>
      <c r="BF161" s="390"/>
      <c r="BG161" s="390"/>
      <c r="BH161" s="390"/>
      <c r="BI161" s="390"/>
      <c r="BJ161" s="390"/>
      <c r="BK161" s="390"/>
      <c r="BL161" s="390"/>
      <c r="BM161" s="390"/>
      <c r="BN161" s="390"/>
      <c r="BO161" s="390"/>
      <c r="BP161" s="390"/>
      <c r="BQ161" s="390"/>
      <c r="BR161" s="390"/>
      <c r="BS161" s="390"/>
      <c r="BT161" s="390"/>
      <c r="BU161" s="390"/>
      <c r="BV161" s="390"/>
      <c r="BW161" s="390"/>
      <c r="BX161" s="390"/>
      <c r="BY161" s="390"/>
      <c r="BZ161" s="390"/>
      <c r="CA161" s="390"/>
      <c r="CB161" s="390"/>
      <c r="CC161" s="390"/>
      <c r="CD161" s="390"/>
      <c r="CE161" s="390"/>
      <c r="CF161" s="390"/>
      <c r="CG161" s="390"/>
      <c r="CH161" s="390"/>
      <c r="CI161" s="390"/>
      <c r="CJ161" s="390"/>
      <c r="CK161" s="390"/>
    </row>
    <row r="162" spans="1:89" ht="19.5" customHeight="1">
      <c r="A162" s="1379"/>
      <c r="B162" s="1389"/>
      <c r="C162" s="1381" t="s">
        <v>286</v>
      </c>
      <c r="D162" s="1393">
        <f t="shared" si="63"/>
        <v>3887</v>
      </c>
      <c r="E162" s="1406">
        <f t="shared" ref="E162:V162" si="73">SUM(E165+E168+E171+E174+E177)</f>
        <v>47</v>
      </c>
      <c r="F162" s="1406">
        <f t="shared" si="73"/>
        <v>180</v>
      </c>
      <c r="G162" s="1406">
        <f t="shared" si="73"/>
        <v>249</v>
      </c>
      <c r="H162" s="1406">
        <f t="shared" si="73"/>
        <v>288</v>
      </c>
      <c r="I162" s="1406">
        <f t="shared" si="73"/>
        <v>292</v>
      </c>
      <c r="J162" s="1406">
        <f t="shared" si="73"/>
        <v>312</v>
      </c>
      <c r="K162" s="1406">
        <f t="shared" si="73"/>
        <v>294</v>
      </c>
      <c r="L162" s="1406">
        <f t="shared" si="73"/>
        <v>248</v>
      </c>
      <c r="M162" s="1406">
        <f t="shared" si="73"/>
        <v>245</v>
      </c>
      <c r="N162" s="1406">
        <f t="shared" si="73"/>
        <v>211</v>
      </c>
      <c r="O162" s="1406">
        <f t="shared" si="73"/>
        <v>197</v>
      </c>
      <c r="P162" s="1406">
        <f t="shared" si="73"/>
        <v>244</v>
      </c>
      <c r="Q162" s="1406">
        <f t="shared" si="73"/>
        <v>224</v>
      </c>
      <c r="R162" s="1406">
        <f t="shared" si="73"/>
        <v>204</v>
      </c>
      <c r="S162" s="1406">
        <f t="shared" si="73"/>
        <v>177</v>
      </c>
      <c r="T162" s="1406">
        <f t="shared" si="73"/>
        <v>142</v>
      </c>
      <c r="U162" s="1406">
        <f t="shared" si="73"/>
        <v>123</v>
      </c>
      <c r="V162" s="1406">
        <f t="shared" si="73"/>
        <v>210</v>
      </c>
      <c r="W162" s="402"/>
      <c r="X162" s="390"/>
      <c r="Y162" s="390"/>
      <c r="Z162" s="390"/>
      <c r="AA162" s="390"/>
      <c r="AB162" s="390"/>
      <c r="AC162" s="390"/>
      <c r="AD162" s="390"/>
      <c r="AE162" s="390"/>
      <c r="AF162" s="390"/>
      <c r="AG162" s="390"/>
      <c r="AH162" s="390"/>
      <c r="AI162" s="390"/>
      <c r="AJ162" s="390"/>
      <c r="AK162" s="390"/>
      <c r="AL162" s="390"/>
      <c r="AM162" s="390"/>
      <c r="AN162" s="390"/>
      <c r="AO162" s="390"/>
      <c r="AP162" s="390"/>
      <c r="AQ162" s="390"/>
      <c r="AR162" s="390"/>
      <c r="AS162" s="390"/>
      <c r="AT162" s="390"/>
      <c r="AU162" s="390"/>
      <c r="AV162" s="390"/>
      <c r="AW162" s="390"/>
      <c r="AX162" s="390"/>
      <c r="AY162" s="390"/>
      <c r="AZ162" s="390"/>
      <c r="BA162" s="390"/>
      <c r="BB162" s="390"/>
      <c r="BC162" s="390"/>
      <c r="BD162" s="390"/>
      <c r="BE162" s="390"/>
      <c r="BF162" s="390"/>
      <c r="BG162" s="390"/>
      <c r="BH162" s="390"/>
      <c r="BI162" s="390"/>
      <c r="BJ162" s="390"/>
      <c r="BK162" s="390"/>
      <c r="BL162" s="390"/>
      <c r="BM162" s="390"/>
      <c r="BN162" s="390"/>
      <c r="BO162" s="390"/>
      <c r="BP162" s="390"/>
      <c r="BQ162" s="390"/>
      <c r="BR162" s="390"/>
      <c r="BS162" s="390"/>
      <c r="BT162" s="390"/>
      <c r="BU162" s="390"/>
      <c r="BV162" s="390"/>
      <c r="BW162" s="390"/>
      <c r="BX162" s="390"/>
      <c r="BY162" s="390"/>
      <c r="BZ162" s="390"/>
      <c r="CA162" s="390"/>
      <c r="CB162" s="390"/>
      <c r="CC162" s="390"/>
      <c r="CD162" s="390"/>
      <c r="CE162" s="390"/>
      <c r="CF162" s="390"/>
      <c r="CG162" s="390"/>
      <c r="CH162" s="390"/>
      <c r="CI162" s="390"/>
      <c r="CJ162" s="390"/>
      <c r="CK162" s="390"/>
    </row>
    <row r="163" spans="1:89" s="410" customFormat="1" ht="19.5" customHeight="1">
      <c r="A163" s="407" t="s">
        <v>25</v>
      </c>
      <c r="B163" s="408" t="s">
        <v>370</v>
      </c>
      <c r="C163" s="429"/>
      <c r="D163" s="405">
        <f t="shared" si="63"/>
        <v>1800</v>
      </c>
      <c r="E163" s="405">
        <f t="shared" ref="E163:V163" si="74">SUM(E164:E165)</f>
        <v>16</v>
      </c>
      <c r="F163" s="406">
        <f t="shared" si="74"/>
        <v>92</v>
      </c>
      <c r="G163" s="406">
        <f t="shared" si="74"/>
        <v>131</v>
      </c>
      <c r="H163" s="406">
        <f t="shared" si="74"/>
        <v>120</v>
      </c>
      <c r="I163" s="406">
        <f t="shared" si="74"/>
        <v>144</v>
      </c>
      <c r="J163" s="406">
        <f t="shared" si="74"/>
        <v>147</v>
      </c>
      <c r="K163" s="406">
        <f t="shared" si="74"/>
        <v>155</v>
      </c>
      <c r="L163" s="406">
        <f t="shared" si="74"/>
        <v>127</v>
      </c>
      <c r="M163" s="406">
        <f t="shared" si="74"/>
        <v>118</v>
      </c>
      <c r="N163" s="406">
        <f t="shared" si="74"/>
        <v>95</v>
      </c>
      <c r="O163" s="406">
        <f t="shared" si="74"/>
        <v>93</v>
      </c>
      <c r="P163" s="406">
        <f t="shared" si="74"/>
        <v>95</v>
      </c>
      <c r="Q163" s="406">
        <f t="shared" si="74"/>
        <v>113</v>
      </c>
      <c r="R163" s="406">
        <f t="shared" si="74"/>
        <v>94</v>
      </c>
      <c r="S163" s="406">
        <f t="shared" si="74"/>
        <v>82</v>
      </c>
      <c r="T163" s="406">
        <f t="shared" si="74"/>
        <v>64</v>
      </c>
      <c r="U163" s="406">
        <f t="shared" si="74"/>
        <v>49</v>
      </c>
      <c r="V163" s="406">
        <f t="shared" si="74"/>
        <v>65</v>
      </c>
      <c r="W163" s="402"/>
      <c r="X163" s="390"/>
      <c r="Y163" s="390"/>
      <c r="Z163" s="390"/>
      <c r="AA163" s="390"/>
      <c r="AB163" s="390"/>
      <c r="AC163" s="390"/>
      <c r="AD163" s="390"/>
      <c r="AE163" s="390"/>
      <c r="AF163" s="390"/>
      <c r="AG163" s="390"/>
      <c r="AH163" s="390"/>
      <c r="AI163" s="390"/>
      <c r="AJ163" s="390"/>
      <c r="AK163" s="390"/>
      <c r="AL163" s="390"/>
      <c r="AM163" s="390"/>
      <c r="AN163" s="390"/>
      <c r="AO163" s="390"/>
      <c r="AP163" s="390"/>
      <c r="AQ163" s="390"/>
      <c r="AR163" s="390"/>
      <c r="AS163" s="390"/>
      <c r="AT163" s="390"/>
      <c r="AU163" s="390"/>
      <c r="AV163" s="390"/>
      <c r="AW163" s="390"/>
      <c r="AX163" s="390"/>
      <c r="AY163" s="390"/>
      <c r="AZ163" s="390"/>
      <c r="BA163" s="390"/>
      <c r="BB163" s="390"/>
      <c r="BC163" s="390"/>
      <c r="BD163" s="390"/>
      <c r="BE163" s="390"/>
      <c r="BF163" s="390"/>
      <c r="BG163" s="390"/>
      <c r="BH163" s="390"/>
      <c r="BI163" s="390"/>
      <c r="BJ163" s="390"/>
      <c r="BK163" s="390"/>
      <c r="BL163" s="390"/>
      <c r="BM163" s="390"/>
      <c r="BN163" s="390"/>
      <c r="BO163" s="390"/>
      <c r="BP163" s="390"/>
      <c r="BQ163" s="390"/>
      <c r="BR163" s="390"/>
      <c r="BS163" s="390"/>
      <c r="BT163" s="390"/>
      <c r="BU163" s="390"/>
      <c r="BV163" s="390"/>
      <c r="BW163" s="390"/>
      <c r="BX163" s="390"/>
      <c r="BY163" s="390"/>
      <c r="BZ163" s="390"/>
      <c r="CA163" s="390"/>
      <c r="CB163" s="390"/>
      <c r="CC163" s="390"/>
      <c r="CD163" s="390"/>
      <c r="CE163" s="390"/>
      <c r="CF163" s="390"/>
      <c r="CG163" s="390"/>
      <c r="CH163" s="390"/>
      <c r="CI163" s="390"/>
      <c r="CJ163" s="390"/>
      <c r="CK163" s="390"/>
    </row>
    <row r="164" spans="1:89" s="410" customFormat="1" ht="19.5" customHeight="1">
      <c r="A164" s="411"/>
      <c r="B164" s="416"/>
      <c r="C164" s="413" t="s">
        <v>289</v>
      </c>
      <c r="D164" s="418">
        <f t="shared" si="63"/>
        <v>904</v>
      </c>
      <c r="E164" s="414">
        <v>5</v>
      </c>
      <c r="F164" s="401">
        <v>45</v>
      </c>
      <c r="G164" s="401">
        <v>70</v>
      </c>
      <c r="H164" s="401">
        <v>56</v>
      </c>
      <c r="I164" s="401">
        <v>68</v>
      </c>
      <c r="J164" s="401">
        <v>75</v>
      </c>
      <c r="K164" s="401">
        <v>76</v>
      </c>
      <c r="L164" s="401">
        <v>73</v>
      </c>
      <c r="M164" s="401">
        <v>63</v>
      </c>
      <c r="N164" s="401">
        <v>52</v>
      </c>
      <c r="O164" s="401">
        <v>43</v>
      </c>
      <c r="P164" s="401">
        <v>45</v>
      </c>
      <c r="Q164" s="401">
        <v>61</v>
      </c>
      <c r="R164" s="401">
        <v>48</v>
      </c>
      <c r="S164" s="401">
        <v>45</v>
      </c>
      <c r="T164" s="401">
        <v>30</v>
      </c>
      <c r="U164" s="401">
        <v>24</v>
      </c>
      <c r="V164" s="401">
        <v>25</v>
      </c>
      <c r="W164" s="402"/>
      <c r="X164" s="390"/>
      <c r="Y164" s="390"/>
      <c r="Z164" s="390"/>
      <c r="AA164" s="390"/>
      <c r="AB164" s="390"/>
      <c r="AC164" s="390"/>
      <c r="AD164" s="390"/>
      <c r="AE164" s="390"/>
      <c r="AF164" s="390"/>
      <c r="AG164" s="390"/>
      <c r="AH164" s="390"/>
      <c r="AI164" s="390"/>
      <c r="AJ164" s="390"/>
      <c r="AK164" s="390"/>
      <c r="AL164" s="390"/>
      <c r="AM164" s="390"/>
      <c r="AN164" s="390"/>
      <c r="AO164" s="390"/>
      <c r="AP164" s="390"/>
      <c r="AQ164" s="390"/>
      <c r="AR164" s="390"/>
      <c r="AS164" s="390"/>
      <c r="AT164" s="390"/>
      <c r="AU164" s="390"/>
      <c r="AV164" s="390"/>
      <c r="AW164" s="390"/>
      <c r="AX164" s="390"/>
      <c r="AY164" s="390"/>
      <c r="AZ164" s="390"/>
      <c r="BA164" s="390"/>
      <c r="BB164" s="390"/>
      <c r="BC164" s="390"/>
      <c r="BD164" s="390"/>
      <c r="BE164" s="390"/>
      <c r="BF164" s="390"/>
      <c r="BG164" s="390"/>
      <c r="BH164" s="390"/>
      <c r="BI164" s="390"/>
      <c r="BJ164" s="390"/>
      <c r="BK164" s="390"/>
      <c r="BL164" s="390"/>
      <c r="BM164" s="390"/>
      <c r="BN164" s="390"/>
      <c r="BO164" s="390"/>
      <c r="BP164" s="390"/>
      <c r="BQ164" s="390"/>
      <c r="BR164" s="390"/>
      <c r="BS164" s="390"/>
      <c r="BT164" s="390"/>
      <c r="BU164" s="390"/>
      <c r="BV164" s="390"/>
      <c r="BW164" s="390"/>
      <c r="BX164" s="390"/>
      <c r="BY164" s="390"/>
      <c r="BZ164" s="390"/>
      <c r="CA164" s="390"/>
      <c r="CB164" s="390"/>
      <c r="CC164" s="390"/>
      <c r="CD164" s="390"/>
      <c r="CE164" s="390"/>
      <c r="CF164" s="390"/>
      <c r="CG164" s="390"/>
      <c r="CH164" s="390"/>
      <c r="CI164" s="390"/>
      <c r="CJ164" s="390"/>
      <c r="CK164" s="390"/>
    </row>
    <row r="165" spans="1:89" ht="19.5" customHeight="1">
      <c r="A165" s="415"/>
      <c r="B165" s="416"/>
      <c r="C165" s="413" t="s">
        <v>286</v>
      </c>
      <c r="D165" s="418">
        <f t="shared" si="63"/>
        <v>896</v>
      </c>
      <c r="E165" s="417">
        <v>11</v>
      </c>
      <c r="F165" s="418">
        <v>47</v>
      </c>
      <c r="G165" s="417">
        <v>61</v>
      </c>
      <c r="H165" s="417">
        <v>64</v>
      </c>
      <c r="I165" s="417">
        <v>76</v>
      </c>
      <c r="J165" s="417">
        <v>72</v>
      </c>
      <c r="K165" s="417">
        <v>79</v>
      </c>
      <c r="L165" s="417">
        <v>54</v>
      </c>
      <c r="M165" s="417">
        <v>55</v>
      </c>
      <c r="N165" s="417">
        <v>43</v>
      </c>
      <c r="O165" s="417">
        <v>50</v>
      </c>
      <c r="P165" s="417">
        <v>50</v>
      </c>
      <c r="Q165" s="417">
        <v>52</v>
      </c>
      <c r="R165" s="417">
        <v>46</v>
      </c>
      <c r="S165" s="417">
        <v>37</v>
      </c>
      <c r="T165" s="417">
        <v>34</v>
      </c>
      <c r="U165" s="417">
        <v>25</v>
      </c>
      <c r="V165" s="418">
        <v>40</v>
      </c>
      <c r="W165" s="402"/>
      <c r="X165" s="390"/>
      <c r="Y165" s="390"/>
      <c r="Z165" s="390"/>
      <c r="AA165" s="390"/>
      <c r="AB165" s="390"/>
      <c r="AC165" s="390"/>
      <c r="AD165" s="390"/>
      <c r="AE165" s="390"/>
      <c r="AF165" s="390"/>
      <c r="AG165" s="390"/>
      <c r="AH165" s="390"/>
      <c r="AI165" s="390"/>
      <c r="AJ165" s="390"/>
      <c r="AK165" s="390"/>
      <c r="AL165" s="390"/>
      <c r="AM165" s="390"/>
      <c r="AN165" s="390"/>
      <c r="AO165" s="390"/>
      <c r="AP165" s="390"/>
      <c r="AQ165" s="390"/>
      <c r="AR165" s="390"/>
      <c r="AS165" s="390"/>
      <c r="AT165" s="390"/>
      <c r="AU165" s="390"/>
      <c r="AV165" s="390"/>
      <c r="AW165" s="390"/>
      <c r="AX165" s="390"/>
      <c r="AY165" s="390"/>
      <c r="AZ165" s="390"/>
      <c r="BA165" s="390"/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90"/>
      <c r="BN165" s="390"/>
      <c r="BO165" s="390"/>
      <c r="BP165" s="390"/>
      <c r="BQ165" s="390"/>
      <c r="BR165" s="390"/>
      <c r="BS165" s="390"/>
      <c r="BT165" s="390"/>
      <c r="BU165" s="390"/>
      <c r="BV165" s="390"/>
      <c r="BW165" s="390"/>
      <c r="BX165" s="390"/>
      <c r="BY165" s="390"/>
      <c r="BZ165" s="390"/>
      <c r="CA165" s="390"/>
      <c r="CB165" s="390"/>
      <c r="CC165" s="390"/>
      <c r="CD165" s="390"/>
      <c r="CE165" s="390"/>
      <c r="CF165" s="390"/>
      <c r="CG165" s="390"/>
      <c r="CH165" s="390"/>
      <c r="CI165" s="390"/>
      <c r="CJ165" s="390"/>
      <c r="CK165" s="390"/>
    </row>
    <row r="166" spans="1:89" s="410" customFormat="1" ht="19.5" customHeight="1">
      <c r="A166" s="407" t="s">
        <v>27</v>
      </c>
      <c r="B166" s="408" t="s">
        <v>371</v>
      </c>
      <c r="C166" s="429"/>
      <c r="D166" s="405">
        <f t="shared" si="63"/>
        <v>1315</v>
      </c>
      <c r="E166" s="405">
        <f t="shared" ref="E166:V166" si="75">SUM(E167:E168)</f>
        <v>14</v>
      </c>
      <c r="F166" s="406">
        <f t="shared" si="75"/>
        <v>55</v>
      </c>
      <c r="G166" s="406">
        <f t="shared" si="75"/>
        <v>69</v>
      </c>
      <c r="H166" s="406">
        <f t="shared" si="75"/>
        <v>78</v>
      </c>
      <c r="I166" s="406">
        <f t="shared" si="75"/>
        <v>95</v>
      </c>
      <c r="J166" s="406">
        <f t="shared" si="75"/>
        <v>93</v>
      </c>
      <c r="K166" s="406">
        <f t="shared" si="75"/>
        <v>97</v>
      </c>
      <c r="L166" s="406">
        <f t="shared" si="75"/>
        <v>88</v>
      </c>
      <c r="M166" s="406">
        <f t="shared" si="75"/>
        <v>90</v>
      </c>
      <c r="N166" s="406">
        <f t="shared" si="75"/>
        <v>79</v>
      </c>
      <c r="O166" s="406">
        <f t="shared" si="75"/>
        <v>70</v>
      </c>
      <c r="P166" s="406">
        <f t="shared" si="75"/>
        <v>97</v>
      </c>
      <c r="Q166" s="406">
        <f t="shared" si="75"/>
        <v>65</v>
      </c>
      <c r="R166" s="406">
        <f t="shared" si="75"/>
        <v>81</v>
      </c>
      <c r="S166" s="406">
        <f t="shared" si="75"/>
        <v>71</v>
      </c>
      <c r="T166" s="406">
        <f t="shared" si="75"/>
        <v>60</v>
      </c>
      <c r="U166" s="406">
        <f t="shared" si="75"/>
        <v>37</v>
      </c>
      <c r="V166" s="406">
        <f t="shared" si="75"/>
        <v>76</v>
      </c>
      <c r="W166" s="402"/>
      <c r="X166" s="390"/>
      <c r="Y166" s="390"/>
      <c r="Z166" s="390"/>
      <c r="AA166" s="390"/>
      <c r="AB166" s="390"/>
      <c r="AC166" s="390"/>
      <c r="AD166" s="390"/>
      <c r="AE166" s="390"/>
      <c r="AF166" s="390"/>
      <c r="AG166" s="390"/>
      <c r="AH166" s="390"/>
      <c r="AI166" s="390"/>
      <c r="AJ166" s="390"/>
      <c r="AK166" s="390"/>
      <c r="AL166" s="390"/>
      <c r="AM166" s="390"/>
      <c r="AN166" s="390"/>
      <c r="AO166" s="390"/>
      <c r="AP166" s="390"/>
      <c r="AQ166" s="390"/>
      <c r="AR166" s="390"/>
      <c r="AS166" s="390"/>
      <c r="AT166" s="390"/>
      <c r="AU166" s="390"/>
      <c r="AV166" s="390"/>
      <c r="AW166" s="390"/>
      <c r="AX166" s="390"/>
      <c r="AY166" s="390"/>
      <c r="AZ166" s="390"/>
      <c r="BA166" s="390"/>
      <c r="BB166" s="390"/>
      <c r="BC166" s="390"/>
      <c r="BD166" s="390"/>
      <c r="BE166" s="390"/>
      <c r="BF166" s="390"/>
      <c r="BG166" s="390"/>
      <c r="BH166" s="390"/>
      <c r="BI166" s="390"/>
      <c r="BJ166" s="390"/>
      <c r="BK166" s="390"/>
      <c r="BL166" s="390"/>
      <c r="BM166" s="390"/>
      <c r="BN166" s="390"/>
      <c r="BO166" s="390"/>
      <c r="BP166" s="390"/>
      <c r="BQ166" s="390"/>
      <c r="BR166" s="390"/>
      <c r="BS166" s="390"/>
      <c r="BT166" s="390"/>
      <c r="BU166" s="390"/>
      <c r="BV166" s="390"/>
      <c r="BW166" s="390"/>
      <c r="BX166" s="390"/>
      <c r="BY166" s="390"/>
      <c r="BZ166" s="390"/>
      <c r="CA166" s="390"/>
      <c r="CB166" s="390"/>
      <c r="CC166" s="390"/>
      <c r="CD166" s="390"/>
      <c r="CE166" s="390"/>
      <c r="CF166" s="390"/>
      <c r="CG166" s="390"/>
      <c r="CH166" s="390"/>
      <c r="CI166" s="390"/>
      <c r="CJ166" s="390"/>
      <c r="CK166" s="390"/>
    </row>
    <row r="167" spans="1:89" s="410" customFormat="1" ht="19.5" customHeight="1">
      <c r="A167" s="411"/>
      <c r="B167" s="416"/>
      <c r="C167" s="413" t="s">
        <v>289</v>
      </c>
      <c r="D167" s="418">
        <f t="shared" si="63"/>
        <v>690</v>
      </c>
      <c r="E167" s="414">
        <v>9</v>
      </c>
      <c r="F167" s="401">
        <v>33</v>
      </c>
      <c r="G167" s="401">
        <v>39</v>
      </c>
      <c r="H167" s="401">
        <v>44</v>
      </c>
      <c r="I167" s="401">
        <v>52</v>
      </c>
      <c r="J167" s="401">
        <v>48</v>
      </c>
      <c r="K167" s="401">
        <v>63</v>
      </c>
      <c r="L167" s="401">
        <v>41</v>
      </c>
      <c r="M167" s="401">
        <v>49</v>
      </c>
      <c r="N167" s="401">
        <v>46</v>
      </c>
      <c r="O167" s="401">
        <v>42</v>
      </c>
      <c r="P167" s="401">
        <v>38</v>
      </c>
      <c r="Q167" s="401">
        <v>26</v>
      </c>
      <c r="R167" s="401">
        <v>42</v>
      </c>
      <c r="S167" s="401">
        <v>40</v>
      </c>
      <c r="T167" s="401">
        <v>28</v>
      </c>
      <c r="U167" s="401">
        <v>22</v>
      </c>
      <c r="V167" s="401">
        <v>28</v>
      </c>
      <c r="W167" s="402"/>
      <c r="X167" s="390"/>
      <c r="Y167" s="390"/>
      <c r="Z167" s="390"/>
      <c r="AA167" s="390"/>
      <c r="AB167" s="390"/>
      <c r="AC167" s="390"/>
      <c r="AD167" s="390"/>
      <c r="AE167" s="390"/>
      <c r="AF167" s="390"/>
      <c r="AG167" s="390"/>
      <c r="AH167" s="390"/>
      <c r="AI167" s="390"/>
      <c r="AJ167" s="390"/>
      <c r="AK167" s="390"/>
      <c r="AL167" s="390"/>
      <c r="AM167" s="390"/>
      <c r="AN167" s="390"/>
      <c r="AO167" s="390"/>
      <c r="AP167" s="390"/>
      <c r="AQ167" s="390"/>
      <c r="AR167" s="390"/>
      <c r="AS167" s="390"/>
      <c r="AT167" s="390"/>
      <c r="AU167" s="390"/>
      <c r="AV167" s="390"/>
      <c r="AW167" s="390"/>
      <c r="AX167" s="390"/>
      <c r="AY167" s="390"/>
      <c r="AZ167" s="390"/>
      <c r="BA167" s="390"/>
      <c r="BB167" s="390"/>
      <c r="BC167" s="390"/>
      <c r="BD167" s="390"/>
      <c r="BE167" s="390"/>
      <c r="BF167" s="390"/>
      <c r="BG167" s="390"/>
      <c r="BH167" s="390"/>
      <c r="BI167" s="390"/>
      <c r="BJ167" s="390"/>
      <c r="BK167" s="390"/>
      <c r="BL167" s="390"/>
      <c r="BM167" s="390"/>
      <c r="BN167" s="390"/>
      <c r="BO167" s="390"/>
      <c r="BP167" s="390"/>
      <c r="BQ167" s="390"/>
      <c r="BR167" s="390"/>
      <c r="BS167" s="390"/>
      <c r="BT167" s="390"/>
      <c r="BU167" s="390"/>
      <c r="BV167" s="390"/>
      <c r="BW167" s="390"/>
      <c r="BX167" s="390"/>
      <c r="BY167" s="390"/>
      <c r="BZ167" s="390"/>
      <c r="CA167" s="390"/>
      <c r="CB167" s="390"/>
      <c r="CC167" s="390"/>
      <c r="CD167" s="390"/>
      <c r="CE167" s="390"/>
      <c r="CF167" s="390"/>
      <c r="CG167" s="390"/>
      <c r="CH167" s="390"/>
      <c r="CI167" s="390"/>
      <c r="CJ167" s="390"/>
      <c r="CK167" s="390"/>
    </row>
    <row r="168" spans="1:89" ht="19.5" customHeight="1">
      <c r="A168" s="415"/>
      <c r="B168" s="416"/>
      <c r="C168" s="413" t="s">
        <v>286</v>
      </c>
      <c r="D168" s="418">
        <f t="shared" si="63"/>
        <v>625</v>
      </c>
      <c r="E168" s="417">
        <v>5</v>
      </c>
      <c r="F168" s="418">
        <v>22</v>
      </c>
      <c r="G168" s="417">
        <v>30</v>
      </c>
      <c r="H168" s="417">
        <v>34</v>
      </c>
      <c r="I168" s="417">
        <v>43</v>
      </c>
      <c r="J168" s="417">
        <v>45</v>
      </c>
      <c r="K168" s="417">
        <v>34</v>
      </c>
      <c r="L168" s="417">
        <v>47</v>
      </c>
      <c r="M168" s="417">
        <v>41</v>
      </c>
      <c r="N168" s="417">
        <v>33</v>
      </c>
      <c r="O168" s="417">
        <v>28</v>
      </c>
      <c r="P168" s="417">
        <v>59</v>
      </c>
      <c r="Q168" s="417">
        <v>39</v>
      </c>
      <c r="R168" s="417">
        <v>39</v>
      </c>
      <c r="S168" s="417">
        <v>31</v>
      </c>
      <c r="T168" s="417">
        <v>32</v>
      </c>
      <c r="U168" s="417">
        <v>15</v>
      </c>
      <c r="V168" s="418">
        <v>48</v>
      </c>
      <c r="W168" s="402"/>
      <c r="X168" s="390"/>
      <c r="Y168" s="390"/>
      <c r="Z168" s="390"/>
      <c r="AA168" s="390"/>
      <c r="AB168" s="390"/>
      <c r="AC168" s="390"/>
      <c r="AD168" s="390"/>
      <c r="AE168" s="390"/>
      <c r="AF168" s="390"/>
      <c r="AG168" s="390"/>
      <c r="AH168" s="390"/>
      <c r="AI168" s="390"/>
      <c r="AJ168" s="390"/>
      <c r="AK168" s="390"/>
      <c r="AL168" s="390"/>
      <c r="AM168" s="390"/>
      <c r="AN168" s="390"/>
      <c r="AO168" s="390"/>
      <c r="AP168" s="390"/>
      <c r="AQ168" s="390"/>
      <c r="AR168" s="390"/>
      <c r="AS168" s="390"/>
      <c r="AT168" s="390"/>
      <c r="AU168" s="390"/>
      <c r="AV168" s="390"/>
      <c r="AW168" s="390"/>
      <c r="AX168" s="390"/>
      <c r="AY168" s="390"/>
      <c r="AZ168" s="390"/>
      <c r="BA168" s="390"/>
      <c r="BB168" s="390"/>
      <c r="BC168" s="390"/>
      <c r="BD168" s="390"/>
      <c r="BE168" s="390"/>
      <c r="BF168" s="390"/>
      <c r="BG168" s="390"/>
      <c r="BH168" s="390"/>
      <c r="BI168" s="390"/>
      <c r="BJ168" s="390"/>
      <c r="BK168" s="390"/>
      <c r="BL168" s="390"/>
      <c r="BM168" s="390"/>
      <c r="BN168" s="390"/>
      <c r="BO168" s="390"/>
      <c r="BP168" s="390"/>
      <c r="BQ168" s="390"/>
      <c r="BR168" s="390"/>
      <c r="BS168" s="390"/>
      <c r="BT168" s="390"/>
      <c r="BU168" s="390"/>
      <c r="BV168" s="390"/>
      <c r="BW168" s="390"/>
      <c r="BX168" s="390"/>
      <c r="BY168" s="390"/>
      <c r="BZ168" s="390"/>
      <c r="CA168" s="390"/>
      <c r="CB168" s="390"/>
      <c r="CC168" s="390"/>
      <c r="CD168" s="390"/>
      <c r="CE168" s="390"/>
      <c r="CF168" s="390"/>
      <c r="CG168" s="390"/>
      <c r="CH168" s="390"/>
      <c r="CI168" s="390"/>
      <c r="CJ168" s="390"/>
      <c r="CK168" s="390"/>
    </row>
    <row r="169" spans="1:89" s="410" customFormat="1" ht="19.5" customHeight="1">
      <c r="A169" s="407" t="s">
        <v>29</v>
      </c>
      <c r="B169" s="408" t="s">
        <v>372</v>
      </c>
      <c r="C169" s="429"/>
      <c r="D169" s="405">
        <f t="shared" si="63"/>
        <v>1843</v>
      </c>
      <c r="E169" s="405">
        <f t="shared" ref="E169:V169" si="76">SUM(E170:E171)</f>
        <v>25</v>
      </c>
      <c r="F169" s="406">
        <f t="shared" si="76"/>
        <v>97</v>
      </c>
      <c r="G169" s="406">
        <f t="shared" si="76"/>
        <v>134</v>
      </c>
      <c r="H169" s="406">
        <f t="shared" si="76"/>
        <v>149</v>
      </c>
      <c r="I169" s="406">
        <f t="shared" si="76"/>
        <v>145</v>
      </c>
      <c r="J169" s="406">
        <f t="shared" si="76"/>
        <v>135</v>
      </c>
      <c r="K169" s="406">
        <f t="shared" si="76"/>
        <v>139</v>
      </c>
      <c r="L169" s="406">
        <f t="shared" si="76"/>
        <v>109</v>
      </c>
      <c r="M169" s="406">
        <f t="shared" si="76"/>
        <v>124</v>
      </c>
      <c r="N169" s="406">
        <f t="shared" si="76"/>
        <v>106</v>
      </c>
      <c r="O169" s="406">
        <f t="shared" si="76"/>
        <v>90</v>
      </c>
      <c r="P169" s="406">
        <f t="shared" si="76"/>
        <v>100</v>
      </c>
      <c r="Q169" s="406">
        <f t="shared" si="76"/>
        <v>82</v>
      </c>
      <c r="R169" s="406">
        <f t="shared" si="76"/>
        <v>110</v>
      </c>
      <c r="S169" s="406">
        <f t="shared" si="76"/>
        <v>92</v>
      </c>
      <c r="T169" s="406">
        <f t="shared" si="76"/>
        <v>67</v>
      </c>
      <c r="U169" s="406">
        <f t="shared" si="76"/>
        <v>53</v>
      </c>
      <c r="V169" s="406">
        <f t="shared" si="76"/>
        <v>86</v>
      </c>
      <c r="W169" s="402"/>
      <c r="X169" s="390"/>
      <c r="Y169" s="390"/>
      <c r="Z169" s="390"/>
      <c r="AA169" s="390"/>
      <c r="AB169" s="390"/>
      <c r="AC169" s="390"/>
      <c r="AD169" s="390"/>
      <c r="AE169" s="390"/>
      <c r="AF169" s="390"/>
      <c r="AG169" s="390"/>
      <c r="AH169" s="390"/>
      <c r="AI169" s="390"/>
      <c r="AJ169" s="390"/>
      <c r="AK169" s="390"/>
      <c r="AL169" s="390"/>
      <c r="AM169" s="390"/>
      <c r="AN169" s="390"/>
      <c r="AO169" s="390"/>
      <c r="AP169" s="390"/>
      <c r="AQ169" s="390"/>
      <c r="AR169" s="390"/>
      <c r="AS169" s="390"/>
      <c r="AT169" s="390"/>
      <c r="AU169" s="390"/>
      <c r="AV169" s="390"/>
      <c r="AW169" s="390"/>
      <c r="AX169" s="390"/>
      <c r="AY169" s="390"/>
      <c r="AZ169" s="390"/>
      <c r="BA169" s="390"/>
      <c r="BB169" s="390"/>
      <c r="BC169" s="390"/>
      <c r="BD169" s="390"/>
      <c r="BE169" s="390"/>
      <c r="BF169" s="390"/>
      <c r="BG169" s="390"/>
      <c r="BH169" s="390"/>
      <c r="BI169" s="390"/>
      <c r="BJ169" s="390"/>
      <c r="BK169" s="390"/>
      <c r="BL169" s="390"/>
      <c r="BM169" s="390"/>
      <c r="BN169" s="390"/>
      <c r="BO169" s="390"/>
      <c r="BP169" s="390"/>
      <c r="BQ169" s="390"/>
      <c r="BR169" s="390"/>
      <c r="BS169" s="390"/>
      <c r="BT169" s="390"/>
      <c r="BU169" s="390"/>
      <c r="BV169" s="390"/>
      <c r="BW169" s="390"/>
      <c r="BX169" s="390"/>
      <c r="BY169" s="390"/>
      <c r="BZ169" s="390"/>
      <c r="CA169" s="390"/>
      <c r="CB169" s="390"/>
      <c r="CC169" s="390"/>
      <c r="CD169" s="390"/>
      <c r="CE169" s="390"/>
      <c r="CF169" s="390"/>
      <c r="CG169" s="390"/>
      <c r="CH169" s="390"/>
      <c r="CI169" s="390"/>
      <c r="CJ169" s="390"/>
      <c r="CK169" s="390"/>
    </row>
    <row r="170" spans="1:89" s="410" customFormat="1" ht="19.5" customHeight="1">
      <c r="A170" s="411"/>
      <c r="B170" s="444"/>
      <c r="C170" s="413" t="s">
        <v>289</v>
      </c>
      <c r="D170" s="418">
        <f t="shared" ref="D170:D177" si="77">SUM(E170:V170)</f>
        <v>956</v>
      </c>
      <c r="E170" s="414">
        <v>13</v>
      </c>
      <c r="F170" s="401">
        <v>60</v>
      </c>
      <c r="G170" s="401">
        <v>75</v>
      </c>
      <c r="H170" s="401">
        <v>67</v>
      </c>
      <c r="I170" s="401">
        <v>83</v>
      </c>
      <c r="J170" s="401">
        <v>58</v>
      </c>
      <c r="K170" s="401">
        <v>81</v>
      </c>
      <c r="L170" s="401">
        <v>57</v>
      </c>
      <c r="M170" s="401">
        <v>69</v>
      </c>
      <c r="N170" s="401">
        <v>55</v>
      </c>
      <c r="O170" s="401">
        <v>49</v>
      </c>
      <c r="P170" s="401">
        <v>50</v>
      </c>
      <c r="Q170" s="401">
        <v>37</v>
      </c>
      <c r="R170" s="401">
        <v>55</v>
      </c>
      <c r="S170" s="401">
        <v>45</v>
      </c>
      <c r="T170" s="401">
        <v>38</v>
      </c>
      <c r="U170" s="401">
        <v>27</v>
      </c>
      <c r="V170" s="401">
        <v>37</v>
      </c>
      <c r="W170" s="402"/>
      <c r="X170" s="390"/>
      <c r="Y170" s="390"/>
      <c r="Z170" s="390"/>
      <c r="AA170" s="390"/>
      <c r="AB170" s="390"/>
      <c r="AC170" s="390"/>
      <c r="AD170" s="390"/>
      <c r="AE170" s="390"/>
      <c r="AF170" s="390"/>
      <c r="AG170" s="390"/>
      <c r="AH170" s="390"/>
      <c r="AI170" s="390"/>
      <c r="AJ170" s="390"/>
      <c r="AK170" s="390"/>
      <c r="AL170" s="390"/>
      <c r="AM170" s="390"/>
      <c r="AN170" s="390"/>
      <c r="AO170" s="390"/>
      <c r="AP170" s="390"/>
      <c r="AQ170" s="390"/>
      <c r="AR170" s="390"/>
      <c r="AS170" s="390"/>
      <c r="AT170" s="390"/>
      <c r="AU170" s="390"/>
      <c r="AV170" s="390"/>
      <c r="AW170" s="390"/>
      <c r="AX170" s="390"/>
      <c r="AY170" s="390"/>
      <c r="AZ170" s="390"/>
      <c r="BA170" s="390"/>
      <c r="BB170" s="390"/>
      <c r="BC170" s="390"/>
      <c r="BD170" s="390"/>
      <c r="BE170" s="390"/>
      <c r="BF170" s="390"/>
      <c r="BG170" s="390"/>
      <c r="BH170" s="390"/>
      <c r="BI170" s="390"/>
      <c r="BJ170" s="390"/>
      <c r="BK170" s="390"/>
      <c r="BL170" s="390"/>
      <c r="BM170" s="390"/>
      <c r="BN170" s="390"/>
      <c r="BO170" s="390"/>
      <c r="BP170" s="390"/>
      <c r="BQ170" s="390"/>
      <c r="BR170" s="390"/>
      <c r="BS170" s="390"/>
      <c r="BT170" s="390"/>
      <c r="BU170" s="390"/>
      <c r="BV170" s="390"/>
      <c r="BW170" s="390"/>
      <c r="BX170" s="390"/>
      <c r="BY170" s="390"/>
      <c r="BZ170" s="390"/>
      <c r="CA170" s="390"/>
      <c r="CB170" s="390"/>
      <c r="CC170" s="390"/>
      <c r="CD170" s="390"/>
      <c r="CE170" s="390"/>
      <c r="CF170" s="390"/>
      <c r="CG170" s="390"/>
      <c r="CH170" s="390"/>
      <c r="CI170" s="390"/>
      <c r="CJ170" s="390"/>
      <c r="CK170" s="390"/>
    </row>
    <row r="171" spans="1:89" ht="19.5" customHeight="1">
      <c r="A171" s="415"/>
      <c r="B171" s="445"/>
      <c r="C171" s="413" t="s">
        <v>286</v>
      </c>
      <c r="D171" s="418">
        <f t="shared" si="77"/>
        <v>887</v>
      </c>
      <c r="E171" s="417">
        <v>12</v>
      </c>
      <c r="F171" s="418">
        <v>37</v>
      </c>
      <c r="G171" s="417">
        <v>59</v>
      </c>
      <c r="H171" s="417">
        <v>82</v>
      </c>
      <c r="I171" s="417">
        <v>62</v>
      </c>
      <c r="J171" s="417">
        <v>77</v>
      </c>
      <c r="K171" s="417">
        <v>58</v>
      </c>
      <c r="L171" s="417">
        <v>52</v>
      </c>
      <c r="M171" s="417">
        <v>55</v>
      </c>
      <c r="N171" s="417">
        <v>51</v>
      </c>
      <c r="O171" s="417">
        <v>41</v>
      </c>
      <c r="P171" s="417">
        <v>50</v>
      </c>
      <c r="Q171" s="417">
        <v>45</v>
      </c>
      <c r="R171" s="417">
        <v>55</v>
      </c>
      <c r="S171" s="417">
        <v>47</v>
      </c>
      <c r="T171" s="417">
        <v>29</v>
      </c>
      <c r="U171" s="417">
        <v>26</v>
      </c>
      <c r="V171" s="418">
        <v>49</v>
      </c>
      <c r="W171" s="402"/>
      <c r="X171" s="390"/>
      <c r="Y171" s="390"/>
      <c r="Z171" s="390"/>
      <c r="AA171" s="390"/>
      <c r="AB171" s="390"/>
      <c r="AC171" s="390"/>
      <c r="AD171" s="390"/>
      <c r="AE171" s="390"/>
      <c r="AF171" s="390"/>
      <c r="AG171" s="390"/>
      <c r="AH171" s="390"/>
      <c r="AI171" s="390"/>
      <c r="AJ171" s="390"/>
      <c r="AK171" s="390"/>
      <c r="AL171" s="390"/>
      <c r="AM171" s="390"/>
      <c r="AN171" s="390"/>
      <c r="AO171" s="390"/>
      <c r="AP171" s="390"/>
      <c r="AQ171" s="390"/>
      <c r="AR171" s="390"/>
      <c r="AS171" s="390"/>
      <c r="AT171" s="390"/>
      <c r="AU171" s="390"/>
      <c r="AV171" s="390"/>
      <c r="AW171" s="390"/>
      <c r="AX171" s="390"/>
      <c r="AY171" s="390"/>
      <c r="AZ171" s="390"/>
      <c r="BA171" s="390"/>
      <c r="BB171" s="390"/>
      <c r="BC171" s="390"/>
      <c r="BD171" s="390"/>
      <c r="BE171" s="390"/>
      <c r="BF171" s="390"/>
      <c r="BG171" s="390"/>
      <c r="BH171" s="390"/>
      <c r="BI171" s="390"/>
      <c r="BJ171" s="390"/>
      <c r="BK171" s="390"/>
      <c r="BL171" s="390"/>
      <c r="BM171" s="390"/>
      <c r="BN171" s="390"/>
      <c r="BO171" s="390"/>
      <c r="BP171" s="390"/>
      <c r="BQ171" s="390"/>
      <c r="BR171" s="390"/>
      <c r="BS171" s="390"/>
      <c r="BT171" s="390"/>
      <c r="BU171" s="390"/>
      <c r="BV171" s="390"/>
      <c r="BW171" s="390"/>
      <c r="BX171" s="390"/>
      <c r="BY171" s="390"/>
      <c r="BZ171" s="390"/>
      <c r="CA171" s="390"/>
      <c r="CB171" s="390"/>
      <c r="CC171" s="390"/>
      <c r="CD171" s="390"/>
      <c r="CE171" s="390"/>
      <c r="CF171" s="390"/>
      <c r="CG171" s="390"/>
      <c r="CH171" s="390"/>
      <c r="CI171" s="390"/>
      <c r="CJ171" s="390"/>
      <c r="CK171" s="390"/>
    </row>
    <row r="172" spans="1:89" s="410" customFormat="1" ht="19.5" customHeight="1">
      <c r="A172" s="407" t="s">
        <v>31</v>
      </c>
      <c r="B172" s="408" t="s">
        <v>373</v>
      </c>
      <c r="C172" s="429"/>
      <c r="D172" s="405">
        <f t="shared" si="77"/>
        <v>1304</v>
      </c>
      <c r="E172" s="405">
        <f t="shared" ref="E172:V172" si="78">SUM(E173:E174)</f>
        <v>14</v>
      </c>
      <c r="F172" s="406">
        <f t="shared" si="78"/>
        <v>49</v>
      </c>
      <c r="G172" s="406">
        <f t="shared" si="78"/>
        <v>65</v>
      </c>
      <c r="H172" s="406">
        <f t="shared" si="78"/>
        <v>82</v>
      </c>
      <c r="I172" s="406">
        <f t="shared" si="78"/>
        <v>107</v>
      </c>
      <c r="J172" s="406">
        <f t="shared" si="78"/>
        <v>87</v>
      </c>
      <c r="K172" s="406">
        <f t="shared" si="78"/>
        <v>86</v>
      </c>
      <c r="L172" s="406">
        <f t="shared" si="78"/>
        <v>75</v>
      </c>
      <c r="M172" s="406">
        <f t="shared" si="78"/>
        <v>76</v>
      </c>
      <c r="N172" s="406">
        <f t="shared" si="78"/>
        <v>77</v>
      </c>
      <c r="O172" s="406">
        <f t="shared" si="78"/>
        <v>67</v>
      </c>
      <c r="P172" s="406">
        <f t="shared" si="78"/>
        <v>90</v>
      </c>
      <c r="Q172" s="406">
        <f t="shared" si="78"/>
        <v>76</v>
      </c>
      <c r="R172" s="406">
        <f t="shared" si="78"/>
        <v>73</v>
      </c>
      <c r="S172" s="406">
        <f t="shared" si="78"/>
        <v>74</v>
      </c>
      <c r="T172" s="406">
        <f t="shared" si="78"/>
        <v>54</v>
      </c>
      <c r="U172" s="406">
        <f t="shared" si="78"/>
        <v>69</v>
      </c>
      <c r="V172" s="406">
        <f t="shared" si="78"/>
        <v>83</v>
      </c>
      <c r="W172" s="402"/>
      <c r="X172" s="390"/>
      <c r="Y172" s="390"/>
      <c r="Z172" s="390"/>
      <c r="AA172" s="390"/>
      <c r="AB172" s="390"/>
      <c r="AC172" s="390"/>
      <c r="AD172" s="390"/>
      <c r="AE172" s="390"/>
      <c r="AF172" s="390"/>
      <c r="AG172" s="390"/>
      <c r="AH172" s="390"/>
      <c r="AI172" s="390"/>
      <c r="AJ172" s="390"/>
      <c r="AK172" s="390"/>
      <c r="AL172" s="390"/>
      <c r="AM172" s="390"/>
      <c r="AN172" s="390"/>
      <c r="AO172" s="390"/>
      <c r="AP172" s="390"/>
      <c r="AQ172" s="390"/>
      <c r="AR172" s="390"/>
      <c r="AS172" s="390"/>
      <c r="AT172" s="390"/>
      <c r="AU172" s="390"/>
      <c r="AV172" s="390"/>
      <c r="AW172" s="390"/>
      <c r="AX172" s="390"/>
      <c r="AY172" s="390"/>
      <c r="AZ172" s="390"/>
      <c r="BA172" s="390"/>
      <c r="BB172" s="390"/>
      <c r="BC172" s="390"/>
      <c r="BD172" s="390"/>
      <c r="BE172" s="390"/>
      <c r="BF172" s="390"/>
      <c r="BG172" s="390"/>
      <c r="BH172" s="390"/>
      <c r="BI172" s="390"/>
      <c r="BJ172" s="390"/>
      <c r="BK172" s="390"/>
      <c r="BL172" s="390"/>
      <c r="BM172" s="390"/>
      <c r="BN172" s="390"/>
      <c r="BO172" s="390"/>
      <c r="BP172" s="390"/>
      <c r="BQ172" s="390"/>
      <c r="BR172" s="390"/>
      <c r="BS172" s="390"/>
      <c r="BT172" s="390"/>
      <c r="BU172" s="390"/>
      <c r="BV172" s="390"/>
      <c r="BW172" s="390"/>
      <c r="BX172" s="390"/>
      <c r="BY172" s="390"/>
      <c r="BZ172" s="390"/>
      <c r="CA172" s="390"/>
      <c r="CB172" s="390"/>
      <c r="CC172" s="390"/>
      <c r="CD172" s="390"/>
      <c r="CE172" s="390"/>
      <c r="CF172" s="390"/>
      <c r="CG172" s="390"/>
      <c r="CH172" s="390"/>
      <c r="CI172" s="390"/>
      <c r="CJ172" s="390"/>
      <c r="CK172" s="390"/>
    </row>
    <row r="173" spans="1:89" s="410" customFormat="1" ht="19.5" customHeight="1">
      <c r="A173" s="411"/>
      <c r="B173" s="416"/>
      <c r="C173" s="413" t="s">
        <v>289</v>
      </c>
      <c r="D173" s="418">
        <f t="shared" si="77"/>
        <v>668</v>
      </c>
      <c r="E173" s="414">
        <v>7</v>
      </c>
      <c r="F173" s="401">
        <v>26</v>
      </c>
      <c r="G173" s="401">
        <v>35</v>
      </c>
      <c r="H173" s="401">
        <v>44</v>
      </c>
      <c r="I173" s="401">
        <v>57</v>
      </c>
      <c r="J173" s="401">
        <v>49</v>
      </c>
      <c r="K173" s="401">
        <v>42</v>
      </c>
      <c r="L173" s="401">
        <v>44</v>
      </c>
      <c r="M173" s="401">
        <v>40</v>
      </c>
      <c r="N173" s="401">
        <v>37</v>
      </c>
      <c r="O173" s="401">
        <v>36</v>
      </c>
      <c r="P173" s="401">
        <v>46</v>
      </c>
      <c r="Q173" s="401">
        <v>31</v>
      </c>
      <c r="R173" s="401">
        <v>42</v>
      </c>
      <c r="S173" s="401">
        <v>41</v>
      </c>
      <c r="T173" s="401">
        <v>25</v>
      </c>
      <c r="U173" s="401">
        <v>29</v>
      </c>
      <c r="V173" s="401">
        <v>37</v>
      </c>
      <c r="W173" s="402"/>
      <c r="X173" s="390"/>
      <c r="Y173" s="390"/>
      <c r="Z173" s="390"/>
      <c r="AA173" s="390"/>
      <c r="AB173" s="390"/>
      <c r="AC173" s="390"/>
      <c r="AD173" s="390"/>
      <c r="AE173" s="390"/>
      <c r="AF173" s="390"/>
      <c r="AG173" s="390"/>
      <c r="AH173" s="390"/>
      <c r="AI173" s="390"/>
      <c r="AJ173" s="390"/>
      <c r="AK173" s="390"/>
      <c r="AL173" s="390"/>
      <c r="AM173" s="390"/>
      <c r="AN173" s="390"/>
      <c r="AO173" s="390"/>
      <c r="AP173" s="390"/>
      <c r="AQ173" s="390"/>
      <c r="AR173" s="390"/>
      <c r="AS173" s="390"/>
      <c r="AT173" s="390"/>
      <c r="AU173" s="390"/>
      <c r="AV173" s="390"/>
      <c r="AW173" s="390"/>
      <c r="AX173" s="390"/>
      <c r="AY173" s="390"/>
      <c r="AZ173" s="390"/>
      <c r="BA173" s="390"/>
      <c r="BB173" s="390"/>
      <c r="BC173" s="390"/>
      <c r="BD173" s="390"/>
      <c r="BE173" s="390"/>
      <c r="BF173" s="390"/>
      <c r="BG173" s="390"/>
      <c r="BH173" s="390"/>
      <c r="BI173" s="390"/>
      <c r="BJ173" s="390"/>
      <c r="BK173" s="390"/>
      <c r="BL173" s="390"/>
      <c r="BM173" s="390"/>
      <c r="BN173" s="390"/>
      <c r="BO173" s="390"/>
      <c r="BP173" s="390"/>
      <c r="BQ173" s="390"/>
      <c r="BR173" s="390"/>
      <c r="BS173" s="390"/>
      <c r="BT173" s="390"/>
      <c r="BU173" s="390"/>
      <c r="BV173" s="390"/>
      <c r="BW173" s="390"/>
      <c r="BX173" s="390"/>
      <c r="BY173" s="390"/>
      <c r="BZ173" s="390"/>
      <c r="CA173" s="390"/>
      <c r="CB173" s="390"/>
      <c r="CC173" s="390"/>
      <c r="CD173" s="390"/>
      <c r="CE173" s="390"/>
      <c r="CF173" s="390"/>
      <c r="CG173" s="390"/>
      <c r="CH173" s="390"/>
      <c r="CI173" s="390"/>
      <c r="CJ173" s="390"/>
      <c r="CK173" s="390"/>
    </row>
    <row r="174" spans="1:89" ht="19.5" customHeight="1">
      <c r="A174" s="415"/>
      <c r="B174" s="416"/>
      <c r="C174" s="413" t="s">
        <v>286</v>
      </c>
      <c r="D174" s="418">
        <f t="shared" si="77"/>
        <v>636</v>
      </c>
      <c r="E174" s="417">
        <v>7</v>
      </c>
      <c r="F174" s="418">
        <v>23</v>
      </c>
      <c r="G174" s="417">
        <v>30</v>
      </c>
      <c r="H174" s="417">
        <v>38</v>
      </c>
      <c r="I174" s="417">
        <v>50</v>
      </c>
      <c r="J174" s="417">
        <v>38</v>
      </c>
      <c r="K174" s="417">
        <v>44</v>
      </c>
      <c r="L174" s="417">
        <v>31</v>
      </c>
      <c r="M174" s="417">
        <v>36</v>
      </c>
      <c r="N174" s="417">
        <v>40</v>
      </c>
      <c r="O174" s="417">
        <v>31</v>
      </c>
      <c r="P174" s="417">
        <v>44</v>
      </c>
      <c r="Q174" s="417">
        <v>45</v>
      </c>
      <c r="R174" s="417">
        <v>31</v>
      </c>
      <c r="S174" s="417">
        <v>33</v>
      </c>
      <c r="T174" s="417">
        <v>29</v>
      </c>
      <c r="U174" s="417">
        <v>40</v>
      </c>
      <c r="V174" s="418">
        <v>46</v>
      </c>
      <c r="W174" s="80"/>
      <c r="X174" s="390"/>
      <c r="Y174" s="390"/>
      <c r="Z174" s="390"/>
      <c r="AA174" s="390"/>
      <c r="AB174" s="390"/>
      <c r="AC174" s="390"/>
      <c r="AD174" s="390"/>
      <c r="AE174" s="390"/>
      <c r="AF174" s="390"/>
      <c r="AG174" s="390"/>
      <c r="AH174" s="390"/>
      <c r="AI174" s="390"/>
      <c r="AJ174" s="390"/>
      <c r="AK174" s="390"/>
      <c r="AL174" s="390"/>
      <c r="AM174" s="390"/>
      <c r="AN174" s="390"/>
      <c r="AO174" s="390"/>
      <c r="AP174" s="390"/>
      <c r="AQ174" s="390"/>
      <c r="AR174" s="390"/>
      <c r="AS174" s="390"/>
      <c r="AT174" s="390"/>
      <c r="AU174" s="390"/>
      <c r="AV174" s="390"/>
      <c r="AW174" s="390"/>
      <c r="AX174" s="390"/>
      <c r="AY174" s="390"/>
      <c r="AZ174" s="390"/>
      <c r="BA174" s="390"/>
      <c r="BB174" s="390"/>
      <c r="BC174" s="390"/>
      <c r="BD174" s="390"/>
      <c r="BE174" s="390"/>
      <c r="BF174" s="390"/>
      <c r="BG174" s="390"/>
      <c r="BH174" s="390"/>
      <c r="BI174" s="390"/>
      <c r="BJ174" s="390"/>
      <c r="BK174" s="390"/>
      <c r="BL174" s="390"/>
      <c r="BM174" s="390"/>
      <c r="BN174" s="390"/>
      <c r="BO174" s="390"/>
      <c r="BP174" s="390"/>
      <c r="BQ174" s="390"/>
      <c r="BR174" s="390"/>
      <c r="BS174" s="390"/>
      <c r="BT174" s="390"/>
      <c r="BU174" s="390"/>
      <c r="BV174" s="390"/>
      <c r="BW174" s="390"/>
      <c r="BX174" s="390"/>
      <c r="BY174" s="390"/>
      <c r="BZ174" s="390"/>
      <c r="CA174" s="390"/>
      <c r="CB174" s="390"/>
      <c r="CC174" s="390"/>
      <c r="CD174" s="390"/>
      <c r="CE174" s="390"/>
      <c r="CF174" s="390"/>
      <c r="CG174" s="390"/>
      <c r="CH174" s="390"/>
      <c r="CI174" s="390"/>
      <c r="CJ174" s="390"/>
      <c r="CK174" s="390"/>
    </row>
    <row r="175" spans="1:89" s="410" customFormat="1" ht="19.5" customHeight="1">
      <c r="A175" s="407" t="s">
        <v>33</v>
      </c>
      <c r="B175" s="408" t="s">
        <v>374</v>
      </c>
      <c r="C175" s="429"/>
      <c r="D175" s="405">
        <f t="shared" si="77"/>
        <v>1742</v>
      </c>
      <c r="E175" s="405">
        <f t="shared" ref="E175:V175" si="79">SUM(E176:E177)</f>
        <v>18</v>
      </c>
      <c r="F175" s="406">
        <f t="shared" si="79"/>
        <v>101</v>
      </c>
      <c r="G175" s="406">
        <f t="shared" si="79"/>
        <v>147</v>
      </c>
      <c r="H175" s="406">
        <f t="shared" si="79"/>
        <v>139</v>
      </c>
      <c r="I175" s="406">
        <f t="shared" si="79"/>
        <v>145</v>
      </c>
      <c r="J175" s="406">
        <f t="shared" si="79"/>
        <v>149</v>
      </c>
      <c r="K175" s="406">
        <f t="shared" si="79"/>
        <v>161</v>
      </c>
      <c r="L175" s="406">
        <f t="shared" si="79"/>
        <v>133</v>
      </c>
      <c r="M175" s="406">
        <f t="shared" si="79"/>
        <v>138</v>
      </c>
      <c r="N175" s="406">
        <f t="shared" si="79"/>
        <v>100</v>
      </c>
      <c r="O175" s="406">
        <f t="shared" si="79"/>
        <v>98</v>
      </c>
      <c r="P175" s="406">
        <f t="shared" si="79"/>
        <v>75</v>
      </c>
      <c r="Q175" s="406">
        <f t="shared" si="79"/>
        <v>94</v>
      </c>
      <c r="R175" s="406">
        <f t="shared" si="79"/>
        <v>71</v>
      </c>
      <c r="S175" s="406">
        <f t="shared" si="79"/>
        <v>60</v>
      </c>
      <c r="T175" s="406">
        <f t="shared" si="79"/>
        <v>37</v>
      </c>
      <c r="U175" s="406">
        <f t="shared" si="79"/>
        <v>34</v>
      </c>
      <c r="V175" s="406">
        <f t="shared" si="79"/>
        <v>42</v>
      </c>
      <c r="W175" s="402"/>
      <c r="X175" s="390"/>
      <c r="Y175" s="390"/>
      <c r="Z175" s="390"/>
      <c r="AA175" s="390"/>
      <c r="AB175" s="390"/>
      <c r="AC175" s="390"/>
      <c r="AD175" s="390"/>
      <c r="AE175" s="390"/>
      <c r="AF175" s="390"/>
      <c r="AG175" s="390"/>
      <c r="AH175" s="390"/>
      <c r="AI175" s="390"/>
      <c r="AJ175" s="390"/>
      <c r="AK175" s="390"/>
      <c r="AL175" s="390"/>
      <c r="AM175" s="390"/>
      <c r="AN175" s="390"/>
      <c r="AO175" s="390"/>
      <c r="AP175" s="390"/>
      <c r="AQ175" s="390"/>
      <c r="AR175" s="390"/>
      <c r="AS175" s="390"/>
      <c r="AT175" s="390"/>
      <c r="AU175" s="390"/>
      <c r="AV175" s="390"/>
      <c r="AW175" s="390"/>
      <c r="AX175" s="390"/>
      <c r="AY175" s="390"/>
      <c r="AZ175" s="390"/>
      <c r="BA175" s="390"/>
      <c r="BB175" s="390"/>
      <c r="BC175" s="390"/>
      <c r="BD175" s="390"/>
      <c r="BE175" s="390"/>
      <c r="BF175" s="390"/>
      <c r="BG175" s="390"/>
      <c r="BH175" s="390"/>
      <c r="BI175" s="390"/>
      <c r="BJ175" s="390"/>
      <c r="BK175" s="390"/>
      <c r="BL175" s="390"/>
      <c r="BM175" s="390"/>
      <c r="BN175" s="390"/>
      <c r="BO175" s="390"/>
      <c r="BP175" s="390"/>
      <c r="BQ175" s="390"/>
      <c r="BR175" s="390"/>
      <c r="BS175" s="390"/>
      <c r="BT175" s="390"/>
      <c r="BU175" s="390"/>
      <c r="BV175" s="390"/>
      <c r="BW175" s="390"/>
      <c r="BX175" s="390"/>
      <c r="BY175" s="390"/>
      <c r="BZ175" s="390"/>
      <c r="CA175" s="390"/>
      <c r="CB175" s="390"/>
      <c r="CC175" s="390"/>
      <c r="CD175" s="390"/>
      <c r="CE175" s="390"/>
      <c r="CF175" s="390"/>
      <c r="CG175" s="390"/>
      <c r="CH175" s="390"/>
      <c r="CI175" s="390"/>
      <c r="CJ175" s="390"/>
      <c r="CK175" s="390"/>
    </row>
    <row r="176" spans="1:89" s="410" customFormat="1" ht="19.5" customHeight="1">
      <c r="A176" s="411"/>
      <c r="B176" s="416"/>
      <c r="C176" s="413" t="s">
        <v>289</v>
      </c>
      <c r="D176" s="418">
        <f t="shared" si="77"/>
        <v>899</v>
      </c>
      <c r="E176" s="414">
        <v>6</v>
      </c>
      <c r="F176" s="401">
        <v>50</v>
      </c>
      <c r="G176" s="401">
        <v>78</v>
      </c>
      <c r="H176" s="401">
        <v>69</v>
      </c>
      <c r="I176" s="401">
        <v>84</v>
      </c>
      <c r="J176" s="401">
        <v>69</v>
      </c>
      <c r="K176" s="401">
        <v>82</v>
      </c>
      <c r="L176" s="401">
        <v>69</v>
      </c>
      <c r="M176" s="401">
        <v>80</v>
      </c>
      <c r="N176" s="401">
        <v>56</v>
      </c>
      <c r="O176" s="401">
        <v>51</v>
      </c>
      <c r="P176" s="401">
        <v>34</v>
      </c>
      <c r="Q176" s="401">
        <v>51</v>
      </c>
      <c r="R176" s="401">
        <v>38</v>
      </c>
      <c r="S176" s="401">
        <v>31</v>
      </c>
      <c r="T176" s="401">
        <v>19</v>
      </c>
      <c r="U176" s="401">
        <v>17</v>
      </c>
      <c r="V176" s="401">
        <v>15</v>
      </c>
      <c r="W176" s="402"/>
      <c r="X176" s="390"/>
      <c r="Y176" s="390"/>
      <c r="Z176" s="390"/>
      <c r="AA176" s="390"/>
      <c r="AB176" s="390"/>
      <c r="AC176" s="390"/>
      <c r="AD176" s="390"/>
      <c r="AE176" s="390"/>
      <c r="AF176" s="390"/>
      <c r="AG176" s="390"/>
      <c r="AH176" s="390"/>
      <c r="AI176" s="390"/>
      <c r="AJ176" s="390"/>
      <c r="AK176" s="390"/>
      <c r="AL176" s="390"/>
      <c r="AM176" s="390"/>
      <c r="AN176" s="390"/>
      <c r="AO176" s="390"/>
      <c r="AP176" s="390"/>
      <c r="AQ176" s="390"/>
      <c r="AR176" s="390"/>
      <c r="AS176" s="390"/>
      <c r="AT176" s="390"/>
      <c r="AU176" s="390"/>
      <c r="AV176" s="390"/>
      <c r="AW176" s="390"/>
      <c r="AX176" s="390"/>
      <c r="AY176" s="390"/>
      <c r="AZ176" s="390"/>
      <c r="BA176" s="390"/>
      <c r="BB176" s="390"/>
      <c r="BC176" s="390"/>
      <c r="BD176" s="390"/>
      <c r="BE176" s="390"/>
      <c r="BF176" s="390"/>
      <c r="BG176" s="390"/>
      <c r="BH176" s="390"/>
      <c r="BI176" s="390"/>
      <c r="BJ176" s="390"/>
      <c r="BK176" s="390"/>
      <c r="BL176" s="390"/>
      <c r="BM176" s="390"/>
      <c r="BN176" s="390"/>
      <c r="BO176" s="390"/>
      <c r="BP176" s="390"/>
      <c r="BQ176" s="390"/>
      <c r="BR176" s="390"/>
      <c r="BS176" s="390"/>
      <c r="BT176" s="390"/>
      <c r="BU176" s="390"/>
      <c r="BV176" s="390"/>
      <c r="BW176" s="390"/>
      <c r="BX176" s="390"/>
      <c r="BY176" s="390"/>
      <c r="BZ176" s="390"/>
      <c r="CA176" s="390"/>
      <c r="CB176" s="390"/>
      <c r="CC176" s="390"/>
      <c r="CD176" s="390"/>
      <c r="CE176" s="390"/>
      <c r="CF176" s="390"/>
      <c r="CG176" s="390"/>
      <c r="CH176" s="390"/>
      <c r="CI176" s="390"/>
      <c r="CJ176" s="390"/>
      <c r="CK176" s="390"/>
    </row>
    <row r="177" spans="1:89" ht="19.5" customHeight="1">
      <c r="A177" s="415"/>
      <c r="B177" s="416"/>
      <c r="C177" s="413" t="s">
        <v>286</v>
      </c>
      <c r="D177" s="418">
        <f t="shared" si="77"/>
        <v>843</v>
      </c>
      <c r="E177" s="417">
        <v>12</v>
      </c>
      <c r="F177" s="418">
        <v>51</v>
      </c>
      <c r="G177" s="417">
        <v>69</v>
      </c>
      <c r="H177" s="417">
        <v>70</v>
      </c>
      <c r="I177" s="417">
        <v>61</v>
      </c>
      <c r="J177" s="417">
        <v>80</v>
      </c>
      <c r="K177" s="417">
        <v>79</v>
      </c>
      <c r="L177" s="417">
        <v>64</v>
      </c>
      <c r="M177" s="417">
        <v>58</v>
      </c>
      <c r="N177" s="417">
        <v>44</v>
      </c>
      <c r="O177" s="417">
        <v>47</v>
      </c>
      <c r="P177" s="417">
        <v>41</v>
      </c>
      <c r="Q177" s="417">
        <v>43</v>
      </c>
      <c r="R177" s="417">
        <v>33</v>
      </c>
      <c r="S177" s="417">
        <v>29</v>
      </c>
      <c r="T177" s="417">
        <v>18</v>
      </c>
      <c r="U177" s="417">
        <v>17</v>
      </c>
      <c r="V177" s="418">
        <v>27</v>
      </c>
      <c r="W177" s="402"/>
      <c r="X177" s="390"/>
      <c r="Y177" s="390"/>
      <c r="Z177" s="390"/>
      <c r="AA177" s="390"/>
      <c r="AB177" s="390"/>
      <c r="AC177" s="390"/>
      <c r="AD177" s="390"/>
      <c r="AE177" s="390"/>
      <c r="AF177" s="390"/>
      <c r="AG177" s="390"/>
      <c r="AH177" s="390"/>
      <c r="AI177" s="390"/>
      <c r="AJ177" s="390"/>
      <c r="AK177" s="390"/>
      <c r="AL177" s="390"/>
      <c r="AM177" s="390"/>
      <c r="AN177" s="390"/>
      <c r="AO177" s="390"/>
      <c r="AP177" s="390"/>
      <c r="AQ177" s="390"/>
      <c r="AR177" s="390"/>
      <c r="AS177" s="390"/>
      <c r="AT177" s="390"/>
      <c r="AU177" s="390"/>
      <c r="AV177" s="390"/>
      <c r="AW177" s="390"/>
      <c r="AX177" s="390"/>
      <c r="AY177" s="390"/>
      <c r="AZ177" s="390"/>
      <c r="BA177" s="390"/>
      <c r="BB177" s="390"/>
      <c r="BC177" s="390"/>
      <c r="BD177" s="390"/>
      <c r="BE177" s="390"/>
      <c r="BF177" s="390"/>
      <c r="BG177" s="390"/>
      <c r="BH177" s="390"/>
      <c r="BI177" s="390"/>
      <c r="BJ177" s="390"/>
      <c r="BK177" s="390"/>
      <c r="BL177" s="390"/>
      <c r="BM177" s="390"/>
      <c r="BN177" s="390"/>
      <c r="BO177" s="390"/>
      <c r="BP177" s="390"/>
      <c r="BQ177" s="390"/>
      <c r="BR177" s="390"/>
      <c r="BS177" s="390"/>
      <c r="BT177" s="390"/>
      <c r="BU177" s="390"/>
      <c r="BV177" s="390"/>
      <c r="BW177" s="390"/>
      <c r="BX177" s="390"/>
      <c r="BY177" s="390"/>
      <c r="BZ177" s="390"/>
      <c r="CA177" s="390"/>
      <c r="CB177" s="390"/>
      <c r="CC177" s="390"/>
      <c r="CD177" s="390"/>
      <c r="CE177" s="390"/>
      <c r="CF177" s="390"/>
      <c r="CG177" s="390"/>
      <c r="CH177" s="390"/>
      <c r="CI177" s="390"/>
      <c r="CJ177" s="390"/>
      <c r="CK177" s="390"/>
    </row>
    <row r="178" spans="1:89" ht="6.2" customHeight="1">
      <c r="A178" s="446"/>
      <c r="B178" s="447"/>
      <c r="C178" s="448"/>
      <c r="D178" s="421"/>
      <c r="E178" s="405"/>
      <c r="F178" s="405"/>
      <c r="G178" s="405"/>
      <c r="H178" s="405"/>
      <c r="I178" s="405"/>
      <c r="J178" s="405"/>
      <c r="K178" s="405"/>
      <c r="L178" s="405"/>
      <c r="M178" s="405"/>
      <c r="N178" s="405"/>
      <c r="O178" s="405"/>
      <c r="P178" s="405"/>
      <c r="Q178" s="405"/>
      <c r="R178" s="405"/>
      <c r="S178" s="405"/>
      <c r="T178" s="405"/>
      <c r="U178" s="430"/>
      <c r="V178" s="401"/>
      <c r="W178" s="402"/>
      <c r="X178" s="390"/>
      <c r="Y178" s="390"/>
      <c r="Z178" s="390"/>
      <c r="AA178" s="390"/>
      <c r="AB178" s="390"/>
      <c r="AC178" s="390"/>
      <c r="AD178" s="390"/>
      <c r="AE178" s="390"/>
      <c r="AF178" s="390"/>
      <c r="AG178" s="390"/>
      <c r="AH178" s="390"/>
      <c r="AI178" s="390"/>
      <c r="AJ178" s="390"/>
      <c r="AK178" s="390"/>
      <c r="AL178" s="390"/>
      <c r="AM178" s="390"/>
      <c r="AN178" s="390"/>
      <c r="AO178" s="390"/>
      <c r="AP178" s="390"/>
      <c r="AQ178" s="390"/>
      <c r="AR178" s="390"/>
      <c r="AS178" s="390"/>
      <c r="AT178" s="390"/>
      <c r="AU178" s="390"/>
      <c r="AV178" s="390"/>
      <c r="AW178" s="390"/>
      <c r="AX178" s="390"/>
      <c r="AY178" s="390"/>
      <c r="AZ178" s="390"/>
      <c r="BA178" s="390"/>
      <c r="BB178" s="390"/>
      <c r="BC178" s="390"/>
      <c r="BD178" s="390"/>
      <c r="BE178" s="390"/>
      <c r="BF178" s="390"/>
      <c r="BG178" s="390"/>
      <c r="BH178" s="390"/>
      <c r="BI178" s="390"/>
      <c r="BJ178" s="390"/>
      <c r="BK178" s="390"/>
      <c r="BL178" s="390"/>
      <c r="BM178" s="390"/>
      <c r="BN178" s="390"/>
      <c r="BO178" s="390"/>
      <c r="BP178" s="390"/>
      <c r="BQ178" s="390"/>
      <c r="BR178" s="390"/>
      <c r="BS178" s="390"/>
      <c r="BT178" s="390"/>
      <c r="BU178" s="390"/>
      <c r="BV178" s="390"/>
      <c r="BW178" s="390"/>
      <c r="BX178" s="390"/>
      <c r="BY178" s="390"/>
      <c r="BZ178" s="390"/>
      <c r="CA178" s="390"/>
      <c r="CB178" s="390"/>
      <c r="CC178" s="390"/>
      <c r="CD178" s="390"/>
      <c r="CE178" s="390"/>
      <c r="CF178" s="390"/>
      <c r="CG178" s="390"/>
      <c r="CH178" s="390"/>
      <c r="CI178" s="390"/>
      <c r="CJ178" s="390"/>
      <c r="CK178" s="390"/>
    </row>
    <row r="179" spans="1:89" ht="6" customHeight="1" thickBot="1">
      <c r="A179" s="449"/>
      <c r="B179" s="450"/>
      <c r="C179" s="451"/>
      <c r="D179" s="452"/>
      <c r="E179" s="452"/>
      <c r="F179" s="452"/>
      <c r="G179" s="452"/>
      <c r="H179" s="452"/>
      <c r="I179" s="452"/>
      <c r="J179" s="452"/>
      <c r="K179" s="452"/>
      <c r="L179" s="452"/>
      <c r="M179" s="452"/>
      <c r="N179" s="452"/>
      <c r="O179" s="452"/>
      <c r="P179" s="452"/>
      <c r="Q179" s="452"/>
      <c r="R179" s="452"/>
      <c r="S179" s="452"/>
      <c r="T179" s="452"/>
      <c r="U179" s="453"/>
      <c r="V179" s="454"/>
      <c r="W179" s="402"/>
      <c r="X179" s="390"/>
      <c r="Y179" s="390"/>
      <c r="Z179" s="390"/>
      <c r="AA179" s="390"/>
      <c r="AB179" s="390"/>
      <c r="AC179" s="390"/>
      <c r="AD179" s="390"/>
      <c r="AE179" s="390"/>
      <c r="AF179" s="390"/>
      <c r="AG179" s="390"/>
      <c r="AH179" s="390"/>
      <c r="AI179" s="390"/>
      <c r="AJ179" s="390"/>
      <c r="AK179" s="390"/>
      <c r="AL179" s="390"/>
      <c r="AM179" s="390"/>
      <c r="AN179" s="390"/>
      <c r="AO179" s="390"/>
      <c r="AP179" s="390"/>
      <c r="AQ179" s="390"/>
      <c r="AR179" s="390"/>
      <c r="AS179" s="390"/>
      <c r="AT179" s="390"/>
      <c r="AU179" s="390"/>
      <c r="AV179" s="390"/>
      <c r="AW179" s="390"/>
      <c r="AX179" s="390"/>
      <c r="AY179" s="390"/>
      <c r="AZ179" s="390"/>
      <c r="BA179" s="390"/>
      <c r="BB179" s="390"/>
      <c r="BC179" s="390"/>
      <c r="BD179" s="390"/>
      <c r="BE179" s="390"/>
      <c r="BF179" s="390"/>
      <c r="BG179" s="390"/>
      <c r="BH179" s="390"/>
      <c r="BI179" s="390"/>
      <c r="BJ179" s="390"/>
      <c r="BK179" s="390"/>
      <c r="BL179" s="390"/>
      <c r="BM179" s="390"/>
      <c r="BN179" s="390"/>
      <c r="BO179" s="390"/>
      <c r="BP179" s="390"/>
      <c r="BQ179" s="390"/>
      <c r="BR179" s="390"/>
      <c r="BS179" s="390"/>
      <c r="BT179" s="390"/>
      <c r="BU179" s="390"/>
      <c r="BV179" s="390"/>
      <c r="BW179" s="390"/>
      <c r="BX179" s="390"/>
      <c r="BY179" s="390"/>
      <c r="BZ179" s="390"/>
      <c r="CA179" s="390"/>
      <c r="CB179" s="390"/>
      <c r="CC179" s="390"/>
      <c r="CD179" s="390"/>
      <c r="CE179" s="390"/>
      <c r="CF179" s="390"/>
      <c r="CG179" s="390"/>
      <c r="CH179" s="390"/>
      <c r="CI179" s="390"/>
      <c r="CJ179" s="390"/>
      <c r="CK179" s="390"/>
    </row>
    <row r="180" spans="1:89">
      <c r="A180" s="1664" t="s">
        <v>873</v>
      </c>
      <c r="B180" s="1664"/>
      <c r="C180" s="1664"/>
      <c r="D180" s="1664"/>
      <c r="E180" s="302"/>
      <c r="F180" s="386"/>
      <c r="G180" s="386"/>
      <c r="H180" s="386"/>
      <c r="I180" s="386"/>
      <c r="J180" s="386"/>
      <c r="K180" s="386"/>
      <c r="L180" s="386"/>
      <c r="M180" s="386"/>
      <c r="N180" s="386"/>
      <c r="O180" s="386"/>
      <c r="P180" s="386"/>
      <c r="Q180" s="386"/>
      <c r="R180" s="386"/>
      <c r="S180" s="386"/>
      <c r="T180" s="386"/>
      <c r="U180" s="387"/>
      <c r="W180" s="387"/>
    </row>
    <row r="181" spans="1:89">
      <c r="A181" s="1663" t="s">
        <v>872</v>
      </c>
      <c r="B181" s="1663"/>
      <c r="C181" s="1663"/>
      <c r="D181" s="1663"/>
      <c r="E181" s="1663"/>
      <c r="F181" s="386"/>
      <c r="G181" s="386"/>
      <c r="H181" s="386"/>
      <c r="I181" s="386"/>
      <c r="J181" s="386"/>
      <c r="K181" s="386"/>
      <c r="L181" s="386"/>
      <c r="M181" s="386"/>
      <c r="N181" s="386"/>
      <c r="O181" s="386"/>
      <c r="P181" s="386"/>
      <c r="Q181" s="386"/>
      <c r="R181" s="386"/>
      <c r="S181" s="386"/>
      <c r="T181" s="459" t="s">
        <v>859</v>
      </c>
      <c r="U181" s="387"/>
      <c r="W181" s="387"/>
    </row>
    <row r="182" spans="1:89">
      <c r="A182" s="1685" t="s">
        <v>878</v>
      </c>
      <c r="B182" s="1685"/>
      <c r="C182" s="383"/>
      <c r="D182" s="302"/>
      <c r="E182" s="302"/>
      <c r="F182" s="386"/>
      <c r="G182" s="386"/>
      <c r="H182" s="386"/>
      <c r="I182" s="386"/>
      <c r="J182" s="386"/>
      <c r="K182" s="386"/>
      <c r="L182" s="386"/>
      <c r="M182" s="386"/>
      <c r="N182" s="386"/>
      <c r="O182" s="386"/>
      <c r="P182" s="386"/>
      <c r="Q182" s="386"/>
      <c r="R182" s="386"/>
      <c r="S182" s="386"/>
      <c r="T182" s="460"/>
      <c r="U182" s="387"/>
      <c r="W182" s="387"/>
    </row>
    <row r="183" spans="1:89">
      <c r="A183" s="461"/>
      <c r="B183" s="457"/>
      <c r="C183" s="458"/>
      <c r="D183" s="457"/>
      <c r="E183" s="457"/>
      <c r="F183" s="457"/>
      <c r="G183" s="386"/>
      <c r="H183" s="386"/>
      <c r="I183" s="386"/>
      <c r="J183" s="386"/>
      <c r="K183" s="386"/>
      <c r="L183" s="386"/>
      <c r="M183" s="386"/>
      <c r="N183" s="386"/>
      <c r="O183" s="386"/>
      <c r="P183" s="386"/>
      <c r="Q183" s="386" t="s">
        <v>375</v>
      </c>
      <c r="R183" s="386"/>
      <c r="S183" s="386"/>
      <c r="T183" s="462"/>
      <c r="U183" s="387"/>
      <c r="W183" s="387"/>
    </row>
    <row r="184" spans="1:89">
      <c r="A184" s="55"/>
      <c r="B184" s="457"/>
      <c r="C184" s="458"/>
      <c r="D184" s="457"/>
      <c r="E184" s="457"/>
      <c r="F184" s="457"/>
      <c r="G184" s="386"/>
      <c r="H184" s="386"/>
      <c r="I184" s="386"/>
      <c r="J184" s="386"/>
      <c r="K184" s="386"/>
      <c r="L184" s="386"/>
      <c r="M184" s="386"/>
      <c r="N184" s="386"/>
      <c r="O184" s="386"/>
      <c r="P184" s="386"/>
      <c r="Q184" s="386"/>
      <c r="R184" s="386"/>
      <c r="S184" s="386"/>
      <c r="T184" s="386"/>
      <c r="U184" s="387"/>
      <c r="W184" s="387"/>
    </row>
    <row r="185" spans="1:89">
      <c r="A185" s="455"/>
      <c r="E185" s="386"/>
      <c r="F185" s="386"/>
      <c r="G185" s="386"/>
      <c r="H185" s="386"/>
      <c r="I185" s="386"/>
      <c r="J185" s="386"/>
      <c r="K185" s="386"/>
      <c r="L185" s="386"/>
      <c r="M185" s="386"/>
      <c r="N185" s="386"/>
      <c r="O185" s="386"/>
      <c r="P185" s="386"/>
      <c r="Q185" s="386"/>
      <c r="R185" s="386"/>
      <c r="S185" s="386"/>
      <c r="T185" s="386"/>
      <c r="U185" s="387"/>
    </row>
    <row r="186" spans="1:89">
      <c r="A186" s="455"/>
      <c r="E186" s="386"/>
      <c r="F186" s="386"/>
      <c r="G186" s="386"/>
      <c r="H186" s="386"/>
      <c r="I186" s="386"/>
      <c r="J186" s="386"/>
      <c r="K186" s="386"/>
      <c r="L186" s="386"/>
      <c r="M186" s="386"/>
      <c r="N186" s="386"/>
      <c r="O186" s="386"/>
      <c r="P186" s="386"/>
      <c r="Q186" s="386"/>
      <c r="R186" s="386"/>
      <c r="S186" s="386"/>
      <c r="T186" s="386"/>
      <c r="U186" s="387"/>
    </row>
    <row r="187" spans="1:89">
      <c r="A187" s="455"/>
      <c r="E187" s="386"/>
      <c r="F187" s="386"/>
      <c r="G187" s="386"/>
      <c r="H187" s="386"/>
      <c r="I187" s="386"/>
      <c r="J187" s="386"/>
      <c r="K187" s="386"/>
      <c r="L187" s="386"/>
      <c r="M187" s="386"/>
      <c r="N187" s="386"/>
      <c r="O187" s="386"/>
      <c r="P187" s="386"/>
      <c r="Q187" s="386"/>
      <c r="R187" s="386"/>
      <c r="S187" s="386"/>
      <c r="T187" s="386"/>
      <c r="U187" s="387"/>
    </row>
    <row r="188" spans="1:89">
      <c r="A188" s="455"/>
      <c r="E188" s="386"/>
      <c r="F188" s="386"/>
      <c r="G188" s="386"/>
      <c r="H188" s="386"/>
      <c r="I188" s="386"/>
      <c r="J188" s="386"/>
      <c r="K188" s="386"/>
      <c r="L188" s="386"/>
      <c r="M188" s="386"/>
      <c r="N188" s="386"/>
      <c r="O188" s="386"/>
      <c r="P188" s="386"/>
      <c r="Q188" s="386"/>
      <c r="R188" s="386"/>
      <c r="S188" s="386"/>
      <c r="T188" s="386"/>
      <c r="U188" s="387"/>
    </row>
    <row r="189" spans="1:89">
      <c r="A189" s="455"/>
      <c r="E189" s="386"/>
      <c r="F189" s="386"/>
      <c r="G189" s="386"/>
      <c r="H189" s="386"/>
      <c r="I189" s="386"/>
      <c r="J189" s="386"/>
      <c r="K189" s="386"/>
      <c r="L189" s="386"/>
      <c r="M189" s="386"/>
      <c r="N189" s="386"/>
      <c r="O189" s="386"/>
      <c r="P189" s="386"/>
      <c r="Q189" s="386"/>
      <c r="R189" s="386"/>
      <c r="S189" s="386"/>
      <c r="T189" s="386"/>
      <c r="U189" s="387"/>
    </row>
    <row r="190" spans="1:89">
      <c r="A190" s="455"/>
      <c r="E190" s="386"/>
      <c r="F190" s="386"/>
      <c r="G190" s="386"/>
      <c r="H190" s="386"/>
      <c r="I190" s="386"/>
      <c r="J190" s="386"/>
      <c r="K190" s="386"/>
      <c r="L190" s="386"/>
      <c r="M190" s="386"/>
      <c r="N190" s="386"/>
      <c r="O190" s="386"/>
      <c r="P190" s="386"/>
      <c r="Q190" s="386"/>
      <c r="R190" s="386"/>
      <c r="S190" s="386"/>
      <c r="T190" s="386"/>
      <c r="U190" s="387"/>
    </row>
    <row r="191" spans="1:89">
      <c r="A191" s="455"/>
      <c r="E191" s="386"/>
      <c r="F191" s="386"/>
      <c r="G191" s="386"/>
      <c r="H191" s="386"/>
      <c r="I191" s="386"/>
      <c r="J191" s="386"/>
      <c r="K191" s="386"/>
      <c r="L191" s="386"/>
      <c r="M191" s="386"/>
      <c r="N191" s="386"/>
      <c r="O191" s="386"/>
      <c r="P191" s="386"/>
      <c r="Q191" s="386"/>
      <c r="R191" s="386"/>
      <c r="S191" s="386"/>
      <c r="T191" s="386"/>
      <c r="U191" s="387"/>
    </row>
    <row r="192" spans="1:89">
      <c r="A192" s="455"/>
      <c r="E192" s="386"/>
      <c r="F192" s="386"/>
      <c r="G192" s="386"/>
      <c r="H192" s="386"/>
      <c r="I192" s="386"/>
      <c r="J192" s="386"/>
      <c r="K192" s="386"/>
      <c r="L192" s="386"/>
      <c r="M192" s="386"/>
      <c r="N192" s="386"/>
      <c r="O192" s="386"/>
      <c r="P192" s="386"/>
      <c r="Q192" s="386"/>
      <c r="R192" s="386"/>
      <c r="S192" s="386"/>
      <c r="T192" s="386"/>
      <c r="U192" s="387"/>
    </row>
    <row r="193" spans="1:21">
      <c r="A193" s="455"/>
      <c r="E193" s="386"/>
      <c r="F193" s="386"/>
      <c r="G193" s="386"/>
      <c r="H193" s="386"/>
      <c r="I193" s="386"/>
      <c r="J193" s="386"/>
      <c r="K193" s="386"/>
      <c r="L193" s="386"/>
      <c r="M193" s="386"/>
      <c r="N193" s="386"/>
      <c r="O193" s="386"/>
      <c r="P193" s="386"/>
      <c r="Q193" s="386"/>
      <c r="R193" s="386"/>
      <c r="S193" s="386"/>
      <c r="T193" s="386"/>
      <c r="U193" s="387"/>
    </row>
    <row r="194" spans="1:21">
      <c r="A194" s="455"/>
      <c r="E194" s="386"/>
      <c r="F194" s="386"/>
      <c r="G194" s="386"/>
      <c r="H194" s="386"/>
      <c r="I194" s="386"/>
      <c r="J194" s="386"/>
      <c r="K194" s="386"/>
      <c r="L194" s="386"/>
      <c r="M194" s="386"/>
      <c r="N194" s="386"/>
      <c r="O194" s="386"/>
      <c r="P194" s="386"/>
      <c r="Q194" s="386"/>
      <c r="R194" s="386"/>
      <c r="S194" s="386"/>
      <c r="T194" s="386"/>
      <c r="U194" s="387"/>
    </row>
    <row r="195" spans="1:21">
      <c r="A195" s="455"/>
      <c r="E195" s="386"/>
      <c r="F195" s="386"/>
      <c r="G195" s="386"/>
      <c r="H195" s="386"/>
      <c r="I195" s="386"/>
      <c r="J195" s="386"/>
      <c r="K195" s="386"/>
      <c r="L195" s="386"/>
      <c r="M195" s="386"/>
      <c r="N195" s="386"/>
      <c r="O195" s="386"/>
      <c r="P195" s="386"/>
      <c r="Q195" s="386"/>
      <c r="R195" s="386"/>
      <c r="S195" s="386"/>
      <c r="T195" s="386"/>
      <c r="U195" s="387"/>
    </row>
    <row r="196" spans="1:21">
      <c r="A196" s="455"/>
      <c r="E196" s="386"/>
      <c r="F196" s="386"/>
      <c r="G196" s="386"/>
      <c r="H196" s="386"/>
      <c r="I196" s="386"/>
      <c r="J196" s="386"/>
      <c r="K196" s="386"/>
      <c r="L196" s="386"/>
      <c r="M196" s="386"/>
      <c r="N196" s="386"/>
      <c r="O196" s="386"/>
      <c r="P196" s="386"/>
      <c r="Q196" s="386"/>
      <c r="R196" s="386"/>
      <c r="S196" s="386"/>
      <c r="T196" s="386"/>
      <c r="U196" s="387"/>
    </row>
    <row r="197" spans="1:21">
      <c r="A197" s="455"/>
      <c r="E197" s="386"/>
      <c r="F197" s="386"/>
      <c r="G197" s="386"/>
      <c r="H197" s="386"/>
      <c r="I197" s="386"/>
      <c r="J197" s="386"/>
      <c r="K197" s="386"/>
      <c r="L197" s="386"/>
      <c r="M197" s="386"/>
      <c r="N197" s="386"/>
      <c r="O197" s="386"/>
      <c r="P197" s="386"/>
      <c r="Q197" s="386"/>
      <c r="R197" s="386"/>
      <c r="S197" s="386"/>
      <c r="T197" s="386"/>
      <c r="U197" s="387"/>
    </row>
    <row r="198" spans="1:21">
      <c r="A198" s="455"/>
      <c r="E198" s="386"/>
      <c r="F198" s="386"/>
      <c r="G198" s="386"/>
      <c r="H198" s="386"/>
      <c r="I198" s="386"/>
      <c r="J198" s="386"/>
      <c r="K198" s="386"/>
      <c r="L198" s="386"/>
      <c r="M198" s="386"/>
      <c r="N198" s="386"/>
      <c r="O198" s="386"/>
      <c r="P198" s="386"/>
      <c r="Q198" s="386"/>
      <c r="R198" s="386"/>
      <c r="S198" s="386"/>
      <c r="T198" s="386"/>
      <c r="U198" s="387"/>
    </row>
    <row r="199" spans="1:21">
      <c r="A199" s="455"/>
      <c r="E199" s="386"/>
      <c r="F199" s="386"/>
      <c r="G199" s="386"/>
      <c r="H199" s="386"/>
      <c r="I199" s="386"/>
      <c r="J199" s="386"/>
      <c r="K199" s="386"/>
      <c r="L199" s="386"/>
      <c r="M199" s="386"/>
      <c r="N199" s="386"/>
      <c r="O199" s="386"/>
      <c r="P199" s="386"/>
      <c r="Q199" s="386"/>
      <c r="R199" s="386"/>
      <c r="S199" s="386"/>
      <c r="T199" s="386"/>
      <c r="U199" s="387"/>
    </row>
    <row r="200" spans="1:21">
      <c r="A200" s="455"/>
      <c r="E200" s="386"/>
      <c r="F200" s="386"/>
      <c r="G200" s="386"/>
      <c r="H200" s="386"/>
      <c r="I200" s="386"/>
      <c r="J200" s="386"/>
      <c r="K200" s="386"/>
      <c r="L200" s="386"/>
      <c r="M200" s="386"/>
      <c r="N200" s="386"/>
      <c r="O200" s="386"/>
      <c r="P200" s="386"/>
      <c r="Q200" s="386"/>
      <c r="R200" s="386"/>
      <c r="S200" s="386"/>
      <c r="T200" s="386"/>
      <c r="U200" s="387"/>
    </row>
    <row r="201" spans="1:21">
      <c r="A201" s="455"/>
      <c r="E201" s="386"/>
      <c r="F201" s="386"/>
      <c r="G201" s="386"/>
      <c r="H201" s="386"/>
      <c r="I201" s="386"/>
      <c r="J201" s="386"/>
      <c r="K201" s="386"/>
      <c r="L201" s="386"/>
      <c r="M201" s="386"/>
      <c r="N201" s="386"/>
      <c r="O201" s="386"/>
      <c r="P201" s="386"/>
      <c r="Q201" s="386"/>
      <c r="R201" s="386"/>
      <c r="S201" s="386"/>
      <c r="T201" s="386"/>
      <c r="U201" s="387"/>
    </row>
    <row r="202" spans="1:21">
      <c r="A202" s="455"/>
      <c r="E202" s="386"/>
      <c r="F202" s="386"/>
      <c r="G202" s="386"/>
      <c r="H202" s="386"/>
      <c r="I202" s="386"/>
      <c r="J202" s="386"/>
      <c r="K202" s="386"/>
      <c r="L202" s="386"/>
      <c r="M202" s="386"/>
      <c r="N202" s="386"/>
      <c r="O202" s="386"/>
      <c r="P202" s="386"/>
      <c r="Q202" s="386"/>
      <c r="R202" s="386"/>
      <c r="S202" s="386"/>
      <c r="T202" s="386"/>
      <c r="U202" s="387"/>
    </row>
    <row r="203" spans="1:21">
      <c r="A203" s="455"/>
      <c r="E203" s="386"/>
      <c r="F203" s="386"/>
      <c r="G203" s="386"/>
      <c r="H203" s="386"/>
      <c r="I203" s="386"/>
      <c r="J203" s="386"/>
      <c r="K203" s="386"/>
      <c r="L203" s="386"/>
      <c r="M203" s="386"/>
      <c r="N203" s="386"/>
      <c r="O203" s="386"/>
      <c r="P203" s="386"/>
      <c r="Q203" s="386"/>
      <c r="R203" s="386"/>
      <c r="S203" s="386"/>
      <c r="T203" s="386"/>
      <c r="U203" s="387"/>
    </row>
    <row r="204" spans="1:21">
      <c r="A204" s="455"/>
      <c r="E204" s="386"/>
      <c r="F204" s="386"/>
      <c r="G204" s="386"/>
      <c r="H204" s="386"/>
      <c r="I204" s="386"/>
      <c r="J204" s="386"/>
      <c r="K204" s="386"/>
      <c r="L204" s="386"/>
      <c r="M204" s="386"/>
      <c r="N204" s="386"/>
      <c r="O204" s="386"/>
      <c r="P204" s="386"/>
      <c r="Q204" s="386"/>
      <c r="R204" s="386"/>
      <c r="S204" s="386"/>
      <c r="T204" s="386"/>
      <c r="U204" s="387"/>
    </row>
    <row r="205" spans="1:21">
      <c r="A205" s="455"/>
      <c r="E205" s="386"/>
      <c r="F205" s="386"/>
      <c r="G205" s="386"/>
      <c r="H205" s="386"/>
      <c r="I205" s="386"/>
      <c r="J205" s="386"/>
      <c r="K205" s="386"/>
      <c r="L205" s="386"/>
      <c r="M205" s="386"/>
      <c r="N205" s="386"/>
      <c r="O205" s="386"/>
      <c r="P205" s="386"/>
      <c r="Q205" s="386"/>
      <c r="R205" s="386"/>
      <c r="S205" s="386"/>
      <c r="T205" s="386"/>
      <c r="U205" s="387"/>
    </row>
    <row r="206" spans="1:21">
      <c r="A206" s="455"/>
      <c r="E206" s="386"/>
      <c r="F206" s="386"/>
      <c r="G206" s="386"/>
      <c r="H206" s="386"/>
      <c r="I206" s="386"/>
      <c r="J206" s="386"/>
      <c r="K206" s="386"/>
      <c r="L206" s="386"/>
      <c r="M206" s="386"/>
      <c r="N206" s="386"/>
      <c r="O206" s="386"/>
      <c r="P206" s="386"/>
      <c r="Q206" s="386"/>
      <c r="R206" s="386"/>
      <c r="S206" s="386"/>
      <c r="T206" s="386"/>
      <c r="U206" s="387"/>
    </row>
    <row r="207" spans="1:21">
      <c r="A207" s="455"/>
      <c r="E207" s="386"/>
      <c r="F207" s="386"/>
      <c r="G207" s="386"/>
      <c r="H207" s="386"/>
      <c r="I207" s="386"/>
      <c r="J207" s="386"/>
      <c r="K207" s="386"/>
      <c r="L207" s="386"/>
      <c r="M207" s="386"/>
      <c r="N207" s="386"/>
      <c r="O207" s="386"/>
      <c r="P207" s="386"/>
      <c r="Q207" s="386"/>
      <c r="R207" s="386"/>
      <c r="S207" s="386"/>
      <c r="T207" s="386"/>
      <c r="U207" s="387"/>
    </row>
    <row r="208" spans="1:21">
      <c r="A208" s="455"/>
      <c r="E208" s="386"/>
      <c r="F208" s="386"/>
      <c r="G208" s="386"/>
      <c r="H208" s="386"/>
      <c r="I208" s="386"/>
      <c r="J208" s="386"/>
      <c r="K208" s="386"/>
      <c r="L208" s="386"/>
      <c r="M208" s="386"/>
      <c r="N208" s="386"/>
      <c r="O208" s="386"/>
      <c r="P208" s="386"/>
      <c r="Q208" s="386"/>
      <c r="R208" s="386"/>
      <c r="S208" s="386"/>
      <c r="T208" s="386"/>
      <c r="U208" s="387"/>
    </row>
    <row r="209" spans="1:21">
      <c r="A209" s="455"/>
      <c r="E209" s="386"/>
      <c r="F209" s="386"/>
      <c r="G209" s="386"/>
      <c r="H209" s="386"/>
      <c r="I209" s="386"/>
      <c r="J209" s="386"/>
      <c r="K209" s="386"/>
      <c r="L209" s="386"/>
      <c r="M209" s="386"/>
      <c r="N209" s="386"/>
      <c r="O209" s="386"/>
      <c r="P209" s="386"/>
      <c r="Q209" s="386"/>
      <c r="R209" s="386"/>
      <c r="S209" s="386"/>
      <c r="T209" s="386"/>
      <c r="U209" s="387"/>
    </row>
    <row r="210" spans="1:21">
      <c r="A210" s="455"/>
      <c r="E210" s="386"/>
      <c r="F210" s="386"/>
      <c r="G210" s="386"/>
      <c r="H210" s="386"/>
      <c r="I210" s="386"/>
      <c r="J210" s="386"/>
      <c r="K210" s="386"/>
      <c r="L210" s="386"/>
      <c r="M210" s="386"/>
      <c r="N210" s="386"/>
      <c r="O210" s="386"/>
      <c r="P210" s="386"/>
      <c r="Q210" s="386"/>
      <c r="R210" s="386"/>
      <c r="S210" s="386"/>
      <c r="T210" s="386"/>
      <c r="U210" s="387"/>
    </row>
    <row r="211" spans="1:21">
      <c r="A211" s="455"/>
      <c r="E211" s="386"/>
      <c r="F211" s="386"/>
      <c r="G211" s="386"/>
      <c r="H211" s="386"/>
      <c r="I211" s="386"/>
      <c r="J211" s="386"/>
      <c r="K211" s="386"/>
      <c r="L211" s="386"/>
      <c r="M211" s="386"/>
      <c r="N211" s="386"/>
      <c r="O211" s="386"/>
      <c r="P211" s="386"/>
      <c r="Q211" s="386"/>
      <c r="R211" s="386"/>
      <c r="S211" s="386"/>
      <c r="T211" s="386"/>
      <c r="U211" s="387"/>
    </row>
    <row r="212" spans="1:21">
      <c r="A212" s="455"/>
      <c r="E212" s="386"/>
      <c r="F212" s="386"/>
      <c r="G212" s="386"/>
      <c r="H212" s="386"/>
      <c r="I212" s="386"/>
      <c r="J212" s="386"/>
      <c r="K212" s="386"/>
      <c r="L212" s="386"/>
      <c r="M212" s="386"/>
      <c r="N212" s="386"/>
      <c r="O212" s="386"/>
      <c r="P212" s="386"/>
      <c r="Q212" s="386"/>
      <c r="R212" s="386"/>
      <c r="S212" s="386"/>
      <c r="T212" s="386"/>
      <c r="U212" s="387"/>
    </row>
    <row r="213" spans="1:21">
      <c r="A213" s="455"/>
      <c r="E213" s="386"/>
      <c r="F213" s="386"/>
      <c r="G213" s="386"/>
      <c r="H213" s="386"/>
      <c r="I213" s="386"/>
      <c r="J213" s="386"/>
      <c r="K213" s="386"/>
      <c r="L213" s="386"/>
      <c r="M213" s="386"/>
      <c r="N213" s="386"/>
      <c r="O213" s="386"/>
      <c r="P213" s="386"/>
      <c r="Q213" s="386"/>
      <c r="R213" s="386"/>
      <c r="S213" s="386"/>
      <c r="T213" s="386"/>
      <c r="U213" s="387"/>
    </row>
    <row r="214" spans="1:21">
      <c r="A214" s="455"/>
      <c r="E214" s="386"/>
      <c r="F214" s="386"/>
      <c r="G214" s="386"/>
      <c r="H214" s="386"/>
      <c r="I214" s="386"/>
      <c r="J214" s="386"/>
      <c r="K214" s="386"/>
      <c r="L214" s="386"/>
      <c r="M214" s="386"/>
      <c r="N214" s="386"/>
      <c r="O214" s="386"/>
      <c r="P214" s="386"/>
      <c r="Q214" s="386"/>
      <c r="R214" s="386"/>
      <c r="S214" s="386"/>
      <c r="T214" s="386"/>
      <c r="U214" s="387"/>
    </row>
    <row r="215" spans="1:21">
      <c r="A215" s="455"/>
      <c r="E215" s="386"/>
      <c r="F215" s="386"/>
      <c r="G215" s="386"/>
      <c r="H215" s="386"/>
      <c r="I215" s="386"/>
      <c r="J215" s="386"/>
      <c r="K215" s="386"/>
      <c r="L215" s="386"/>
      <c r="M215" s="386"/>
      <c r="N215" s="386"/>
      <c r="O215" s="386"/>
      <c r="P215" s="386"/>
      <c r="Q215" s="386"/>
      <c r="R215" s="386"/>
      <c r="S215" s="386"/>
      <c r="T215" s="386"/>
      <c r="U215" s="387"/>
    </row>
    <row r="216" spans="1:21">
      <c r="A216" s="455"/>
      <c r="E216" s="386"/>
      <c r="F216" s="386"/>
      <c r="G216" s="386"/>
      <c r="H216" s="386"/>
      <c r="I216" s="386"/>
      <c r="J216" s="386"/>
      <c r="K216" s="386"/>
      <c r="L216" s="386"/>
      <c r="M216" s="386"/>
      <c r="N216" s="386"/>
      <c r="O216" s="386"/>
      <c r="P216" s="386"/>
      <c r="Q216" s="386"/>
      <c r="R216" s="386"/>
      <c r="S216" s="386"/>
      <c r="T216" s="386"/>
      <c r="U216" s="387"/>
    </row>
    <row r="217" spans="1:21">
      <c r="A217" s="455"/>
      <c r="E217" s="386"/>
      <c r="F217" s="386"/>
      <c r="G217" s="386"/>
      <c r="H217" s="386"/>
      <c r="I217" s="386"/>
      <c r="J217" s="386"/>
      <c r="K217" s="386"/>
      <c r="L217" s="386"/>
      <c r="M217" s="386"/>
      <c r="N217" s="386"/>
      <c r="O217" s="386"/>
      <c r="P217" s="386"/>
      <c r="Q217" s="386"/>
      <c r="R217" s="386"/>
      <c r="S217" s="386"/>
      <c r="T217" s="386"/>
      <c r="U217" s="387"/>
    </row>
    <row r="218" spans="1:21">
      <c r="A218" s="455"/>
      <c r="E218" s="386"/>
      <c r="F218" s="386"/>
      <c r="G218" s="386"/>
      <c r="H218" s="386"/>
      <c r="I218" s="386"/>
      <c r="J218" s="386"/>
      <c r="K218" s="386"/>
      <c r="L218" s="386"/>
      <c r="M218" s="386"/>
      <c r="N218" s="386"/>
      <c r="O218" s="386"/>
      <c r="P218" s="386"/>
      <c r="Q218" s="386"/>
      <c r="R218" s="386"/>
      <c r="S218" s="386"/>
      <c r="T218" s="386"/>
      <c r="U218" s="387"/>
    </row>
    <row r="219" spans="1:21">
      <c r="A219" s="455"/>
      <c r="E219" s="386"/>
      <c r="F219" s="386"/>
      <c r="G219" s="386"/>
      <c r="H219" s="386"/>
      <c r="I219" s="386"/>
      <c r="J219" s="386"/>
      <c r="K219" s="386"/>
      <c r="L219" s="386"/>
      <c r="M219" s="386"/>
      <c r="N219" s="386"/>
      <c r="O219" s="386"/>
      <c r="P219" s="386"/>
      <c r="Q219" s="386"/>
      <c r="R219" s="386"/>
      <c r="S219" s="386"/>
      <c r="T219" s="386"/>
      <c r="U219" s="387"/>
    </row>
    <row r="220" spans="1:21">
      <c r="A220" s="455"/>
      <c r="E220" s="386"/>
      <c r="F220" s="386"/>
      <c r="G220" s="386"/>
      <c r="H220" s="386"/>
      <c r="I220" s="386"/>
      <c r="J220" s="386"/>
      <c r="K220" s="386"/>
      <c r="L220" s="386"/>
      <c r="M220" s="386"/>
      <c r="N220" s="386"/>
      <c r="O220" s="386"/>
      <c r="P220" s="386"/>
      <c r="Q220" s="386"/>
      <c r="R220" s="386"/>
      <c r="S220" s="386"/>
      <c r="T220" s="386"/>
      <c r="U220" s="387"/>
    </row>
    <row r="221" spans="1:21">
      <c r="A221" s="455"/>
      <c r="E221" s="386"/>
      <c r="F221" s="386"/>
      <c r="G221" s="386"/>
      <c r="H221" s="386"/>
      <c r="I221" s="386"/>
      <c r="J221" s="386"/>
      <c r="K221" s="386"/>
      <c r="L221" s="386"/>
      <c r="M221" s="386"/>
      <c r="N221" s="386"/>
      <c r="O221" s="386"/>
      <c r="P221" s="386"/>
      <c r="Q221" s="386"/>
      <c r="R221" s="386"/>
      <c r="S221" s="386"/>
      <c r="T221" s="386"/>
      <c r="U221" s="387"/>
    </row>
    <row r="222" spans="1:21">
      <c r="A222" s="455"/>
      <c r="E222" s="386"/>
      <c r="F222" s="386"/>
      <c r="G222" s="386"/>
      <c r="H222" s="386"/>
      <c r="I222" s="386"/>
      <c r="J222" s="386"/>
      <c r="K222" s="386"/>
      <c r="L222" s="386"/>
      <c r="M222" s="386"/>
      <c r="N222" s="386"/>
      <c r="O222" s="386"/>
      <c r="P222" s="386"/>
      <c r="Q222" s="386"/>
      <c r="R222" s="386"/>
      <c r="S222" s="386"/>
      <c r="T222" s="386"/>
      <c r="U222" s="387"/>
    </row>
    <row r="223" spans="1:21">
      <c r="A223" s="455"/>
      <c r="E223" s="386"/>
      <c r="F223" s="386"/>
      <c r="G223" s="386"/>
      <c r="H223" s="386"/>
      <c r="I223" s="386"/>
      <c r="J223" s="386"/>
      <c r="K223" s="386"/>
      <c r="L223" s="386"/>
      <c r="M223" s="386"/>
      <c r="N223" s="386"/>
      <c r="O223" s="386"/>
      <c r="P223" s="386"/>
      <c r="Q223" s="386"/>
      <c r="R223" s="386"/>
      <c r="S223" s="386"/>
      <c r="T223" s="386"/>
      <c r="U223" s="387"/>
    </row>
    <row r="224" spans="1:21">
      <c r="A224" s="455"/>
      <c r="E224" s="386"/>
      <c r="F224" s="386"/>
      <c r="G224" s="386"/>
      <c r="H224" s="386"/>
      <c r="I224" s="386"/>
      <c r="J224" s="386"/>
      <c r="K224" s="386"/>
      <c r="L224" s="386"/>
      <c r="M224" s="386"/>
      <c r="N224" s="386"/>
      <c r="O224" s="386"/>
      <c r="P224" s="386"/>
      <c r="Q224" s="386"/>
      <c r="R224" s="386"/>
      <c r="S224" s="386"/>
      <c r="T224" s="386"/>
      <c r="U224" s="387"/>
    </row>
    <row r="225" spans="1:21">
      <c r="A225" s="455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6"/>
      <c r="Q225" s="386"/>
      <c r="R225" s="386"/>
      <c r="S225" s="386"/>
      <c r="T225" s="386"/>
      <c r="U225" s="387"/>
    </row>
    <row r="226" spans="1:21">
      <c r="A226" s="455"/>
      <c r="E226" s="386"/>
      <c r="F226" s="386"/>
      <c r="G226" s="386"/>
      <c r="H226" s="386"/>
      <c r="I226" s="386"/>
      <c r="J226" s="386"/>
      <c r="K226" s="386"/>
      <c r="L226" s="386"/>
      <c r="M226" s="386"/>
      <c r="N226" s="386"/>
      <c r="O226" s="386"/>
      <c r="P226" s="386"/>
      <c r="Q226" s="386"/>
      <c r="R226" s="386"/>
      <c r="S226" s="386"/>
      <c r="T226" s="386"/>
      <c r="U226" s="387"/>
    </row>
    <row r="227" spans="1:21">
      <c r="A227" s="455"/>
      <c r="E227" s="386"/>
      <c r="F227" s="386"/>
      <c r="G227" s="386"/>
      <c r="H227" s="386"/>
      <c r="I227" s="386"/>
      <c r="J227" s="386"/>
      <c r="K227" s="386"/>
      <c r="L227" s="386"/>
      <c r="M227" s="386"/>
      <c r="N227" s="386"/>
      <c r="O227" s="386"/>
      <c r="P227" s="386"/>
      <c r="Q227" s="386"/>
      <c r="R227" s="386"/>
      <c r="S227" s="386"/>
      <c r="T227" s="386"/>
      <c r="U227" s="387"/>
    </row>
    <row r="228" spans="1:21">
      <c r="A228" s="455"/>
      <c r="E228" s="386"/>
      <c r="F228" s="386"/>
      <c r="G228" s="386"/>
      <c r="H228" s="386"/>
      <c r="I228" s="386"/>
      <c r="J228" s="386"/>
      <c r="K228" s="386"/>
      <c r="L228" s="386"/>
      <c r="M228" s="386"/>
      <c r="N228" s="386"/>
      <c r="O228" s="386"/>
      <c r="P228" s="386"/>
      <c r="Q228" s="386"/>
      <c r="R228" s="386"/>
      <c r="S228" s="386"/>
      <c r="T228" s="386"/>
      <c r="U228" s="387"/>
    </row>
    <row r="229" spans="1:21">
      <c r="A229" s="455"/>
      <c r="E229" s="386"/>
      <c r="F229" s="386"/>
      <c r="G229" s="386"/>
      <c r="H229" s="386"/>
      <c r="I229" s="386"/>
      <c r="J229" s="386"/>
      <c r="K229" s="386"/>
      <c r="L229" s="386"/>
      <c r="M229" s="386"/>
      <c r="N229" s="386"/>
      <c r="O229" s="386"/>
      <c r="P229" s="386"/>
      <c r="Q229" s="386"/>
      <c r="R229" s="386"/>
      <c r="S229" s="386"/>
      <c r="T229" s="386"/>
      <c r="U229" s="387"/>
    </row>
    <row r="230" spans="1:21">
      <c r="A230" s="455"/>
      <c r="E230" s="386"/>
      <c r="F230" s="386"/>
      <c r="G230" s="386"/>
      <c r="H230" s="386"/>
      <c r="I230" s="386"/>
      <c r="J230" s="386"/>
      <c r="K230" s="386"/>
      <c r="L230" s="386"/>
      <c r="M230" s="386"/>
      <c r="N230" s="386"/>
      <c r="O230" s="386"/>
      <c r="P230" s="386"/>
      <c r="Q230" s="386"/>
      <c r="R230" s="386"/>
      <c r="S230" s="386"/>
      <c r="T230" s="386"/>
      <c r="U230" s="387"/>
    </row>
    <row r="231" spans="1:21">
      <c r="A231" s="455"/>
      <c r="E231" s="386"/>
      <c r="F231" s="386"/>
      <c r="G231" s="386"/>
      <c r="H231" s="386"/>
      <c r="I231" s="386"/>
      <c r="J231" s="386"/>
      <c r="K231" s="386"/>
      <c r="L231" s="386"/>
      <c r="M231" s="386"/>
      <c r="N231" s="386"/>
      <c r="O231" s="386"/>
      <c r="P231" s="386"/>
      <c r="Q231" s="386"/>
      <c r="R231" s="386"/>
      <c r="S231" s="386"/>
      <c r="T231" s="386"/>
      <c r="U231" s="387"/>
    </row>
    <row r="232" spans="1:21">
      <c r="A232" s="455"/>
      <c r="E232" s="386"/>
      <c r="F232" s="386"/>
      <c r="G232" s="386"/>
      <c r="H232" s="386"/>
      <c r="I232" s="386"/>
      <c r="J232" s="386"/>
      <c r="K232" s="386"/>
      <c r="L232" s="386"/>
      <c r="M232" s="386"/>
      <c r="N232" s="386"/>
      <c r="O232" s="386"/>
      <c r="P232" s="386"/>
      <c r="Q232" s="386"/>
      <c r="R232" s="386"/>
      <c r="S232" s="386"/>
      <c r="T232" s="386"/>
      <c r="U232" s="387"/>
    </row>
    <row r="233" spans="1:21">
      <c r="A233" s="455"/>
      <c r="E233" s="386"/>
      <c r="F233" s="386"/>
      <c r="G233" s="386"/>
      <c r="H233" s="386"/>
      <c r="I233" s="386"/>
      <c r="J233" s="386"/>
      <c r="K233" s="386"/>
      <c r="L233" s="386"/>
      <c r="M233" s="386"/>
      <c r="N233" s="386"/>
      <c r="O233" s="386"/>
      <c r="P233" s="386"/>
      <c r="Q233" s="386"/>
      <c r="R233" s="386"/>
      <c r="S233" s="386"/>
      <c r="T233" s="386"/>
      <c r="U233" s="387"/>
    </row>
    <row r="234" spans="1:21">
      <c r="A234" s="455"/>
      <c r="E234" s="386"/>
      <c r="F234" s="386"/>
      <c r="G234" s="386"/>
      <c r="H234" s="386"/>
      <c r="I234" s="386"/>
      <c r="J234" s="386"/>
      <c r="K234" s="386"/>
      <c r="L234" s="386"/>
      <c r="M234" s="386"/>
      <c r="N234" s="386"/>
      <c r="O234" s="386"/>
      <c r="P234" s="386"/>
      <c r="Q234" s="386"/>
      <c r="R234" s="386"/>
      <c r="S234" s="386"/>
      <c r="T234" s="386"/>
      <c r="U234" s="387"/>
    </row>
    <row r="235" spans="1:21">
      <c r="A235" s="455"/>
      <c r="E235" s="386"/>
      <c r="F235" s="386"/>
      <c r="G235" s="386"/>
      <c r="H235" s="386"/>
      <c r="I235" s="386"/>
      <c r="J235" s="386"/>
      <c r="K235" s="386"/>
      <c r="L235" s="386"/>
      <c r="M235" s="386"/>
      <c r="N235" s="386"/>
      <c r="O235" s="386"/>
      <c r="P235" s="386"/>
      <c r="Q235" s="386"/>
      <c r="R235" s="386"/>
      <c r="S235" s="386"/>
      <c r="T235" s="386"/>
      <c r="U235" s="387"/>
    </row>
    <row r="236" spans="1:21">
      <c r="A236" s="455"/>
      <c r="E236" s="386"/>
      <c r="F236" s="386"/>
      <c r="G236" s="386"/>
      <c r="H236" s="386"/>
      <c r="I236" s="386"/>
      <c r="J236" s="386"/>
      <c r="K236" s="386"/>
      <c r="L236" s="386"/>
      <c r="M236" s="386"/>
      <c r="N236" s="386"/>
      <c r="O236" s="386"/>
      <c r="P236" s="386"/>
      <c r="Q236" s="386"/>
      <c r="R236" s="386"/>
      <c r="S236" s="386"/>
      <c r="T236" s="386"/>
      <c r="U236" s="387"/>
    </row>
    <row r="237" spans="1:21">
      <c r="A237" s="455"/>
      <c r="E237" s="386"/>
      <c r="F237" s="386"/>
      <c r="G237" s="386"/>
      <c r="H237" s="386"/>
      <c r="I237" s="386"/>
      <c r="J237" s="386"/>
      <c r="K237" s="386"/>
      <c r="L237" s="386"/>
      <c r="M237" s="386"/>
      <c r="N237" s="386"/>
      <c r="O237" s="386"/>
      <c r="P237" s="386"/>
      <c r="Q237" s="386"/>
      <c r="R237" s="386"/>
      <c r="S237" s="386"/>
      <c r="T237" s="386"/>
      <c r="U237" s="387"/>
    </row>
    <row r="238" spans="1:21">
      <c r="A238" s="455"/>
      <c r="E238" s="386"/>
      <c r="F238" s="386"/>
      <c r="G238" s="386"/>
      <c r="H238" s="386"/>
      <c r="I238" s="386"/>
      <c r="J238" s="386"/>
      <c r="K238" s="386"/>
      <c r="L238" s="386"/>
      <c r="M238" s="386"/>
      <c r="N238" s="386"/>
      <c r="O238" s="386"/>
      <c r="P238" s="386"/>
      <c r="Q238" s="386"/>
      <c r="R238" s="386"/>
      <c r="S238" s="386"/>
      <c r="T238" s="386"/>
      <c r="U238" s="387"/>
    </row>
    <row r="239" spans="1:21">
      <c r="A239" s="455"/>
      <c r="E239" s="386"/>
      <c r="F239" s="386"/>
      <c r="G239" s="386"/>
      <c r="H239" s="386"/>
      <c r="I239" s="386"/>
      <c r="J239" s="386"/>
      <c r="K239" s="386"/>
      <c r="L239" s="386"/>
      <c r="M239" s="386"/>
      <c r="N239" s="386"/>
      <c r="O239" s="386"/>
      <c r="P239" s="386"/>
      <c r="Q239" s="386"/>
      <c r="R239" s="386"/>
      <c r="S239" s="386"/>
      <c r="T239" s="386"/>
      <c r="U239" s="387"/>
    </row>
    <row r="240" spans="1:21">
      <c r="A240" s="455"/>
      <c r="E240" s="386"/>
      <c r="F240" s="386"/>
      <c r="G240" s="386"/>
      <c r="H240" s="386"/>
      <c r="I240" s="386"/>
      <c r="J240" s="386"/>
      <c r="K240" s="386"/>
      <c r="L240" s="386"/>
      <c r="M240" s="386"/>
      <c r="N240" s="386"/>
      <c r="O240" s="386"/>
      <c r="P240" s="386"/>
      <c r="Q240" s="386"/>
      <c r="R240" s="386"/>
      <c r="S240" s="386"/>
      <c r="T240" s="386"/>
      <c r="U240" s="387"/>
    </row>
    <row r="241" spans="1:21">
      <c r="A241" s="455"/>
      <c r="E241" s="386"/>
      <c r="F241" s="386"/>
      <c r="G241" s="386"/>
      <c r="H241" s="386"/>
      <c r="I241" s="386"/>
      <c r="J241" s="386"/>
      <c r="K241" s="386"/>
      <c r="L241" s="386"/>
      <c r="M241" s="386"/>
      <c r="N241" s="386"/>
      <c r="O241" s="386"/>
      <c r="P241" s="386"/>
      <c r="Q241" s="386"/>
      <c r="R241" s="386"/>
      <c r="S241" s="386"/>
      <c r="T241" s="386"/>
      <c r="U241" s="387"/>
    </row>
    <row r="242" spans="1:21">
      <c r="A242" s="455"/>
      <c r="E242" s="386"/>
      <c r="F242" s="386"/>
      <c r="G242" s="386"/>
      <c r="H242" s="386"/>
      <c r="I242" s="386"/>
      <c r="J242" s="386"/>
      <c r="K242" s="386"/>
      <c r="L242" s="386"/>
      <c r="M242" s="386"/>
      <c r="N242" s="386"/>
      <c r="O242" s="386"/>
      <c r="P242" s="386"/>
      <c r="Q242" s="386"/>
      <c r="R242" s="386"/>
      <c r="S242" s="386"/>
      <c r="T242" s="386"/>
      <c r="U242" s="387"/>
    </row>
    <row r="243" spans="1:21">
      <c r="A243" s="455"/>
      <c r="E243" s="386"/>
      <c r="F243" s="386"/>
      <c r="G243" s="386"/>
      <c r="H243" s="386"/>
      <c r="I243" s="386"/>
      <c r="J243" s="386"/>
      <c r="K243" s="386"/>
      <c r="L243" s="386"/>
      <c r="M243" s="386"/>
      <c r="N243" s="386"/>
      <c r="O243" s="386"/>
      <c r="P243" s="386"/>
      <c r="Q243" s="386"/>
      <c r="R243" s="386"/>
      <c r="S243" s="386"/>
      <c r="T243" s="386"/>
      <c r="U243" s="387"/>
    </row>
    <row r="244" spans="1:21">
      <c r="A244" s="455"/>
      <c r="E244" s="386"/>
      <c r="F244" s="386"/>
      <c r="G244" s="386"/>
      <c r="H244" s="386"/>
      <c r="I244" s="386"/>
      <c r="J244" s="386"/>
      <c r="K244" s="386"/>
      <c r="L244" s="386"/>
      <c r="M244" s="386"/>
      <c r="N244" s="386"/>
      <c r="O244" s="386"/>
      <c r="P244" s="386"/>
      <c r="Q244" s="386"/>
      <c r="R244" s="386"/>
      <c r="S244" s="386"/>
      <c r="T244" s="386"/>
      <c r="U244" s="387"/>
    </row>
    <row r="245" spans="1:21">
      <c r="A245" s="455"/>
      <c r="E245" s="386"/>
      <c r="F245" s="386"/>
      <c r="G245" s="386"/>
      <c r="H245" s="386"/>
      <c r="I245" s="386"/>
      <c r="J245" s="386"/>
      <c r="K245" s="386"/>
      <c r="L245" s="386"/>
      <c r="M245" s="386"/>
      <c r="N245" s="386"/>
      <c r="O245" s="386"/>
      <c r="P245" s="386"/>
      <c r="Q245" s="386"/>
      <c r="R245" s="386"/>
      <c r="S245" s="386"/>
      <c r="T245" s="386"/>
      <c r="U245" s="387"/>
    </row>
    <row r="246" spans="1:21">
      <c r="A246" s="455"/>
      <c r="E246" s="386"/>
      <c r="F246" s="386"/>
      <c r="G246" s="386"/>
      <c r="H246" s="386"/>
      <c r="I246" s="386"/>
      <c r="J246" s="386"/>
      <c r="K246" s="386"/>
      <c r="L246" s="386"/>
      <c r="M246" s="386"/>
      <c r="N246" s="386"/>
      <c r="O246" s="386"/>
      <c r="P246" s="386"/>
      <c r="Q246" s="386"/>
      <c r="R246" s="386"/>
      <c r="S246" s="386"/>
      <c r="T246" s="386"/>
      <c r="U246" s="387"/>
    </row>
    <row r="247" spans="1:21">
      <c r="A247" s="455"/>
      <c r="E247" s="386"/>
      <c r="F247" s="386"/>
      <c r="G247" s="386"/>
      <c r="H247" s="386"/>
      <c r="I247" s="386"/>
      <c r="J247" s="386"/>
      <c r="K247" s="386"/>
      <c r="L247" s="386"/>
      <c r="M247" s="386"/>
      <c r="N247" s="386"/>
      <c r="O247" s="386"/>
      <c r="P247" s="386"/>
      <c r="Q247" s="386"/>
      <c r="R247" s="386"/>
      <c r="S247" s="386"/>
      <c r="T247" s="386"/>
      <c r="U247" s="387"/>
    </row>
    <row r="248" spans="1:21">
      <c r="A248" s="455"/>
      <c r="E248" s="386"/>
      <c r="F248" s="386"/>
      <c r="G248" s="386"/>
      <c r="H248" s="386"/>
      <c r="I248" s="386"/>
      <c r="J248" s="386"/>
      <c r="K248" s="386"/>
      <c r="L248" s="386"/>
      <c r="M248" s="386"/>
      <c r="N248" s="386"/>
      <c r="O248" s="386"/>
      <c r="P248" s="386"/>
      <c r="Q248" s="386"/>
      <c r="R248" s="386"/>
      <c r="S248" s="386"/>
      <c r="T248" s="386"/>
      <c r="U248" s="387"/>
    </row>
    <row r="249" spans="1:21">
      <c r="A249" s="455"/>
      <c r="E249" s="386"/>
      <c r="F249" s="386"/>
      <c r="G249" s="386"/>
      <c r="H249" s="386"/>
      <c r="I249" s="386"/>
      <c r="J249" s="386"/>
      <c r="K249" s="386"/>
      <c r="L249" s="386"/>
      <c r="M249" s="386"/>
      <c r="N249" s="386"/>
      <c r="O249" s="386"/>
      <c r="P249" s="386"/>
      <c r="Q249" s="386"/>
      <c r="R249" s="386"/>
      <c r="S249" s="386"/>
      <c r="T249" s="386"/>
      <c r="U249" s="387"/>
    </row>
    <row r="250" spans="1:21">
      <c r="A250" s="455"/>
      <c r="E250" s="386"/>
      <c r="F250" s="386"/>
      <c r="G250" s="386"/>
      <c r="H250" s="386"/>
      <c r="I250" s="386"/>
      <c r="J250" s="386"/>
      <c r="K250" s="386"/>
      <c r="L250" s="386"/>
      <c r="M250" s="386"/>
      <c r="N250" s="386"/>
      <c r="O250" s="386"/>
      <c r="P250" s="386"/>
      <c r="Q250" s="386"/>
      <c r="R250" s="386"/>
      <c r="S250" s="386"/>
      <c r="T250" s="386"/>
      <c r="U250" s="387"/>
    </row>
    <row r="251" spans="1:21">
      <c r="A251" s="455"/>
      <c r="E251" s="386"/>
      <c r="F251" s="386"/>
      <c r="G251" s="386"/>
      <c r="H251" s="386"/>
      <c r="I251" s="386"/>
      <c r="J251" s="386"/>
      <c r="K251" s="386"/>
      <c r="L251" s="386"/>
      <c r="M251" s="386"/>
      <c r="N251" s="386"/>
      <c r="O251" s="386"/>
      <c r="P251" s="386"/>
      <c r="Q251" s="386"/>
      <c r="R251" s="386"/>
      <c r="S251" s="386"/>
      <c r="T251" s="386"/>
      <c r="U251" s="387"/>
    </row>
    <row r="252" spans="1:21">
      <c r="A252" s="455"/>
      <c r="E252" s="386"/>
      <c r="F252" s="386"/>
      <c r="G252" s="386"/>
      <c r="H252" s="386"/>
      <c r="I252" s="386"/>
      <c r="J252" s="386"/>
      <c r="K252" s="386"/>
      <c r="L252" s="386"/>
      <c r="M252" s="386"/>
      <c r="N252" s="386"/>
      <c r="O252" s="386"/>
      <c r="P252" s="386"/>
      <c r="Q252" s="386"/>
      <c r="R252" s="386"/>
      <c r="S252" s="386"/>
      <c r="T252" s="386"/>
      <c r="U252" s="387"/>
    </row>
    <row r="253" spans="1:21">
      <c r="A253" s="455"/>
      <c r="E253" s="386"/>
      <c r="F253" s="386"/>
      <c r="G253" s="386"/>
      <c r="H253" s="386"/>
      <c r="I253" s="386"/>
      <c r="J253" s="386"/>
      <c r="K253" s="386"/>
      <c r="L253" s="386"/>
      <c r="M253" s="386"/>
      <c r="N253" s="386"/>
      <c r="O253" s="386"/>
      <c r="P253" s="386"/>
      <c r="Q253" s="386"/>
      <c r="R253" s="386"/>
      <c r="S253" s="386"/>
      <c r="T253" s="386"/>
      <c r="U253" s="387"/>
    </row>
    <row r="254" spans="1:21">
      <c r="A254" s="455"/>
      <c r="E254" s="386"/>
      <c r="F254" s="386"/>
      <c r="G254" s="386"/>
      <c r="H254" s="386"/>
      <c r="I254" s="386"/>
      <c r="J254" s="386"/>
      <c r="K254" s="386"/>
      <c r="L254" s="386"/>
      <c r="M254" s="386"/>
      <c r="N254" s="386"/>
      <c r="O254" s="386"/>
      <c r="P254" s="386"/>
      <c r="Q254" s="386"/>
      <c r="R254" s="386"/>
      <c r="S254" s="386"/>
      <c r="T254" s="386"/>
      <c r="U254" s="387"/>
    </row>
    <row r="255" spans="1:21">
      <c r="A255" s="455"/>
      <c r="E255" s="386"/>
      <c r="F255" s="386"/>
      <c r="G255" s="386"/>
      <c r="H255" s="386"/>
      <c r="I255" s="386"/>
      <c r="J255" s="386"/>
      <c r="K255" s="386"/>
      <c r="L255" s="386"/>
      <c r="M255" s="386"/>
      <c r="N255" s="386"/>
      <c r="O255" s="386"/>
      <c r="P255" s="386"/>
      <c r="Q255" s="386"/>
      <c r="R255" s="386"/>
      <c r="S255" s="386"/>
      <c r="T255" s="386"/>
      <c r="U255" s="387"/>
    </row>
    <row r="256" spans="1:21">
      <c r="A256" s="455"/>
      <c r="E256" s="386"/>
      <c r="F256" s="386"/>
      <c r="G256" s="386"/>
      <c r="H256" s="386"/>
      <c r="I256" s="386"/>
      <c r="J256" s="386"/>
      <c r="K256" s="386"/>
      <c r="L256" s="386"/>
      <c r="M256" s="386"/>
      <c r="N256" s="386"/>
      <c r="O256" s="386"/>
      <c r="P256" s="386"/>
      <c r="Q256" s="386"/>
      <c r="R256" s="386"/>
      <c r="S256" s="386"/>
      <c r="T256" s="386"/>
      <c r="U256" s="387"/>
    </row>
    <row r="257" spans="1:21">
      <c r="A257" s="455"/>
      <c r="E257" s="386"/>
      <c r="F257" s="386"/>
      <c r="G257" s="386"/>
      <c r="H257" s="386"/>
      <c r="I257" s="386"/>
      <c r="J257" s="386"/>
      <c r="K257" s="386"/>
      <c r="L257" s="386"/>
      <c r="M257" s="386"/>
      <c r="N257" s="386"/>
      <c r="O257" s="386"/>
      <c r="P257" s="386"/>
      <c r="Q257" s="386"/>
      <c r="R257" s="386"/>
      <c r="S257" s="386"/>
      <c r="T257" s="386"/>
      <c r="U257" s="387"/>
    </row>
    <row r="258" spans="1:21">
      <c r="A258" s="455"/>
      <c r="E258" s="386"/>
      <c r="F258" s="386"/>
      <c r="G258" s="386"/>
      <c r="H258" s="386"/>
      <c r="I258" s="386"/>
      <c r="J258" s="386"/>
      <c r="K258" s="386"/>
      <c r="L258" s="386"/>
      <c r="M258" s="386"/>
      <c r="N258" s="386"/>
      <c r="O258" s="386"/>
      <c r="P258" s="386"/>
      <c r="Q258" s="386"/>
      <c r="R258" s="386"/>
      <c r="S258" s="386"/>
      <c r="T258" s="386"/>
      <c r="U258" s="387"/>
    </row>
    <row r="259" spans="1:21">
      <c r="A259" s="455"/>
      <c r="E259" s="386"/>
      <c r="F259" s="386"/>
      <c r="G259" s="386"/>
      <c r="H259" s="386"/>
      <c r="I259" s="386"/>
      <c r="J259" s="386"/>
      <c r="K259" s="386"/>
      <c r="L259" s="386"/>
      <c r="M259" s="386"/>
      <c r="N259" s="386"/>
      <c r="O259" s="386"/>
      <c r="P259" s="386"/>
      <c r="Q259" s="386"/>
      <c r="R259" s="386"/>
      <c r="S259" s="386"/>
      <c r="T259" s="386"/>
      <c r="U259" s="387"/>
    </row>
    <row r="260" spans="1:21">
      <c r="A260" s="455"/>
      <c r="E260" s="386"/>
      <c r="F260" s="386"/>
      <c r="G260" s="386"/>
      <c r="H260" s="386"/>
      <c r="I260" s="386"/>
      <c r="J260" s="386"/>
      <c r="K260" s="386"/>
      <c r="L260" s="386"/>
      <c r="M260" s="386"/>
      <c r="N260" s="386"/>
      <c r="O260" s="386"/>
      <c r="P260" s="386"/>
      <c r="Q260" s="386"/>
      <c r="R260" s="386"/>
      <c r="S260" s="386"/>
      <c r="T260" s="386"/>
      <c r="U260" s="387"/>
    </row>
    <row r="261" spans="1:21">
      <c r="A261" s="455"/>
      <c r="E261" s="386"/>
      <c r="F261" s="386"/>
      <c r="G261" s="386"/>
      <c r="H261" s="386"/>
      <c r="I261" s="386"/>
      <c r="J261" s="386"/>
      <c r="K261" s="386"/>
      <c r="L261" s="386"/>
      <c r="M261" s="386"/>
      <c r="N261" s="386"/>
      <c r="O261" s="386"/>
      <c r="P261" s="386"/>
      <c r="Q261" s="386"/>
      <c r="R261" s="386"/>
      <c r="S261" s="386"/>
      <c r="T261" s="386"/>
      <c r="U261" s="387"/>
    </row>
    <row r="262" spans="1:21">
      <c r="A262" s="455"/>
      <c r="E262" s="386"/>
      <c r="F262" s="386"/>
      <c r="G262" s="386"/>
      <c r="H262" s="386"/>
      <c r="I262" s="386"/>
      <c r="J262" s="386"/>
      <c r="K262" s="386"/>
      <c r="L262" s="386"/>
      <c r="M262" s="386"/>
      <c r="N262" s="386"/>
      <c r="O262" s="386"/>
      <c r="P262" s="386"/>
      <c r="Q262" s="386"/>
      <c r="R262" s="386"/>
      <c r="S262" s="386"/>
      <c r="T262" s="386"/>
      <c r="U262" s="387"/>
    </row>
    <row r="263" spans="1:21">
      <c r="A263" s="455"/>
      <c r="E263" s="386"/>
      <c r="F263" s="386"/>
      <c r="G263" s="386"/>
      <c r="H263" s="386"/>
      <c r="I263" s="386"/>
      <c r="J263" s="386"/>
      <c r="K263" s="386"/>
      <c r="L263" s="386"/>
      <c r="M263" s="386"/>
      <c r="N263" s="386"/>
      <c r="O263" s="386"/>
      <c r="P263" s="386"/>
      <c r="Q263" s="386"/>
      <c r="R263" s="386"/>
      <c r="S263" s="386"/>
      <c r="T263" s="386"/>
      <c r="U263" s="387"/>
    </row>
    <row r="264" spans="1:21">
      <c r="A264" s="455"/>
      <c r="E264" s="386"/>
      <c r="F264" s="386"/>
      <c r="G264" s="386"/>
      <c r="H264" s="386"/>
      <c r="I264" s="386"/>
      <c r="J264" s="386"/>
      <c r="K264" s="386"/>
      <c r="L264" s="386"/>
      <c r="M264" s="386"/>
      <c r="N264" s="386"/>
      <c r="O264" s="386"/>
      <c r="P264" s="386"/>
      <c r="Q264" s="386"/>
      <c r="R264" s="386"/>
      <c r="S264" s="386"/>
      <c r="T264" s="386"/>
      <c r="U264" s="387"/>
    </row>
    <row r="265" spans="1:21">
      <c r="A265" s="455"/>
      <c r="E265" s="386"/>
      <c r="F265" s="386"/>
      <c r="G265" s="386"/>
      <c r="H265" s="386"/>
      <c r="I265" s="386"/>
      <c r="J265" s="386"/>
      <c r="K265" s="386"/>
      <c r="L265" s="386"/>
      <c r="M265" s="386"/>
      <c r="N265" s="386"/>
      <c r="O265" s="386"/>
      <c r="P265" s="386"/>
      <c r="Q265" s="386"/>
      <c r="R265" s="386"/>
      <c r="S265" s="386"/>
      <c r="T265" s="386"/>
      <c r="U265" s="387"/>
    </row>
    <row r="266" spans="1:21">
      <c r="A266" s="455"/>
      <c r="E266" s="386"/>
      <c r="F266" s="386"/>
      <c r="G266" s="386"/>
      <c r="H266" s="386"/>
      <c r="I266" s="386"/>
      <c r="J266" s="386"/>
      <c r="K266" s="386"/>
      <c r="L266" s="386"/>
      <c r="M266" s="386"/>
      <c r="N266" s="386"/>
      <c r="O266" s="386"/>
      <c r="P266" s="386"/>
      <c r="Q266" s="386"/>
      <c r="R266" s="386"/>
      <c r="S266" s="386"/>
      <c r="T266" s="386"/>
      <c r="U266" s="387"/>
    </row>
    <row r="267" spans="1:21">
      <c r="A267" s="455"/>
      <c r="E267" s="386"/>
      <c r="F267" s="386"/>
      <c r="G267" s="386"/>
      <c r="H267" s="386"/>
      <c r="I267" s="386"/>
      <c r="J267" s="386"/>
      <c r="K267" s="386"/>
      <c r="L267" s="386"/>
      <c r="M267" s="386"/>
      <c r="N267" s="386"/>
      <c r="O267" s="386"/>
      <c r="P267" s="386"/>
      <c r="Q267" s="386"/>
      <c r="R267" s="386"/>
      <c r="S267" s="386"/>
      <c r="T267" s="386"/>
      <c r="U267" s="387"/>
    </row>
    <row r="268" spans="1:21">
      <c r="A268" s="455"/>
      <c r="E268" s="386"/>
      <c r="F268" s="386"/>
      <c r="G268" s="386"/>
      <c r="H268" s="386"/>
      <c r="I268" s="386"/>
      <c r="J268" s="386"/>
      <c r="K268" s="386"/>
      <c r="L268" s="386"/>
      <c r="M268" s="386"/>
      <c r="N268" s="386"/>
      <c r="O268" s="386"/>
      <c r="P268" s="386"/>
      <c r="Q268" s="386"/>
      <c r="R268" s="386"/>
      <c r="S268" s="386"/>
      <c r="T268" s="386"/>
      <c r="U268" s="387"/>
    </row>
    <row r="269" spans="1:21">
      <c r="A269" s="455"/>
      <c r="E269" s="386"/>
      <c r="F269" s="386"/>
      <c r="G269" s="386"/>
      <c r="H269" s="386"/>
      <c r="I269" s="386"/>
      <c r="J269" s="386"/>
      <c r="K269" s="386"/>
      <c r="L269" s="386"/>
      <c r="M269" s="386"/>
      <c r="N269" s="386"/>
      <c r="O269" s="386"/>
      <c r="P269" s="386"/>
      <c r="Q269" s="386"/>
      <c r="R269" s="386"/>
      <c r="S269" s="386"/>
      <c r="T269" s="386"/>
      <c r="U269" s="387"/>
    </row>
    <row r="270" spans="1:21">
      <c r="A270" s="455"/>
      <c r="E270" s="386"/>
      <c r="F270" s="386"/>
      <c r="G270" s="386"/>
      <c r="H270" s="386"/>
      <c r="I270" s="386"/>
      <c r="J270" s="386"/>
      <c r="K270" s="386"/>
      <c r="L270" s="386"/>
      <c r="M270" s="386"/>
      <c r="N270" s="386"/>
      <c r="O270" s="386"/>
      <c r="P270" s="386"/>
      <c r="Q270" s="386"/>
      <c r="R270" s="386"/>
      <c r="S270" s="386"/>
      <c r="T270" s="386"/>
      <c r="U270" s="387"/>
    </row>
    <row r="271" spans="1:21">
      <c r="A271" s="455"/>
      <c r="E271" s="386"/>
      <c r="F271" s="386"/>
      <c r="G271" s="386"/>
      <c r="H271" s="386"/>
      <c r="I271" s="386"/>
      <c r="J271" s="386"/>
      <c r="K271" s="386"/>
      <c r="L271" s="386"/>
      <c r="M271" s="386"/>
      <c r="N271" s="386"/>
      <c r="O271" s="386"/>
      <c r="P271" s="386"/>
      <c r="Q271" s="386"/>
      <c r="R271" s="386"/>
      <c r="S271" s="386"/>
      <c r="T271" s="386"/>
      <c r="U271" s="387"/>
    </row>
    <row r="272" spans="1:21">
      <c r="A272" s="455"/>
      <c r="E272" s="386"/>
      <c r="F272" s="386"/>
      <c r="G272" s="386"/>
      <c r="H272" s="386"/>
      <c r="I272" s="386"/>
      <c r="J272" s="386"/>
      <c r="K272" s="386"/>
      <c r="L272" s="386"/>
      <c r="M272" s="386"/>
      <c r="N272" s="386"/>
      <c r="O272" s="386"/>
      <c r="P272" s="386"/>
      <c r="Q272" s="386"/>
      <c r="R272" s="386"/>
      <c r="S272" s="386"/>
      <c r="T272" s="386"/>
      <c r="U272" s="387"/>
    </row>
    <row r="273" spans="1:21">
      <c r="A273" s="455"/>
      <c r="E273" s="386"/>
      <c r="F273" s="386"/>
      <c r="G273" s="386"/>
      <c r="H273" s="386"/>
      <c r="I273" s="386"/>
      <c r="J273" s="386"/>
      <c r="K273" s="386"/>
      <c r="L273" s="386"/>
      <c r="M273" s="386"/>
      <c r="N273" s="386"/>
      <c r="O273" s="386"/>
      <c r="P273" s="386"/>
      <c r="Q273" s="386"/>
      <c r="R273" s="386"/>
      <c r="S273" s="386"/>
      <c r="T273" s="386"/>
      <c r="U273" s="387"/>
    </row>
    <row r="274" spans="1:21">
      <c r="E274" s="386"/>
      <c r="F274" s="386"/>
      <c r="G274" s="386"/>
      <c r="H274" s="386"/>
      <c r="I274" s="386"/>
      <c r="J274" s="386"/>
      <c r="K274" s="386"/>
      <c r="L274" s="386"/>
      <c r="M274" s="386"/>
      <c r="N274" s="386"/>
      <c r="O274" s="386"/>
      <c r="P274" s="386"/>
      <c r="Q274" s="386"/>
      <c r="R274" s="386"/>
      <c r="S274" s="386"/>
      <c r="T274" s="386"/>
      <c r="U274" s="387"/>
    </row>
    <row r="275" spans="1:21">
      <c r="E275" s="386"/>
      <c r="F275" s="386"/>
      <c r="G275" s="386"/>
      <c r="H275" s="386"/>
      <c r="I275" s="386"/>
      <c r="J275" s="386"/>
      <c r="K275" s="386"/>
      <c r="L275" s="386"/>
      <c r="M275" s="386"/>
      <c r="N275" s="386"/>
      <c r="O275" s="386"/>
      <c r="P275" s="386"/>
      <c r="Q275" s="386"/>
      <c r="R275" s="386"/>
      <c r="S275" s="386"/>
      <c r="T275" s="386"/>
      <c r="U275" s="387"/>
    </row>
    <row r="276" spans="1:21">
      <c r="E276" s="386"/>
      <c r="F276" s="386"/>
      <c r="G276" s="386"/>
      <c r="H276" s="386"/>
      <c r="I276" s="386"/>
      <c r="J276" s="386"/>
      <c r="K276" s="386"/>
      <c r="L276" s="386"/>
      <c r="M276" s="386"/>
      <c r="N276" s="386"/>
      <c r="O276" s="386"/>
      <c r="P276" s="386"/>
      <c r="Q276" s="386"/>
      <c r="R276" s="386"/>
      <c r="S276" s="386"/>
      <c r="T276" s="386"/>
      <c r="U276" s="387"/>
    </row>
    <row r="277" spans="1:21">
      <c r="E277" s="386"/>
      <c r="F277" s="386"/>
      <c r="G277" s="386"/>
      <c r="H277" s="386"/>
      <c r="I277" s="386"/>
      <c r="J277" s="386"/>
      <c r="K277" s="386"/>
      <c r="L277" s="386"/>
      <c r="M277" s="386"/>
      <c r="N277" s="386"/>
      <c r="O277" s="386"/>
      <c r="P277" s="386"/>
      <c r="Q277" s="386"/>
      <c r="R277" s="386"/>
      <c r="S277" s="386"/>
      <c r="T277" s="386"/>
      <c r="U277" s="387"/>
    </row>
    <row r="278" spans="1:21">
      <c r="E278" s="386"/>
      <c r="F278" s="386"/>
      <c r="G278" s="386"/>
      <c r="H278" s="386"/>
      <c r="I278" s="386"/>
      <c r="J278" s="386"/>
      <c r="K278" s="386"/>
      <c r="L278" s="386"/>
      <c r="M278" s="386"/>
      <c r="N278" s="386"/>
      <c r="O278" s="386"/>
      <c r="P278" s="386"/>
      <c r="Q278" s="386"/>
      <c r="R278" s="386"/>
      <c r="S278" s="386"/>
      <c r="T278" s="386"/>
      <c r="U278" s="387"/>
    </row>
    <row r="279" spans="1:21">
      <c r="E279" s="386"/>
      <c r="F279" s="386"/>
      <c r="G279" s="386"/>
      <c r="H279" s="386"/>
      <c r="I279" s="386"/>
      <c r="J279" s="386"/>
      <c r="K279" s="386"/>
      <c r="L279" s="386"/>
      <c r="M279" s="386"/>
      <c r="N279" s="386"/>
      <c r="O279" s="386"/>
      <c r="P279" s="386"/>
      <c r="Q279" s="386"/>
      <c r="R279" s="386"/>
      <c r="S279" s="386"/>
      <c r="T279" s="386"/>
      <c r="U279" s="387"/>
    </row>
    <row r="280" spans="1:21">
      <c r="E280" s="386"/>
      <c r="F280" s="386"/>
      <c r="G280" s="386"/>
      <c r="H280" s="386"/>
      <c r="I280" s="386"/>
      <c r="J280" s="386"/>
      <c r="K280" s="386"/>
      <c r="L280" s="386"/>
      <c r="M280" s="386"/>
      <c r="N280" s="386"/>
      <c r="O280" s="386"/>
      <c r="P280" s="386"/>
      <c r="Q280" s="386"/>
      <c r="R280" s="386"/>
      <c r="S280" s="386"/>
      <c r="T280" s="386"/>
      <c r="U280" s="387"/>
    </row>
    <row r="281" spans="1:21">
      <c r="E281" s="386"/>
      <c r="F281" s="386"/>
      <c r="G281" s="386"/>
      <c r="H281" s="386"/>
      <c r="I281" s="386"/>
      <c r="J281" s="386"/>
      <c r="K281" s="386"/>
      <c r="L281" s="386"/>
      <c r="M281" s="386"/>
      <c r="N281" s="386"/>
      <c r="O281" s="386"/>
      <c r="P281" s="386"/>
      <c r="Q281" s="386"/>
      <c r="R281" s="386"/>
      <c r="S281" s="386"/>
      <c r="T281" s="386"/>
      <c r="U281" s="387"/>
    </row>
    <row r="282" spans="1:21">
      <c r="E282" s="386"/>
      <c r="F282" s="386"/>
      <c r="G282" s="386"/>
      <c r="H282" s="386"/>
      <c r="I282" s="386"/>
      <c r="J282" s="386"/>
      <c r="K282" s="386"/>
      <c r="L282" s="386"/>
      <c r="M282" s="386"/>
      <c r="N282" s="386"/>
      <c r="O282" s="386"/>
      <c r="P282" s="386"/>
      <c r="Q282" s="386"/>
      <c r="R282" s="386"/>
      <c r="S282" s="386"/>
      <c r="T282" s="386"/>
      <c r="U282" s="387"/>
    </row>
    <row r="283" spans="1:21">
      <c r="E283" s="386"/>
      <c r="F283" s="386"/>
      <c r="G283" s="386"/>
      <c r="H283" s="386"/>
      <c r="I283" s="386"/>
      <c r="J283" s="386"/>
      <c r="K283" s="386"/>
      <c r="L283" s="386"/>
      <c r="M283" s="386"/>
      <c r="N283" s="386"/>
      <c r="O283" s="386"/>
      <c r="P283" s="386"/>
      <c r="Q283" s="386"/>
      <c r="R283" s="386"/>
      <c r="S283" s="386"/>
      <c r="T283" s="386"/>
      <c r="U283" s="387"/>
    </row>
    <row r="284" spans="1:21">
      <c r="E284" s="386"/>
      <c r="F284" s="386"/>
      <c r="G284" s="386"/>
      <c r="H284" s="386"/>
      <c r="I284" s="386"/>
      <c r="J284" s="386"/>
      <c r="K284" s="386"/>
      <c r="L284" s="386"/>
      <c r="M284" s="386"/>
      <c r="N284" s="386"/>
      <c r="O284" s="386"/>
      <c r="P284" s="386"/>
      <c r="Q284" s="386"/>
      <c r="R284" s="386"/>
      <c r="S284" s="386"/>
      <c r="T284" s="386"/>
      <c r="U284" s="387"/>
    </row>
    <row r="285" spans="1:21">
      <c r="E285" s="386"/>
      <c r="F285" s="386"/>
      <c r="G285" s="386"/>
      <c r="H285" s="386"/>
      <c r="I285" s="386"/>
      <c r="J285" s="386"/>
      <c r="K285" s="386"/>
      <c r="L285" s="386"/>
      <c r="M285" s="386"/>
      <c r="N285" s="386"/>
      <c r="O285" s="386"/>
      <c r="P285" s="386"/>
      <c r="Q285" s="386"/>
      <c r="R285" s="386"/>
      <c r="S285" s="386"/>
      <c r="T285" s="386"/>
      <c r="U285" s="387"/>
    </row>
    <row r="286" spans="1:21">
      <c r="E286" s="386"/>
      <c r="F286" s="386"/>
      <c r="G286" s="386"/>
      <c r="H286" s="386"/>
      <c r="I286" s="386"/>
      <c r="J286" s="386"/>
      <c r="K286" s="386"/>
      <c r="L286" s="386"/>
      <c r="M286" s="386"/>
      <c r="N286" s="386"/>
      <c r="O286" s="386"/>
      <c r="P286" s="386"/>
      <c r="Q286" s="386"/>
      <c r="R286" s="386"/>
      <c r="S286" s="386"/>
      <c r="T286" s="386"/>
      <c r="U286" s="387"/>
    </row>
    <row r="287" spans="1:21">
      <c r="E287" s="386"/>
      <c r="F287" s="386"/>
      <c r="G287" s="386"/>
      <c r="H287" s="386"/>
      <c r="I287" s="386"/>
      <c r="J287" s="386"/>
      <c r="K287" s="386"/>
      <c r="L287" s="386"/>
      <c r="M287" s="386"/>
      <c r="N287" s="386"/>
      <c r="O287" s="386"/>
      <c r="P287" s="386"/>
      <c r="Q287" s="386"/>
      <c r="R287" s="386"/>
      <c r="S287" s="386"/>
      <c r="T287" s="386"/>
      <c r="U287" s="387"/>
    </row>
    <row r="288" spans="1:21">
      <c r="E288" s="386"/>
      <c r="F288" s="386"/>
      <c r="G288" s="386"/>
      <c r="H288" s="386"/>
      <c r="I288" s="386"/>
      <c r="J288" s="386"/>
      <c r="K288" s="386"/>
      <c r="L288" s="386"/>
      <c r="M288" s="386"/>
      <c r="N288" s="386"/>
      <c r="O288" s="386"/>
      <c r="P288" s="386"/>
      <c r="Q288" s="386"/>
      <c r="R288" s="386"/>
      <c r="S288" s="386"/>
      <c r="T288" s="386"/>
      <c r="U288" s="387"/>
    </row>
    <row r="289" spans="5:21">
      <c r="E289" s="386"/>
      <c r="F289" s="386"/>
      <c r="G289" s="386"/>
      <c r="H289" s="386"/>
      <c r="I289" s="386"/>
      <c r="J289" s="386"/>
      <c r="K289" s="386"/>
      <c r="L289" s="386"/>
      <c r="M289" s="386"/>
      <c r="N289" s="386"/>
      <c r="O289" s="386"/>
      <c r="P289" s="386"/>
      <c r="Q289" s="386"/>
      <c r="R289" s="386"/>
      <c r="S289" s="386"/>
      <c r="T289" s="386"/>
      <c r="U289" s="387"/>
    </row>
    <row r="290" spans="5:21">
      <c r="E290" s="386"/>
      <c r="F290" s="386"/>
      <c r="G290" s="386"/>
      <c r="H290" s="386"/>
      <c r="I290" s="386"/>
      <c r="J290" s="386"/>
      <c r="K290" s="386"/>
      <c r="L290" s="386"/>
      <c r="M290" s="386"/>
      <c r="N290" s="386"/>
      <c r="O290" s="386"/>
      <c r="P290" s="386"/>
      <c r="Q290" s="386"/>
      <c r="R290" s="386"/>
      <c r="S290" s="386"/>
      <c r="T290" s="386"/>
      <c r="U290" s="387"/>
    </row>
    <row r="291" spans="5:21">
      <c r="E291" s="386"/>
      <c r="F291" s="386"/>
      <c r="G291" s="386"/>
      <c r="H291" s="386"/>
      <c r="I291" s="386"/>
      <c r="J291" s="386"/>
      <c r="K291" s="386"/>
      <c r="L291" s="386"/>
      <c r="M291" s="386"/>
      <c r="N291" s="386"/>
      <c r="O291" s="386"/>
      <c r="P291" s="386"/>
      <c r="Q291" s="386"/>
      <c r="R291" s="386"/>
      <c r="S291" s="386"/>
      <c r="T291" s="386"/>
      <c r="U291" s="387"/>
    </row>
    <row r="292" spans="5:21">
      <c r="E292" s="386"/>
      <c r="F292" s="386"/>
      <c r="G292" s="386"/>
      <c r="H292" s="386"/>
      <c r="I292" s="386"/>
      <c r="J292" s="386"/>
      <c r="K292" s="386"/>
      <c r="L292" s="386"/>
      <c r="M292" s="386"/>
      <c r="N292" s="386"/>
      <c r="O292" s="386"/>
      <c r="P292" s="386"/>
      <c r="Q292" s="386"/>
      <c r="R292" s="386"/>
      <c r="S292" s="386"/>
      <c r="T292" s="386"/>
      <c r="U292" s="387"/>
    </row>
    <row r="293" spans="5:21">
      <c r="E293" s="386"/>
      <c r="F293" s="386"/>
      <c r="G293" s="386"/>
      <c r="H293" s="386"/>
      <c r="I293" s="386"/>
      <c r="J293" s="386"/>
      <c r="K293" s="386"/>
      <c r="L293" s="386"/>
      <c r="M293" s="386"/>
      <c r="N293" s="386"/>
      <c r="O293" s="386"/>
      <c r="P293" s="386"/>
      <c r="Q293" s="386"/>
      <c r="R293" s="386"/>
      <c r="S293" s="386"/>
      <c r="T293" s="386"/>
      <c r="U293" s="387"/>
    </row>
    <row r="294" spans="5:21">
      <c r="E294" s="386"/>
      <c r="F294" s="386"/>
      <c r="G294" s="386"/>
      <c r="H294" s="386"/>
      <c r="I294" s="386"/>
      <c r="J294" s="386"/>
      <c r="K294" s="386"/>
      <c r="L294" s="386"/>
      <c r="M294" s="386"/>
      <c r="N294" s="386"/>
      <c r="O294" s="386"/>
      <c r="P294" s="386"/>
      <c r="Q294" s="386"/>
      <c r="R294" s="386"/>
      <c r="S294" s="386"/>
      <c r="T294" s="386"/>
      <c r="U294" s="387"/>
    </row>
    <row r="295" spans="5:21">
      <c r="E295" s="386"/>
      <c r="F295" s="386"/>
      <c r="G295" s="386"/>
      <c r="H295" s="386"/>
      <c r="I295" s="386"/>
      <c r="J295" s="386"/>
      <c r="K295" s="386"/>
      <c r="L295" s="386"/>
      <c r="M295" s="386"/>
      <c r="N295" s="386"/>
      <c r="O295" s="386"/>
      <c r="P295" s="386"/>
      <c r="Q295" s="386"/>
      <c r="R295" s="386"/>
      <c r="S295" s="386"/>
      <c r="T295" s="386"/>
      <c r="U295" s="387"/>
    </row>
    <row r="296" spans="5:21">
      <c r="E296" s="386"/>
      <c r="F296" s="386"/>
      <c r="G296" s="386"/>
      <c r="H296" s="386"/>
      <c r="I296" s="386"/>
      <c r="J296" s="386"/>
      <c r="K296" s="386"/>
      <c r="L296" s="386"/>
      <c r="M296" s="386"/>
      <c r="N296" s="386"/>
      <c r="O296" s="386"/>
      <c r="P296" s="386"/>
      <c r="Q296" s="386"/>
      <c r="R296" s="386"/>
      <c r="S296" s="386"/>
      <c r="T296" s="386"/>
      <c r="U296" s="387"/>
    </row>
    <row r="297" spans="5:21">
      <c r="E297" s="386"/>
      <c r="F297" s="386"/>
      <c r="G297" s="386"/>
      <c r="H297" s="386"/>
      <c r="I297" s="386"/>
      <c r="J297" s="386"/>
      <c r="K297" s="386"/>
      <c r="L297" s="386"/>
      <c r="M297" s="386"/>
      <c r="N297" s="386"/>
      <c r="O297" s="386"/>
      <c r="P297" s="386"/>
      <c r="Q297" s="386"/>
      <c r="R297" s="386"/>
      <c r="S297" s="386"/>
      <c r="T297" s="386"/>
      <c r="U297" s="387"/>
    </row>
    <row r="298" spans="5:21">
      <c r="E298" s="386"/>
      <c r="F298" s="386"/>
      <c r="G298" s="386"/>
      <c r="H298" s="386"/>
      <c r="I298" s="386"/>
      <c r="J298" s="386"/>
      <c r="K298" s="386"/>
      <c r="L298" s="386"/>
      <c r="M298" s="386"/>
      <c r="N298" s="386"/>
      <c r="O298" s="386"/>
      <c r="P298" s="386"/>
      <c r="Q298" s="386"/>
      <c r="R298" s="386"/>
      <c r="S298" s="386"/>
      <c r="T298" s="386"/>
      <c r="U298" s="387"/>
    </row>
    <row r="299" spans="5:21">
      <c r="E299" s="386"/>
      <c r="F299" s="386"/>
      <c r="G299" s="386"/>
      <c r="H299" s="386"/>
      <c r="I299" s="386"/>
      <c r="J299" s="386"/>
      <c r="K299" s="386"/>
      <c r="L299" s="386"/>
      <c r="M299" s="386"/>
      <c r="N299" s="386"/>
      <c r="O299" s="386"/>
      <c r="P299" s="386"/>
      <c r="Q299" s="386"/>
      <c r="R299" s="386"/>
      <c r="S299" s="386"/>
      <c r="T299" s="386"/>
      <c r="U299" s="387"/>
    </row>
    <row r="300" spans="5:21">
      <c r="E300" s="386"/>
      <c r="F300" s="386"/>
      <c r="G300" s="386"/>
      <c r="H300" s="386"/>
      <c r="I300" s="386"/>
      <c r="J300" s="386"/>
      <c r="K300" s="386"/>
      <c r="L300" s="386"/>
      <c r="M300" s="386"/>
      <c r="N300" s="386"/>
      <c r="O300" s="386"/>
      <c r="P300" s="386"/>
      <c r="Q300" s="386"/>
      <c r="R300" s="386"/>
      <c r="S300" s="386"/>
      <c r="T300" s="386"/>
      <c r="U300" s="387"/>
    </row>
    <row r="301" spans="5:21">
      <c r="E301" s="386"/>
      <c r="F301" s="386"/>
      <c r="G301" s="386"/>
      <c r="H301" s="386"/>
      <c r="I301" s="386"/>
      <c r="J301" s="386"/>
      <c r="K301" s="386"/>
      <c r="L301" s="386"/>
      <c r="M301" s="386"/>
      <c r="N301" s="386"/>
      <c r="O301" s="386"/>
      <c r="P301" s="386"/>
      <c r="Q301" s="386"/>
      <c r="R301" s="386"/>
      <c r="S301" s="386"/>
      <c r="T301" s="386"/>
      <c r="U301" s="387"/>
    </row>
    <row r="302" spans="5:21">
      <c r="E302" s="386"/>
      <c r="F302" s="386"/>
      <c r="G302" s="386"/>
      <c r="H302" s="386"/>
      <c r="I302" s="386"/>
      <c r="J302" s="386"/>
      <c r="K302" s="386"/>
      <c r="L302" s="386"/>
      <c r="M302" s="386"/>
      <c r="N302" s="386"/>
      <c r="O302" s="386"/>
      <c r="P302" s="386"/>
      <c r="Q302" s="386"/>
      <c r="R302" s="386"/>
      <c r="S302" s="386"/>
      <c r="T302" s="386"/>
      <c r="U302" s="387"/>
    </row>
    <row r="303" spans="5:21">
      <c r="E303" s="386"/>
      <c r="F303" s="386"/>
      <c r="G303" s="386"/>
      <c r="H303" s="386"/>
      <c r="I303" s="386"/>
      <c r="J303" s="386"/>
      <c r="K303" s="386"/>
      <c r="L303" s="386"/>
      <c r="M303" s="386"/>
      <c r="N303" s="386"/>
      <c r="O303" s="386"/>
      <c r="P303" s="386"/>
      <c r="Q303" s="386"/>
      <c r="R303" s="386"/>
      <c r="S303" s="386"/>
      <c r="T303" s="386"/>
      <c r="U303" s="387"/>
    </row>
    <row r="304" spans="5:21">
      <c r="E304" s="386"/>
      <c r="F304" s="386"/>
      <c r="G304" s="386"/>
      <c r="H304" s="386"/>
      <c r="I304" s="386"/>
      <c r="J304" s="386"/>
      <c r="K304" s="386"/>
      <c r="L304" s="386"/>
      <c r="M304" s="386"/>
      <c r="N304" s="386"/>
      <c r="O304" s="386"/>
      <c r="P304" s="386"/>
      <c r="Q304" s="386"/>
      <c r="R304" s="386"/>
      <c r="S304" s="386"/>
      <c r="T304" s="386"/>
      <c r="U304" s="387"/>
    </row>
    <row r="305" spans="5:21">
      <c r="E305" s="386"/>
      <c r="F305" s="386"/>
      <c r="G305" s="386"/>
      <c r="H305" s="386"/>
      <c r="I305" s="386"/>
      <c r="J305" s="386"/>
      <c r="K305" s="386"/>
      <c r="L305" s="386"/>
      <c r="M305" s="386"/>
      <c r="N305" s="386"/>
      <c r="O305" s="386"/>
      <c r="P305" s="386"/>
      <c r="Q305" s="386"/>
      <c r="R305" s="386"/>
      <c r="S305" s="386"/>
      <c r="T305" s="386"/>
      <c r="U305" s="387"/>
    </row>
    <row r="306" spans="5:21">
      <c r="E306" s="386"/>
      <c r="F306" s="386"/>
      <c r="G306" s="386"/>
      <c r="H306" s="386"/>
      <c r="I306" s="386"/>
      <c r="J306" s="386"/>
      <c r="K306" s="386"/>
      <c r="L306" s="386"/>
      <c r="M306" s="386"/>
      <c r="N306" s="386"/>
      <c r="O306" s="386"/>
      <c r="P306" s="386"/>
      <c r="Q306" s="386"/>
      <c r="R306" s="386"/>
      <c r="S306" s="386"/>
      <c r="T306" s="386"/>
      <c r="U306" s="387"/>
    </row>
    <row r="307" spans="5:21">
      <c r="E307" s="386"/>
      <c r="F307" s="386"/>
      <c r="G307" s="386"/>
      <c r="H307" s="386"/>
      <c r="I307" s="386"/>
      <c r="J307" s="386"/>
      <c r="K307" s="386"/>
      <c r="L307" s="386"/>
      <c r="M307" s="386"/>
      <c r="N307" s="386"/>
      <c r="O307" s="386"/>
      <c r="P307" s="386"/>
      <c r="Q307" s="386"/>
      <c r="R307" s="386"/>
      <c r="S307" s="386"/>
      <c r="T307" s="386"/>
      <c r="U307" s="387"/>
    </row>
    <row r="308" spans="5:21">
      <c r="E308" s="386"/>
      <c r="F308" s="386"/>
      <c r="G308" s="386"/>
      <c r="H308" s="386"/>
      <c r="I308" s="386"/>
      <c r="J308" s="386"/>
      <c r="K308" s="386"/>
      <c r="L308" s="386"/>
      <c r="M308" s="386"/>
      <c r="N308" s="386"/>
      <c r="O308" s="386"/>
      <c r="P308" s="386"/>
      <c r="Q308" s="386"/>
      <c r="R308" s="386"/>
      <c r="S308" s="386"/>
      <c r="T308" s="386"/>
      <c r="U308" s="387"/>
    </row>
    <row r="309" spans="5:21">
      <c r="E309" s="386"/>
      <c r="F309" s="386"/>
      <c r="G309" s="386"/>
      <c r="H309" s="386"/>
      <c r="I309" s="386"/>
      <c r="J309" s="386"/>
      <c r="K309" s="386"/>
      <c r="L309" s="386"/>
      <c r="M309" s="386"/>
      <c r="N309" s="386"/>
      <c r="O309" s="386"/>
      <c r="P309" s="386"/>
      <c r="Q309" s="386"/>
      <c r="R309" s="386"/>
      <c r="S309" s="386"/>
      <c r="T309" s="386"/>
      <c r="U309" s="387"/>
    </row>
    <row r="310" spans="5:21">
      <c r="E310" s="386"/>
      <c r="F310" s="386"/>
      <c r="G310" s="386"/>
      <c r="H310" s="386"/>
      <c r="I310" s="386"/>
      <c r="J310" s="386"/>
      <c r="K310" s="386"/>
      <c r="L310" s="386"/>
      <c r="M310" s="386"/>
      <c r="N310" s="386"/>
      <c r="O310" s="386"/>
      <c r="P310" s="386"/>
      <c r="Q310" s="386"/>
      <c r="R310" s="386"/>
      <c r="S310" s="386"/>
      <c r="T310" s="386"/>
      <c r="U310" s="387"/>
    </row>
    <row r="311" spans="5:21">
      <c r="E311" s="386"/>
      <c r="F311" s="386"/>
      <c r="G311" s="386"/>
      <c r="H311" s="386"/>
      <c r="I311" s="386"/>
      <c r="J311" s="386"/>
      <c r="K311" s="386"/>
      <c r="L311" s="386"/>
      <c r="M311" s="386"/>
      <c r="N311" s="386"/>
      <c r="O311" s="386"/>
      <c r="P311" s="386"/>
      <c r="Q311" s="386"/>
      <c r="R311" s="386"/>
      <c r="S311" s="386"/>
      <c r="T311" s="386"/>
      <c r="U311" s="387"/>
    </row>
    <row r="312" spans="5:21">
      <c r="E312" s="386"/>
      <c r="F312" s="386"/>
      <c r="G312" s="386"/>
      <c r="H312" s="386"/>
      <c r="I312" s="386"/>
      <c r="J312" s="386"/>
      <c r="K312" s="386"/>
      <c r="L312" s="386"/>
      <c r="M312" s="386"/>
      <c r="N312" s="386"/>
      <c r="O312" s="386"/>
      <c r="P312" s="386"/>
      <c r="Q312" s="386"/>
      <c r="R312" s="386"/>
      <c r="S312" s="386"/>
      <c r="T312" s="386"/>
      <c r="U312" s="387"/>
    </row>
    <row r="313" spans="5:21">
      <c r="E313" s="386"/>
      <c r="F313" s="386"/>
      <c r="G313" s="386"/>
      <c r="H313" s="386"/>
      <c r="I313" s="386"/>
      <c r="J313" s="386"/>
      <c r="K313" s="386"/>
      <c r="L313" s="386"/>
      <c r="M313" s="386"/>
      <c r="N313" s="386"/>
      <c r="O313" s="386"/>
      <c r="P313" s="386"/>
      <c r="Q313" s="386"/>
      <c r="R313" s="386"/>
      <c r="S313" s="386"/>
      <c r="T313" s="386"/>
      <c r="U313" s="387"/>
    </row>
    <row r="314" spans="5:21">
      <c r="E314" s="386"/>
      <c r="F314" s="386"/>
      <c r="G314" s="386"/>
      <c r="H314" s="386"/>
      <c r="I314" s="386"/>
      <c r="J314" s="386"/>
      <c r="K314" s="386"/>
      <c r="L314" s="386"/>
      <c r="M314" s="386"/>
      <c r="N314" s="386"/>
      <c r="O314" s="386"/>
      <c r="P314" s="386"/>
      <c r="Q314" s="386"/>
      <c r="R314" s="386"/>
      <c r="S314" s="386"/>
      <c r="T314" s="386"/>
      <c r="U314" s="387"/>
    </row>
    <row r="315" spans="5:21">
      <c r="E315" s="386"/>
      <c r="F315" s="386"/>
      <c r="G315" s="386"/>
      <c r="H315" s="386"/>
      <c r="I315" s="386"/>
      <c r="J315" s="386"/>
      <c r="K315" s="386"/>
      <c r="L315" s="386"/>
      <c r="M315" s="386"/>
      <c r="N315" s="386"/>
      <c r="O315" s="386"/>
      <c r="P315" s="386"/>
      <c r="Q315" s="386"/>
      <c r="R315" s="386"/>
      <c r="S315" s="386"/>
      <c r="T315" s="386"/>
      <c r="U315" s="387"/>
    </row>
    <row r="316" spans="5:21">
      <c r="E316" s="386"/>
      <c r="F316" s="386"/>
      <c r="G316" s="386"/>
      <c r="H316" s="386"/>
      <c r="I316" s="386"/>
      <c r="J316" s="386"/>
      <c r="K316" s="386"/>
      <c r="L316" s="386"/>
      <c r="M316" s="386"/>
      <c r="N316" s="386"/>
      <c r="O316" s="386"/>
      <c r="P316" s="386"/>
      <c r="Q316" s="386"/>
      <c r="R316" s="386"/>
      <c r="S316" s="386"/>
      <c r="T316" s="386"/>
      <c r="U316" s="387"/>
    </row>
    <row r="317" spans="5:21">
      <c r="E317" s="386"/>
      <c r="F317" s="386"/>
      <c r="G317" s="386"/>
      <c r="H317" s="386"/>
      <c r="I317" s="386"/>
      <c r="J317" s="386"/>
      <c r="K317" s="386"/>
      <c r="L317" s="386"/>
      <c r="M317" s="386"/>
      <c r="N317" s="386"/>
      <c r="O317" s="386"/>
      <c r="P317" s="386"/>
      <c r="Q317" s="386"/>
      <c r="R317" s="386"/>
      <c r="S317" s="386"/>
      <c r="T317" s="386"/>
      <c r="U317" s="387"/>
    </row>
    <row r="318" spans="5:21">
      <c r="E318" s="386"/>
      <c r="F318" s="386"/>
      <c r="G318" s="386"/>
      <c r="H318" s="386"/>
      <c r="I318" s="386"/>
      <c r="J318" s="386"/>
      <c r="K318" s="386"/>
      <c r="L318" s="386"/>
      <c r="M318" s="386"/>
      <c r="N318" s="386"/>
      <c r="O318" s="386"/>
      <c r="P318" s="386"/>
      <c r="Q318" s="386"/>
      <c r="R318" s="386"/>
      <c r="S318" s="386"/>
      <c r="T318" s="386"/>
      <c r="U318" s="387"/>
    </row>
    <row r="319" spans="5:21">
      <c r="E319" s="386"/>
      <c r="F319" s="386"/>
      <c r="G319" s="386"/>
      <c r="H319" s="386"/>
      <c r="I319" s="386"/>
      <c r="J319" s="386"/>
      <c r="K319" s="386"/>
      <c r="L319" s="386"/>
      <c r="M319" s="386"/>
      <c r="N319" s="386"/>
      <c r="O319" s="386"/>
      <c r="P319" s="386"/>
      <c r="Q319" s="386"/>
      <c r="R319" s="386"/>
      <c r="S319" s="386"/>
      <c r="T319" s="386"/>
      <c r="U319" s="387"/>
    </row>
    <row r="320" spans="5:21">
      <c r="E320" s="386"/>
      <c r="F320" s="386"/>
      <c r="G320" s="386"/>
      <c r="H320" s="386"/>
      <c r="I320" s="386"/>
      <c r="J320" s="386"/>
      <c r="K320" s="386"/>
      <c r="L320" s="386"/>
      <c r="M320" s="386"/>
      <c r="N320" s="386"/>
      <c r="O320" s="386"/>
      <c r="P320" s="386"/>
      <c r="Q320" s="386"/>
      <c r="R320" s="386"/>
      <c r="S320" s="386"/>
      <c r="T320" s="386"/>
      <c r="U320" s="387"/>
    </row>
    <row r="321" spans="5:21">
      <c r="E321" s="386"/>
      <c r="F321" s="386"/>
      <c r="G321" s="386"/>
      <c r="H321" s="386"/>
      <c r="I321" s="386"/>
      <c r="J321" s="386"/>
      <c r="K321" s="386"/>
      <c r="L321" s="386"/>
      <c r="M321" s="386"/>
      <c r="N321" s="386"/>
      <c r="O321" s="386"/>
      <c r="P321" s="386"/>
      <c r="Q321" s="386"/>
      <c r="R321" s="386"/>
      <c r="S321" s="386"/>
      <c r="T321" s="386"/>
      <c r="U321" s="387"/>
    </row>
    <row r="322" spans="5:21">
      <c r="E322" s="386"/>
      <c r="F322" s="386"/>
      <c r="G322" s="386"/>
      <c r="H322" s="386"/>
      <c r="I322" s="386"/>
      <c r="J322" s="386"/>
      <c r="K322" s="386"/>
      <c r="L322" s="386"/>
      <c r="M322" s="386"/>
      <c r="N322" s="386"/>
      <c r="O322" s="386"/>
      <c r="P322" s="386"/>
      <c r="Q322" s="386"/>
      <c r="R322" s="386"/>
      <c r="S322" s="386"/>
      <c r="T322" s="386"/>
      <c r="U322" s="387"/>
    </row>
    <row r="323" spans="5:21">
      <c r="E323" s="386"/>
      <c r="F323" s="386"/>
      <c r="G323" s="386"/>
      <c r="H323" s="386"/>
      <c r="I323" s="386"/>
      <c r="J323" s="386"/>
      <c r="K323" s="386"/>
      <c r="L323" s="386"/>
      <c r="M323" s="386"/>
      <c r="N323" s="386"/>
      <c r="O323" s="386"/>
      <c r="P323" s="386"/>
      <c r="Q323" s="386"/>
      <c r="R323" s="386"/>
      <c r="S323" s="386"/>
      <c r="T323" s="386"/>
      <c r="U323" s="387"/>
    </row>
    <row r="324" spans="5:21">
      <c r="E324" s="386"/>
      <c r="F324" s="386"/>
      <c r="G324" s="386"/>
      <c r="H324" s="386"/>
      <c r="I324" s="386"/>
      <c r="J324" s="386"/>
      <c r="K324" s="386"/>
      <c r="L324" s="386"/>
      <c r="M324" s="386"/>
      <c r="N324" s="386"/>
      <c r="O324" s="386"/>
      <c r="P324" s="386"/>
      <c r="Q324" s="386"/>
      <c r="R324" s="386"/>
      <c r="S324" s="386"/>
      <c r="T324" s="386"/>
      <c r="U324" s="387"/>
    </row>
    <row r="325" spans="5:21">
      <c r="E325" s="386"/>
      <c r="F325" s="386"/>
      <c r="G325" s="386"/>
      <c r="H325" s="386"/>
      <c r="I325" s="386"/>
      <c r="J325" s="386"/>
      <c r="K325" s="386"/>
      <c r="L325" s="386"/>
      <c r="M325" s="386"/>
      <c r="N325" s="386"/>
      <c r="O325" s="386"/>
      <c r="P325" s="386"/>
      <c r="Q325" s="386"/>
      <c r="R325" s="386"/>
      <c r="S325" s="386"/>
      <c r="T325" s="386"/>
      <c r="U325" s="387"/>
    </row>
    <row r="326" spans="5:21">
      <c r="E326" s="386"/>
      <c r="F326" s="386"/>
      <c r="G326" s="386"/>
      <c r="H326" s="386"/>
      <c r="I326" s="386"/>
      <c r="J326" s="386"/>
      <c r="K326" s="386"/>
      <c r="L326" s="386"/>
      <c r="M326" s="386"/>
      <c r="N326" s="386"/>
      <c r="O326" s="386"/>
      <c r="P326" s="386"/>
      <c r="Q326" s="386"/>
      <c r="R326" s="386"/>
      <c r="S326" s="386"/>
      <c r="T326" s="386"/>
      <c r="U326" s="387"/>
    </row>
    <row r="327" spans="5:21">
      <c r="E327" s="386"/>
      <c r="F327" s="386"/>
      <c r="G327" s="386"/>
      <c r="H327" s="386"/>
      <c r="I327" s="386"/>
      <c r="J327" s="386"/>
      <c r="K327" s="386"/>
      <c r="L327" s="386"/>
      <c r="M327" s="386"/>
      <c r="N327" s="386"/>
      <c r="O327" s="386"/>
      <c r="P327" s="386"/>
      <c r="Q327" s="386"/>
      <c r="R327" s="386"/>
      <c r="S327" s="386"/>
      <c r="T327" s="386"/>
      <c r="U327" s="387"/>
    </row>
    <row r="328" spans="5:21">
      <c r="E328" s="386"/>
      <c r="F328" s="386"/>
      <c r="G328" s="386"/>
      <c r="H328" s="386"/>
      <c r="I328" s="386"/>
      <c r="J328" s="386"/>
      <c r="K328" s="386"/>
      <c r="L328" s="386"/>
      <c r="M328" s="386"/>
      <c r="N328" s="386"/>
      <c r="O328" s="386"/>
      <c r="P328" s="386"/>
      <c r="Q328" s="386"/>
      <c r="R328" s="386"/>
      <c r="S328" s="386"/>
      <c r="T328" s="386"/>
      <c r="U328" s="387"/>
    </row>
    <row r="329" spans="5:21">
      <c r="E329" s="386"/>
      <c r="F329" s="386"/>
      <c r="G329" s="386"/>
      <c r="H329" s="386"/>
      <c r="I329" s="386"/>
      <c r="J329" s="386"/>
      <c r="K329" s="386"/>
      <c r="L329" s="386"/>
      <c r="M329" s="386"/>
      <c r="N329" s="386"/>
      <c r="O329" s="386"/>
      <c r="P329" s="386"/>
      <c r="Q329" s="386"/>
      <c r="R329" s="386"/>
      <c r="S329" s="386"/>
      <c r="T329" s="386"/>
      <c r="U329" s="387"/>
    </row>
    <row r="330" spans="5:21">
      <c r="E330" s="386"/>
      <c r="F330" s="386"/>
      <c r="G330" s="386"/>
      <c r="H330" s="386"/>
      <c r="I330" s="386"/>
      <c r="J330" s="386"/>
      <c r="K330" s="386"/>
      <c r="L330" s="386"/>
      <c r="M330" s="386"/>
      <c r="N330" s="386"/>
      <c r="O330" s="386"/>
      <c r="P330" s="386"/>
      <c r="Q330" s="386"/>
      <c r="R330" s="386"/>
      <c r="S330" s="386"/>
      <c r="T330" s="386"/>
      <c r="U330" s="387"/>
    </row>
    <row r="331" spans="5:21">
      <c r="E331" s="386"/>
      <c r="F331" s="386"/>
      <c r="G331" s="386"/>
      <c r="H331" s="386"/>
      <c r="I331" s="386"/>
      <c r="J331" s="386"/>
      <c r="K331" s="386"/>
      <c r="L331" s="386"/>
      <c r="M331" s="386"/>
      <c r="N331" s="386"/>
      <c r="O331" s="386"/>
      <c r="P331" s="386"/>
      <c r="Q331" s="386"/>
      <c r="R331" s="386"/>
      <c r="S331" s="386"/>
      <c r="T331" s="386"/>
      <c r="U331" s="387"/>
    </row>
    <row r="332" spans="5:21">
      <c r="E332" s="386"/>
      <c r="F332" s="386"/>
      <c r="G332" s="386"/>
      <c r="H332" s="386"/>
      <c r="I332" s="386"/>
      <c r="J332" s="386"/>
      <c r="K332" s="386"/>
      <c r="L332" s="386"/>
      <c r="M332" s="386"/>
      <c r="N332" s="386"/>
      <c r="O332" s="386"/>
      <c r="P332" s="386"/>
      <c r="Q332" s="386"/>
      <c r="R332" s="386"/>
      <c r="S332" s="386"/>
      <c r="T332" s="386"/>
      <c r="U332" s="387"/>
    </row>
    <row r="333" spans="5:21">
      <c r="E333" s="386"/>
      <c r="F333" s="386"/>
      <c r="G333" s="386"/>
      <c r="H333" s="386"/>
      <c r="I333" s="386"/>
      <c r="J333" s="386"/>
      <c r="K333" s="386"/>
      <c r="L333" s="386"/>
      <c r="M333" s="386"/>
      <c r="N333" s="386"/>
      <c r="O333" s="386"/>
      <c r="P333" s="386"/>
      <c r="Q333" s="386"/>
      <c r="R333" s="386"/>
      <c r="S333" s="386"/>
      <c r="T333" s="386"/>
      <c r="U333" s="387"/>
    </row>
    <row r="334" spans="5:21">
      <c r="E334" s="386"/>
      <c r="F334" s="386"/>
      <c r="G334" s="386"/>
      <c r="H334" s="386"/>
      <c r="I334" s="386"/>
      <c r="J334" s="386"/>
      <c r="K334" s="386"/>
      <c r="L334" s="386"/>
      <c r="M334" s="386"/>
      <c r="N334" s="386"/>
      <c r="O334" s="386"/>
      <c r="P334" s="386"/>
      <c r="Q334" s="386"/>
      <c r="R334" s="386"/>
      <c r="S334" s="386"/>
      <c r="T334" s="386"/>
      <c r="U334" s="387"/>
    </row>
    <row r="335" spans="5:21">
      <c r="E335" s="386"/>
      <c r="F335" s="386"/>
      <c r="G335" s="386"/>
      <c r="H335" s="386"/>
      <c r="I335" s="386"/>
      <c r="J335" s="386"/>
      <c r="K335" s="386"/>
      <c r="L335" s="386"/>
      <c r="M335" s="386"/>
      <c r="N335" s="386"/>
      <c r="O335" s="386"/>
      <c r="P335" s="386"/>
      <c r="Q335" s="386"/>
      <c r="R335" s="386"/>
      <c r="S335" s="386"/>
      <c r="T335" s="386"/>
      <c r="U335" s="387"/>
    </row>
    <row r="336" spans="5:21">
      <c r="E336" s="386"/>
      <c r="F336" s="386"/>
      <c r="G336" s="386"/>
      <c r="H336" s="386"/>
      <c r="I336" s="386"/>
      <c r="J336" s="386"/>
      <c r="K336" s="386"/>
      <c r="L336" s="386"/>
      <c r="M336" s="386"/>
      <c r="N336" s="386"/>
      <c r="O336" s="386"/>
      <c r="P336" s="386"/>
      <c r="Q336" s="386"/>
      <c r="R336" s="386"/>
      <c r="S336" s="386"/>
      <c r="T336" s="386"/>
      <c r="U336" s="387"/>
    </row>
    <row r="337" spans="5:21">
      <c r="E337" s="386"/>
      <c r="F337" s="386"/>
      <c r="G337" s="386"/>
      <c r="H337" s="386"/>
      <c r="I337" s="386"/>
      <c r="J337" s="386"/>
      <c r="K337" s="386"/>
      <c r="L337" s="386"/>
      <c r="M337" s="386"/>
      <c r="N337" s="386"/>
      <c r="O337" s="386"/>
      <c r="P337" s="386"/>
      <c r="Q337" s="386"/>
      <c r="R337" s="386"/>
      <c r="S337" s="386"/>
      <c r="T337" s="386"/>
      <c r="U337" s="387"/>
    </row>
    <row r="338" spans="5:21">
      <c r="E338" s="386"/>
      <c r="F338" s="386"/>
      <c r="G338" s="386"/>
      <c r="H338" s="386"/>
      <c r="I338" s="386"/>
      <c r="J338" s="386"/>
      <c r="K338" s="386"/>
      <c r="L338" s="386"/>
      <c r="M338" s="386"/>
      <c r="N338" s="386"/>
      <c r="O338" s="386"/>
      <c r="P338" s="386"/>
      <c r="Q338" s="386"/>
      <c r="R338" s="386"/>
      <c r="S338" s="386"/>
      <c r="T338" s="386"/>
      <c r="U338" s="387"/>
    </row>
    <row r="339" spans="5:21">
      <c r="E339" s="386"/>
      <c r="F339" s="386"/>
      <c r="G339" s="386"/>
      <c r="H339" s="386"/>
      <c r="I339" s="386"/>
      <c r="J339" s="386"/>
      <c r="K339" s="386"/>
      <c r="L339" s="386"/>
      <c r="M339" s="386"/>
      <c r="N339" s="386"/>
      <c r="O339" s="386"/>
      <c r="P339" s="386"/>
      <c r="Q339" s="386"/>
      <c r="R339" s="386"/>
      <c r="S339" s="386"/>
      <c r="T339" s="386"/>
      <c r="U339" s="387"/>
    </row>
    <row r="340" spans="5:21"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7"/>
    </row>
    <row r="341" spans="5:21">
      <c r="E341" s="386"/>
      <c r="F341" s="386"/>
      <c r="G341" s="386"/>
      <c r="H341" s="386"/>
      <c r="I341" s="386"/>
      <c r="J341" s="386"/>
      <c r="K341" s="386"/>
      <c r="L341" s="386"/>
      <c r="M341" s="386"/>
      <c r="N341" s="386"/>
      <c r="O341" s="386"/>
      <c r="P341" s="386"/>
      <c r="Q341" s="386"/>
      <c r="R341" s="386"/>
      <c r="S341" s="386"/>
      <c r="T341" s="386"/>
      <c r="U341" s="387"/>
    </row>
    <row r="342" spans="5:21">
      <c r="E342" s="386"/>
      <c r="F342" s="386"/>
      <c r="G342" s="386"/>
      <c r="H342" s="386"/>
      <c r="I342" s="386"/>
      <c r="J342" s="386"/>
      <c r="K342" s="386"/>
      <c r="L342" s="386"/>
      <c r="M342" s="386"/>
      <c r="N342" s="386"/>
      <c r="O342" s="386"/>
      <c r="P342" s="386"/>
      <c r="Q342" s="386"/>
      <c r="R342" s="386"/>
      <c r="S342" s="386"/>
      <c r="T342" s="386"/>
      <c r="U342" s="387"/>
    </row>
    <row r="343" spans="5:21">
      <c r="E343" s="386"/>
      <c r="F343" s="386"/>
      <c r="G343" s="386"/>
      <c r="H343" s="386"/>
      <c r="I343" s="386"/>
      <c r="J343" s="386"/>
      <c r="K343" s="386"/>
      <c r="L343" s="386"/>
      <c r="M343" s="386"/>
      <c r="N343" s="386"/>
      <c r="O343" s="386"/>
      <c r="P343" s="386"/>
      <c r="Q343" s="386"/>
      <c r="R343" s="386"/>
      <c r="S343" s="386"/>
      <c r="T343" s="386"/>
      <c r="U343" s="387"/>
    </row>
    <row r="344" spans="5:21">
      <c r="E344" s="386"/>
      <c r="F344" s="386"/>
      <c r="G344" s="386"/>
      <c r="H344" s="386"/>
      <c r="I344" s="386"/>
      <c r="J344" s="386"/>
      <c r="K344" s="386"/>
      <c r="L344" s="386"/>
      <c r="M344" s="386"/>
      <c r="N344" s="386"/>
      <c r="O344" s="386"/>
      <c r="P344" s="386"/>
      <c r="Q344" s="386"/>
      <c r="R344" s="386"/>
      <c r="S344" s="386"/>
      <c r="T344" s="386"/>
      <c r="U344" s="387"/>
    </row>
    <row r="345" spans="5:21">
      <c r="E345" s="386"/>
      <c r="F345" s="386"/>
      <c r="G345" s="386"/>
      <c r="H345" s="386"/>
      <c r="I345" s="386"/>
      <c r="J345" s="386"/>
      <c r="K345" s="386"/>
      <c r="L345" s="386"/>
      <c r="M345" s="386"/>
      <c r="N345" s="386"/>
      <c r="O345" s="386"/>
      <c r="P345" s="386"/>
      <c r="Q345" s="386"/>
      <c r="R345" s="386"/>
      <c r="S345" s="386"/>
      <c r="T345" s="386"/>
      <c r="U345" s="387"/>
    </row>
    <row r="346" spans="5:21">
      <c r="E346" s="386"/>
      <c r="F346" s="386"/>
      <c r="G346" s="386"/>
      <c r="H346" s="386"/>
      <c r="I346" s="386"/>
      <c r="J346" s="386"/>
      <c r="K346" s="386"/>
      <c r="L346" s="386"/>
      <c r="M346" s="386"/>
      <c r="N346" s="386"/>
      <c r="O346" s="386"/>
      <c r="P346" s="386"/>
      <c r="Q346" s="386"/>
      <c r="R346" s="386"/>
      <c r="S346" s="386"/>
      <c r="T346" s="386"/>
      <c r="U346" s="387"/>
    </row>
    <row r="347" spans="5:21">
      <c r="E347" s="386"/>
      <c r="F347" s="386"/>
      <c r="G347" s="386"/>
      <c r="H347" s="386"/>
      <c r="I347" s="386"/>
      <c r="J347" s="386"/>
      <c r="K347" s="386"/>
      <c r="L347" s="386"/>
      <c r="M347" s="386"/>
      <c r="N347" s="386"/>
      <c r="O347" s="386"/>
      <c r="P347" s="386"/>
      <c r="Q347" s="386"/>
      <c r="R347" s="386"/>
      <c r="S347" s="386"/>
      <c r="T347" s="386"/>
      <c r="U347" s="387"/>
    </row>
    <row r="348" spans="5:21">
      <c r="E348" s="386"/>
      <c r="F348" s="386"/>
      <c r="G348" s="386"/>
      <c r="H348" s="386"/>
      <c r="I348" s="386"/>
      <c r="J348" s="386"/>
      <c r="K348" s="386"/>
      <c r="L348" s="386"/>
      <c r="M348" s="386"/>
      <c r="N348" s="386"/>
      <c r="O348" s="386"/>
      <c r="P348" s="386"/>
      <c r="Q348" s="386"/>
      <c r="R348" s="386"/>
      <c r="S348" s="386"/>
      <c r="T348" s="386"/>
      <c r="U348" s="387"/>
    </row>
    <row r="349" spans="5:21">
      <c r="E349" s="386"/>
      <c r="F349" s="386"/>
      <c r="G349" s="386"/>
      <c r="H349" s="386"/>
      <c r="I349" s="386"/>
      <c r="J349" s="386"/>
      <c r="K349" s="386"/>
      <c r="L349" s="386"/>
      <c r="M349" s="386"/>
      <c r="N349" s="386"/>
      <c r="O349" s="386"/>
      <c r="P349" s="386"/>
      <c r="Q349" s="386"/>
      <c r="R349" s="386"/>
      <c r="S349" s="386"/>
      <c r="T349" s="386"/>
      <c r="U349" s="387"/>
    </row>
    <row r="350" spans="5:21">
      <c r="E350" s="386"/>
      <c r="F350" s="386"/>
      <c r="G350" s="386"/>
      <c r="H350" s="386"/>
      <c r="I350" s="386"/>
      <c r="J350" s="386"/>
      <c r="K350" s="386"/>
      <c r="L350" s="386"/>
      <c r="M350" s="386"/>
      <c r="N350" s="386"/>
      <c r="O350" s="386"/>
      <c r="P350" s="386"/>
      <c r="Q350" s="386"/>
      <c r="R350" s="386"/>
      <c r="S350" s="386"/>
      <c r="T350" s="386"/>
      <c r="U350" s="387"/>
    </row>
    <row r="351" spans="5:21">
      <c r="E351" s="386"/>
      <c r="F351" s="386"/>
      <c r="G351" s="386"/>
      <c r="H351" s="386"/>
      <c r="I351" s="386"/>
      <c r="J351" s="386"/>
      <c r="K351" s="386"/>
      <c r="L351" s="386"/>
      <c r="M351" s="386"/>
      <c r="N351" s="386"/>
      <c r="O351" s="386"/>
      <c r="P351" s="386"/>
      <c r="Q351" s="386"/>
      <c r="R351" s="386"/>
      <c r="S351" s="386"/>
      <c r="T351" s="386"/>
      <c r="U351" s="387"/>
    </row>
    <row r="352" spans="5:21">
      <c r="E352" s="386"/>
      <c r="F352" s="386"/>
      <c r="G352" s="386"/>
      <c r="H352" s="386"/>
      <c r="I352" s="386"/>
      <c r="J352" s="386"/>
      <c r="K352" s="386"/>
      <c r="L352" s="386"/>
      <c r="M352" s="386"/>
      <c r="N352" s="386"/>
      <c r="O352" s="386"/>
      <c r="P352" s="386"/>
      <c r="Q352" s="386"/>
      <c r="R352" s="386"/>
      <c r="S352" s="386"/>
      <c r="T352" s="386"/>
      <c r="U352" s="387"/>
    </row>
    <row r="353" spans="5:21">
      <c r="E353" s="386"/>
      <c r="F353" s="386"/>
      <c r="G353" s="386"/>
      <c r="H353" s="386"/>
      <c r="I353" s="386"/>
      <c r="J353" s="386"/>
      <c r="K353" s="386"/>
      <c r="L353" s="386"/>
      <c r="M353" s="386"/>
      <c r="N353" s="386"/>
      <c r="O353" s="386"/>
      <c r="P353" s="386"/>
      <c r="Q353" s="386"/>
      <c r="R353" s="386"/>
      <c r="S353" s="386"/>
      <c r="T353" s="386"/>
      <c r="U353" s="387"/>
    </row>
    <row r="354" spans="5:21">
      <c r="E354" s="386"/>
      <c r="F354" s="386"/>
      <c r="G354" s="386"/>
      <c r="H354" s="386"/>
      <c r="I354" s="386"/>
      <c r="J354" s="386"/>
      <c r="K354" s="386"/>
      <c r="L354" s="386"/>
      <c r="M354" s="386"/>
      <c r="N354" s="386"/>
      <c r="O354" s="386"/>
      <c r="P354" s="386"/>
      <c r="Q354" s="386"/>
      <c r="R354" s="386"/>
      <c r="S354" s="386"/>
      <c r="T354" s="386"/>
      <c r="U354" s="387"/>
    </row>
    <row r="355" spans="5:21">
      <c r="E355" s="386"/>
      <c r="F355" s="386"/>
      <c r="G355" s="386"/>
      <c r="H355" s="386"/>
      <c r="I355" s="386"/>
      <c r="J355" s="386"/>
      <c r="K355" s="386"/>
      <c r="L355" s="386"/>
      <c r="M355" s="386"/>
      <c r="N355" s="386"/>
      <c r="O355" s="386"/>
      <c r="P355" s="386"/>
      <c r="Q355" s="386"/>
      <c r="R355" s="386"/>
      <c r="S355" s="386"/>
      <c r="T355" s="386"/>
      <c r="U355" s="387"/>
    </row>
    <row r="356" spans="5:21">
      <c r="E356" s="386"/>
      <c r="F356" s="386"/>
      <c r="G356" s="386"/>
      <c r="H356" s="386"/>
      <c r="I356" s="386"/>
      <c r="J356" s="386"/>
      <c r="K356" s="386"/>
      <c r="L356" s="386"/>
      <c r="M356" s="386"/>
      <c r="N356" s="386"/>
      <c r="O356" s="386"/>
      <c r="P356" s="386"/>
      <c r="Q356" s="386"/>
      <c r="R356" s="386"/>
      <c r="S356" s="386"/>
      <c r="T356" s="386"/>
      <c r="U356" s="387"/>
    </row>
    <row r="357" spans="5:21">
      <c r="E357" s="386"/>
      <c r="F357" s="386"/>
      <c r="G357" s="386"/>
      <c r="H357" s="386"/>
      <c r="I357" s="386"/>
      <c r="J357" s="386"/>
      <c r="K357" s="386"/>
      <c r="L357" s="386"/>
      <c r="M357" s="386"/>
      <c r="N357" s="386"/>
      <c r="O357" s="386"/>
      <c r="P357" s="386"/>
      <c r="Q357" s="386"/>
      <c r="R357" s="386"/>
      <c r="S357" s="386"/>
      <c r="T357" s="386"/>
      <c r="U357" s="387"/>
    </row>
    <row r="358" spans="5:21">
      <c r="E358" s="386"/>
      <c r="F358" s="386"/>
      <c r="G358" s="386"/>
      <c r="H358" s="386"/>
      <c r="I358" s="386"/>
      <c r="J358" s="386"/>
      <c r="K358" s="386"/>
      <c r="L358" s="386"/>
      <c r="M358" s="386"/>
      <c r="N358" s="386"/>
      <c r="O358" s="386"/>
      <c r="P358" s="386"/>
      <c r="Q358" s="386"/>
      <c r="R358" s="386"/>
      <c r="S358" s="386"/>
      <c r="T358" s="386"/>
      <c r="U358" s="387"/>
    </row>
    <row r="359" spans="5:21">
      <c r="E359" s="386"/>
      <c r="F359" s="386"/>
      <c r="G359" s="386"/>
      <c r="H359" s="386"/>
      <c r="I359" s="386"/>
      <c r="J359" s="386"/>
      <c r="K359" s="386"/>
      <c r="L359" s="386"/>
      <c r="M359" s="386"/>
      <c r="N359" s="386"/>
      <c r="O359" s="386"/>
      <c r="P359" s="386"/>
      <c r="Q359" s="386"/>
      <c r="R359" s="386"/>
      <c r="S359" s="386"/>
      <c r="T359" s="386"/>
      <c r="U359" s="387"/>
    </row>
    <row r="360" spans="5:21">
      <c r="E360" s="386"/>
      <c r="F360" s="386"/>
      <c r="G360" s="386"/>
      <c r="H360" s="386"/>
      <c r="I360" s="386"/>
      <c r="J360" s="386"/>
      <c r="K360" s="386"/>
      <c r="L360" s="386"/>
      <c r="M360" s="386"/>
      <c r="N360" s="386"/>
      <c r="O360" s="386"/>
      <c r="P360" s="386"/>
      <c r="Q360" s="386"/>
      <c r="R360" s="386"/>
      <c r="S360" s="386"/>
      <c r="T360" s="386"/>
      <c r="U360" s="387"/>
    </row>
    <row r="361" spans="5:21">
      <c r="E361" s="386"/>
      <c r="F361" s="386"/>
      <c r="G361" s="386"/>
      <c r="H361" s="386"/>
      <c r="I361" s="386"/>
      <c r="J361" s="386"/>
      <c r="K361" s="386"/>
      <c r="L361" s="386"/>
      <c r="M361" s="386"/>
      <c r="N361" s="386"/>
      <c r="O361" s="386"/>
      <c r="P361" s="386"/>
      <c r="Q361" s="386"/>
      <c r="R361" s="386"/>
      <c r="S361" s="386"/>
      <c r="T361" s="386"/>
      <c r="U361" s="387"/>
    </row>
    <row r="362" spans="5:21">
      <c r="E362" s="386"/>
      <c r="F362" s="386"/>
      <c r="G362" s="386"/>
      <c r="H362" s="386"/>
      <c r="I362" s="386"/>
      <c r="J362" s="386"/>
      <c r="K362" s="386"/>
      <c r="L362" s="386"/>
      <c r="M362" s="386"/>
      <c r="N362" s="386"/>
      <c r="O362" s="386"/>
      <c r="P362" s="386"/>
      <c r="Q362" s="386"/>
      <c r="R362" s="386"/>
      <c r="S362" s="386"/>
      <c r="T362" s="386"/>
      <c r="U362" s="387"/>
    </row>
    <row r="363" spans="5:21">
      <c r="E363" s="386"/>
      <c r="F363" s="386"/>
      <c r="G363" s="386"/>
      <c r="H363" s="386"/>
      <c r="I363" s="386"/>
      <c r="J363" s="386"/>
      <c r="K363" s="386"/>
      <c r="L363" s="386"/>
      <c r="M363" s="386"/>
      <c r="N363" s="386"/>
      <c r="O363" s="386"/>
      <c r="P363" s="386"/>
      <c r="Q363" s="386"/>
      <c r="R363" s="386"/>
      <c r="S363" s="386"/>
      <c r="T363" s="386"/>
      <c r="U363" s="387"/>
    </row>
    <row r="364" spans="5:21">
      <c r="E364" s="386"/>
      <c r="F364" s="386"/>
      <c r="G364" s="386"/>
      <c r="H364" s="386"/>
      <c r="I364" s="386"/>
      <c r="J364" s="386"/>
      <c r="K364" s="386"/>
      <c r="L364" s="386"/>
      <c r="M364" s="386"/>
      <c r="N364" s="386"/>
      <c r="O364" s="386"/>
      <c r="P364" s="386"/>
      <c r="Q364" s="386"/>
      <c r="R364" s="386"/>
      <c r="S364" s="386"/>
      <c r="T364" s="386"/>
      <c r="U364" s="387"/>
    </row>
    <row r="365" spans="5:21">
      <c r="E365" s="386"/>
      <c r="F365" s="386"/>
      <c r="G365" s="386"/>
      <c r="H365" s="386"/>
      <c r="I365" s="386"/>
      <c r="J365" s="386"/>
      <c r="K365" s="386"/>
      <c r="L365" s="386"/>
      <c r="M365" s="386"/>
      <c r="N365" s="386"/>
      <c r="O365" s="386"/>
      <c r="P365" s="386"/>
      <c r="Q365" s="386"/>
      <c r="R365" s="386"/>
      <c r="S365" s="386"/>
      <c r="T365" s="386"/>
      <c r="U365" s="387"/>
    </row>
    <row r="366" spans="5:21">
      <c r="E366" s="386"/>
      <c r="F366" s="386"/>
      <c r="G366" s="386"/>
      <c r="H366" s="386"/>
      <c r="I366" s="386"/>
      <c r="J366" s="386"/>
      <c r="K366" s="386"/>
      <c r="L366" s="386"/>
      <c r="M366" s="386"/>
      <c r="N366" s="386"/>
      <c r="O366" s="386"/>
      <c r="P366" s="386"/>
      <c r="Q366" s="386"/>
      <c r="R366" s="386"/>
      <c r="S366" s="386"/>
      <c r="T366" s="386"/>
      <c r="U366" s="387"/>
    </row>
    <row r="367" spans="5:21">
      <c r="E367" s="386"/>
      <c r="F367" s="386"/>
      <c r="G367" s="386"/>
      <c r="H367" s="386"/>
      <c r="I367" s="386"/>
      <c r="J367" s="386"/>
      <c r="K367" s="386"/>
      <c r="L367" s="386"/>
      <c r="M367" s="386"/>
      <c r="N367" s="386"/>
      <c r="O367" s="386"/>
      <c r="P367" s="386"/>
      <c r="Q367" s="386"/>
      <c r="R367" s="386"/>
      <c r="S367" s="386"/>
      <c r="T367" s="386"/>
      <c r="U367" s="387"/>
    </row>
    <row r="368" spans="5:21">
      <c r="E368" s="386"/>
      <c r="F368" s="386"/>
      <c r="G368" s="386"/>
      <c r="H368" s="386"/>
      <c r="I368" s="386"/>
      <c r="J368" s="386"/>
      <c r="K368" s="386"/>
      <c r="L368" s="386"/>
      <c r="M368" s="386"/>
      <c r="N368" s="386"/>
      <c r="O368" s="386"/>
      <c r="P368" s="386"/>
      <c r="Q368" s="386"/>
      <c r="R368" s="386"/>
      <c r="S368" s="386"/>
      <c r="T368" s="386"/>
      <c r="U368" s="387"/>
    </row>
    <row r="369" spans="5:21">
      <c r="E369" s="386"/>
      <c r="F369" s="386"/>
      <c r="G369" s="386"/>
      <c r="H369" s="386"/>
      <c r="I369" s="386"/>
      <c r="J369" s="386"/>
      <c r="K369" s="386"/>
      <c r="L369" s="386"/>
      <c r="M369" s="386"/>
      <c r="N369" s="386"/>
      <c r="O369" s="386"/>
      <c r="P369" s="386"/>
      <c r="Q369" s="386"/>
      <c r="R369" s="386"/>
      <c r="S369" s="386"/>
      <c r="T369" s="386"/>
      <c r="U369" s="387"/>
    </row>
    <row r="370" spans="5:21">
      <c r="E370" s="386"/>
      <c r="F370" s="386"/>
      <c r="G370" s="386"/>
      <c r="H370" s="386"/>
      <c r="I370" s="386"/>
      <c r="J370" s="386"/>
      <c r="K370" s="386"/>
      <c r="L370" s="386"/>
      <c r="M370" s="386"/>
      <c r="N370" s="386"/>
      <c r="O370" s="386"/>
      <c r="P370" s="386"/>
      <c r="Q370" s="386"/>
      <c r="R370" s="386"/>
      <c r="S370" s="386"/>
      <c r="T370" s="386"/>
      <c r="U370" s="387"/>
    </row>
    <row r="371" spans="5:21">
      <c r="E371" s="386"/>
      <c r="F371" s="386"/>
      <c r="G371" s="386"/>
      <c r="H371" s="386"/>
      <c r="I371" s="386"/>
      <c r="J371" s="386"/>
      <c r="K371" s="386"/>
      <c r="L371" s="386"/>
      <c r="M371" s="386"/>
      <c r="N371" s="386"/>
      <c r="O371" s="386"/>
      <c r="P371" s="386"/>
      <c r="Q371" s="386"/>
      <c r="R371" s="386"/>
      <c r="S371" s="386"/>
      <c r="T371" s="386"/>
      <c r="U371" s="387"/>
    </row>
    <row r="372" spans="5:21">
      <c r="E372" s="386"/>
      <c r="F372" s="386"/>
      <c r="G372" s="386"/>
      <c r="H372" s="386"/>
      <c r="I372" s="386"/>
      <c r="J372" s="386"/>
      <c r="K372" s="386"/>
      <c r="L372" s="386"/>
      <c r="M372" s="386"/>
      <c r="N372" s="386"/>
      <c r="O372" s="386"/>
      <c r="P372" s="386"/>
      <c r="Q372" s="386"/>
      <c r="R372" s="386"/>
      <c r="S372" s="386"/>
      <c r="T372" s="386"/>
      <c r="U372" s="387"/>
    </row>
    <row r="373" spans="5:21">
      <c r="E373" s="386"/>
      <c r="F373" s="386"/>
      <c r="G373" s="386"/>
      <c r="H373" s="386"/>
      <c r="I373" s="386"/>
      <c r="J373" s="386"/>
      <c r="K373" s="386"/>
      <c r="L373" s="386"/>
      <c r="M373" s="386"/>
      <c r="N373" s="386"/>
      <c r="O373" s="386"/>
      <c r="P373" s="386"/>
      <c r="Q373" s="386"/>
      <c r="R373" s="386"/>
      <c r="S373" s="386"/>
      <c r="T373" s="386"/>
      <c r="U373" s="387"/>
    </row>
    <row r="374" spans="5:21">
      <c r="E374" s="386"/>
      <c r="F374" s="386"/>
      <c r="G374" s="386"/>
      <c r="H374" s="386"/>
      <c r="I374" s="386"/>
      <c r="J374" s="386"/>
      <c r="K374" s="386"/>
      <c r="L374" s="386"/>
      <c r="M374" s="386"/>
      <c r="N374" s="386"/>
      <c r="O374" s="386"/>
      <c r="P374" s="386"/>
      <c r="Q374" s="386"/>
      <c r="R374" s="386"/>
      <c r="S374" s="386"/>
      <c r="T374" s="386"/>
      <c r="U374" s="387"/>
    </row>
    <row r="375" spans="5:21">
      <c r="E375" s="386"/>
      <c r="F375" s="386"/>
      <c r="G375" s="386"/>
      <c r="H375" s="386"/>
      <c r="I375" s="386"/>
      <c r="J375" s="386"/>
      <c r="K375" s="386"/>
      <c r="L375" s="386"/>
      <c r="M375" s="386"/>
      <c r="N375" s="386"/>
      <c r="O375" s="386"/>
      <c r="P375" s="386"/>
      <c r="Q375" s="386"/>
      <c r="R375" s="386"/>
      <c r="S375" s="386"/>
      <c r="T375" s="386"/>
      <c r="U375" s="387"/>
    </row>
    <row r="376" spans="5:21">
      <c r="E376" s="386"/>
      <c r="F376" s="386"/>
      <c r="G376" s="386"/>
      <c r="H376" s="386"/>
      <c r="I376" s="386"/>
      <c r="J376" s="386"/>
      <c r="K376" s="386"/>
      <c r="L376" s="386"/>
      <c r="M376" s="386"/>
      <c r="N376" s="386"/>
      <c r="O376" s="386"/>
      <c r="P376" s="386"/>
      <c r="Q376" s="386"/>
      <c r="R376" s="386"/>
      <c r="S376" s="386"/>
      <c r="T376" s="386"/>
      <c r="U376" s="387"/>
    </row>
    <row r="377" spans="5:21">
      <c r="E377" s="386"/>
      <c r="F377" s="386"/>
      <c r="G377" s="386"/>
      <c r="H377" s="386"/>
      <c r="I377" s="386"/>
      <c r="J377" s="386"/>
      <c r="K377" s="386"/>
      <c r="L377" s="386"/>
      <c r="M377" s="386"/>
      <c r="N377" s="386"/>
      <c r="O377" s="386"/>
      <c r="P377" s="386"/>
      <c r="Q377" s="386"/>
      <c r="R377" s="386"/>
      <c r="S377" s="386"/>
      <c r="T377" s="386"/>
      <c r="U377" s="387"/>
    </row>
    <row r="378" spans="5:21">
      <c r="E378" s="386"/>
      <c r="F378" s="386"/>
      <c r="G378" s="386"/>
      <c r="H378" s="386"/>
      <c r="I378" s="386"/>
      <c r="J378" s="386"/>
      <c r="K378" s="386"/>
      <c r="L378" s="386"/>
      <c r="M378" s="386"/>
      <c r="N378" s="386"/>
      <c r="O378" s="386"/>
      <c r="P378" s="386"/>
      <c r="Q378" s="386"/>
      <c r="R378" s="386"/>
      <c r="S378" s="386"/>
      <c r="T378" s="386"/>
      <c r="U378" s="387"/>
    </row>
    <row r="379" spans="5:21">
      <c r="E379" s="386"/>
      <c r="F379" s="386"/>
      <c r="G379" s="386"/>
      <c r="H379" s="386"/>
      <c r="I379" s="386"/>
      <c r="J379" s="386"/>
      <c r="K379" s="386"/>
      <c r="L379" s="386"/>
      <c r="M379" s="386"/>
      <c r="N379" s="386"/>
      <c r="O379" s="386"/>
      <c r="P379" s="386"/>
      <c r="Q379" s="386"/>
      <c r="R379" s="386"/>
      <c r="S379" s="386"/>
      <c r="T379" s="386"/>
      <c r="U379" s="387"/>
    </row>
    <row r="380" spans="5:21">
      <c r="E380" s="386"/>
      <c r="F380" s="386"/>
      <c r="G380" s="386"/>
      <c r="H380" s="386"/>
      <c r="I380" s="386"/>
      <c r="J380" s="386"/>
      <c r="K380" s="386"/>
      <c r="L380" s="386"/>
      <c r="M380" s="386"/>
      <c r="N380" s="386"/>
      <c r="O380" s="386"/>
      <c r="P380" s="386"/>
      <c r="Q380" s="386"/>
      <c r="R380" s="386"/>
      <c r="S380" s="386"/>
      <c r="T380" s="386"/>
      <c r="U380" s="387"/>
    </row>
    <row r="381" spans="5:21">
      <c r="E381" s="386"/>
      <c r="F381" s="386"/>
      <c r="G381" s="386"/>
      <c r="H381" s="386"/>
      <c r="I381" s="386"/>
      <c r="J381" s="386"/>
      <c r="K381" s="386"/>
      <c r="L381" s="386"/>
      <c r="M381" s="386"/>
      <c r="N381" s="386"/>
      <c r="O381" s="386"/>
      <c r="P381" s="386"/>
      <c r="Q381" s="386"/>
      <c r="R381" s="386"/>
      <c r="S381" s="386"/>
      <c r="T381" s="386"/>
      <c r="U381" s="387"/>
    </row>
    <row r="382" spans="5:21">
      <c r="E382" s="386"/>
      <c r="F382" s="386"/>
      <c r="G382" s="386"/>
      <c r="H382" s="386"/>
      <c r="I382" s="386"/>
      <c r="J382" s="386"/>
      <c r="K382" s="386"/>
      <c r="L382" s="386"/>
      <c r="M382" s="386"/>
      <c r="N382" s="386"/>
      <c r="O382" s="386"/>
      <c r="P382" s="386"/>
      <c r="Q382" s="386"/>
      <c r="R382" s="386"/>
      <c r="S382" s="386"/>
      <c r="T382" s="386"/>
      <c r="U382" s="387"/>
    </row>
    <row r="383" spans="5:21">
      <c r="E383" s="386"/>
      <c r="F383" s="386"/>
      <c r="G383" s="386"/>
      <c r="H383" s="386"/>
      <c r="I383" s="386"/>
      <c r="J383" s="386"/>
      <c r="K383" s="386"/>
      <c r="L383" s="386"/>
      <c r="M383" s="386"/>
      <c r="N383" s="386"/>
      <c r="O383" s="386"/>
      <c r="P383" s="386"/>
      <c r="Q383" s="386"/>
      <c r="R383" s="386"/>
      <c r="S383" s="386"/>
      <c r="T383" s="386"/>
      <c r="U383" s="387"/>
    </row>
    <row r="384" spans="5:21">
      <c r="E384" s="386"/>
      <c r="F384" s="386"/>
      <c r="G384" s="386"/>
      <c r="H384" s="386"/>
      <c r="I384" s="386"/>
      <c r="J384" s="386"/>
      <c r="K384" s="386"/>
      <c r="L384" s="386"/>
      <c r="M384" s="386"/>
      <c r="N384" s="386"/>
      <c r="O384" s="386"/>
      <c r="P384" s="386"/>
      <c r="Q384" s="386"/>
      <c r="R384" s="386"/>
      <c r="S384" s="386"/>
      <c r="T384" s="386"/>
      <c r="U384" s="387"/>
    </row>
    <row r="385" spans="5:21">
      <c r="E385" s="386"/>
      <c r="F385" s="386"/>
      <c r="G385" s="386"/>
      <c r="H385" s="386"/>
      <c r="I385" s="386"/>
      <c r="J385" s="386"/>
      <c r="K385" s="386"/>
      <c r="L385" s="386"/>
      <c r="M385" s="386"/>
      <c r="N385" s="386"/>
      <c r="O385" s="386"/>
      <c r="P385" s="386"/>
      <c r="Q385" s="386"/>
      <c r="R385" s="386"/>
      <c r="S385" s="386"/>
      <c r="T385" s="386"/>
      <c r="U385" s="387"/>
    </row>
    <row r="386" spans="5:21">
      <c r="E386" s="386"/>
      <c r="F386" s="386"/>
      <c r="G386" s="386"/>
      <c r="H386" s="386"/>
      <c r="I386" s="386"/>
      <c r="J386" s="386"/>
      <c r="K386" s="386"/>
      <c r="L386" s="386"/>
      <c r="M386" s="386"/>
      <c r="N386" s="386"/>
      <c r="O386" s="386"/>
      <c r="P386" s="386"/>
      <c r="Q386" s="386"/>
      <c r="R386" s="386"/>
      <c r="S386" s="386"/>
      <c r="T386" s="386"/>
      <c r="U386" s="387"/>
    </row>
    <row r="387" spans="5:21">
      <c r="E387" s="386"/>
      <c r="F387" s="386"/>
      <c r="G387" s="386"/>
      <c r="H387" s="386"/>
      <c r="I387" s="386"/>
      <c r="J387" s="386"/>
      <c r="K387" s="386"/>
      <c r="L387" s="386"/>
      <c r="M387" s="386"/>
      <c r="N387" s="386"/>
      <c r="O387" s="386"/>
      <c r="P387" s="386"/>
      <c r="Q387" s="386"/>
      <c r="R387" s="386"/>
      <c r="S387" s="386"/>
      <c r="T387" s="386"/>
      <c r="U387" s="387"/>
    </row>
    <row r="388" spans="5:21">
      <c r="E388" s="386"/>
      <c r="F388" s="386"/>
      <c r="G388" s="386"/>
      <c r="H388" s="386"/>
      <c r="I388" s="386"/>
      <c r="J388" s="386"/>
      <c r="K388" s="386"/>
      <c r="L388" s="386"/>
      <c r="M388" s="386"/>
      <c r="N388" s="386"/>
      <c r="O388" s="386"/>
      <c r="P388" s="386"/>
      <c r="Q388" s="386"/>
      <c r="R388" s="386"/>
      <c r="S388" s="386"/>
      <c r="T388" s="386"/>
      <c r="U388" s="387"/>
    </row>
    <row r="389" spans="5:21">
      <c r="E389" s="386"/>
      <c r="F389" s="386"/>
      <c r="G389" s="386"/>
      <c r="H389" s="386"/>
      <c r="I389" s="386"/>
      <c r="J389" s="386"/>
      <c r="K389" s="386"/>
      <c r="L389" s="386"/>
      <c r="M389" s="386"/>
      <c r="N389" s="386"/>
      <c r="O389" s="386"/>
      <c r="P389" s="386"/>
      <c r="Q389" s="386"/>
      <c r="R389" s="386"/>
      <c r="S389" s="386"/>
      <c r="T389" s="386"/>
      <c r="U389" s="387"/>
    </row>
    <row r="390" spans="5:21">
      <c r="E390" s="386"/>
      <c r="F390" s="386"/>
      <c r="G390" s="386"/>
      <c r="H390" s="386"/>
      <c r="I390" s="386"/>
      <c r="J390" s="386"/>
      <c r="K390" s="386"/>
      <c r="L390" s="386"/>
      <c r="M390" s="386"/>
      <c r="N390" s="386"/>
      <c r="O390" s="386"/>
      <c r="P390" s="386"/>
      <c r="Q390" s="386"/>
      <c r="R390" s="386"/>
      <c r="S390" s="386"/>
      <c r="T390" s="386"/>
      <c r="U390" s="387"/>
    </row>
    <row r="391" spans="5:21">
      <c r="E391" s="386"/>
      <c r="F391" s="386"/>
      <c r="G391" s="386"/>
      <c r="H391" s="386"/>
      <c r="I391" s="386"/>
      <c r="J391" s="386"/>
      <c r="K391" s="386"/>
      <c r="L391" s="386"/>
      <c r="M391" s="386"/>
      <c r="N391" s="386"/>
      <c r="O391" s="386"/>
      <c r="P391" s="386"/>
      <c r="Q391" s="386"/>
      <c r="R391" s="386"/>
      <c r="S391" s="386"/>
      <c r="T391" s="386"/>
      <c r="U391" s="387"/>
    </row>
    <row r="392" spans="5:21">
      <c r="E392" s="386"/>
      <c r="F392" s="386"/>
      <c r="G392" s="386"/>
      <c r="H392" s="386"/>
      <c r="I392" s="386"/>
      <c r="J392" s="386"/>
      <c r="K392" s="386"/>
      <c r="L392" s="386"/>
      <c r="M392" s="386"/>
      <c r="N392" s="386"/>
      <c r="O392" s="386"/>
      <c r="P392" s="386"/>
      <c r="Q392" s="386"/>
      <c r="R392" s="386"/>
      <c r="S392" s="386"/>
      <c r="T392" s="386"/>
      <c r="U392" s="387"/>
    </row>
    <row r="393" spans="5:21">
      <c r="E393" s="386"/>
      <c r="F393" s="386"/>
      <c r="G393" s="386"/>
      <c r="H393" s="386"/>
      <c r="I393" s="386"/>
      <c r="J393" s="386"/>
      <c r="K393" s="386"/>
      <c r="L393" s="386"/>
      <c r="M393" s="386"/>
      <c r="N393" s="386"/>
      <c r="O393" s="386"/>
      <c r="P393" s="386"/>
      <c r="Q393" s="386"/>
      <c r="R393" s="386"/>
      <c r="S393" s="386"/>
      <c r="T393" s="386"/>
      <c r="U393" s="387"/>
    </row>
    <row r="394" spans="5:21">
      <c r="E394" s="386"/>
      <c r="F394" s="386"/>
      <c r="G394" s="386"/>
      <c r="H394" s="386"/>
      <c r="I394" s="386"/>
      <c r="J394" s="386"/>
      <c r="K394" s="386"/>
      <c r="L394" s="386"/>
      <c r="M394" s="386"/>
      <c r="N394" s="386"/>
      <c r="O394" s="386"/>
      <c r="P394" s="386"/>
      <c r="Q394" s="386"/>
      <c r="R394" s="386"/>
      <c r="S394" s="386"/>
      <c r="T394" s="386"/>
      <c r="U394" s="387"/>
    </row>
    <row r="395" spans="5:21">
      <c r="E395" s="386"/>
      <c r="F395" s="386"/>
      <c r="G395" s="386"/>
      <c r="H395" s="386"/>
      <c r="I395" s="386"/>
      <c r="J395" s="386"/>
      <c r="K395" s="386"/>
      <c r="L395" s="386"/>
      <c r="M395" s="386"/>
      <c r="N395" s="386"/>
      <c r="O395" s="386"/>
      <c r="P395" s="386"/>
      <c r="Q395" s="386"/>
      <c r="R395" s="386"/>
      <c r="S395" s="386"/>
      <c r="T395" s="386"/>
      <c r="U395" s="387"/>
    </row>
    <row r="396" spans="5:21">
      <c r="E396" s="386"/>
      <c r="F396" s="386"/>
      <c r="G396" s="386"/>
      <c r="H396" s="386"/>
      <c r="I396" s="386"/>
      <c r="J396" s="386"/>
      <c r="K396" s="386"/>
      <c r="L396" s="386"/>
      <c r="M396" s="386"/>
      <c r="N396" s="386"/>
      <c r="O396" s="386"/>
      <c r="P396" s="386"/>
      <c r="Q396" s="386"/>
      <c r="R396" s="386"/>
      <c r="S396" s="386"/>
      <c r="T396" s="386"/>
      <c r="U396" s="387"/>
    </row>
    <row r="397" spans="5:21">
      <c r="E397" s="386"/>
      <c r="F397" s="386"/>
      <c r="G397" s="386"/>
      <c r="H397" s="386"/>
      <c r="I397" s="386"/>
      <c r="J397" s="386"/>
      <c r="K397" s="386"/>
      <c r="L397" s="386"/>
      <c r="M397" s="386"/>
      <c r="N397" s="386"/>
      <c r="O397" s="386"/>
      <c r="P397" s="386"/>
      <c r="Q397" s="386"/>
      <c r="R397" s="386"/>
      <c r="S397" s="386"/>
      <c r="T397" s="386"/>
      <c r="U397" s="387"/>
    </row>
    <row r="398" spans="5:21">
      <c r="E398" s="386"/>
      <c r="F398" s="386"/>
      <c r="G398" s="386"/>
      <c r="H398" s="386"/>
      <c r="I398" s="386"/>
      <c r="J398" s="386"/>
      <c r="K398" s="386"/>
      <c r="L398" s="386"/>
      <c r="M398" s="386"/>
      <c r="N398" s="386"/>
      <c r="O398" s="386"/>
      <c r="P398" s="386"/>
      <c r="Q398" s="386"/>
      <c r="R398" s="386"/>
      <c r="S398" s="386"/>
      <c r="T398" s="386"/>
      <c r="U398" s="387"/>
    </row>
    <row r="399" spans="5:21">
      <c r="E399" s="386"/>
      <c r="F399" s="386"/>
      <c r="G399" s="386"/>
      <c r="H399" s="386"/>
      <c r="I399" s="386"/>
      <c r="J399" s="386"/>
      <c r="K399" s="386"/>
      <c r="L399" s="386"/>
      <c r="M399" s="386"/>
      <c r="N399" s="386"/>
      <c r="O399" s="386"/>
      <c r="P399" s="386"/>
      <c r="Q399" s="386"/>
      <c r="R399" s="386"/>
      <c r="S399" s="386"/>
      <c r="T399" s="386"/>
      <c r="U399" s="387"/>
    </row>
    <row r="400" spans="5:21">
      <c r="E400" s="386"/>
      <c r="F400" s="386"/>
      <c r="G400" s="386"/>
      <c r="H400" s="386"/>
      <c r="I400" s="386"/>
      <c r="J400" s="386"/>
      <c r="K400" s="386"/>
      <c r="L400" s="386"/>
      <c r="M400" s="386"/>
      <c r="N400" s="386"/>
      <c r="O400" s="386"/>
      <c r="P400" s="386"/>
      <c r="Q400" s="386"/>
      <c r="R400" s="386"/>
      <c r="S400" s="386"/>
      <c r="T400" s="386"/>
      <c r="U400" s="387"/>
    </row>
    <row r="401" spans="5:21">
      <c r="E401" s="386"/>
      <c r="F401" s="386"/>
      <c r="G401" s="386"/>
      <c r="H401" s="386"/>
      <c r="I401" s="386"/>
      <c r="J401" s="386"/>
      <c r="K401" s="386"/>
      <c r="L401" s="386"/>
      <c r="M401" s="386"/>
      <c r="N401" s="386"/>
      <c r="O401" s="386"/>
      <c r="P401" s="386"/>
      <c r="Q401" s="386"/>
      <c r="R401" s="386"/>
      <c r="S401" s="386"/>
      <c r="T401" s="386"/>
      <c r="U401" s="387"/>
    </row>
    <row r="402" spans="5:21">
      <c r="E402" s="386"/>
      <c r="F402" s="386"/>
      <c r="G402" s="386"/>
      <c r="H402" s="386"/>
      <c r="I402" s="386"/>
      <c r="J402" s="386"/>
      <c r="K402" s="386"/>
      <c r="L402" s="386"/>
      <c r="M402" s="386"/>
      <c r="N402" s="386"/>
      <c r="O402" s="386"/>
      <c r="P402" s="386"/>
      <c r="Q402" s="386"/>
      <c r="R402" s="386"/>
      <c r="S402" s="386"/>
      <c r="T402" s="386"/>
      <c r="U402" s="387"/>
    </row>
    <row r="403" spans="5:21">
      <c r="E403" s="386"/>
      <c r="F403" s="386"/>
      <c r="G403" s="386"/>
      <c r="H403" s="386"/>
      <c r="I403" s="386"/>
      <c r="J403" s="386"/>
      <c r="K403" s="386"/>
      <c r="L403" s="386"/>
      <c r="M403" s="386"/>
      <c r="N403" s="386"/>
      <c r="O403" s="386"/>
      <c r="P403" s="386"/>
      <c r="Q403" s="386"/>
      <c r="R403" s="386"/>
      <c r="S403" s="386"/>
      <c r="T403" s="386"/>
      <c r="U403" s="387"/>
    </row>
    <row r="404" spans="5:21">
      <c r="E404" s="386"/>
      <c r="F404" s="386"/>
      <c r="G404" s="386"/>
      <c r="H404" s="386"/>
      <c r="I404" s="386"/>
      <c r="J404" s="386"/>
      <c r="K404" s="386"/>
      <c r="L404" s="386"/>
      <c r="M404" s="386"/>
      <c r="N404" s="386"/>
      <c r="O404" s="386"/>
      <c r="P404" s="386"/>
      <c r="Q404" s="386"/>
      <c r="R404" s="386"/>
      <c r="S404" s="386"/>
      <c r="T404" s="386"/>
      <c r="U404" s="387"/>
    </row>
    <row r="405" spans="5:21">
      <c r="E405" s="386"/>
      <c r="F405" s="386"/>
      <c r="G405" s="386"/>
      <c r="H405" s="386"/>
      <c r="I405" s="386"/>
      <c r="J405" s="386"/>
      <c r="K405" s="386"/>
      <c r="L405" s="386"/>
      <c r="M405" s="386"/>
      <c r="N405" s="386"/>
      <c r="O405" s="386"/>
      <c r="P405" s="386"/>
      <c r="Q405" s="386"/>
      <c r="R405" s="386"/>
      <c r="S405" s="386"/>
      <c r="T405" s="386"/>
      <c r="U405" s="387"/>
    </row>
    <row r="406" spans="5:21">
      <c r="E406" s="386"/>
      <c r="F406" s="386"/>
      <c r="G406" s="386"/>
      <c r="H406" s="386"/>
      <c r="I406" s="386"/>
      <c r="J406" s="386"/>
      <c r="K406" s="386"/>
      <c r="L406" s="386"/>
      <c r="M406" s="386"/>
      <c r="N406" s="386"/>
      <c r="O406" s="386"/>
      <c r="P406" s="386"/>
      <c r="Q406" s="386"/>
      <c r="R406" s="386"/>
      <c r="S406" s="386"/>
      <c r="T406" s="386"/>
      <c r="U406" s="387"/>
    </row>
    <row r="407" spans="5:21">
      <c r="E407" s="386"/>
      <c r="F407" s="386"/>
      <c r="G407" s="386"/>
      <c r="H407" s="386"/>
      <c r="I407" s="386"/>
      <c r="J407" s="386"/>
      <c r="K407" s="386"/>
      <c r="L407" s="386"/>
      <c r="M407" s="386"/>
      <c r="N407" s="386"/>
      <c r="O407" s="386"/>
      <c r="P407" s="386"/>
      <c r="Q407" s="386"/>
      <c r="R407" s="386"/>
      <c r="S407" s="386"/>
      <c r="T407" s="386"/>
      <c r="U407" s="387"/>
    </row>
    <row r="408" spans="5:21">
      <c r="E408" s="386"/>
      <c r="F408" s="386"/>
      <c r="G408" s="386"/>
      <c r="H408" s="386"/>
      <c r="I408" s="386"/>
      <c r="J408" s="386"/>
      <c r="K408" s="386"/>
      <c r="L408" s="386"/>
      <c r="M408" s="386"/>
      <c r="N408" s="386"/>
      <c r="O408" s="386"/>
      <c r="P408" s="386"/>
      <c r="Q408" s="386"/>
      <c r="R408" s="386"/>
      <c r="S408" s="386"/>
      <c r="T408" s="386"/>
      <c r="U408" s="387"/>
    </row>
    <row r="409" spans="5:21">
      <c r="E409" s="386"/>
      <c r="F409" s="386"/>
      <c r="G409" s="386"/>
      <c r="H409" s="386"/>
      <c r="I409" s="386"/>
      <c r="J409" s="386"/>
      <c r="K409" s="386"/>
      <c r="L409" s="386"/>
      <c r="M409" s="386"/>
      <c r="N409" s="386"/>
      <c r="O409" s="386"/>
      <c r="P409" s="386"/>
      <c r="Q409" s="386"/>
      <c r="R409" s="386"/>
      <c r="S409" s="386"/>
      <c r="T409" s="386"/>
      <c r="U409" s="387"/>
    </row>
    <row r="410" spans="5:21">
      <c r="E410" s="386"/>
      <c r="F410" s="386"/>
      <c r="G410" s="386"/>
      <c r="H410" s="386"/>
      <c r="I410" s="386"/>
      <c r="J410" s="386"/>
      <c r="K410" s="386"/>
      <c r="L410" s="386"/>
      <c r="M410" s="386"/>
      <c r="N410" s="386"/>
      <c r="O410" s="386"/>
      <c r="P410" s="386"/>
      <c r="Q410" s="386"/>
      <c r="R410" s="386"/>
      <c r="S410" s="386"/>
      <c r="T410" s="386"/>
      <c r="U410" s="387"/>
    </row>
    <row r="411" spans="5:21">
      <c r="E411" s="386"/>
      <c r="F411" s="386"/>
      <c r="G411" s="386"/>
      <c r="H411" s="386"/>
      <c r="I411" s="386"/>
      <c r="J411" s="386"/>
      <c r="K411" s="386"/>
      <c r="L411" s="386"/>
      <c r="M411" s="386"/>
      <c r="N411" s="386"/>
      <c r="O411" s="386"/>
      <c r="P411" s="386"/>
      <c r="Q411" s="386"/>
      <c r="R411" s="386"/>
      <c r="S411" s="386"/>
      <c r="T411" s="386"/>
      <c r="U411" s="387"/>
    </row>
    <row r="412" spans="5:21">
      <c r="E412" s="386"/>
      <c r="F412" s="386"/>
      <c r="G412" s="386"/>
      <c r="H412" s="386"/>
      <c r="I412" s="386"/>
      <c r="J412" s="386"/>
      <c r="K412" s="386"/>
      <c r="L412" s="386"/>
      <c r="M412" s="386"/>
      <c r="N412" s="386"/>
      <c r="O412" s="386"/>
      <c r="P412" s="386"/>
      <c r="Q412" s="386"/>
      <c r="R412" s="386"/>
      <c r="S412" s="386"/>
      <c r="T412" s="386"/>
      <c r="U412" s="387"/>
    </row>
    <row r="413" spans="5:21">
      <c r="E413" s="386"/>
      <c r="F413" s="386"/>
      <c r="G413" s="386"/>
      <c r="H413" s="386"/>
      <c r="I413" s="386"/>
      <c r="J413" s="386"/>
      <c r="K413" s="386"/>
      <c r="L413" s="386"/>
      <c r="M413" s="386"/>
      <c r="N413" s="386"/>
      <c r="O413" s="386"/>
      <c r="P413" s="386"/>
      <c r="Q413" s="386"/>
      <c r="R413" s="386"/>
      <c r="S413" s="386"/>
      <c r="T413" s="386"/>
      <c r="U413" s="387"/>
    </row>
    <row r="414" spans="5:21">
      <c r="E414" s="386"/>
      <c r="F414" s="386"/>
      <c r="G414" s="386"/>
      <c r="H414" s="386"/>
      <c r="I414" s="386"/>
      <c r="J414" s="386"/>
      <c r="K414" s="386"/>
      <c r="L414" s="386"/>
      <c r="M414" s="386"/>
      <c r="N414" s="386"/>
      <c r="O414" s="386"/>
      <c r="P414" s="386"/>
      <c r="Q414" s="386"/>
      <c r="R414" s="386"/>
      <c r="S414" s="386"/>
      <c r="T414" s="386"/>
      <c r="U414" s="387"/>
    </row>
    <row r="415" spans="5:21">
      <c r="E415" s="386"/>
      <c r="F415" s="386"/>
      <c r="G415" s="386"/>
      <c r="H415" s="386"/>
      <c r="I415" s="386"/>
      <c r="J415" s="386"/>
      <c r="K415" s="386"/>
      <c r="L415" s="386"/>
      <c r="M415" s="386"/>
      <c r="N415" s="386"/>
      <c r="O415" s="386"/>
      <c r="P415" s="386"/>
      <c r="Q415" s="386"/>
      <c r="R415" s="386"/>
      <c r="S415" s="386"/>
      <c r="T415" s="386"/>
      <c r="U415" s="387"/>
    </row>
    <row r="416" spans="5:21">
      <c r="E416" s="386"/>
      <c r="F416" s="386"/>
      <c r="G416" s="386"/>
      <c r="H416" s="386"/>
      <c r="I416" s="386"/>
      <c r="J416" s="386"/>
      <c r="K416" s="386"/>
      <c r="L416" s="386"/>
      <c r="M416" s="386"/>
      <c r="N416" s="386"/>
      <c r="O416" s="386"/>
      <c r="P416" s="386"/>
      <c r="Q416" s="386"/>
      <c r="R416" s="386"/>
      <c r="S416" s="386"/>
      <c r="T416" s="386"/>
      <c r="U416" s="387"/>
    </row>
    <row r="417" spans="5:21">
      <c r="E417" s="386"/>
      <c r="F417" s="386"/>
      <c r="G417" s="386"/>
      <c r="H417" s="386"/>
      <c r="I417" s="386"/>
      <c r="J417" s="386"/>
      <c r="K417" s="386"/>
      <c r="L417" s="386"/>
      <c r="M417" s="386"/>
      <c r="N417" s="386"/>
      <c r="O417" s="386"/>
      <c r="P417" s="386"/>
      <c r="Q417" s="386"/>
      <c r="R417" s="386"/>
      <c r="S417" s="386"/>
      <c r="T417" s="386"/>
      <c r="U417" s="387"/>
    </row>
    <row r="418" spans="5:21">
      <c r="E418" s="386"/>
      <c r="F418" s="386"/>
      <c r="G418" s="386"/>
      <c r="H418" s="386"/>
      <c r="I418" s="386"/>
      <c r="J418" s="386"/>
      <c r="K418" s="386"/>
      <c r="L418" s="386"/>
      <c r="M418" s="386"/>
      <c r="N418" s="386"/>
      <c r="O418" s="386"/>
      <c r="P418" s="386"/>
      <c r="Q418" s="386"/>
      <c r="R418" s="386"/>
      <c r="S418" s="386"/>
      <c r="T418" s="386"/>
      <c r="U418" s="387"/>
    </row>
    <row r="419" spans="5:21">
      <c r="E419" s="386"/>
      <c r="F419" s="386"/>
      <c r="G419" s="386"/>
      <c r="H419" s="386"/>
      <c r="I419" s="386"/>
      <c r="J419" s="386"/>
      <c r="K419" s="386"/>
      <c r="L419" s="386"/>
      <c r="M419" s="386"/>
      <c r="N419" s="386"/>
      <c r="O419" s="386"/>
      <c r="P419" s="386"/>
      <c r="Q419" s="386"/>
      <c r="R419" s="386"/>
      <c r="S419" s="386"/>
      <c r="T419" s="386"/>
      <c r="U419" s="387"/>
    </row>
    <row r="420" spans="5:21">
      <c r="E420" s="386"/>
      <c r="F420" s="386"/>
      <c r="G420" s="386"/>
      <c r="H420" s="386"/>
      <c r="I420" s="386"/>
      <c r="J420" s="386"/>
      <c r="K420" s="386"/>
      <c r="L420" s="386"/>
      <c r="M420" s="386"/>
      <c r="N420" s="386"/>
      <c r="O420" s="386"/>
      <c r="P420" s="386"/>
      <c r="Q420" s="386"/>
      <c r="R420" s="386"/>
      <c r="S420" s="386"/>
      <c r="T420" s="386"/>
      <c r="U420" s="387"/>
    </row>
    <row r="421" spans="5:21">
      <c r="E421" s="386"/>
      <c r="F421" s="386"/>
      <c r="G421" s="386"/>
      <c r="H421" s="386"/>
      <c r="I421" s="386"/>
      <c r="J421" s="386"/>
      <c r="K421" s="386"/>
      <c r="L421" s="386"/>
      <c r="M421" s="386"/>
      <c r="N421" s="386"/>
      <c r="O421" s="386"/>
      <c r="P421" s="386"/>
      <c r="Q421" s="386"/>
      <c r="R421" s="386"/>
      <c r="S421" s="386"/>
      <c r="T421" s="386"/>
      <c r="U421" s="387"/>
    </row>
    <row r="422" spans="5:21"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7"/>
    </row>
    <row r="423" spans="5:21">
      <c r="E423" s="386"/>
      <c r="F423" s="386"/>
      <c r="G423" s="386"/>
      <c r="H423" s="386"/>
      <c r="I423" s="386"/>
      <c r="J423" s="386"/>
      <c r="K423" s="386"/>
      <c r="L423" s="386"/>
      <c r="M423" s="386"/>
      <c r="N423" s="386"/>
      <c r="O423" s="386"/>
      <c r="P423" s="386"/>
      <c r="Q423" s="386"/>
      <c r="R423" s="386"/>
      <c r="S423" s="386"/>
      <c r="T423" s="386"/>
      <c r="U423" s="387"/>
    </row>
    <row r="424" spans="5:21">
      <c r="E424" s="386"/>
      <c r="F424" s="386"/>
      <c r="G424" s="386"/>
      <c r="H424" s="386"/>
      <c r="I424" s="386"/>
      <c r="J424" s="386"/>
      <c r="K424" s="386"/>
      <c r="L424" s="386"/>
      <c r="M424" s="386"/>
      <c r="N424" s="386"/>
      <c r="O424" s="386"/>
      <c r="P424" s="386"/>
      <c r="Q424" s="386"/>
      <c r="R424" s="386"/>
      <c r="S424" s="386"/>
      <c r="T424" s="386"/>
      <c r="U424" s="387"/>
    </row>
    <row r="425" spans="5:21">
      <c r="E425" s="386"/>
      <c r="F425" s="386"/>
      <c r="G425" s="386"/>
      <c r="H425" s="386"/>
      <c r="I425" s="386"/>
      <c r="J425" s="386"/>
      <c r="K425" s="386"/>
      <c r="L425" s="386"/>
      <c r="M425" s="386"/>
      <c r="N425" s="386"/>
      <c r="O425" s="386"/>
      <c r="P425" s="386"/>
      <c r="Q425" s="386"/>
      <c r="R425" s="386"/>
      <c r="S425" s="386"/>
      <c r="T425" s="386"/>
      <c r="U425" s="387"/>
    </row>
    <row r="426" spans="5:21">
      <c r="E426" s="386"/>
      <c r="F426" s="386"/>
      <c r="G426" s="386"/>
      <c r="H426" s="386"/>
      <c r="I426" s="386"/>
      <c r="J426" s="386"/>
      <c r="K426" s="386"/>
      <c r="L426" s="386"/>
      <c r="M426" s="386"/>
      <c r="N426" s="386"/>
      <c r="O426" s="386"/>
      <c r="P426" s="386"/>
      <c r="Q426" s="386"/>
      <c r="R426" s="386"/>
      <c r="S426" s="386"/>
      <c r="T426" s="386"/>
      <c r="U426" s="387"/>
    </row>
    <row r="427" spans="5:21">
      <c r="E427" s="386"/>
      <c r="F427" s="386"/>
      <c r="G427" s="386"/>
      <c r="H427" s="386"/>
      <c r="I427" s="386"/>
      <c r="J427" s="386"/>
      <c r="K427" s="386"/>
      <c r="L427" s="386"/>
      <c r="M427" s="386"/>
      <c r="N427" s="386"/>
      <c r="O427" s="386"/>
      <c r="P427" s="386"/>
      <c r="Q427" s="386"/>
      <c r="R427" s="386"/>
      <c r="S427" s="386"/>
      <c r="T427" s="386"/>
      <c r="U427" s="387"/>
    </row>
    <row r="428" spans="5:21">
      <c r="E428" s="386"/>
      <c r="F428" s="386"/>
      <c r="G428" s="386"/>
      <c r="H428" s="386"/>
      <c r="I428" s="386"/>
      <c r="J428" s="386"/>
      <c r="K428" s="386"/>
      <c r="L428" s="386"/>
      <c r="M428" s="386"/>
      <c r="N428" s="386"/>
      <c r="O428" s="386"/>
      <c r="P428" s="386"/>
      <c r="Q428" s="386"/>
      <c r="R428" s="386"/>
      <c r="S428" s="386"/>
      <c r="T428" s="386"/>
      <c r="U428" s="387"/>
    </row>
    <row r="429" spans="5:21">
      <c r="E429" s="386"/>
      <c r="F429" s="386"/>
      <c r="G429" s="386"/>
      <c r="H429" s="386"/>
      <c r="I429" s="386"/>
      <c r="J429" s="386"/>
      <c r="K429" s="386"/>
      <c r="L429" s="386"/>
      <c r="M429" s="386"/>
      <c r="N429" s="386"/>
      <c r="O429" s="386"/>
      <c r="P429" s="386"/>
      <c r="Q429" s="386"/>
      <c r="R429" s="386"/>
      <c r="S429" s="386"/>
      <c r="T429" s="386"/>
      <c r="U429" s="387"/>
    </row>
    <row r="430" spans="5:21">
      <c r="E430" s="386"/>
      <c r="F430" s="386"/>
      <c r="G430" s="386"/>
      <c r="H430" s="386"/>
      <c r="I430" s="386"/>
      <c r="J430" s="386"/>
      <c r="K430" s="386"/>
      <c r="L430" s="386"/>
      <c r="M430" s="386"/>
      <c r="N430" s="386"/>
      <c r="O430" s="386"/>
      <c r="P430" s="386"/>
      <c r="Q430" s="386"/>
      <c r="R430" s="386"/>
      <c r="S430" s="386"/>
      <c r="T430" s="386"/>
      <c r="U430" s="387"/>
    </row>
    <row r="431" spans="5:21">
      <c r="E431" s="386"/>
      <c r="F431" s="386"/>
      <c r="G431" s="386"/>
      <c r="H431" s="386"/>
      <c r="I431" s="386"/>
      <c r="J431" s="386"/>
      <c r="K431" s="386"/>
      <c r="L431" s="386"/>
      <c r="M431" s="386"/>
      <c r="N431" s="386"/>
      <c r="O431" s="386"/>
      <c r="P431" s="386"/>
      <c r="Q431" s="386"/>
      <c r="R431" s="386"/>
      <c r="S431" s="386"/>
      <c r="T431" s="386"/>
      <c r="U431" s="387"/>
    </row>
    <row r="432" spans="5:21">
      <c r="E432" s="386"/>
      <c r="F432" s="386"/>
      <c r="G432" s="386"/>
      <c r="H432" s="386"/>
      <c r="I432" s="386"/>
      <c r="J432" s="386"/>
      <c r="K432" s="386"/>
      <c r="L432" s="386"/>
      <c r="M432" s="386"/>
      <c r="N432" s="386"/>
      <c r="O432" s="386"/>
      <c r="P432" s="386"/>
      <c r="Q432" s="386"/>
      <c r="R432" s="386"/>
      <c r="S432" s="386"/>
      <c r="T432" s="386"/>
      <c r="U432" s="387"/>
    </row>
    <row r="433" spans="5:21">
      <c r="E433" s="386"/>
      <c r="F433" s="386"/>
      <c r="G433" s="386"/>
      <c r="H433" s="386"/>
      <c r="I433" s="386"/>
      <c r="J433" s="386"/>
      <c r="K433" s="386"/>
      <c r="L433" s="386"/>
      <c r="M433" s="386"/>
      <c r="N433" s="386"/>
      <c r="O433" s="386"/>
      <c r="P433" s="386"/>
      <c r="Q433" s="386"/>
      <c r="R433" s="386"/>
      <c r="S433" s="386"/>
      <c r="T433" s="386"/>
      <c r="U433" s="387"/>
    </row>
    <row r="434" spans="5:21">
      <c r="E434" s="386"/>
      <c r="F434" s="386"/>
      <c r="G434" s="386"/>
      <c r="H434" s="386"/>
      <c r="I434" s="386"/>
      <c r="J434" s="386"/>
      <c r="K434" s="386"/>
      <c r="L434" s="386"/>
      <c r="M434" s="386"/>
      <c r="N434" s="386"/>
      <c r="O434" s="386"/>
      <c r="P434" s="386"/>
      <c r="Q434" s="386"/>
      <c r="R434" s="386"/>
      <c r="S434" s="386"/>
      <c r="T434" s="386"/>
      <c r="U434" s="387"/>
    </row>
    <row r="435" spans="5:21">
      <c r="E435" s="386"/>
      <c r="F435" s="386"/>
      <c r="G435" s="386"/>
      <c r="H435" s="386"/>
      <c r="I435" s="386"/>
      <c r="J435" s="386"/>
      <c r="K435" s="386"/>
      <c r="L435" s="386"/>
      <c r="M435" s="386"/>
      <c r="N435" s="386"/>
      <c r="O435" s="386"/>
      <c r="P435" s="386"/>
      <c r="Q435" s="386"/>
      <c r="R435" s="386"/>
      <c r="S435" s="386"/>
      <c r="T435" s="386"/>
      <c r="U435" s="387"/>
    </row>
    <row r="436" spans="5:21">
      <c r="E436" s="386"/>
      <c r="F436" s="386"/>
      <c r="G436" s="386"/>
      <c r="H436" s="386"/>
      <c r="I436" s="386"/>
      <c r="J436" s="386"/>
      <c r="K436" s="386"/>
      <c r="L436" s="386"/>
      <c r="M436" s="386"/>
      <c r="N436" s="386"/>
      <c r="O436" s="386"/>
      <c r="P436" s="386"/>
      <c r="Q436" s="386"/>
      <c r="R436" s="386"/>
      <c r="S436" s="386"/>
      <c r="T436" s="386"/>
      <c r="U436" s="387"/>
    </row>
    <row r="437" spans="5:21">
      <c r="E437" s="386"/>
      <c r="F437" s="386"/>
      <c r="G437" s="386"/>
      <c r="H437" s="386"/>
      <c r="I437" s="386"/>
      <c r="J437" s="386"/>
      <c r="K437" s="386"/>
      <c r="L437" s="386"/>
      <c r="M437" s="386"/>
      <c r="N437" s="386"/>
      <c r="O437" s="386"/>
      <c r="P437" s="386"/>
      <c r="Q437" s="386"/>
      <c r="R437" s="386"/>
      <c r="S437" s="386"/>
      <c r="T437" s="386"/>
      <c r="U437" s="387"/>
    </row>
    <row r="438" spans="5:21">
      <c r="E438" s="386"/>
      <c r="F438" s="386"/>
      <c r="G438" s="386"/>
      <c r="H438" s="386"/>
      <c r="I438" s="386"/>
      <c r="J438" s="386"/>
      <c r="K438" s="386"/>
      <c r="L438" s="386"/>
      <c r="M438" s="386"/>
      <c r="N438" s="386"/>
      <c r="O438" s="386"/>
      <c r="P438" s="386"/>
      <c r="Q438" s="386"/>
      <c r="R438" s="386"/>
      <c r="S438" s="386"/>
      <c r="T438" s="386"/>
      <c r="U438" s="387"/>
    </row>
    <row r="439" spans="5:21">
      <c r="E439" s="386"/>
      <c r="F439" s="386"/>
      <c r="G439" s="386"/>
      <c r="H439" s="386"/>
      <c r="I439" s="386"/>
      <c r="J439" s="386"/>
      <c r="K439" s="386"/>
      <c r="L439" s="386"/>
      <c r="M439" s="386"/>
      <c r="N439" s="386"/>
      <c r="O439" s="386"/>
      <c r="P439" s="386"/>
      <c r="Q439" s="386"/>
      <c r="R439" s="386"/>
      <c r="S439" s="386"/>
      <c r="T439" s="386"/>
      <c r="U439" s="387"/>
    </row>
    <row r="440" spans="5:21">
      <c r="E440" s="386"/>
      <c r="F440" s="386"/>
      <c r="G440" s="386"/>
      <c r="H440" s="386"/>
      <c r="I440" s="386"/>
      <c r="J440" s="386"/>
      <c r="K440" s="386"/>
      <c r="L440" s="386"/>
      <c r="M440" s="386"/>
      <c r="N440" s="386"/>
      <c r="O440" s="386"/>
      <c r="P440" s="386"/>
      <c r="Q440" s="386"/>
      <c r="R440" s="386"/>
      <c r="S440" s="386"/>
      <c r="T440" s="386"/>
      <c r="U440" s="387"/>
    </row>
    <row r="441" spans="5:21">
      <c r="E441" s="386"/>
      <c r="F441" s="386"/>
      <c r="G441" s="386"/>
      <c r="H441" s="386"/>
      <c r="I441" s="386"/>
      <c r="J441" s="386"/>
      <c r="K441" s="386"/>
      <c r="L441" s="386"/>
      <c r="M441" s="386"/>
      <c r="N441" s="386"/>
      <c r="O441" s="386"/>
      <c r="P441" s="386"/>
      <c r="Q441" s="386"/>
      <c r="R441" s="386"/>
      <c r="S441" s="386"/>
      <c r="T441" s="386"/>
      <c r="U441" s="387"/>
    </row>
    <row r="442" spans="5:21">
      <c r="E442" s="386"/>
      <c r="F442" s="386"/>
      <c r="G442" s="386"/>
      <c r="H442" s="386"/>
      <c r="I442" s="386"/>
      <c r="J442" s="386"/>
      <c r="K442" s="386"/>
      <c r="L442" s="386"/>
      <c r="M442" s="386"/>
      <c r="N442" s="386"/>
      <c r="O442" s="386"/>
      <c r="P442" s="386"/>
      <c r="Q442" s="386"/>
      <c r="R442" s="386"/>
      <c r="S442" s="386"/>
      <c r="T442" s="386"/>
      <c r="U442" s="387"/>
    </row>
    <row r="443" spans="5:21">
      <c r="E443" s="386"/>
      <c r="F443" s="386"/>
      <c r="G443" s="386"/>
      <c r="H443" s="386"/>
      <c r="I443" s="386"/>
      <c r="J443" s="386"/>
      <c r="K443" s="386"/>
      <c r="L443" s="386"/>
      <c r="M443" s="386"/>
      <c r="N443" s="386"/>
      <c r="O443" s="386"/>
      <c r="P443" s="386"/>
      <c r="Q443" s="386"/>
      <c r="R443" s="386"/>
      <c r="S443" s="386"/>
      <c r="T443" s="386"/>
      <c r="U443" s="387"/>
    </row>
    <row r="444" spans="5:21">
      <c r="E444" s="386"/>
      <c r="F444" s="386"/>
      <c r="G444" s="386"/>
      <c r="H444" s="386"/>
      <c r="I444" s="386"/>
      <c r="J444" s="386"/>
      <c r="K444" s="386"/>
      <c r="L444" s="386"/>
      <c r="M444" s="386"/>
      <c r="N444" s="386"/>
      <c r="O444" s="386"/>
      <c r="P444" s="386"/>
      <c r="Q444" s="386"/>
      <c r="R444" s="386"/>
      <c r="S444" s="386"/>
      <c r="T444" s="386"/>
      <c r="U444" s="387"/>
    </row>
    <row r="445" spans="5:21">
      <c r="E445" s="386"/>
      <c r="F445" s="386"/>
      <c r="G445" s="386"/>
      <c r="H445" s="386"/>
      <c r="I445" s="386"/>
      <c r="J445" s="386"/>
      <c r="K445" s="386"/>
      <c r="L445" s="386"/>
      <c r="M445" s="386"/>
      <c r="N445" s="386"/>
      <c r="O445" s="386"/>
      <c r="P445" s="386"/>
      <c r="Q445" s="386"/>
      <c r="R445" s="386"/>
      <c r="S445" s="386"/>
      <c r="T445" s="386"/>
      <c r="U445" s="387"/>
    </row>
    <row r="446" spans="5:21">
      <c r="E446" s="386"/>
      <c r="F446" s="386"/>
      <c r="G446" s="386"/>
      <c r="H446" s="386"/>
      <c r="I446" s="386"/>
      <c r="J446" s="386"/>
      <c r="K446" s="386"/>
      <c r="L446" s="386"/>
      <c r="M446" s="386"/>
      <c r="N446" s="386"/>
      <c r="O446" s="386"/>
      <c r="P446" s="386"/>
      <c r="Q446" s="386"/>
      <c r="R446" s="386"/>
      <c r="S446" s="386"/>
      <c r="T446" s="386"/>
      <c r="U446" s="387"/>
    </row>
    <row r="447" spans="5:21">
      <c r="E447" s="386"/>
      <c r="F447" s="386"/>
      <c r="G447" s="386"/>
      <c r="H447" s="386"/>
      <c r="I447" s="386"/>
      <c r="J447" s="386"/>
      <c r="K447" s="386"/>
      <c r="L447" s="386"/>
      <c r="M447" s="386"/>
      <c r="N447" s="386"/>
      <c r="O447" s="386"/>
      <c r="P447" s="386"/>
      <c r="Q447" s="386"/>
      <c r="R447" s="386"/>
      <c r="S447" s="386"/>
      <c r="T447" s="386"/>
      <c r="U447" s="387"/>
    </row>
    <row r="448" spans="5:21">
      <c r="E448" s="386"/>
      <c r="F448" s="386"/>
      <c r="G448" s="386"/>
      <c r="H448" s="386"/>
      <c r="I448" s="386"/>
      <c r="J448" s="386"/>
      <c r="K448" s="386"/>
      <c r="L448" s="386"/>
      <c r="M448" s="386"/>
      <c r="N448" s="386"/>
      <c r="O448" s="386"/>
      <c r="P448" s="386"/>
      <c r="Q448" s="386"/>
      <c r="R448" s="386"/>
      <c r="S448" s="386"/>
      <c r="T448" s="386"/>
      <c r="U448" s="387"/>
    </row>
    <row r="449" spans="5:21">
      <c r="E449" s="386"/>
      <c r="F449" s="386"/>
      <c r="G449" s="386"/>
      <c r="H449" s="386"/>
      <c r="I449" s="386"/>
      <c r="J449" s="386"/>
      <c r="K449" s="386"/>
      <c r="L449" s="386"/>
      <c r="M449" s="386"/>
      <c r="N449" s="386"/>
      <c r="O449" s="386"/>
      <c r="P449" s="386"/>
      <c r="Q449" s="386"/>
      <c r="R449" s="386"/>
      <c r="S449" s="386"/>
      <c r="T449" s="386"/>
      <c r="U449" s="387"/>
    </row>
    <row r="450" spans="5:21">
      <c r="E450" s="386"/>
      <c r="F450" s="386"/>
      <c r="G450" s="386"/>
      <c r="H450" s="386"/>
      <c r="I450" s="386"/>
      <c r="J450" s="386"/>
      <c r="K450" s="386"/>
      <c r="L450" s="386"/>
      <c r="M450" s="386"/>
      <c r="N450" s="386"/>
      <c r="O450" s="386"/>
      <c r="P450" s="386"/>
      <c r="Q450" s="386"/>
      <c r="R450" s="386"/>
      <c r="S450" s="386"/>
      <c r="T450" s="386"/>
      <c r="U450" s="387"/>
    </row>
    <row r="451" spans="5:21">
      <c r="E451" s="386"/>
      <c r="F451" s="386"/>
      <c r="G451" s="386"/>
      <c r="H451" s="386"/>
      <c r="I451" s="386"/>
      <c r="J451" s="386"/>
      <c r="K451" s="386"/>
      <c r="L451" s="386"/>
      <c r="M451" s="386"/>
      <c r="N451" s="386"/>
      <c r="O451" s="386"/>
      <c r="P451" s="386"/>
      <c r="Q451" s="386"/>
      <c r="R451" s="386"/>
      <c r="S451" s="386"/>
      <c r="T451" s="386"/>
      <c r="U451" s="387"/>
    </row>
    <row r="452" spans="5:21">
      <c r="E452" s="386"/>
      <c r="F452" s="386"/>
      <c r="G452" s="386"/>
      <c r="H452" s="386"/>
      <c r="I452" s="386"/>
      <c r="J452" s="386"/>
      <c r="K452" s="386"/>
      <c r="L452" s="386"/>
      <c r="M452" s="386"/>
      <c r="N452" s="386"/>
      <c r="O452" s="386"/>
      <c r="P452" s="386"/>
      <c r="Q452" s="386"/>
      <c r="R452" s="386"/>
      <c r="S452" s="386"/>
      <c r="T452" s="386"/>
      <c r="U452" s="387"/>
    </row>
    <row r="453" spans="5:21">
      <c r="E453" s="386"/>
      <c r="F453" s="386"/>
      <c r="G453" s="386"/>
      <c r="H453" s="386"/>
      <c r="I453" s="386"/>
      <c r="J453" s="386"/>
      <c r="K453" s="386"/>
      <c r="L453" s="386"/>
      <c r="M453" s="386"/>
      <c r="N453" s="386"/>
      <c r="O453" s="386"/>
      <c r="P453" s="386"/>
      <c r="Q453" s="386"/>
      <c r="R453" s="386"/>
      <c r="S453" s="386"/>
      <c r="T453" s="386"/>
      <c r="U453" s="387"/>
    </row>
    <row r="454" spans="5:21">
      <c r="E454" s="386"/>
      <c r="F454" s="386"/>
      <c r="G454" s="386"/>
      <c r="H454" s="386"/>
      <c r="I454" s="386"/>
      <c r="J454" s="386"/>
      <c r="K454" s="386"/>
      <c r="L454" s="386"/>
      <c r="M454" s="386"/>
      <c r="N454" s="386"/>
      <c r="O454" s="386"/>
      <c r="P454" s="386"/>
      <c r="Q454" s="386"/>
      <c r="R454" s="386"/>
      <c r="S454" s="386"/>
      <c r="T454" s="386"/>
      <c r="U454" s="387"/>
    </row>
    <row r="455" spans="5:21">
      <c r="E455" s="386"/>
      <c r="F455" s="386"/>
      <c r="G455" s="386"/>
      <c r="H455" s="386"/>
      <c r="I455" s="386"/>
      <c r="J455" s="386"/>
      <c r="K455" s="386"/>
      <c r="L455" s="386"/>
      <c r="M455" s="386"/>
      <c r="N455" s="386"/>
      <c r="O455" s="386"/>
      <c r="P455" s="386"/>
      <c r="Q455" s="386"/>
      <c r="R455" s="386"/>
      <c r="S455" s="386"/>
      <c r="T455" s="386"/>
      <c r="U455" s="387"/>
    </row>
    <row r="456" spans="5:21">
      <c r="E456" s="386"/>
      <c r="F456" s="386"/>
      <c r="G456" s="386"/>
      <c r="H456" s="386"/>
      <c r="I456" s="386"/>
      <c r="J456" s="386"/>
      <c r="K456" s="386"/>
      <c r="L456" s="386"/>
      <c r="M456" s="386"/>
      <c r="N456" s="386"/>
      <c r="O456" s="386"/>
      <c r="P456" s="386"/>
      <c r="Q456" s="386"/>
      <c r="R456" s="386"/>
      <c r="S456" s="386"/>
      <c r="T456" s="386"/>
      <c r="U456" s="387"/>
    </row>
    <row r="457" spans="5:21">
      <c r="E457" s="386"/>
      <c r="F457" s="386"/>
      <c r="G457" s="386"/>
      <c r="H457" s="386"/>
      <c r="I457" s="386"/>
      <c r="J457" s="386"/>
      <c r="K457" s="386"/>
      <c r="L457" s="386"/>
      <c r="M457" s="386"/>
      <c r="N457" s="386"/>
      <c r="O457" s="386"/>
      <c r="P457" s="386"/>
      <c r="Q457" s="386"/>
      <c r="R457" s="386"/>
      <c r="S457" s="386"/>
      <c r="T457" s="386"/>
      <c r="U457" s="387"/>
    </row>
    <row r="458" spans="5:21">
      <c r="E458" s="386"/>
      <c r="F458" s="386"/>
      <c r="G458" s="386"/>
      <c r="H458" s="386"/>
      <c r="I458" s="386"/>
      <c r="J458" s="386"/>
      <c r="K458" s="386"/>
      <c r="L458" s="386"/>
      <c r="M458" s="386"/>
      <c r="N458" s="386"/>
      <c r="O458" s="386"/>
      <c r="P458" s="386"/>
      <c r="Q458" s="386"/>
      <c r="R458" s="386"/>
      <c r="S458" s="386"/>
      <c r="T458" s="386"/>
      <c r="U458" s="387"/>
    </row>
    <row r="459" spans="5:21">
      <c r="E459" s="386"/>
      <c r="F459" s="386"/>
      <c r="G459" s="386"/>
      <c r="H459" s="386"/>
      <c r="I459" s="386"/>
      <c r="J459" s="386"/>
      <c r="K459" s="386"/>
      <c r="L459" s="386"/>
      <c r="M459" s="386"/>
      <c r="N459" s="386"/>
      <c r="O459" s="386"/>
      <c r="P459" s="386"/>
      <c r="Q459" s="386"/>
      <c r="R459" s="386"/>
      <c r="S459" s="386"/>
      <c r="T459" s="386"/>
      <c r="U459" s="387"/>
    </row>
    <row r="460" spans="5:21">
      <c r="E460" s="386"/>
      <c r="F460" s="386"/>
      <c r="G460" s="386"/>
      <c r="H460" s="386"/>
      <c r="I460" s="386"/>
      <c r="J460" s="386"/>
      <c r="K460" s="386"/>
      <c r="L460" s="386"/>
      <c r="M460" s="386"/>
      <c r="N460" s="386"/>
      <c r="O460" s="386"/>
      <c r="P460" s="386"/>
      <c r="Q460" s="386"/>
      <c r="R460" s="386"/>
      <c r="S460" s="386"/>
      <c r="T460" s="386"/>
      <c r="U460" s="387"/>
    </row>
    <row r="461" spans="5:21">
      <c r="E461" s="386"/>
      <c r="F461" s="386"/>
      <c r="G461" s="386"/>
      <c r="H461" s="386"/>
      <c r="I461" s="386"/>
      <c r="J461" s="386"/>
      <c r="K461" s="386"/>
      <c r="L461" s="386"/>
      <c r="M461" s="386"/>
      <c r="N461" s="386"/>
      <c r="O461" s="386"/>
      <c r="P461" s="386"/>
      <c r="Q461" s="386"/>
      <c r="R461" s="386"/>
      <c r="S461" s="386"/>
      <c r="T461" s="386"/>
      <c r="U461" s="387"/>
    </row>
    <row r="462" spans="5:21">
      <c r="E462" s="386"/>
      <c r="F462" s="386"/>
      <c r="G462" s="386"/>
      <c r="H462" s="386"/>
      <c r="I462" s="386"/>
      <c r="J462" s="386"/>
      <c r="K462" s="386"/>
      <c r="L462" s="386"/>
      <c r="M462" s="386"/>
      <c r="N462" s="386"/>
      <c r="O462" s="386"/>
      <c r="P462" s="386"/>
      <c r="Q462" s="386"/>
      <c r="R462" s="386"/>
      <c r="S462" s="386"/>
      <c r="T462" s="386"/>
      <c r="U462" s="387"/>
    </row>
    <row r="463" spans="5:21">
      <c r="E463" s="386"/>
      <c r="F463" s="386"/>
      <c r="G463" s="386"/>
      <c r="H463" s="386"/>
      <c r="I463" s="386"/>
      <c r="J463" s="386"/>
      <c r="K463" s="386"/>
      <c r="L463" s="386"/>
      <c r="M463" s="386"/>
      <c r="N463" s="386"/>
      <c r="O463" s="386"/>
      <c r="P463" s="386"/>
      <c r="Q463" s="386"/>
      <c r="R463" s="386"/>
      <c r="S463" s="386"/>
      <c r="T463" s="386"/>
      <c r="U463" s="387"/>
    </row>
    <row r="464" spans="5:21">
      <c r="E464" s="386"/>
      <c r="F464" s="386"/>
      <c r="G464" s="386"/>
      <c r="H464" s="386"/>
      <c r="I464" s="386"/>
      <c r="J464" s="386"/>
      <c r="K464" s="386"/>
      <c r="L464" s="386"/>
      <c r="M464" s="386"/>
      <c r="N464" s="386"/>
      <c r="O464" s="386"/>
      <c r="P464" s="386"/>
      <c r="Q464" s="386"/>
      <c r="R464" s="386"/>
      <c r="S464" s="386"/>
      <c r="T464" s="386"/>
      <c r="U464" s="387"/>
    </row>
    <row r="465" spans="5:21">
      <c r="E465" s="386"/>
      <c r="F465" s="386"/>
      <c r="G465" s="386"/>
      <c r="H465" s="386"/>
      <c r="I465" s="386"/>
      <c r="J465" s="386"/>
      <c r="K465" s="386"/>
      <c r="L465" s="386"/>
      <c r="M465" s="386"/>
      <c r="N465" s="386"/>
      <c r="O465" s="386"/>
      <c r="P465" s="386"/>
      <c r="Q465" s="386"/>
      <c r="R465" s="386"/>
      <c r="S465" s="386"/>
      <c r="T465" s="386"/>
      <c r="U465" s="387"/>
    </row>
    <row r="466" spans="5:21">
      <c r="E466" s="386"/>
      <c r="F466" s="386"/>
      <c r="G466" s="386"/>
      <c r="H466" s="386"/>
      <c r="I466" s="386"/>
      <c r="J466" s="386"/>
      <c r="K466" s="386"/>
      <c r="L466" s="386"/>
      <c r="M466" s="386"/>
      <c r="N466" s="386"/>
      <c r="O466" s="386"/>
      <c r="P466" s="386"/>
      <c r="Q466" s="386"/>
      <c r="R466" s="386"/>
      <c r="S466" s="386"/>
      <c r="T466" s="386"/>
      <c r="U466" s="387"/>
    </row>
    <row r="467" spans="5:21">
      <c r="E467" s="386"/>
      <c r="F467" s="386"/>
      <c r="G467" s="386"/>
      <c r="H467" s="386"/>
      <c r="I467" s="386"/>
      <c r="J467" s="386"/>
      <c r="K467" s="386"/>
      <c r="L467" s="386"/>
      <c r="M467" s="386"/>
      <c r="N467" s="386"/>
      <c r="O467" s="386"/>
      <c r="P467" s="386"/>
      <c r="Q467" s="386"/>
      <c r="R467" s="386"/>
      <c r="S467" s="386"/>
      <c r="T467" s="386"/>
      <c r="U467" s="387"/>
    </row>
    <row r="468" spans="5:21">
      <c r="E468" s="386"/>
      <c r="F468" s="386"/>
      <c r="G468" s="386"/>
      <c r="H468" s="386"/>
      <c r="I468" s="386"/>
      <c r="J468" s="386"/>
      <c r="K468" s="386"/>
      <c r="L468" s="386"/>
      <c r="M468" s="386"/>
      <c r="N468" s="386"/>
      <c r="O468" s="386"/>
      <c r="P468" s="386"/>
      <c r="Q468" s="386"/>
      <c r="R468" s="386"/>
      <c r="S468" s="386"/>
      <c r="T468" s="386"/>
      <c r="U468" s="387"/>
    </row>
    <row r="469" spans="5:21">
      <c r="E469" s="386"/>
      <c r="F469" s="386"/>
      <c r="G469" s="386"/>
      <c r="H469" s="386"/>
      <c r="I469" s="386"/>
      <c r="J469" s="386"/>
      <c r="K469" s="386"/>
      <c r="L469" s="386"/>
      <c r="M469" s="386"/>
      <c r="N469" s="386"/>
      <c r="O469" s="386"/>
      <c r="P469" s="386"/>
      <c r="Q469" s="386"/>
      <c r="R469" s="386"/>
      <c r="S469" s="386"/>
      <c r="T469" s="386"/>
      <c r="U469" s="387"/>
    </row>
    <row r="470" spans="5:21">
      <c r="E470" s="386"/>
      <c r="F470" s="386"/>
      <c r="G470" s="386"/>
      <c r="H470" s="386"/>
      <c r="I470" s="386"/>
      <c r="J470" s="386"/>
      <c r="K470" s="386"/>
      <c r="L470" s="386"/>
      <c r="M470" s="386"/>
      <c r="N470" s="386"/>
      <c r="O470" s="386"/>
      <c r="P470" s="386"/>
      <c r="Q470" s="386"/>
      <c r="R470" s="386"/>
      <c r="S470" s="386"/>
      <c r="T470" s="386"/>
      <c r="U470" s="387"/>
    </row>
    <row r="471" spans="5:21">
      <c r="E471" s="386"/>
      <c r="F471" s="386"/>
      <c r="G471" s="386"/>
      <c r="H471" s="386"/>
      <c r="I471" s="386"/>
      <c r="J471" s="386"/>
      <c r="K471" s="386"/>
      <c r="L471" s="386"/>
      <c r="M471" s="386"/>
      <c r="N471" s="386"/>
      <c r="O471" s="386"/>
      <c r="P471" s="386"/>
      <c r="Q471" s="386"/>
      <c r="R471" s="386"/>
      <c r="S471" s="386"/>
      <c r="T471" s="386"/>
      <c r="U471" s="387"/>
    </row>
    <row r="472" spans="5:21">
      <c r="E472" s="386"/>
      <c r="F472" s="386"/>
      <c r="G472" s="386"/>
      <c r="H472" s="386"/>
      <c r="I472" s="386"/>
      <c r="J472" s="386"/>
      <c r="K472" s="386"/>
      <c r="L472" s="386"/>
      <c r="M472" s="386"/>
      <c r="N472" s="386"/>
      <c r="O472" s="386"/>
      <c r="P472" s="386"/>
      <c r="Q472" s="386"/>
      <c r="R472" s="386"/>
      <c r="S472" s="386"/>
      <c r="T472" s="386"/>
      <c r="U472" s="387"/>
    </row>
    <row r="473" spans="5:21">
      <c r="E473" s="386"/>
      <c r="F473" s="386"/>
      <c r="G473" s="386"/>
      <c r="H473" s="386"/>
      <c r="I473" s="386"/>
      <c r="J473" s="386"/>
      <c r="K473" s="386"/>
      <c r="L473" s="386"/>
      <c r="M473" s="386"/>
      <c r="N473" s="386"/>
      <c r="O473" s="386"/>
      <c r="P473" s="386"/>
      <c r="Q473" s="386"/>
      <c r="R473" s="386"/>
      <c r="S473" s="386"/>
      <c r="T473" s="386"/>
      <c r="U473" s="387"/>
    </row>
    <row r="474" spans="5:21">
      <c r="E474" s="386"/>
      <c r="F474" s="386"/>
      <c r="G474" s="386"/>
      <c r="H474" s="386"/>
      <c r="I474" s="386"/>
      <c r="J474" s="386"/>
      <c r="K474" s="386"/>
      <c r="L474" s="386"/>
      <c r="M474" s="386"/>
      <c r="N474" s="386"/>
      <c r="O474" s="386"/>
      <c r="P474" s="386"/>
      <c r="Q474" s="386"/>
      <c r="R474" s="386"/>
      <c r="S474" s="386"/>
      <c r="T474" s="386"/>
      <c r="U474" s="387"/>
    </row>
    <row r="475" spans="5:21">
      <c r="E475" s="386"/>
      <c r="F475" s="386"/>
      <c r="G475" s="386"/>
      <c r="H475" s="386"/>
      <c r="I475" s="386"/>
      <c r="J475" s="386"/>
      <c r="K475" s="386"/>
      <c r="L475" s="386"/>
      <c r="M475" s="386"/>
      <c r="N475" s="386"/>
      <c r="O475" s="386"/>
      <c r="P475" s="386"/>
      <c r="Q475" s="386"/>
      <c r="R475" s="386"/>
      <c r="S475" s="386"/>
      <c r="T475" s="386"/>
      <c r="U475" s="387"/>
    </row>
    <row r="476" spans="5:21">
      <c r="E476" s="386"/>
      <c r="F476" s="386"/>
      <c r="G476" s="386"/>
      <c r="H476" s="386"/>
      <c r="I476" s="386"/>
      <c r="J476" s="386"/>
      <c r="K476" s="386"/>
      <c r="L476" s="386"/>
      <c r="M476" s="386"/>
      <c r="N476" s="386"/>
      <c r="O476" s="386"/>
      <c r="P476" s="386"/>
      <c r="Q476" s="386"/>
      <c r="R476" s="386"/>
      <c r="S476" s="386"/>
      <c r="T476" s="386"/>
      <c r="U476" s="387"/>
    </row>
    <row r="477" spans="5:21">
      <c r="E477" s="386"/>
      <c r="F477" s="386"/>
      <c r="G477" s="386"/>
      <c r="H477" s="386"/>
      <c r="I477" s="386"/>
      <c r="J477" s="386"/>
      <c r="K477" s="386"/>
      <c r="L477" s="386"/>
      <c r="M477" s="386"/>
      <c r="N477" s="386"/>
      <c r="O477" s="386"/>
      <c r="P477" s="386"/>
      <c r="Q477" s="386"/>
      <c r="R477" s="386"/>
      <c r="S477" s="386"/>
      <c r="T477" s="386"/>
      <c r="U477" s="387"/>
    </row>
    <row r="478" spans="5:21">
      <c r="E478" s="386"/>
      <c r="F478" s="386"/>
      <c r="G478" s="386"/>
      <c r="H478" s="386"/>
      <c r="I478" s="386"/>
      <c r="J478" s="386"/>
      <c r="K478" s="386"/>
      <c r="L478" s="386"/>
      <c r="M478" s="386"/>
      <c r="N478" s="386"/>
      <c r="O478" s="386"/>
      <c r="P478" s="386"/>
      <c r="Q478" s="386"/>
      <c r="R478" s="386"/>
      <c r="S478" s="386"/>
      <c r="T478" s="386"/>
      <c r="U478" s="387"/>
    </row>
    <row r="479" spans="5:21">
      <c r="E479" s="386"/>
      <c r="F479" s="386"/>
      <c r="G479" s="386"/>
      <c r="H479" s="386"/>
      <c r="I479" s="386"/>
      <c r="J479" s="386"/>
      <c r="K479" s="386"/>
      <c r="L479" s="386"/>
      <c r="M479" s="386"/>
      <c r="N479" s="386"/>
      <c r="O479" s="386"/>
      <c r="P479" s="386"/>
      <c r="Q479" s="386"/>
      <c r="R479" s="386"/>
      <c r="S479" s="386"/>
      <c r="T479" s="386"/>
      <c r="U479" s="387"/>
    </row>
    <row r="480" spans="5:21">
      <c r="E480" s="386"/>
      <c r="F480" s="386"/>
      <c r="G480" s="386"/>
      <c r="H480" s="386"/>
      <c r="I480" s="386"/>
      <c r="J480" s="386"/>
      <c r="K480" s="386"/>
      <c r="L480" s="386"/>
      <c r="M480" s="386"/>
      <c r="N480" s="386"/>
      <c r="O480" s="386"/>
      <c r="P480" s="386"/>
      <c r="Q480" s="386"/>
      <c r="R480" s="386"/>
      <c r="S480" s="386"/>
      <c r="T480" s="386"/>
      <c r="U480" s="387"/>
    </row>
    <row r="481" spans="5:21">
      <c r="E481" s="386"/>
      <c r="F481" s="386"/>
      <c r="G481" s="386"/>
      <c r="H481" s="386"/>
      <c r="I481" s="386"/>
      <c r="J481" s="386"/>
      <c r="K481" s="386"/>
      <c r="L481" s="386"/>
      <c r="M481" s="386"/>
      <c r="N481" s="386"/>
      <c r="O481" s="386"/>
      <c r="P481" s="386"/>
      <c r="Q481" s="386"/>
      <c r="R481" s="386"/>
      <c r="S481" s="386"/>
      <c r="T481" s="386"/>
      <c r="U481" s="387"/>
    </row>
    <row r="482" spans="5:21">
      <c r="E482" s="386"/>
      <c r="F482" s="386"/>
      <c r="G482" s="386"/>
      <c r="H482" s="386"/>
      <c r="I482" s="386"/>
      <c r="J482" s="386"/>
      <c r="K482" s="386"/>
      <c r="L482" s="386"/>
      <c r="M482" s="386"/>
      <c r="N482" s="386"/>
      <c r="O482" s="386"/>
      <c r="P482" s="386"/>
      <c r="Q482" s="386"/>
      <c r="R482" s="386"/>
      <c r="S482" s="386"/>
      <c r="T482" s="386"/>
      <c r="U482" s="387"/>
    </row>
    <row r="483" spans="5:21">
      <c r="E483" s="386"/>
      <c r="F483" s="386"/>
      <c r="G483" s="386"/>
      <c r="H483" s="386"/>
      <c r="I483" s="386"/>
      <c r="J483" s="386"/>
      <c r="K483" s="386"/>
      <c r="L483" s="386"/>
      <c r="M483" s="386"/>
      <c r="N483" s="386"/>
      <c r="O483" s="386"/>
      <c r="P483" s="386"/>
      <c r="Q483" s="386"/>
      <c r="R483" s="386"/>
      <c r="S483" s="386"/>
      <c r="T483" s="386"/>
      <c r="U483" s="387"/>
    </row>
    <row r="484" spans="5:21">
      <c r="E484" s="386"/>
      <c r="F484" s="386"/>
      <c r="G484" s="386"/>
      <c r="H484" s="386"/>
      <c r="I484" s="386"/>
      <c r="J484" s="386"/>
      <c r="K484" s="386"/>
      <c r="L484" s="386"/>
      <c r="M484" s="386"/>
      <c r="N484" s="386"/>
      <c r="O484" s="386"/>
      <c r="P484" s="386"/>
      <c r="Q484" s="386"/>
      <c r="R484" s="386"/>
      <c r="S484" s="386"/>
      <c r="T484" s="386"/>
      <c r="U484" s="387"/>
    </row>
    <row r="485" spans="5:21">
      <c r="E485" s="386"/>
      <c r="F485" s="386"/>
      <c r="G485" s="386"/>
      <c r="H485" s="386"/>
      <c r="I485" s="386"/>
      <c r="J485" s="386"/>
      <c r="K485" s="386"/>
      <c r="L485" s="386"/>
      <c r="M485" s="386"/>
      <c r="N485" s="386"/>
      <c r="O485" s="386"/>
      <c r="P485" s="386"/>
      <c r="Q485" s="386"/>
      <c r="R485" s="386"/>
      <c r="S485" s="386"/>
      <c r="T485" s="386"/>
      <c r="U485" s="387"/>
    </row>
    <row r="486" spans="5:21">
      <c r="E486" s="386"/>
      <c r="F486" s="386"/>
      <c r="G486" s="386"/>
      <c r="H486" s="386"/>
      <c r="I486" s="386"/>
      <c r="J486" s="386"/>
      <c r="K486" s="386"/>
      <c r="L486" s="386"/>
      <c r="M486" s="386"/>
      <c r="N486" s="386"/>
      <c r="O486" s="386"/>
      <c r="P486" s="386"/>
      <c r="Q486" s="386"/>
      <c r="R486" s="386"/>
      <c r="S486" s="386"/>
      <c r="T486" s="386"/>
      <c r="U486" s="387"/>
    </row>
    <row r="487" spans="5:21">
      <c r="E487" s="386"/>
      <c r="F487" s="386"/>
      <c r="G487" s="386"/>
      <c r="H487" s="386"/>
      <c r="I487" s="386"/>
      <c r="J487" s="386"/>
      <c r="K487" s="386"/>
      <c r="L487" s="386"/>
      <c r="M487" s="386"/>
      <c r="N487" s="386"/>
      <c r="O487" s="386"/>
      <c r="P487" s="386"/>
      <c r="Q487" s="386"/>
      <c r="R487" s="386"/>
      <c r="S487" s="386"/>
      <c r="T487" s="386"/>
      <c r="U487" s="387"/>
    </row>
    <row r="488" spans="5:21">
      <c r="E488" s="386"/>
      <c r="F488" s="386"/>
      <c r="G488" s="386"/>
      <c r="H488" s="386"/>
      <c r="I488" s="386"/>
      <c r="J488" s="386"/>
      <c r="K488" s="386"/>
      <c r="L488" s="386"/>
      <c r="M488" s="386"/>
      <c r="N488" s="386"/>
      <c r="O488" s="386"/>
      <c r="P488" s="386"/>
      <c r="Q488" s="386"/>
      <c r="R488" s="386"/>
      <c r="S488" s="386"/>
      <c r="T488" s="386"/>
      <c r="U488" s="387"/>
    </row>
    <row r="489" spans="5:21">
      <c r="E489" s="386"/>
      <c r="F489" s="386"/>
      <c r="G489" s="386"/>
      <c r="H489" s="386"/>
      <c r="I489" s="386"/>
      <c r="J489" s="386"/>
      <c r="K489" s="386"/>
      <c r="L489" s="386"/>
      <c r="M489" s="386"/>
      <c r="N489" s="386"/>
      <c r="O489" s="386"/>
      <c r="P489" s="386"/>
      <c r="Q489" s="386"/>
      <c r="R489" s="386"/>
      <c r="S489" s="386"/>
      <c r="T489" s="386"/>
      <c r="U489" s="387"/>
    </row>
    <row r="490" spans="5:21">
      <c r="E490" s="386"/>
      <c r="F490" s="386"/>
      <c r="G490" s="386"/>
      <c r="H490" s="386"/>
      <c r="I490" s="386"/>
      <c r="J490" s="386"/>
      <c r="K490" s="386"/>
      <c r="L490" s="386"/>
      <c r="M490" s="386"/>
      <c r="N490" s="386"/>
      <c r="O490" s="386"/>
      <c r="P490" s="386"/>
      <c r="Q490" s="386"/>
      <c r="R490" s="386"/>
      <c r="S490" s="386"/>
      <c r="T490" s="386"/>
      <c r="U490" s="387"/>
    </row>
    <row r="491" spans="5:21">
      <c r="E491" s="386"/>
      <c r="F491" s="386"/>
      <c r="G491" s="386"/>
      <c r="H491" s="386"/>
      <c r="I491" s="386"/>
      <c r="J491" s="386"/>
      <c r="K491" s="386"/>
      <c r="L491" s="386"/>
      <c r="M491" s="386"/>
      <c r="N491" s="386"/>
      <c r="O491" s="386"/>
      <c r="P491" s="386"/>
      <c r="Q491" s="386"/>
      <c r="R491" s="386"/>
      <c r="S491" s="386"/>
      <c r="T491" s="386"/>
      <c r="U491" s="387"/>
    </row>
    <row r="492" spans="5:21">
      <c r="E492" s="386"/>
      <c r="F492" s="386"/>
      <c r="G492" s="386"/>
      <c r="H492" s="386"/>
      <c r="I492" s="386"/>
      <c r="J492" s="386"/>
      <c r="K492" s="386"/>
      <c r="L492" s="386"/>
      <c r="M492" s="386"/>
      <c r="N492" s="386"/>
      <c r="O492" s="386"/>
      <c r="P492" s="386"/>
      <c r="Q492" s="386"/>
      <c r="R492" s="386"/>
      <c r="S492" s="386"/>
      <c r="T492" s="386"/>
      <c r="U492" s="387"/>
    </row>
    <row r="493" spans="5:21">
      <c r="E493" s="386"/>
      <c r="F493" s="386"/>
      <c r="G493" s="386"/>
      <c r="H493" s="386"/>
      <c r="I493" s="386"/>
      <c r="J493" s="386"/>
      <c r="K493" s="386"/>
      <c r="L493" s="386"/>
      <c r="M493" s="386"/>
      <c r="N493" s="386"/>
      <c r="O493" s="386"/>
      <c r="P493" s="386"/>
      <c r="Q493" s="386"/>
      <c r="R493" s="386"/>
      <c r="S493" s="386"/>
      <c r="T493" s="386"/>
      <c r="U493" s="387"/>
    </row>
    <row r="494" spans="5:21">
      <c r="E494" s="386"/>
      <c r="F494" s="386"/>
      <c r="G494" s="386"/>
      <c r="H494" s="386"/>
      <c r="I494" s="386"/>
      <c r="J494" s="386"/>
      <c r="K494" s="386"/>
      <c r="L494" s="386"/>
      <c r="M494" s="386"/>
      <c r="N494" s="386"/>
      <c r="O494" s="386"/>
      <c r="P494" s="386"/>
      <c r="Q494" s="386"/>
      <c r="R494" s="386"/>
      <c r="S494" s="386"/>
      <c r="T494" s="386"/>
      <c r="U494" s="387"/>
    </row>
    <row r="495" spans="5:21">
      <c r="E495" s="386"/>
      <c r="F495" s="386"/>
      <c r="G495" s="386"/>
      <c r="H495" s="386"/>
      <c r="I495" s="386"/>
      <c r="J495" s="386"/>
      <c r="K495" s="386"/>
      <c r="L495" s="386"/>
      <c r="M495" s="386"/>
      <c r="N495" s="386"/>
      <c r="O495" s="386"/>
      <c r="P495" s="386"/>
      <c r="Q495" s="386"/>
      <c r="R495" s="386"/>
      <c r="S495" s="386"/>
      <c r="T495" s="386"/>
      <c r="U495" s="387"/>
    </row>
    <row r="496" spans="5:21">
      <c r="E496" s="386"/>
      <c r="F496" s="386"/>
      <c r="G496" s="386"/>
      <c r="H496" s="386"/>
      <c r="I496" s="386"/>
      <c r="J496" s="386"/>
      <c r="K496" s="386"/>
      <c r="L496" s="386"/>
      <c r="M496" s="386"/>
      <c r="N496" s="386"/>
      <c r="O496" s="386"/>
      <c r="P496" s="386"/>
      <c r="Q496" s="386"/>
      <c r="R496" s="386"/>
      <c r="S496" s="386"/>
      <c r="T496" s="386"/>
      <c r="U496" s="387"/>
    </row>
    <row r="497" spans="5:21">
      <c r="E497" s="386"/>
      <c r="F497" s="386"/>
      <c r="G497" s="386"/>
      <c r="H497" s="386"/>
      <c r="I497" s="386"/>
      <c r="J497" s="386"/>
      <c r="K497" s="386"/>
      <c r="L497" s="386"/>
      <c r="M497" s="386"/>
      <c r="N497" s="386"/>
      <c r="O497" s="386"/>
      <c r="P497" s="386"/>
      <c r="Q497" s="386"/>
      <c r="R497" s="386"/>
      <c r="S497" s="386"/>
      <c r="T497" s="386"/>
      <c r="U497" s="387"/>
    </row>
    <row r="498" spans="5:21">
      <c r="E498" s="386"/>
      <c r="F498" s="386"/>
      <c r="G498" s="386"/>
      <c r="H498" s="386"/>
      <c r="I498" s="386"/>
      <c r="J498" s="386"/>
      <c r="K498" s="386"/>
      <c r="L498" s="386"/>
      <c r="M498" s="386"/>
      <c r="N498" s="386"/>
      <c r="O498" s="386"/>
      <c r="P498" s="386"/>
      <c r="Q498" s="386"/>
      <c r="R498" s="386"/>
      <c r="S498" s="386"/>
      <c r="T498" s="386"/>
      <c r="U498" s="387"/>
    </row>
    <row r="499" spans="5:21">
      <c r="E499" s="386"/>
      <c r="F499" s="386"/>
      <c r="G499" s="386"/>
      <c r="H499" s="386"/>
      <c r="I499" s="386"/>
      <c r="J499" s="386"/>
      <c r="K499" s="386"/>
      <c r="L499" s="386"/>
      <c r="M499" s="386"/>
      <c r="N499" s="386"/>
      <c r="O499" s="386"/>
      <c r="P499" s="386"/>
      <c r="Q499" s="386"/>
      <c r="R499" s="386"/>
      <c r="S499" s="386"/>
      <c r="T499" s="386"/>
      <c r="U499" s="387"/>
    </row>
    <row r="500" spans="5:21">
      <c r="E500" s="386"/>
      <c r="F500" s="386"/>
      <c r="G500" s="386"/>
      <c r="H500" s="386"/>
      <c r="I500" s="386"/>
      <c r="J500" s="386"/>
      <c r="K500" s="386"/>
      <c r="L500" s="386"/>
      <c r="M500" s="386"/>
      <c r="N500" s="386"/>
      <c r="O500" s="386"/>
      <c r="P500" s="386"/>
      <c r="Q500" s="386"/>
      <c r="R500" s="386"/>
      <c r="S500" s="386"/>
      <c r="T500" s="386"/>
      <c r="U500" s="387"/>
    </row>
    <row r="501" spans="5:21">
      <c r="E501" s="386"/>
      <c r="F501" s="386"/>
      <c r="G501" s="386"/>
      <c r="H501" s="386"/>
      <c r="I501" s="386"/>
      <c r="J501" s="386"/>
      <c r="K501" s="386"/>
      <c r="L501" s="386"/>
      <c r="M501" s="386"/>
      <c r="N501" s="386"/>
      <c r="O501" s="386"/>
      <c r="P501" s="386"/>
      <c r="Q501" s="386"/>
      <c r="R501" s="386"/>
      <c r="S501" s="386"/>
      <c r="T501" s="386"/>
      <c r="U501" s="387"/>
    </row>
    <row r="502" spans="5:21">
      <c r="E502" s="386"/>
      <c r="F502" s="386"/>
      <c r="G502" s="386"/>
      <c r="H502" s="386"/>
      <c r="I502" s="386"/>
      <c r="J502" s="386"/>
      <c r="K502" s="386"/>
      <c r="L502" s="386"/>
      <c r="M502" s="386"/>
      <c r="N502" s="386"/>
      <c r="O502" s="386"/>
      <c r="P502" s="386"/>
      <c r="Q502" s="386"/>
      <c r="R502" s="386"/>
      <c r="S502" s="386"/>
      <c r="T502" s="386"/>
      <c r="U502" s="387"/>
    </row>
    <row r="503" spans="5:21">
      <c r="E503" s="386"/>
      <c r="F503" s="386"/>
      <c r="G503" s="386"/>
      <c r="H503" s="386"/>
      <c r="I503" s="386"/>
      <c r="J503" s="386"/>
      <c r="K503" s="386"/>
      <c r="L503" s="386"/>
      <c r="M503" s="386"/>
      <c r="N503" s="386"/>
      <c r="O503" s="386"/>
      <c r="P503" s="386"/>
      <c r="Q503" s="386"/>
      <c r="R503" s="386"/>
      <c r="S503" s="386"/>
      <c r="T503" s="386"/>
      <c r="U503" s="387"/>
    </row>
    <row r="504" spans="5:21">
      <c r="E504" s="386"/>
      <c r="F504" s="386"/>
      <c r="G504" s="386"/>
      <c r="H504" s="386"/>
      <c r="I504" s="386"/>
      <c r="J504" s="386"/>
      <c r="K504" s="386"/>
      <c r="L504" s="386"/>
      <c r="M504" s="386"/>
      <c r="N504" s="386"/>
      <c r="O504" s="386"/>
      <c r="P504" s="386"/>
      <c r="Q504" s="386"/>
      <c r="R504" s="386"/>
      <c r="S504" s="386"/>
      <c r="T504" s="386"/>
      <c r="U504" s="387"/>
    </row>
    <row r="505" spans="5:21">
      <c r="E505" s="386"/>
      <c r="F505" s="386"/>
      <c r="G505" s="386"/>
      <c r="H505" s="386"/>
      <c r="I505" s="386"/>
      <c r="J505" s="386"/>
      <c r="K505" s="386"/>
      <c r="L505" s="386"/>
      <c r="M505" s="386"/>
      <c r="N505" s="386"/>
      <c r="O505" s="386"/>
      <c r="P505" s="386"/>
      <c r="Q505" s="386"/>
      <c r="R505" s="386"/>
      <c r="S505" s="386"/>
      <c r="T505" s="386"/>
      <c r="U505" s="387"/>
    </row>
    <row r="506" spans="5:21">
      <c r="E506" s="386"/>
      <c r="F506" s="386"/>
      <c r="G506" s="386"/>
      <c r="H506" s="386"/>
      <c r="I506" s="386"/>
      <c r="J506" s="386"/>
      <c r="K506" s="386"/>
      <c r="L506" s="386"/>
      <c r="M506" s="386"/>
      <c r="N506" s="386"/>
      <c r="O506" s="386"/>
      <c r="P506" s="386"/>
      <c r="Q506" s="386"/>
      <c r="R506" s="386"/>
      <c r="S506" s="386"/>
      <c r="T506" s="386"/>
      <c r="U506" s="387"/>
    </row>
    <row r="507" spans="5:21">
      <c r="E507" s="386"/>
      <c r="F507" s="386"/>
      <c r="G507" s="386"/>
      <c r="H507" s="386"/>
      <c r="I507" s="386"/>
      <c r="J507" s="386"/>
      <c r="K507" s="386"/>
      <c r="L507" s="386"/>
      <c r="M507" s="386"/>
      <c r="N507" s="386"/>
      <c r="O507" s="386"/>
      <c r="P507" s="386"/>
      <c r="Q507" s="386"/>
      <c r="R507" s="386"/>
      <c r="S507" s="386"/>
      <c r="T507" s="386"/>
      <c r="U507" s="387"/>
    </row>
    <row r="508" spans="5:21">
      <c r="E508" s="386"/>
      <c r="F508" s="386"/>
      <c r="G508" s="386"/>
      <c r="H508" s="386"/>
      <c r="I508" s="386"/>
      <c r="J508" s="386"/>
      <c r="K508" s="386"/>
      <c r="L508" s="386"/>
      <c r="M508" s="386"/>
      <c r="N508" s="386"/>
      <c r="O508" s="386"/>
      <c r="P508" s="386"/>
      <c r="Q508" s="386"/>
      <c r="R508" s="386"/>
      <c r="S508" s="386"/>
      <c r="T508" s="386"/>
      <c r="U508" s="387"/>
    </row>
    <row r="509" spans="5:21">
      <c r="E509" s="386"/>
      <c r="F509" s="386"/>
      <c r="G509" s="386"/>
      <c r="H509" s="386"/>
      <c r="I509" s="386"/>
      <c r="J509" s="386"/>
      <c r="K509" s="386"/>
      <c r="L509" s="386"/>
      <c r="M509" s="386"/>
      <c r="N509" s="386"/>
      <c r="O509" s="386"/>
      <c r="P509" s="386"/>
      <c r="Q509" s="386"/>
      <c r="R509" s="386"/>
      <c r="S509" s="386"/>
      <c r="T509" s="386"/>
      <c r="U509" s="387"/>
    </row>
    <row r="510" spans="5:21">
      <c r="E510" s="386"/>
      <c r="F510" s="386"/>
      <c r="G510" s="386"/>
      <c r="H510" s="386"/>
      <c r="I510" s="386"/>
      <c r="J510" s="386"/>
      <c r="K510" s="386"/>
      <c r="L510" s="386"/>
      <c r="M510" s="386"/>
      <c r="N510" s="386"/>
      <c r="O510" s="386"/>
      <c r="P510" s="386"/>
      <c r="Q510" s="386"/>
      <c r="R510" s="386"/>
      <c r="S510" s="386"/>
      <c r="T510" s="386"/>
      <c r="U510" s="387"/>
    </row>
    <row r="511" spans="5:21">
      <c r="E511" s="386"/>
      <c r="F511" s="386"/>
      <c r="G511" s="386"/>
      <c r="H511" s="386"/>
      <c r="I511" s="386"/>
      <c r="J511" s="386"/>
      <c r="K511" s="386"/>
      <c r="L511" s="386"/>
      <c r="M511" s="386"/>
      <c r="N511" s="386"/>
      <c r="O511" s="386"/>
      <c r="P511" s="386"/>
      <c r="Q511" s="386"/>
      <c r="R511" s="386"/>
      <c r="S511" s="386"/>
      <c r="T511" s="386"/>
      <c r="U511" s="387"/>
    </row>
    <row r="512" spans="5:21">
      <c r="E512" s="386"/>
      <c r="F512" s="386"/>
      <c r="G512" s="386"/>
      <c r="H512" s="386"/>
      <c r="I512" s="386"/>
      <c r="J512" s="386"/>
      <c r="K512" s="386"/>
      <c r="L512" s="386"/>
      <c r="M512" s="386"/>
      <c r="N512" s="386"/>
      <c r="O512" s="386"/>
      <c r="P512" s="386"/>
      <c r="Q512" s="386"/>
      <c r="R512" s="386"/>
      <c r="S512" s="386"/>
      <c r="T512" s="386"/>
      <c r="U512" s="387"/>
    </row>
    <row r="513" spans="5:21">
      <c r="E513" s="386"/>
      <c r="F513" s="386"/>
      <c r="G513" s="386"/>
      <c r="H513" s="386"/>
      <c r="I513" s="386"/>
      <c r="J513" s="386"/>
      <c r="K513" s="386"/>
      <c r="L513" s="386"/>
      <c r="M513" s="386"/>
      <c r="N513" s="386"/>
      <c r="O513" s="386"/>
      <c r="P513" s="386"/>
      <c r="Q513" s="386"/>
      <c r="R513" s="386"/>
      <c r="S513" s="386"/>
      <c r="T513" s="386"/>
      <c r="U513" s="387"/>
    </row>
    <row r="514" spans="5:21">
      <c r="E514" s="386"/>
      <c r="F514" s="386"/>
      <c r="G514" s="386"/>
      <c r="H514" s="386"/>
      <c r="I514" s="386"/>
      <c r="J514" s="386"/>
      <c r="K514" s="386"/>
      <c r="L514" s="386"/>
      <c r="M514" s="386"/>
      <c r="N514" s="386"/>
      <c r="O514" s="386"/>
      <c r="P514" s="386"/>
      <c r="Q514" s="386"/>
      <c r="R514" s="386"/>
      <c r="S514" s="386"/>
      <c r="T514" s="386"/>
      <c r="U514" s="387"/>
    </row>
    <row r="515" spans="5:21">
      <c r="E515" s="386"/>
      <c r="F515" s="386"/>
      <c r="G515" s="386"/>
      <c r="H515" s="386"/>
      <c r="I515" s="386"/>
      <c r="J515" s="386"/>
      <c r="K515" s="386"/>
      <c r="L515" s="386"/>
      <c r="M515" s="386"/>
      <c r="N515" s="386"/>
      <c r="O515" s="386"/>
      <c r="P515" s="386"/>
      <c r="Q515" s="386"/>
      <c r="R515" s="386"/>
      <c r="S515" s="386"/>
      <c r="T515" s="386"/>
      <c r="U515" s="387"/>
    </row>
    <row r="516" spans="5:21">
      <c r="E516" s="386"/>
      <c r="F516" s="386"/>
      <c r="G516" s="386"/>
      <c r="H516" s="386"/>
      <c r="I516" s="386"/>
      <c r="J516" s="386"/>
      <c r="K516" s="386"/>
      <c r="L516" s="386"/>
      <c r="M516" s="386"/>
      <c r="N516" s="386"/>
      <c r="O516" s="386"/>
      <c r="P516" s="386"/>
      <c r="Q516" s="386"/>
      <c r="R516" s="386"/>
      <c r="S516" s="386"/>
      <c r="T516" s="386"/>
      <c r="U516" s="387"/>
    </row>
    <row r="517" spans="5:21">
      <c r="E517" s="386"/>
      <c r="F517" s="386"/>
      <c r="G517" s="386"/>
      <c r="H517" s="386"/>
      <c r="I517" s="386"/>
      <c r="J517" s="386"/>
      <c r="K517" s="386"/>
      <c r="L517" s="386"/>
      <c r="M517" s="386"/>
      <c r="N517" s="386"/>
      <c r="O517" s="386"/>
      <c r="P517" s="386"/>
      <c r="Q517" s="386"/>
      <c r="R517" s="386"/>
      <c r="S517" s="386"/>
      <c r="T517" s="386"/>
      <c r="U517" s="387"/>
    </row>
    <row r="518" spans="5:21">
      <c r="E518" s="386"/>
      <c r="F518" s="386"/>
      <c r="G518" s="386"/>
      <c r="H518" s="386"/>
      <c r="I518" s="386"/>
      <c r="J518" s="386"/>
      <c r="K518" s="386"/>
      <c r="L518" s="386"/>
      <c r="M518" s="386"/>
      <c r="N518" s="386"/>
      <c r="O518" s="386"/>
      <c r="P518" s="386"/>
      <c r="Q518" s="386"/>
      <c r="R518" s="386"/>
      <c r="S518" s="386"/>
      <c r="T518" s="386"/>
      <c r="U518" s="387"/>
    </row>
    <row r="519" spans="5:21">
      <c r="E519" s="386"/>
      <c r="F519" s="386"/>
      <c r="G519" s="386"/>
      <c r="H519" s="386"/>
      <c r="I519" s="386"/>
      <c r="J519" s="386"/>
      <c r="K519" s="386"/>
      <c r="L519" s="386"/>
      <c r="M519" s="386"/>
      <c r="N519" s="386"/>
      <c r="O519" s="386"/>
      <c r="P519" s="386"/>
      <c r="Q519" s="386"/>
      <c r="R519" s="386"/>
      <c r="S519" s="386"/>
      <c r="T519" s="386"/>
      <c r="U519" s="387"/>
    </row>
    <row r="520" spans="5:21">
      <c r="E520" s="386"/>
      <c r="F520" s="386"/>
      <c r="G520" s="386"/>
      <c r="H520" s="386"/>
      <c r="I520" s="386"/>
      <c r="J520" s="386"/>
      <c r="K520" s="386"/>
      <c r="L520" s="386"/>
      <c r="M520" s="386"/>
      <c r="N520" s="386"/>
      <c r="O520" s="386"/>
      <c r="P520" s="386"/>
      <c r="Q520" s="386"/>
      <c r="R520" s="386"/>
      <c r="S520" s="386"/>
      <c r="T520" s="386"/>
      <c r="U520" s="387"/>
    </row>
    <row r="521" spans="5:21">
      <c r="E521" s="386"/>
      <c r="F521" s="386"/>
      <c r="G521" s="386"/>
      <c r="H521" s="386"/>
      <c r="I521" s="386"/>
      <c r="J521" s="386"/>
      <c r="K521" s="386"/>
      <c r="L521" s="386"/>
      <c r="M521" s="386"/>
      <c r="N521" s="386"/>
      <c r="O521" s="386"/>
      <c r="P521" s="386"/>
      <c r="Q521" s="386"/>
      <c r="R521" s="386"/>
      <c r="S521" s="386"/>
      <c r="T521" s="386"/>
      <c r="U521" s="387"/>
    </row>
    <row r="522" spans="5:21">
      <c r="E522" s="386"/>
      <c r="F522" s="386"/>
      <c r="G522" s="386"/>
      <c r="H522" s="386"/>
      <c r="I522" s="386"/>
      <c r="J522" s="386"/>
      <c r="K522" s="386"/>
      <c r="L522" s="386"/>
      <c r="M522" s="386"/>
      <c r="N522" s="386"/>
      <c r="O522" s="386"/>
      <c r="P522" s="386"/>
      <c r="Q522" s="386"/>
      <c r="R522" s="386"/>
      <c r="S522" s="386"/>
      <c r="T522" s="386"/>
      <c r="U522" s="387"/>
    </row>
    <row r="523" spans="5:21">
      <c r="E523" s="386"/>
      <c r="F523" s="386"/>
      <c r="G523" s="386"/>
      <c r="H523" s="386"/>
      <c r="I523" s="386"/>
      <c r="J523" s="386"/>
      <c r="K523" s="386"/>
      <c r="L523" s="386"/>
      <c r="M523" s="386"/>
      <c r="N523" s="386"/>
      <c r="O523" s="386"/>
      <c r="P523" s="386"/>
      <c r="Q523" s="386"/>
      <c r="R523" s="386"/>
      <c r="S523" s="386"/>
      <c r="T523" s="386"/>
      <c r="U523" s="387"/>
    </row>
    <row r="524" spans="5:21">
      <c r="E524" s="386"/>
      <c r="F524" s="386"/>
      <c r="G524" s="386"/>
      <c r="H524" s="386"/>
      <c r="I524" s="386"/>
      <c r="J524" s="386"/>
      <c r="K524" s="386"/>
      <c r="L524" s="386"/>
      <c r="M524" s="386"/>
      <c r="N524" s="386"/>
      <c r="O524" s="386"/>
      <c r="P524" s="386"/>
      <c r="Q524" s="386"/>
      <c r="R524" s="386"/>
      <c r="S524" s="386"/>
      <c r="T524" s="386"/>
      <c r="U524" s="387"/>
    </row>
    <row r="525" spans="5:21">
      <c r="E525" s="386"/>
      <c r="F525" s="386"/>
      <c r="G525" s="386"/>
      <c r="H525" s="386"/>
      <c r="I525" s="386"/>
      <c r="J525" s="386"/>
      <c r="K525" s="386"/>
      <c r="L525" s="386"/>
      <c r="M525" s="386"/>
      <c r="N525" s="386"/>
      <c r="O525" s="386"/>
      <c r="P525" s="386"/>
      <c r="Q525" s="386"/>
      <c r="R525" s="386"/>
      <c r="S525" s="386"/>
      <c r="T525" s="386"/>
      <c r="U525" s="387"/>
    </row>
    <row r="526" spans="5:21">
      <c r="E526" s="386"/>
      <c r="F526" s="386"/>
      <c r="G526" s="386"/>
      <c r="H526" s="386"/>
      <c r="I526" s="386"/>
      <c r="J526" s="386"/>
      <c r="K526" s="386"/>
      <c r="L526" s="386"/>
      <c r="M526" s="386"/>
      <c r="N526" s="386"/>
      <c r="O526" s="386"/>
      <c r="P526" s="386"/>
      <c r="Q526" s="386"/>
      <c r="R526" s="386"/>
      <c r="S526" s="386"/>
      <c r="T526" s="386"/>
      <c r="U526" s="387"/>
    </row>
    <row r="527" spans="5:21">
      <c r="E527" s="386"/>
      <c r="F527" s="386"/>
      <c r="G527" s="386"/>
      <c r="H527" s="386"/>
      <c r="I527" s="386"/>
      <c r="J527" s="386"/>
      <c r="K527" s="386"/>
      <c r="L527" s="386"/>
      <c r="M527" s="386"/>
      <c r="N527" s="386"/>
      <c r="O527" s="386"/>
      <c r="P527" s="386"/>
      <c r="Q527" s="386"/>
      <c r="R527" s="386"/>
      <c r="S527" s="386"/>
      <c r="T527" s="386"/>
      <c r="U527" s="387"/>
    </row>
    <row r="528" spans="5:21">
      <c r="E528" s="386"/>
      <c r="F528" s="386"/>
      <c r="G528" s="386"/>
      <c r="H528" s="386"/>
      <c r="I528" s="386"/>
      <c r="J528" s="386"/>
      <c r="K528" s="386"/>
      <c r="L528" s="386"/>
      <c r="M528" s="386"/>
      <c r="N528" s="386"/>
      <c r="O528" s="386"/>
      <c r="P528" s="386"/>
      <c r="Q528" s="386"/>
      <c r="R528" s="386"/>
      <c r="S528" s="386"/>
      <c r="T528" s="386"/>
      <c r="U528" s="387"/>
    </row>
    <row r="529" spans="5:21">
      <c r="E529" s="386"/>
      <c r="F529" s="386"/>
      <c r="G529" s="386"/>
      <c r="H529" s="386"/>
      <c r="I529" s="386"/>
      <c r="J529" s="386"/>
      <c r="K529" s="386"/>
      <c r="L529" s="386"/>
      <c r="M529" s="386"/>
      <c r="N529" s="386"/>
      <c r="O529" s="386"/>
      <c r="P529" s="386"/>
      <c r="Q529" s="386"/>
      <c r="R529" s="386"/>
      <c r="S529" s="386"/>
      <c r="T529" s="386"/>
      <c r="U529" s="387"/>
    </row>
    <row r="530" spans="5:21">
      <c r="E530" s="386"/>
      <c r="F530" s="386"/>
      <c r="G530" s="386"/>
      <c r="H530" s="386"/>
      <c r="I530" s="386"/>
      <c r="J530" s="386"/>
      <c r="K530" s="386"/>
      <c r="L530" s="386"/>
      <c r="M530" s="386"/>
      <c r="N530" s="386"/>
      <c r="O530" s="386"/>
      <c r="P530" s="386"/>
      <c r="Q530" s="386"/>
      <c r="R530" s="386"/>
      <c r="S530" s="386"/>
      <c r="T530" s="386"/>
      <c r="U530" s="387"/>
    </row>
    <row r="531" spans="5:21">
      <c r="E531" s="386"/>
      <c r="F531" s="386"/>
      <c r="G531" s="386"/>
      <c r="H531" s="386"/>
      <c r="I531" s="386"/>
      <c r="J531" s="386"/>
      <c r="K531" s="386"/>
      <c r="L531" s="386"/>
      <c r="M531" s="386"/>
      <c r="N531" s="386"/>
      <c r="O531" s="386"/>
      <c r="P531" s="386"/>
      <c r="Q531" s="386"/>
      <c r="R531" s="386"/>
      <c r="S531" s="386"/>
      <c r="T531" s="386"/>
      <c r="U531" s="387"/>
    </row>
    <row r="532" spans="5:21">
      <c r="E532" s="386"/>
      <c r="F532" s="386"/>
      <c r="G532" s="386"/>
      <c r="H532" s="386"/>
      <c r="I532" s="386"/>
      <c r="J532" s="386"/>
      <c r="K532" s="386"/>
      <c r="L532" s="386"/>
      <c r="M532" s="386"/>
      <c r="N532" s="386"/>
      <c r="O532" s="386"/>
      <c r="P532" s="386"/>
      <c r="Q532" s="386"/>
      <c r="R532" s="386"/>
      <c r="S532" s="386"/>
      <c r="T532" s="386"/>
      <c r="U532" s="387"/>
    </row>
    <row r="533" spans="5:21">
      <c r="E533" s="386"/>
      <c r="F533" s="386"/>
      <c r="G533" s="386"/>
      <c r="H533" s="386"/>
      <c r="I533" s="386"/>
      <c r="J533" s="386"/>
      <c r="K533" s="386"/>
      <c r="L533" s="386"/>
      <c r="M533" s="386"/>
      <c r="N533" s="386"/>
      <c r="O533" s="386"/>
      <c r="P533" s="386"/>
      <c r="Q533" s="386"/>
      <c r="R533" s="386"/>
      <c r="S533" s="386"/>
      <c r="T533" s="386"/>
      <c r="U533" s="387"/>
    </row>
    <row r="534" spans="5:21">
      <c r="E534" s="386"/>
      <c r="F534" s="386"/>
      <c r="G534" s="386"/>
      <c r="H534" s="386"/>
      <c r="I534" s="386"/>
      <c r="J534" s="386"/>
      <c r="K534" s="386"/>
      <c r="L534" s="386"/>
      <c r="M534" s="386"/>
      <c r="N534" s="386"/>
      <c r="O534" s="386"/>
      <c r="P534" s="386"/>
      <c r="Q534" s="386"/>
      <c r="R534" s="386"/>
      <c r="S534" s="386"/>
      <c r="T534" s="386"/>
      <c r="U534" s="387"/>
    </row>
    <row r="535" spans="5:21">
      <c r="E535" s="386"/>
      <c r="F535" s="386"/>
      <c r="G535" s="386"/>
      <c r="H535" s="386"/>
      <c r="I535" s="386"/>
      <c r="J535" s="386"/>
      <c r="K535" s="386"/>
      <c r="L535" s="386"/>
      <c r="M535" s="386"/>
      <c r="N535" s="386"/>
      <c r="O535" s="386"/>
      <c r="P535" s="386"/>
      <c r="Q535" s="386"/>
      <c r="R535" s="386"/>
      <c r="S535" s="386"/>
      <c r="T535" s="386"/>
      <c r="U535" s="387"/>
    </row>
    <row r="536" spans="5:21">
      <c r="E536" s="386"/>
      <c r="F536" s="386"/>
      <c r="G536" s="386"/>
      <c r="H536" s="386"/>
      <c r="I536" s="386"/>
      <c r="J536" s="386"/>
      <c r="K536" s="386"/>
      <c r="L536" s="386"/>
      <c r="M536" s="386"/>
      <c r="N536" s="386"/>
      <c r="O536" s="386"/>
      <c r="P536" s="386"/>
      <c r="Q536" s="386"/>
      <c r="R536" s="386"/>
      <c r="S536" s="386"/>
      <c r="T536" s="386"/>
      <c r="U536" s="387"/>
    </row>
    <row r="537" spans="5:21">
      <c r="E537" s="386"/>
      <c r="F537" s="386"/>
      <c r="G537" s="386"/>
      <c r="H537" s="386"/>
      <c r="I537" s="386"/>
      <c r="J537" s="386"/>
      <c r="K537" s="386"/>
      <c r="L537" s="386"/>
      <c r="M537" s="386"/>
      <c r="N537" s="386"/>
      <c r="O537" s="386"/>
      <c r="P537" s="386"/>
      <c r="Q537" s="386"/>
      <c r="R537" s="386"/>
      <c r="S537" s="386"/>
      <c r="T537" s="386"/>
      <c r="U537" s="387"/>
    </row>
    <row r="538" spans="5:21">
      <c r="E538" s="386"/>
      <c r="F538" s="386"/>
      <c r="G538" s="386"/>
      <c r="H538" s="386"/>
      <c r="I538" s="386"/>
      <c r="J538" s="386"/>
      <c r="K538" s="386"/>
      <c r="L538" s="386"/>
      <c r="M538" s="386"/>
      <c r="N538" s="386"/>
      <c r="O538" s="386"/>
      <c r="P538" s="386"/>
      <c r="Q538" s="386"/>
      <c r="R538" s="386"/>
      <c r="S538" s="386"/>
      <c r="T538" s="386"/>
      <c r="U538" s="387"/>
    </row>
    <row r="539" spans="5:21">
      <c r="E539" s="386"/>
      <c r="F539" s="386"/>
      <c r="G539" s="386"/>
      <c r="H539" s="386"/>
      <c r="I539" s="386"/>
      <c r="J539" s="386"/>
      <c r="K539" s="386"/>
      <c r="L539" s="386"/>
      <c r="M539" s="386"/>
      <c r="N539" s="386"/>
      <c r="O539" s="386"/>
      <c r="P539" s="386"/>
      <c r="Q539" s="386"/>
      <c r="R539" s="386"/>
      <c r="S539" s="386"/>
      <c r="T539" s="386"/>
      <c r="U539" s="387"/>
    </row>
    <row r="540" spans="5:21">
      <c r="E540" s="386"/>
      <c r="F540" s="386"/>
      <c r="G540" s="386"/>
      <c r="H540" s="386"/>
      <c r="I540" s="386"/>
      <c r="J540" s="386"/>
      <c r="K540" s="386"/>
      <c r="L540" s="386"/>
      <c r="M540" s="386"/>
      <c r="N540" s="386"/>
      <c r="O540" s="386"/>
      <c r="P540" s="386"/>
      <c r="Q540" s="386"/>
      <c r="R540" s="386"/>
      <c r="S540" s="386"/>
      <c r="T540" s="386"/>
      <c r="U540" s="387"/>
    </row>
    <row r="541" spans="5:21">
      <c r="E541" s="386"/>
      <c r="F541" s="386"/>
      <c r="G541" s="386"/>
      <c r="H541" s="386"/>
      <c r="I541" s="386"/>
      <c r="J541" s="386"/>
      <c r="K541" s="386"/>
      <c r="L541" s="386"/>
      <c r="M541" s="386"/>
      <c r="N541" s="386"/>
      <c r="O541" s="386"/>
      <c r="P541" s="386"/>
      <c r="Q541" s="386"/>
      <c r="R541" s="386"/>
      <c r="S541" s="386"/>
      <c r="T541" s="386"/>
      <c r="U541" s="387"/>
    </row>
    <row r="542" spans="5:21">
      <c r="E542" s="386"/>
      <c r="F542" s="386"/>
      <c r="G542" s="386"/>
      <c r="H542" s="386"/>
      <c r="I542" s="386"/>
      <c r="J542" s="386"/>
      <c r="K542" s="386"/>
      <c r="L542" s="386"/>
      <c r="M542" s="386"/>
      <c r="N542" s="386"/>
      <c r="O542" s="386"/>
      <c r="P542" s="386"/>
      <c r="Q542" s="386"/>
      <c r="R542" s="386"/>
      <c r="S542" s="386"/>
      <c r="T542" s="386"/>
      <c r="U542" s="387"/>
    </row>
    <row r="543" spans="5:21">
      <c r="E543" s="386"/>
      <c r="F543" s="386"/>
      <c r="G543" s="386"/>
      <c r="H543" s="386"/>
      <c r="I543" s="386"/>
      <c r="J543" s="386"/>
      <c r="K543" s="386"/>
      <c r="L543" s="386"/>
      <c r="M543" s="386"/>
      <c r="N543" s="386"/>
      <c r="O543" s="386"/>
      <c r="P543" s="386"/>
      <c r="Q543" s="386"/>
      <c r="R543" s="386"/>
      <c r="S543" s="386"/>
      <c r="T543" s="386"/>
      <c r="U543" s="387"/>
    </row>
    <row r="544" spans="5:21">
      <c r="E544" s="386"/>
      <c r="F544" s="386"/>
      <c r="G544" s="386"/>
      <c r="H544" s="386"/>
      <c r="I544" s="386"/>
      <c r="J544" s="386"/>
      <c r="K544" s="386"/>
      <c r="L544" s="386"/>
      <c r="M544" s="386"/>
      <c r="N544" s="386"/>
      <c r="O544" s="386"/>
      <c r="P544" s="386"/>
      <c r="Q544" s="386"/>
      <c r="R544" s="386"/>
      <c r="S544" s="386"/>
      <c r="T544" s="386"/>
      <c r="U544" s="387"/>
    </row>
    <row r="545" spans="5:21">
      <c r="E545" s="386"/>
      <c r="F545" s="386"/>
      <c r="G545" s="386"/>
      <c r="H545" s="386"/>
      <c r="I545" s="386"/>
      <c r="J545" s="386"/>
      <c r="K545" s="386"/>
      <c r="L545" s="386"/>
      <c r="M545" s="386"/>
      <c r="N545" s="386"/>
      <c r="O545" s="386"/>
      <c r="P545" s="386"/>
      <c r="Q545" s="386"/>
      <c r="R545" s="386"/>
      <c r="S545" s="386"/>
      <c r="T545" s="386"/>
      <c r="U545" s="387"/>
    </row>
    <row r="546" spans="5:21">
      <c r="E546" s="386"/>
      <c r="F546" s="386"/>
      <c r="G546" s="386"/>
      <c r="H546" s="386"/>
      <c r="I546" s="386"/>
      <c r="J546" s="386"/>
      <c r="K546" s="386"/>
      <c r="L546" s="386"/>
      <c r="M546" s="386"/>
      <c r="N546" s="386"/>
      <c r="O546" s="386"/>
      <c r="P546" s="386"/>
      <c r="Q546" s="386"/>
      <c r="R546" s="386"/>
      <c r="S546" s="386"/>
      <c r="T546" s="386"/>
      <c r="U546" s="387"/>
    </row>
    <row r="547" spans="5:21">
      <c r="E547" s="386"/>
      <c r="F547" s="386"/>
      <c r="G547" s="386"/>
      <c r="H547" s="386"/>
      <c r="I547" s="386"/>
      <c r="J547" s="386"/>
      <c r="K547" s="386"/>
      <c r="L547" s="386"/>
      <c r="M547" s="386"/>
      <c r="N547" s="386"/>
      <c r="O547" s="386"/>
      <c r="P547" s="386"/>
      <c r="Q547" s="386"/>
      <c r="R547" s="386"/>
      <c r="S547" s="386"/>
      <c r="T547" s="386"/>
      <c r="U547" s="387"/>
    </row>
    <row r="548" spans="5:21">
      <c r="E548" s="386"/>
      <c r="F548" s="386"/>
      <c r="G548" s="386"/>
      <c r="H548" s="386"/>
      <c r="I548" s="386"/>
      <c r="J548" s="386"/>
      <c r="K548" s="386"/>
      <c r="L548" s="386"/>
      <c r="M548" s="386"/>
      <c r="N548" s="386"/>
      <c r="O548" s="386"/>
      <c r="P548" s="386"/>
      <c r="Q548" s="386"/>
      <c r="R548" s="386"/>
      <c r="S548" s="386"/>
      <c r="T548" s="386"/>
      <c r="U548" s="387"/>
    </row>
    <row r="549" spans="5:21">
      <c r="E549" s="386"/>
      <c r="F549" s="386"/>
      <c r="G549" s="386"/>
      <c r="H549" s="386"/>
      <c r="I549" s="386"/>
      <c r="J549" s="386"/>
      <c r="K549" s="386"/>
      <c r="L549" s="386"/>
      <c r="M549" s="386"/>
      <c r="N549" s="386"/>
      <c r="O549" s="386"/>
      <c r="P549" s="386"/>
      <c r="Q549" s="386"/>
      <c r="R549" s="386"/>
      <c r="S549" s="386"/>
      <c r="T549" s="386"/>
      <c r="U549" s="387"/>
    </row>
    <row r="550" spans="5:21">
      <c r="E550" s="386"/>
      <c r="F550" s="386"/>
      <c r="G550" s="386"/>
      <c r="H550" s="386"/>
      <c r="I550" s="386"/>
      <c r="J550" s="386"/>
      <c r="K550" s="386"/>
      <c r="L550" s="386"/>
      <c r="M550" s="386"/>
      <c r="N550" s="386"/>
      <c r="O550" s="386"/>
      <c r="P550" s="386"/>
      <c r="Q550" s="386"/>
      <c r="R550" s="386"/>
      <c r="S550" s="386"/>
      <c r="T550" s="386"/>
      <c r="U550" s="387"/>
    </row>
    <row r="551" spans="5:21">
      <c r="E551" s="386"/>
      <c r="F551" s="386"/>
      <c r="G551" s="386"/>
      <c r="H551" s="386"/>
      <c r="I551" s="386"/>
      <c r="J551" s="386"/>
      <c r="K551" s="386"/>
      <c r="L551" s="386"/>
      <c r="M551" s="386"/>
      <c r="N551" s="386"/>
      <c r="O551" s="386"/>
      <c r="P551" s="386"/>
      <c r="Q551" s="386"/>
      <c r="R551" s="386"/>
      <c r="S551" s="386"/>
      <c r="T551" s="386"/>
      <c r="U551" s="387"/>
    </row>
    <row r="552" spans="5:21">
      <c r="E552" s="386"/>
      <c r="F552" s="386"/>
      <c r="G552" s="386"/>
      <c r="H552" s="386"/>
      <c r="I552" s="386"/>
      <c r="J552" s="386"/>
      <c r="K552" s="386"/>
      <c r="L552" s="386"/>
      <c r="M552" s="386"/>
      <c r="N552" s="386"/>
      <c r="O552" s="386"/>
      <c r="P552" s="386"/>
      <c r="Q552" s="386"/>
      <c r="R552" s="386"/>
      <c r="S552" s="386"/>
      <c r="T552" s="386"/>
      <c r="U552" s="387"/>
    </row>
    <row r="553" spans="5:21">
      <c r="E553" s="386"/>
      <c r="F553" s="386"/>
      <c r="G553" s="386"/>
      <c r="H553" s="386"/>
      <c r="I553" s="386"/>
      <c r="J553" s="386"/>
      <c r="K553" s="386"/>
      <c r="L553" s="386"/>
      <c r="M553" s="386"/>
      <c r="N553" s="386"/>
      <c r="O553" s="386"/>
      <c r="P553" s="386"/>
      <c r="Q553" s="386"/>
      <c r="R553" s="386"/>
      <c r="S553" s="386"/>
      <c r="T553" s="386"/>
      <c r="U553" s="387"/>
    </row>
    <row r="554" spans="5:21">
      <c r="E554" s="386"/>
      <c r="F554" s="386"/>
      <c r="G554" s="386"/>
      <c r="H554" s="386"/>
      <c r="I554" s="386"/>
      <c r="J554" s="386"/>
      <c r="K554" s="386"/>
      <c r="L554" s="386"/>
      <c r="M554" s="386"/>
      <c r="N554" s="386"/>
      <c r="O554" s="386"/>
      <c r="P554" s="386"/>
      <c r="Q554" s="386"/>
      <c r="R554" s="386"/>
      <c r="S554" s="386"/>
      <c r="T554" s="386"/>
      <c r="U554" s="387"/>
    </row>
    <row r="555" spans="5:21">
      <c r="E555" s="386"/>
      <c r="F555" s="386"/>
      <c r="G555" s="386"/>
      <c r="H555" s="386"/>
      <c r="I555" s="386"/>
      <c r="J555" s="386"/>
      <c r="K555" s="386"/>
      <c r="L555" s="386"/>
      <c r="M555" s="386"/>
      <c r="N555" s="386"/>
      <c r="O555" s="386"/>
      <c r="P555" s="386"/>
      <c r="Q555" s="386"/>
      <c r="R555" s="386"/>
      <c r="S555" s="386"/>
      <c r="T555" s="386"/>
      <c r="U555" s="387"/>
    </row>
    <row r="556" spans="5:21">
      <c r="E556" s="386"/>
      <c r="F556" s="386"/>
      <c r="G556" s="386"/>
      <c r="H556" s="386"/>
      <c r="I556" s="386"/>
      <c r="J556" s="386"/>
      <c r="K556" s="386"/>
      <c r="L556" s="386"/>
      <c r="M556" s="386"/>
      <c r="N556" s="386"/>
      <c r="O556" s="386"/>
      <c r="P556" s="386"/>
      <c r="Q556" s="386"/>
      <c r="R556" s="386"/>
      <c r="S556" s="386"/>
      <c r="T556" s="386"/>
      <c r="U556" s="387"/>
    </row>
    <row r="557" spans="5:21">
      <c r="E557" s="386"/>
      <c r="F557" s="386"/>
      <c r="G557" s="386"/>
      <c r="H557" s="386"/>
      <c r="I557" s="386"/>
      <c r="J557" s="386"/>
      <c r="K557" s="386"/>
      <c r="L557" s="386"/>
      <c r="M557" s="386"/>
      <c r="N557" s="386"/>
      <c r="O557" s="386"/>
      <c r="P557" s="386"/>
      <c r="Q557" s="386"/>
      <c r="R557" s="386"/>
      <c r="S557" s="386"/>
      <c r="T557" s="386"/>
      <c r="U557" s="387"/>
    </row>
    <row r="558" spans="5:21">
      <c r="E558" s="386"/>
      <c r="F558" s="386"/>
      <c r="G558" s="386"/>
      <c r="H558" s="386"/>
      <c r="I558" s="386"/>
      <c r="J558" s="386"/>
      <c r="K558" s="386"/>
      <c r="L558" s="386"/>
      <c r="M558" s="386"/>
      <c r="N558" s="386"/>
      <c r="O558" s="386"/>
      <c r="P558" s="386"/>
      <c r="Q558" s="386"/>
      <c r="R558" s="386"/>
      <c r="S558" s="386"/>
      <c r="T558" s="386"/>
      <c r="U558" s="387"/>
    </row>
    <row r="559" spans="5:21">
      <c r="E559" s="386"/>
      <c r="F559" s="386"/>
      <c r="G559" s="386"/>
      <c r="H559" s="386"/>
      <c r="I559" s="386"/>
      <c r="J559" s="386"/>
      <c r="K559" s="386"/>
      <c r="L559" s="386"/>
      <c r="M559" s="386"/>
      <c r="N559" s="386"/>
      <c r="O559" s="386"/>
      <c r="P559" s="386"/>
      <c r="Q559" s="386"/>
      <c r="R559" s="386"/>
      <c r="S559" s="386"/>
      <c r="T559" s="386"/>
      <c r="U559" s="387"/>
    </row>
    <row r="560" spans="5:21">
      <c r="E560" s="386"/>
      <c r="F560" s="386"/>
      <c r="G560" s="386"/>
      <c r="H560" s="386"/>
      <c r="I560" s="386"/>
      <c r="J560" s="386"/>
      <c r="K560" s="386"/>
      <c r="L560" s="386"/>
      <c r="M560" s="386"/>
      <c r="N560" s="386"/>
      <c r="O560" s="386"/>
      <c r="P560" s="386"/>
      <c r="Q560" s="386"/>
      <c r="R560" s="386"/>
      <c r="S560" s="386"/>
      <c r="T560" s="386"/>
      <c r="U560" s="387"/>
    </row>
    <row r="561" spans="5:21">
      <c r="E561" s="386"/>
      <c r="F561" s="386"/>
      <c r="G561" s="386"/>
      <c r="H561" s="386"/>
      <c r="I561" s="386"/>
      <c r="J561" s="386"/>
      <c r="K561" s="386"/>
      <c r="L561" s="386"/>
      <c r="M561" s="386"/>
      <c r="N561" s="386"/>
      <c r="O561" s="386"/>
      <c r="P561" s="386"/>
      <c r="Q561" s="386"/>
      <c r="R561" s="386"/>
      <c r="S561" s="386"/>
      <c r="T561" s="386"/>
      <c r="U561" s="387"/>
    </row>
    <row r="562" spans="5:21">
      <c r="E562" s="386"/>
      <c r="F562" s="386"/>
      <c r="G562" s="386"/>
      <c r="H562" s="386"/>
      <c r="I562" s="386"/>
      <c r="J562" s="386"/>
      <c r="K562" s="386"/>
      <c r="L562" s="386"/>
      <c r="M562" s="386"/>
      <c r="N562" s="386"/>
      <c r="O562" s="386"/>
      <c r="P562" s="386"/>
      <c r="Q562" s="386"/>
      <c r="R562" s="386"/>
      <c r="S562" s="386"/>
      <c r="T562" s="386"/>
      <c r="U562" s="387"/>
    </row>
    <row r="563" spans="5:21">
      <c r="E563" s="386"/>
      <c r="F563" s="386"/>
      <c r="G563" s="386"/>
      <c r="H563" s="386"/>
      <c r="I563" s="386"/>
      <c r="J563" s="386"/>
      <c r="K563" s="386"/>
      <c r="L563" s="386"/>
      <c r="M563" s="386"/>
      <c r="N563" s="386"/>
      <c r="O563" s="386"/>
      <c r="P563" s="386"/>
      <c r="Q563" s="386"/>
      <c r="R563" s="386"/>
      <c r="S563" s="386"/>
      <c r="T563" s="386"/>
      <c r="U563" s="387"/>
    </row>
    <row r="564" spans="5:21">
      <c r="E564" s="386"/>
      <c r="F564" s="386"/>
      <c r="G564" s="386"/>
      <c r="H564" s="386"/>
      <c r="I564" s="386"/>
      <c r="J564" s="386"/>
      <c r="K564" s="386"/>
      <c r="L564" s="386"/>
      <c r="M564" s="386"/>
      <c r="N564" s="386"/>
      <c r="O564" s="386"/>
      <c r="P564" s="386"/>
      <c r="Q564" s="386"/>
      <c r="R564" s="386"/>
      <c r="S564" s="386"/>
      <c r="T564" s="386"/>
      <c r="U564" s="387"/>
    </row>
    <row r="565" spans="5:21">
      <c r="E565" s="386"/>
      <c r="F565" s="386"/>
      <c r="G565" s="386"/>
      <c r="H565" s="386"/>
      <c r="I565" s="386"/>
      <c r="J565" s="386"/>
      <c r="K565" s="386"/>
      <c r="L565" s="386"/>
      <c r="M565" s="386"/>
      <c r="N565" s="386"/>
      <c r="O565" s="386"/>
      <c r="P565" s="386"/>
      <c r="Q565" s="386"/>
      <c r="R565" s="386"/>
      <c r="S565" s="386"/>
      <c r="T565" s="386"/>
      <c r="U565" s="387"/>
    </row>
    <row r="566" spans="5:21">
      <c r="E566" s="386"/>
      <c r="F566" s="386"/>
      <c r="G566" s="386"/>
      <c r="H566" s="386"/>
      <c r="I566" s="386"/>
      <c r="J566" s="386"/>
      <c r="K566" s="386"/>
      <c r="L566" s="386"/>
      <c r="M566" s="386"/>
      <c r="N566" s="386"/>
      <c r="O566" s="386"/>
      <c r="P566" s="386"/>
      <c r="Q566" s="386"/>
      <c r="R566" s="386"/>
      <c r="S566" s="386"/>
      <c r="T566" s="386"/>
      <c r="U566" s="387"/>
    </row>
    <row r="567" spans="5:21">
      <c r="E567" s="386"/>
      <c r="F567" s="386"/>
      <c r="G567" s="386"/>
      <c r="H567" s="386"/>
      <c r="I567" s="386"/>
      <c r="J567" s="386"/>
      <c r="K567" s="386"/>
      <c r="L567" s="386"/>
      <c r="M567" s="386"/>
      <c r="N567" s="386"/>
      <c r="O567" s="386"/>
      <c r="P567" s="386"/>
      <c r="Q567" s="386"/>
      <c r="R567" s="386"/>
      <c r="S567" s="386"/>
      <c r="T567" s="386"/>
      <c r="U567" s="387"/>
    </row>
    <row r="568" spans="5:21">
      <c r="E568" s="386"/>
      <c r="F568" s="386"/>
      <c r="G568" s="386"/>
      <c r="H568" s="386"/>
      <c r="I568" s="386"/>
      <c r="J568" s="386"/>
      <c r="K568" s="386"/>
      <c r="L568" s="386"/>
      <c r="M568" s="386"/>
      <c r="N568" s="386"/>
      <c r="O568" s="386"/>
      <c r="P568" s="386"/>
      <c r="Q568" s="386"/>
      <c r="R568" s="386"/>
      <c r="S568" s="386"/>
      <c r="T568" s="386"/>
      <c r="U568" s="387"/>
    </row>
    <row r="569" spans="5:21">
      <c r="E569" s="386"/>
      <c r="F569" s="386"/>
      <c r="G569" s="386"/>
      <c r="H569" s="386"/>
      <c r="I569" s="386"/>
      <c r="J569" s="386"/>
      <c r="K569" s="386"/>
      <c r="L569" s="386"/>
      <c r="M569" s="386"/>
      <c r="N569" s="386"/>
      <c r="O569" s="386"/>
      <c r="P569" s="386"/>
      <c r="Q569" s="386"/>
      <c r="R569" s="386"/>
      <c r="S569" s="386"/>
      <c r="T569" s="386"/>
      <c r="U569" s="387"/>
    </row>
    <row r="570" spans="5:21">
      <c r="E570" s="386"/>
      <c r="F570" s="386"/>
      <c r="G570" s="386"/>
      <c r="H570" s="386"/>
      <c r="I570" s="386"/>
      <c r="J570" s="386"/>
      <c r="K570" s="386"/>
      <c r="L570" s="386"/>
      <c r="M570" s="386"/>
      <c r="N570" s="386"/>
      <c r="O570" s="386"/>
      <c r="P570" s="386"/>
      <c r="Q570" s="386"/>
      <c r="R570" s="386"/>
      <c r="S570" s="386"/>
      <c r="T570" s="386"/>
      <c r="U570" s="387"/>
    </row>
    <row r="571" spans="5:21">
      <c r="E571" s="386"/>
      <c r="F571" s="386"/>
      <c r="G571" s="386"/>
      <c r="H571" s="386"/>
      <c r="I571" s="386"/>
      <c r="J571" s="386"/>
      <c r="K571" s="386"/>
      <c r="L571" s="386"/>
      <c r="M571" s="386"/>
      <c r="N571" s="386"/>
      <c r="O571" s="386"/>
      <c r="P571" s="386"/>
      <c r="Q571" s="386"/>
      <c r="R571" s="386"/>
      <c r="S571" s="386"/>
      <c r="T571" s="386"/>
      <c r="U571" s="387"/>
    </row>
    <row r="572" spans="5:21">
      <c r="E572" s="386"/>
      <c r="F572" s="386"/>
      <c r="G572" s="386"/>
      <c r="H572" s="386"/>
      <c r="I572" s="386"/>
      <c r="J572" s="386"/>
      <c r="K572" s="386"/>
      <c r="L572" s="386"/>
      <c r="M572" s="386"/>
      <c r="N572" s="386"/>
      <c r="O572" s="386"/>
      <c r="P572" s="386"/>
      <c r="Q572" s="386"/>
      <c r="R572" s="386"/>
      <c r="S572" s="386"/>
      <c r="T572" s="386"/>
      <c r="U572" s="387"/>
    </row>
    <row r="573" spans="5:21">
      <c r="E573" s="386"/>
      <c r="F573" s="386"/>
      <c r="G573" s="386"/>
      <c r="H573" s="386"/>
      <c r="I573" s="386"/>
      <c r="J573" s="386"/>
      <c r="K573" s="386"/>
      <c r="L573" s="386"/>
      <c r="M573" s="386"/>
      <c r="N573" s="386"/>
      <c r="O573" s="386"/>
      <c r="P573" s="386"/>
      <c r="Q573" s="386"/>
      <c r="R573" s="386"/>
      <c r="S573" s="386"/>
      <c r="T573" s="386"/>
      <c r="U573" s="387"/>
    </row>
    <row r="574" spans="5:21">
      <c r="E574" s="386"/>
      <c r="F574" s="386"/>
      <c r="G574" s="386"/>
      <c r="H574" s="386"/>
      <c r="I574" s="386"/>
      <c r="J574" s="386"/>
      <c r="K574" s="386"/>
      <c r="L574" s="386"/>
      <c r="M574" s="386"/>
      <c r="N574" s="386"/>
      <c r="O574" s="386"/>
      <c r="P574" s="386"/>
      <c r="Q574" s="386"/>
      <c r="R574" s="386"/>
      <c r="S574" s="386"/>
      <c r="T574" s="386"/>
      <c r="U574" s="387"/>
    </row>
    <row r="575" spans="5:21">
      <c r="E575" s="386"/>
      <c r="F575" s="386"/>
      <c r="G575" s="386"/>
      <c r="H575" s="386"/>
      <c r="I575" s="386"/>
      <c r="J575" s="386"/>
      <c r="K575" s="386"/>
      <c r="L575" s="386"/>
      <c r="M575" s="386"/>
      <c r="N575" s="386"/>
      <c r="O575" s="386"/>
      <c r="P575" s="386"/>
      <c r="Q575" s="386"/>
      <c r="R575" s="386"/>
      <c r="S575" s="386"/>
      <c r="T575" s="386"/>
      <c r="U575" s="387"/>
    </row>
    <row r="576" spans="5:21">
      <c r="E576" s="386"/>
      <c r="F576" s="386"/>
      <c r="G576" s="386"/>
      <c r="H576" s="386"/>
      <c r="I576" s="386"/>
      <c r="J576" s="386"/>
      <c r="K576" s="386"/>
      <c r="L576" s="386"/>
      <c r="M576" s="386"/>
      <c r="N576" s="386"/>
      <c r="O576" s="386"/>
      <c r="P576" s="386"/>
      <c r="Q576" s="386"/>
      <c r="R576" s="386"/>
      <c r="S576" s="386"/>
      <c r="T576" s="386"/>
      <c r="U576" s="387"/>
    </row>
    <row r="577" spans="5:21">
      <c r="E577" s="386"/>
      <c r="F577" s="386"/>
      <c r="G577" s="386"/>
      <c r="H577" s="386"/>
      <c r="I577" s="386"/>
      <c r="J577" s="386"/>
      <c r="K577" s="386"/>
      <c r="L577" s="386"/>
      <c r="M577" s="386"/>
      <c r="N577" s="386"/>
      <c r="O577" s="386"/>
      <c r="P577" s="386"/>
      <c r="Q577" s="386"/>
      <c r="R577" s="386"/>
      <c r="S577" s="386"/>
      <c r="T577" s="386"/>
      <c r="U577" s="387"/>
    </row>
    <row r="578" spans="5:21">
      <c r="E578" s="386"/>
      <c r="F578" s="386"/>
      <c r="G578" s="386"/>
      <c r="H578" s="386"/>
      <c r="I578" s="386"/>
      <c r="J578" s="386"/>
      <c r="K578" s="386"/>
      <c r="L578" s="386"/>
      <c r="M578" s="386"/>
      <c r="N578" s="386"/>
      <c r="O578" s="386"/>
      <c r="P578" s="386"/>
      <c r="Q578" s="386"/>
      <c r="R578" s="386"/>
      <c r="S578" s="386"/>
      <c r="T578" s="386"/>
      <c r="U578" s="387"/>
    </row>
    <row r="579" spans="5:21">
      <c r="E579" s="386"/>
      <c r="F579" s="386"/>
      <c r="G579" s="386"/>
      <c r="H579" s="386"/>
      <c r="I579" s="386"/>
      <c r="J579" s="386"/>
      <c r="K579" s="386"/>
      <c r="L579" s="386"/>
      <c r="M579" s="386"/>
      <c r="N579" s="386"/>
      <c r="O579" s="386"/>
      <c r="P579" s="386"/>
      <c r="Q579" s="386"/>
      <c r="R579" s="386"/>
      <c r="S579" s="386"/>
      <c r="T579" s="386"/>
      <c r="U579" s="387"/>
    </row>
    <row r="580" spans="5:21">
      <c r="E580" s="386"/>
      <c r="F580" s="386"/>
      <c r="G580" s="386"/>
      <c r="H580" s="386"/>
      <c r="I580" s="386"/>
      <c r="J580" s="386"/>
      <c r="K580" s="386"/>
      <c r="L580" s="386"/>
      <c r="M580" s="386"/>
      <c r="N580" s="386"/>
      <c r="O580" s="386"/>
      <c r="P580" s="386"/>
      <c r="Q580" s="386"/>
      <c r="R580" s="386"/>
      <c r="S580" s="386"/>
      <c r="T580" s="386"/>
      <c r="U580" s="387"/>
    </row>
    <row r="581" spans="5:21">
      <c r="E581" s="386"/>
      <c r="F581" s="386"/>
      <c r="G581" s="386"/>
      <c r="H581" s="386"/>
      <c r="I581" s="386"/>
      <c r="J581" s="386"/>
      <c r="K581" s="386"/>
      <c r="L581" s="386"/>
      <c r="M581" s="386"/>
      <c r="N581" s="386"/>
      <c r="O581" s="386"/>
      <c r="P581" s="386"/>
      <c r="Q581" s="386"/>
      <c r="R581" s="386"/>
      <c r="S581" s="386"/>
      <c r="T581" s="386"/>
      <c r="U581" s="387"/>
    </row>
    <row r="582" spans="5:21">
      <c r="E582" s="386"/>
      <c r="F582" s="386"/>
      <c r="G582" s="386"/>
      <c r="H582" s="386"/>
      <c r="I582" s="386"/>
      <c r="J582" s="386"/>
      <c r="K582" s="386"/>
      <c r="L582" s="386"/>
      <c r="M582" s="386"/>
      <c r="N582" s="386"/>
      <c r="O582" s="386"/>
      <c r="P582" s="386"/>
      <c r="Q582" s="386"/>
      <c r="R582" s="386"/>
      <c r="S582" s="386"/>
      <c r="T582" s="386"/>
      <c r="U582" s="387"/>
    </row>
    <row r="583" spans="5:21">
      <c r="E583" s="386"/>
      <c r="F583" s="386"/>
      <c r="G583" s="386"/>
      <c r="H583" s="386"/>
      <c r="I583" s="386"/>
      <c r="J583" s="386"/>
      <c r="K583" s="386"/>
      <c r="L583" s="386"/>
      <c r="M583" s="386"/>
      <c r="N583" s="386"/>
      <c r="O583" s="386"/>
      <c r="P583" s="386"/>
      <c r="Q583" s="386"/>
      <c r="R583" s="386"/>
      <c r="S583" s="386"/>
      <c r="T583" s="386"/>
      <c r="U583" s="387"/>
    </row>
    <row r="584" spans="5:21">
      <c r="E584" s="386"/>
      <c r="F584" s="386"/>
      <c r="G584" s="386"/>
      <c r="H584" s="386"/>
      <c r="I584" s="386"/>
      <c r="J584" s="386"/>
      <c r="K584" s="386"/>
      <c r="L584" s="386"/>
      <c r="M584" s="386"/>
      <c r="N584" s="386"/>
      <c r="O584" s="386"/>
      <c r="P584" s="386"/>
      <c r="Q584" s="386"/>
      <c r="R584" s="386"/>
      <c r="S584" s="386"/>
      <c r="T584" s="386"/>
      <c r="U584" s="387"/>
    </row>
    <row r="585" spans="5:21">
      <c r="E585" s="386"/>
      <c r="F585" s="386"/>
      <c r="G585" s="386"/>
      <c r="H585" s="386"/>
      <c r="I585" s="386"/>
      <c r="J585" s="386"/>
      <c r="K585" s="386"/>
      <c r="L585" s="386"/>
      <c r="M585" s="386"/>
      <c r="N585" s="386"/>
      <c r="O585" s="386"/>
      <c r="P585" s="386"/>
      <c r="Q585" s="386"/>
      <c r="R585" s="386"/>
      <c r="S585" s="386"/>
      <c r="T585" s="386"/>
      <c r="U585" s="387"/>
    </row>
    <row r="586" spans="5:21">
      <c r="E586" s="386"/>
      <c r="F586" s="386"/>
      <c r="G586" s="386"/>
      <c r="H586" s="386"/>
      <c r="I586" s="386"/>
      <c r="J586" s="386"/>
      <c r="K586" s="386"/>
      <c r="L586" s="386"/>
      <c r="M586" s="386"/>
      <c r="N586" s="386"/>
      <c r="O586" s="386"/>
      <c r="P586" s="386"/>
      <c r="Q586" s="386"/>
      <c r="R586" s="386"/>
      <c r="S586" s="386"/>
      <c r="T586" s="386"/>
      <c r="U586" s="387"/>
    </row>
    <row r="587" spans="5:21">
      <c r="E587" s="386"/>
      <c r="F587" s="386"/>
      <c r="G587" s="386"/>
      <c r="H587" s="386"/>
      <c r="I587" s="386"/>
      <c r="J587" s="386"/>
      <c r="K587" s="386"/>
      <c r="L587" s="386"/>
      <c r="M587" s="386"/>
      <c r="N587" s="386"/>
      <c r="O587" s="386"/>
      <c r="P587" s="386"/>
      <c r="Q587" s="386"/>
      <c r="R587" s="386"/>
      <c r="S587" s="386"/>
      <c r="T587" s="386"/>
      <c r="U587" s="387"/>
    </row>
    <row r="588" spans="5:21">
      <c r="E588" s="386"/>
      <c r="F588" s="386"/>
      <c r="G588" s="386"/>
      <c r="H588" s="386"/>
      <c r="I588" s="386"/>
      <c r="J588" s="386"/>
      <c r="K588" s="386"/>
      <c r="L588" s="386"/>
      <c r="M588" s="386"/>
      <c r="N588" s="386"/>
      <c r="O588" s="386"/>
      <c r="P588" s="386"/>
      <c r="Q588" s="386"/>
      <c r="R588" s="386"/>
      <c r="S588" s="386"/>
      <c r="T588" s="386"/>
      <c r="U588" s="387"/>
    </row>
    <row r="589" spans="5:21">
      <c r="E589" s="386"/>
      <c r="F589" s="386"/>
      <c r="G589" s="386"/>
      <c r="H589" s="386"/>
      <c r="I589" s="386"/>
      <c r="J589" s="386"/>
      <c r="K589" s="386"/>
      <c r="L589" s="386"/>
      <c r="M589" s="386"/>
      <c r="N589" s="386"/>
      <c r="O589" s="386"/>
      <c r="P589" s="386"/>
      <c r="Q589" s="386"/>
      <c r="R589" s="386"/>
      <c r="S589" s="386"/>
      <c r="T589" s="386"/>
      <c r="U589" s="387"/>
    </row>
    <row r="590" spans="5:21">
      <c r="E590" s="386"/>
      <c r="F590" s="386"/>
      <c r="G590" s="386"/>
      <c r="H590" s="386"/>
      <c r="I590" s="386"/>
      <c r="J590" s="386"/>
      <c r="K590" s="386"/>
      <c r="L590" s="386"/>
      <c r="M590" s="386"/>
      <c r="N590" s="386"/>
      <c r="O590" s="386"/>
      <c r="P590" s="386"/>
      <c r="Q590" s="386"/>
      <c r="R590" s="386"/>
      <c r="S590" s="386"/>
      <c r="T590" s="386"/>
      <c r="U590" s="387"/>
    </row>
    <row r="591" spans="5:21">
      <c r="E591" s="386"/>
      <c r="F591" s="386"/>
      <c r="G591" s="386"/>
      <c r="H591" s="386"/>
      <c r="I591" s="386"/>
      <c r="J591" s="386"/>
      <c r="K591" s="386"/>
      <c r="L591" s="386"/>
      <c r="M591" s="386"/>
      <c r="N591" s="386"/>
      <c r="O591" s="386"/>
      <c r="P591" s="386"/>
      <c r="Q591" s="386"/>
      <c r="R591" s="386"/>
      <c r="S591" s="386"/>
      <c r="T591" s="386"/>
      <c r="U591" s="387"/>
    </row>
    <row r="592" spans="5:21">
      <c r="E592" s="386"/>
      <c r="F592" s="386"/>
      <c r="G592" s="386"/>
      <c r="H592" s="386"/>
      <c r="I592" s="386"/>
      <c r="J592" s="386"/>
      <c r="K592" s="386"/>
      <c r="L592" s="386"/>
      <c r="M592" s="386"/>
      <c r="N592" s="386"/>
      <c r="O592" s="386"/>
      <c r="P592" s="386"/>
      <c r="Q592" s="386"/>
      <c r="R592" s="386"/>
      <c r="S592" s="386"/>
      <c r="T592" s="386"/>
      <c r="U592" s="387"/>
    </row>
    <row r="593" spans="5:21">
      <c r="E593" s="386"/>
      <c r="F593" s="386"/>
      <c r="G593" s="386"/>
      <c r="H593" s="386"/>
      <c r="I593" s="386"/>
      <c r="J593" s="386"/>
      <c r="K593" s="386"/>
      <c r="L593" s="386"/>
      <c r="M593" s="386"/>
      <c r="N593" s="386"/>
      <c r="O593" s="386"/>
      <c r="P593" s="386"/>
      <c r="Q593" s="386"/>
      <c r="R593" s="386"/>
      <c r="S593" s="386"/>
      <c r="T593" s="386"/>
      <c r="U593" s="387"/>
    </row>
    <row r="594" spans="5:21">
      <c r="E594" s="386"/>
      <c r="F594" s="386"/>
      <c r="G594" s="386"/>
      <c r="H594" s="386"/>
      <c r="I594" s="386"/>
      <c r="J594" s="386"/>
      <c r="K594" s="386"/>
      <c r="L594" s="386"/>
      <c r="M594" s="386"/>
      <c r="N594" s="386"/>
      <c r="O594" s="386"/>
      <c r="P594" s="386"/>
      <c r="Q594" s="386"/>
      <c r="R594" s="386"/>
      <c r="S594" s="386"/>
      <c r="T594" s="386"/>
      <c r="U594" s="387"/>
    </row>
    <row r="595" spans="5:21">
      <c r="E595" s="386"/>
      <c r="F595" s="386"/>
      <c r="G595" s="386"/>
      <c r="H595" s="386"/>
      <c r="I595" s="386"/>
      <c r="J595" s="386"/>
      <c r="K595" s="386"/>
      <c r="L595" s="386"/>
      <c r="M595" s="386"/>
      <c r="N595" s="386"/>
      <c r="O595" s="386"/>
      <c r="P595" s="386"/>
      <c r="Q595" s="386"/>
      <c r="R595" s="386"/>
      <c r="S595" s="386"/>
      <c r="T595" s="386"/>
      <c r="U595" s="387"/>
    </row>
    <row r="596" spans="5:21">
      <c r="E596" s="386"/>
      <c r="F596" s="386"/>
      <c r="G596" s="386"/>
      <c r="H596" s="386"/>
      <c r="I596" s="386"/>
      <c r="J596" s="386"/>
      <c r="K596" s="386"/>
      <c r="L596" s="386"/>
      <c r="M596" s="386"/>
      <c r="N596" s="386"/>
      <c r="O596" s="386"/>
      <c r="P596" s="386"/>
      <c r="Q596" s="386"/>
      <c r="R596" s="386"/>
      <c r="S596" s="386"/>
      <c r="T596" s="386"/>
      <c r="U596" s="387"/>
    </row>
    <row r="597" spans="5:21">
      <c r="E597" s="386"/>
      <c r="F597" s="386"/>
      <c r="G597" s="386"/>
      <c r="H597" s="386"/>
      <c r="I597" s="386"/>
      <c r="J597" s="386"/>
      <c r="K597" s="386"/>
      <c r="L597" s="386"/>
      <c r="M597" s="386"/>
      <c r="N597" s="386"/>
      <c r="O597" s="386"/>
      <c r="P597" s="386"/>
      <c r="Q597" s="386"/>
      <c r="R597" s="386"/>
      <c r="S597" s="386"/>
      <c r="T597" s="386"/>
      <c r="U597" s="387"/>
    </row>
    <row r="598" spans="5:21">
      <c r="E598" s="386"/>
      <c r="F598" s="386"/>
      <c r="G598" s="386"/>
      <c r="H598" s="386"/>
      <c r="I598" s="386"/>
      <c r="J598" s="386"/>
      <c r="K598" s="386"/>
      <c r="L598" s="386"/>
      <c r="M598" s="386"/>
      <c r="N598" s="386"/>
      <c r="O598" s="386"/>
      <c r="P598" s="386"/>
      <c r="Q598" s="386"/>
      <c r="R598" s="386"/>
      <c r="S598" s="386"/>
      <c r="T598" s="386"/>
      <c r="U598" s="387"/>
    </row>
    <row r="599" spans="5:21">
      <c r="E599" s="386"/>
      <c r="F599" s="386"/>
      <c r="G599" s="386"/>
      <c r="H599" s="386"/>
      <c r="I599" s="386"/>
      <c r="J599" s="386"/>
      <c r="K599" s="386"/>
      <c r="L599" s="386"/>
      <c r="M599" s="386"/>
      <c r="N599" s="386"/>
      <c r="O599" s="386"/>
      <c r="P599" s="386"/>
      <c r="Q599" s="386"/>
      <c r="R599" s="386"/>
      <c r="S599" s="386"/>
      <c r="T599" s="386"/>
      <c r="U599" s="387"/>
    </row>
    <row r="600" spans="5:21">
      <c r="E600" s="386"/>
      <c r="F600" s="386"/>
      <c r="G600" s="386"/>
      <c r="H600" s="386"/>
      <c r="I600" s="386"/>
      <c r="J600" s="386"/>
      <c r="K600" s="386"/>
      <c r="L600" s="386"/>
      <c r="M600" s="386"/>
      <c r="N600" s="386"/>
      <c r="O600" s="386"/>
      <c r="P600" s="386"/>
      <c r="Q600" s="386"/>
      <c r="R600" s="386"/>
      <c r="S600" s="386"/>
      <c r="T600" s="386"/>
      <c r="U600" s="387"/>
    </row>
    <row r="601" spans="5:21">
      <c r="E601" s="386"/>
      <c r="F601" s="386"/>
      <c r="G601" s="386"/>
      <c r="H601" s="386"/>
      <c r="I601" s="386"/>
      <c r="J601" s="386"/>
      <c r="K601" s="386"/>
      <c r="L601" s="386"/>
      <c r="M601" s="386"/>
      <c r="N601" s="386"/>
      <c r="O601" s="386"/>
      <c r="P601" s="386"/>
      <c r="Q601" s="386"/>
      <c r="R601" s="386"/>
      <c r="S601" s="386"/>
      <c r="T601" s="386"/>
      <c r="U601" s="387"/>
    </row>
    <row r="602" spans="5:21">
      <c r="E602" s="386"/>
      <c r="F602" s="386"/>
      <c r="G602" s="386"/>
      <c r="H602" s="386"/>
      <c r="I602" s="386"/>
      <c r="J602" s="386"/>
      <c r="K602" s="386"/>
      <c r="L602" s="386"/>
      <c r="M602" s="386"/>
      <c r="N602" s="386"/>
      <c r="O602" s="386"/>
      <c r="P602" s="386"/>
      <c r="Q602" s="386"/>
      <c r="R602" s="386"/>
      <c r="S602" s="386"/>
      <c r="T602" s="386"/>
      <c r="U602" s="387"/>
    </row>
    <row r="603" spans="5:21">
      <c r="E603" s="386"/>
      <c r="F603" s="386"/>
      <c r="G603" s="386"/>
      <c r="H603" s="386"/>
      <c r="I603" s="386"/>
      <c r="J603" s="386"/>
      <c r="K603" s="386"/>
      <c r="L603" s="386"/>
      <c r="M603" s="386"/>
      <c r="N603" s="386"/>
      <c r="O603" s="386"/>
      <c r="P603" s="386"/>
      <c r="Q603" s="386"/>
      <c r="R603" s="386"/>
      <c r="S603" s="386"/>
      <c r="T603" s="386"/>
      <c r="U603" s="387"/>
    </row>
    <row r="604" spans="5:21">
      <c r="E604" s="386"/>
      <c r="F604" s="386"/>
      <c r="G604" s="386"/>
      <c r="H604" s="386"/>
      <c r="I604" s="386"/>
      <c r="J604" s="386"/>
      <c r="K604" s="386"/>
      <c r="L604" s="386"/>
      <c r="M604" s="386"/>
      <c r="N604" s="386"/>
      <c r="O604" s="386"/>
      <c r="P604" s="386"/>
      <c r="Q604" s="386"/>
      <c r="R604" s="386"/>
      <c r="S604" s="386"/>
      <c r="T604" s="386"/>
      <c r="U604" s="387"/>
    </row>
    <row r="605" spans="5:21">
      <c r="E605" s="386"/>
      <c r="F605" s="386"/>
      <c r="G605" s="386"/>
      <c r="H605" s="386"/>
      <c r="I605" s="386"/>
      <c r="J605" s="386"/>
      <c r="K605" s="386"/>
      <c r="L605" s="386"/>
      <c r="M605" s="386"/>
      <c r="N605" s="386"/>
      <c r="O605" s="386"/>
      <c r="P605" s="386"/>
      <c r="Q605" s="386"/>
      <c r="R605" s="386"/>
      <c r="S605" s="386"/>
      <c r="T605" s="386"/>
      <c r="U605" s="387"/>
    </row>
    <row r="606" spans="5:21">
      <c r="E606" s="386"/>
      <c r="F606" s="386"/>
      <c r="G606" s="386"/>
      <c r="H606" s="386"/>
      <c r="I606" s="386"/>
      <c r="J606" s="386"/>
      <c r="K606" s="386"/>
      <c r="L606" s="386"/>
      <c r="M606" s="386"/>
      <c r="N606" s="386"/>
      <c r="O606" s="386"/>
      <c r="P606" s="386"/>
      <c r="Q606" s="386"/>
      <c r="R606" s="386"/>
      <c r="S606" s="386"/>
      <c r="T606" s="386"/>
      <c r="U606" s="387"/>
    </row>
    <row r="607" spans="5:21">
      <c r="E607" s="386"/>
      <c r="F607" s="386"/>
      <c r="G607" s="386"/>
      <c r="H607" s="386"/>
      <c r="I607" s="386"/>
      <c r="J607" s="386"/>
      <c r="K607" s="386"/>
      <c r="L607" s="386"/>
      <c r="M607" s="386"/>
      <c r="N607" s="386"/>
      <c r="O607" s="386"/>
      <c r="P607" s="386"/>
      <c r="Q607" s="386"/>
      <c r="R607" s="386"/>
      <c r="S607" s="386"/>
      <c r="T607" s="386"/>
      <c r="U607" s="387"/>
    </row>
    <row r="608" spans="5:21">
      <c r="E608" s="386"/>
      <c r="F608" s="386"/>
      <c r="G608" s="386"/>
      <c r="H608" s="386"/>
      <c r="I608" s="386"/>
      <c r="J608" s="386"/>
      <c r="K608" s="386"/>
      <c r="L608" s="386"/>
      <c r="M608" s="386"/>
      <c r="N608" s="386"/>
      <c r="O608" s="386"/>
      <c r="P608" s="386"/>
      <c r="Q608" s="386"/>
      <c r="R608" s="386"/>
      <c r="S608" s="386"/>
      <c r="T608" s="386"/>
      <c r="U608" s="387"/>
    </row>
    <row r="609" spans="5:21">
      <c r="E609" s="386"/>
      <c r="F609" s="386"/>
      <c r="G609" s="386"/>
      <c r="H609" s="386"/>
      <c r="I609" s="386"/>
      <c r="J609" s="386"/>
      <c r="K609" s="386"/>
      <c r="L609" s="386"/>
      <c r="M609" s="386"/>
      <c r="N609" s="386"/>
      <c r="O609" s="386"/>
      <c r="P609" s="386"/>
      <c r="Q609" s="386"/>
      <c r="R609" s="386"/>
      <c r="S609" s="386"/>
      <c r="T609" s="386"/>
      <c r="U609" s="387"/>
    </row>
    <row r="610" spans="5:21">
      <c r="E610" s="386"/>
      <c r="F610" s="386"/>
      <c r="G610" s="386"/>
      <c r="H610" s="386"/>
      <c r="I610" s="386"/>
      <c r="J610" s="386"/>
      <c r="K610" s="386"/>
      <c r="L610" s="386"/>
      <c r="M610" s="386"/>
      <c r="N610" s="386"/>
      <c r="O610" s="386"/>
      <c r="P610" s="386"/>
      <c r="Q610" s="386"/>
      <c r="R610" s="386"/>
      <c r="S610" s="386"/>
      <c r="T610" s="386"/>
      <c r="U610" s="387"/>
    </row>
    <row r="611" spans="5:21">
      <c r="E611" s="386"/>
      <c r="F611" s="386"/>
      <c r="G611" s="386"/>
      <c r="H611" s="386"/>
      <c r="I611" s="386"/>
      <c r="J611" s="386"/>
      <c r="K611" s="386"/>
      <c r="L611" s="386"/>
      <c r="M611" s="386"/>
      <c r="N611" s="386"/>
      <c r="O611" s="386"/>
      <c r="P611" s="386"/>
      <c r="Q611" s="386"/>
      <c r="R611" s="386"/>
      <c r="S611" s="386"/>
      <c r="T611" s="386"/>
      <c r="U611" s="387"/>
    </row>
    <row r="612" spans="5:21">
      <c r="E612" s="386"/>
      <c r="F612" s="386"/>
      <c r="G612" s="386"/>
      <c r="H612" s="386"/>
      <c r="I612" s="386"/>
      <c r="J612" s="386"/>
      <c r="K612" s="386"/>
      <c r="L612" s="386"/>
      <c r="M612" s="386"/>
      <c r="N612" s="386"/>
      <c r="O612" s="386"/>
      <c r="P612" s="386"/>
      <c r="Q612" s="386"/>
      <c r="R612" s="386"/>
      <c r="S612" s="386"/>
      <c r="T612" s="386"/>
      <c r="U612" s="387"/>
    </row>
    <row r="613" spans="5:21">
      <c r="E613" s="386"/>
      <c r="F613" s="386"/>
      <c r="G613" s="386"/>
      <c r="H613" s="386"/>
      <c r="I613" s="386"/>
      <c r="J613" s="386"/>
      <c r="K613" s="386"/>
      <c r="L613" s="386"/>
      <c r="M613" s="386"/>
      <c r="N613" s="386"/>
      <c r="O613" s="386"/>
      <c r="P613" s="386"/>
      <c r="Q613" s="386"/>
      <c r="R613" s="386"/>
      <c r="S613" s="386"/>
      <c r="T613" s="386"/>
      <c r="U613" s="387"/>
    </row>
    <row r="614" spans="5:21">
      <c r="E614" s="386"/>
      <c r="F614" s="386"/>
      <c r="G614" s="386"/>
      <c r="H614" s="386"/>
      <c r="I614" s="386"/>
      <c r="J614" s="386"/>
      <c r="K614" s="386"/>
      <c r="L614" s="386"/>
      <c r="M614" s="386"/>
      <c r="N614" s="386"/>
      <c r="O614" s="386"/>
      <c r="P614" s="386"/>
      <c r="Q614" s="386"/>
      <c r="R614" s="386"/>
      <c r="S614" s="386"/>
      <c r="T614" s="386"/>
      <c r="U614" s="387"/>
    </row>
    <row r="615" spans="5:21">
      <c r="E615" s="386"/>
      <c r="F615" s="386"/>
      <c r="G615" s="386"/>
      <c r="H615" s="386"/>
      <c r="I615" s="386"/>
      <c r="J615" s="386"/>
      <c r="K615" s="386"/>
      <c r="L615" s="386"/>
      <c r="M615" s="386"/>
      <c r="N615" s="386"/>
      <c r="O615" s="386"/>
      <c r="P615" s="386"/>
      <c r="Q615" s="386"/>
      <c r="R615" s="386"/>
      <c r="S615" s="386"/>
      <c r="T615" s="386"/>
      <c r="U615" s="387"/>
    </row>
    <row r="616" spans="5:21">
      <c r="E616" s="386"/>
      <c r="F616" s="386"/>
      <c r="G616" s="386"/>
      <c r="H616" s="386"/>
      <c r="I616" s="386"/>
      <c r="J616" s="386"/>
      <c r="K616" s="386"/>
      <c r="L616" s="386"/>
      <c r="M616" s="386"/>
      <c r="N616" s="386"/>
      <c r="O616" s="386"/>
      <c r="P616" s="386"/>
      <c r="Q616" s="386"/>
      <c r="R616" s="386"/>
      <c r="S616" s="386"/>
      <c r="T616" s="386"/>
      <c r="U616" s="387"/>
    </row>
    <row r="617" spans="5:21">
      <c r="E617" s="386"/>
      <c r="F617" s="386"/>
      <c r="G617" s="386"/>
      <c r="H617" s="386"/>
      <c r="I617" s="386"/>
      <c r="J617" s="386"/>
      <c r="K617" s="386"/>
      <c r="L617" s="386"/>
      <c r="M617" s="386"/>
      <c r="N617" s="386"/>
      <c r="O617" s="386"/>
      <c r="P617" s="386"/>
      <c r="Q617" s="386"/>
      <c r="R617" s="386"/>
      <c r="S617" s="386"/>
      <c r="T617" s="386"/>
      <c r="U617" s="387"/>
    </row>
    <row r="618" spans="5:21">
      <c r="E618" s="386"/>
      <c r="F618" s="386"/>
      <c r="G618" s="386"/>
      <c r="H618" s="386"/>
      <c r="I618" s="386"/>
      <c r="J618" s="386"/>
      <c r="K618" s="386"/>
      <c r="L618" s="386"/>
      <c r="M618" s="386"/>
      <c r="N618" s="386"/>
      <c r="O618" s="386"/>
      <c r="P618" s="386"/>
      <c r="Q618" s="386"/>
      <c r="R618" s="386"/>
      <c r="S618" s="386"/>
      <c r="T618" s="386"/>
      <c r="U618" s="387"/>
    </row>
    <row r="619" spans="5:21">
      <c r="E619" s="386"/>
      <c r="F619" s="386"/>
      <c r="G619" s="386"/>
      <c r="H619" s="386"/>
      <c r="I619" s="386"/>
      <c r="J619" s="386"/>
      <c r="K619" s="386"/>
      <c r="L619" s="386"/>
      <c r="M619" s="386"/>
      <c r="N619" s="386"/>
      <c r="O619" s="386"/>
      <c r="P619" s="386"/>
      <c r="Q619" s="386"/>
      <c r="R619" s="386"/>
      <c r="S619" s="386"/>
      <c r="T619" s="386"/>
      <c r="U619" s="387"/>
    </row>
    <row r="620" spans="5:21">
      <c r="E620" s="386"/>
      <c r="F620" s="386"/>
      <c r="G620" s="386"/>
      <c r="H620" s="386"/>
      <c r="I620" s="386"/>
      <c r="J620" s="386"/>
      <c r="K620" s="386"/>
      <c r="L620" s="386"/>
      <c r="M620" s="386"/>
      <c r="N620" s="386"/>
      <c r="O620" s="386"/>
      <c r="P620" s="386"/>
      <c r="Q620" s="386"/>
      <c r="R620" s="386"/>
      <c r="S620" s="386"/>
      <c r="T620" s="386"/>
      <c r="U620" s="387"/>
    </row>
    <row r="621" spans="5:21">
      <c r="E621" s="386"/>
      <c r="F621" s="386"/>
      <c r="G621" s="386"/>
      <c r="H621" s="386"/>
      <c r="I621" s="386"/>
      <c r="J621" s="386"/>
      <c r="K621" s="386"/>
      <c r="L621" s="386"/>
      <c r="M621" s="386"/>
      <c r="N621" s="386"/>
      <c r="O621" s="386"/>
      <c r="P621" s="386"/>
      <c r="Q621" s="386"/>
      <c r="R621" s="386"/>
      <c r="S621" s="386"/>
      <c r="T621" s="386"/>
      <c r="U621" s="387"/>
    </row>
    <row r="622" spans="5:21">
      <c r="E622" s="386"/>
      <c r="F622" s="386"/>
      <c r="G622" s="386"/>
      <c r="H622" s="386"/>
      <c r="I622" s="386"/>
      <c r="J622" s="386"/>
      <c r="K622" s="386"/>
      <c r="L622" s="386"/>
      <c r="M622" s="386"/>
      <c r="N622" s="386"/>
      <c r="O622" s="386"/>
      <c r="P622" s="386"/>
      <c r="Q622" s="386"/>
      <c r="R622" s="386"/>
      <c r="S622" s="386"/>
      <c r="T622" s="386"/>
      <c r="U622" s="387"/>
    </row>
    <row r="623" spans="5:21">
      <c r="E623" s="386"/>
      <c r="F623" s="386"/>
      <c r="G623" s="386"/>
      <c r="H623" s="386"/>
      <c r="I623" s="386"/>
      <c r="J623" s="386"/>
      <c r="K623" s="386"/>
      <c r="L623" s="386"/>
      <c r="M623" s="386"/>
      <c r="N623" s="386"/>
      <c r="O623" s="386"/>
      <c r="P623" s="386"/>
      <c r="Q623" s="386"/>
      <c r="R623" s="386"/>
      <c r="S623" s="386"/>
      <c r="T623" s="386"/>
      <c r="U623" s="387"/>
    </row>
    <row r="624" spans="5:21">
      <c r="E624" s="386"/>
      <c r="F624" s="386"/>
      <c r="G624" s="386"/>
      <c r="H624" s="386"/>
      <c r="I624" s="386"/>
      <c r="J624" s="386"/>
      <c r="K624" s="386"/>
      <c r="L624" s="386"/>
      <c r="M624" s="386"/>
      <c r="N624" s="386"/>
      <c r="O624" s="386"/>
      <c r="P624" s="386"/>
      <c r="Q624" s="386"/>
      <c r="R624" s="386"/>
      <c r="S624" s="386"/>
      <c r="T624" s="386"/>
      <c r="U624" s="387"/>
    </row>
    <row r="625" spans="5:21">
      <c r="E625" s="386"/>
      <c r="F625" s="386"/>
      <c r="G625" s="386"/>
      <c r="H625" s="386"/>
      <c r="I625" s="386"/>
      <c r="J625" s="386"/>
      <c r="K625" s="386"/>
      <c r="L625" s="386"/>
      <c r="M625" s="386"/>
      <c r="N625" s="386"/>
      <c r="O625" s="386"/>
      <c r="P625" s="386"/>
      <c r="Q625" s="386"/>
      <c r="R625" s="386"/>
      <c r="S625" s="386"/>
      <c r="T625" s="386"/>
      <c r="U625" s="387"/>
    </row>
    <row r="626" spans="5:21">
      <c r="E626" s="386"/>
      <c r="F626" s="386"/>
      <c r="G626" s="386"/>
      <c r="H626" s="386"/>
      <c r="I626" s="386"/>
      <c r="J626" s="386"/>
      <c r="K626" s="386"/>
      <c r="L626" s="386"/>
      <c r="M626" s="386"/>
      <c r="N626" s="386"/>
      <c r="O626" s="386"/>
      <c r="P626" s="386"/>
      <c r="Q626" s="386"/>
      <c r="R626" s="386"/>
      <c r="S626" s="386"/>
      <c r="T626" s="386"/>
      <c r="U626" s="387"/>
    </row>
    <row r="627" spans="5:21">
      <c r="E627" s="386"/>
      <c r="F627" s="386"/>
      <c r="G627" s="386"/>
      <c r="H627" s="386"/>
      <c r="I627" s="386"/>
      <c r="J627" s="386"/>
      <c r="K627" s="386"/>
      <c r="L627" s="386"/>
      <c r="M627" s="386"/>
      <c r="N627" s="386"/>
      <c r="O627" s="386"/>
      <c r="P627" s="386"/>
      <c r="Q627" s="386"/>
      <c r="R627" s="386"/>
      <c r="S627" s="386"/>
      <c r="T627" s="386"/>
      <c r="U627" s="387"/>
    </row>
    <row r="628" spans="5:21">
      <c r="E628" s="386"/>
      <c r="F628" s="386"/>
      <c r="G628" s="386"/>
      <c r="H628" s="386"/>
      <c r="I628" s="386"/>
      <c r="J628" s="386"/>
      <c r="K628" s="386"/>
      <c r="L628" s="386"/>
      <c r="M628" s="386"/>
      <c r="N628" s="386"/>
      <c r="O628" s="386"/>
      <c r="P628" s="386"/>
      <c r="Q628" s="386"/>
      <c r="R628" s="386"/>
      <c r="S628" s="386"/>
      <c r="T628" s="386"/>
      <c r="U628" s="387"/>
    </row>
    <row r="629" spans="5:21">
      <c r="E629" s="386"/>
      <c r="F629" s="386"/>
      <c r="G629" s="386"/>
      <c r="H629" s="386"/>
      <c r="I629" s="386"/>
      <c r="J629" s="386"/>
      <c r="K629" s="386"/>
      <c r="L629" s="386"/>
      <c r="M629" s="386"/>
      <c r="N629" s="386"/>
      <c r="O629" s="386"/>
      <c r="P629" s="386"/>
      <c r="Q629" s="386"/>
      <c r="R629" s="386"/>
      <c r="S629" s="386"/>
      <c r="T629" s="386"/>
      <c r="U629" s="387"/>
    </row>
    <row r="630" spans="5:21">
      <c r="E630" s="386"/>
      <c r="F630" s="386"/>
      <c r="G630" s="386"/>
      <c r="H630" s="386"/>
      <c r="I630" s="386"/>
      <c r="J630" s="386"/>
      <c r="K630" s="386"/>
      <c r="L630" s="386"/>
      <c r="M630" s="386"/>
      <c r="N630" s="386"/>
      <c r="O630" s="386"/>
      <c r="P630" s="386"/>
      <c r="Q630" s="386"/>
      <c r="R630" s="386"/>
      <c r="S630" s="386"/>
      <c r="T630" s="386"/>
      <c r="U630" s="387"/>
    </row>
    <row r="631" spans="5:21">
      <c r="E631" s="386"/>
      <c r="F631" s="386"/>
      <c r="G631" s="386"/>
      <c r="H631" s="386"/>
      <c r="I631" s="386"/>
      <c r="J631" s="386"/>
      <c r="K631" s="386"/>
      <c r="L631" s="386"/>
      <c r="M631" s="386"/>
      <c r="N631" s="386"/>
      <c r="O631" s="386"/>
      <c r="P631" s="386"/>
      <c r="Q631" s="386"/>
      <c r="R631" s="386"/>
      <c r="S631" s="386"/>
      <c r="T631" s="386"/>
      <c r="U631" s="387"/>
    </row>
    <row r="632" spans="5:21">
      <c r="E632" s="386"/>
      <c r="F632" s="386"/>
      <c r="G632" s="386"/>
      <c r="H632" s="386"/>
      <c r="I632" s="386"/>
      <c r="J632" s="386"/>
      <c r="K632" s="386"/>
      <c r="L632" s="386"/>
      <c r="M632" s="386"/>
      <c r="N632" s="386"/>
      <c r="O632" s="386"/>
      <c r="P632" s="386"/>
      <c r="Q632" s="386"/>
      <c r="R632" s="386"/>
      <c r="S632" s="386"/>
      <c r="T632" s="386"/>
      <c r="U632" s="387"/>
    </row>
    <row r="633" spans="5:21">
      <c r="E633" s="386"/>
      <c r="F633" s="386"/>
      <c r="G633" s="386"/>
      <c r="H633" s="386"/>
      <c r="I633" s="386"/>
      <c r="J633" s="386"/>
      <c r="K633" s="386"/>
      <c r="L633" s="386"/>
      <c r="M633" s="386"/>
      <c r="N633" s="386"/>
      <c r="O633" s="386"/>
      <c r="P633" s="386"/>
      <c r="Q633" s="386"/>
      <c r="R633" s="386"/>
      <c r="S633" s="386"/>
      <c r="T633" s="386"/>
      <c r="U633" s="387"/>
    </row>
    <row r="634" spans="5:21">
      <c r="E634" s="386"/>
      <c r="F634" s="386"/>
      <c r="G634" s="386"/>
      <c r="H634" s="386"/>
      <c r="I634" s="386"/>
      <c r="J634" s="386"/>
      <c r="K634" s="386"/>
      <c r="L634" s="386"/>
      <c r="M634" s="386"/>
      <c r="N634" s="386"/>
      <c r="O634" s="386"/>
      <c r="P634" s="386"/>
      <c r="Q634" s="386"/>
      <c r="R634" s="386"/>
      <c r="S634" s="386"/>
      <c r="T634" s="386"/>
      <c r="U634" s="387"/>
    </row>
    <row r="635" spans="5:21">
      <c r="E635" s="386"/>
      <c r="F635" s="386"/>
      <c r="G635" s="386"/>
      <c r="H635" s="386"/>
      <c r="I635" s="386"/>
      <c r="J635" s="386"/>
      <c r="K635" s="386"/>
      <c r="L635" s="386"/>
      <c r="M635" s="386"/>
      <c r="N635" s="386"/>
      <c r="O635" s="386"/>
      <c r="P635" s="386"/>
      <c r="Q635" s="386"/>
      <c r="R635" s="386"/>
      <c r="S635" s="386"/>
      <c r="T635" s="386"/>
      <c r="U635" s="387"/>
    </row>
    <row r="636" spans="5:21">
      <c r="E636" s="386"/>
      <c r="F636" s="386"/>
      <c r="G636" s="386"/>
      <c r="H636" s="386"/>
      <c r="I636" s="386"/>
      <c r="J636" s="386"/>
      <c r="K636" s="386"/>
      <c r="L636" s="386"/>
      <c r="M636" s="386"/>
      <c r="N636" s="386"/>
      <c r="O636" s="386"/>
      <c r="P636" s="386"/>
      <c r="Q636" s="386"/>
      <c r="R636" s="386"/>
      <c r="S636" s="386"/>
      <c r="T636" s="386"/>
      <c r="U636" s="387"/>
    </row>
    <row r="637" spans="5:21">
      <c r="E637" s="386"/>
      <c r="F637" s="386"/>
      <c r="G637" s="386"/>
      <c r="H637" s="386"/>
      <c r="I637" s="386"/>
      <c r="J637" s="386"/>
      <c r="K637" s="386"/>
      <c r="L637" s="386"/>
      <c r="M637" s="386"/>
      <c r="N637" s="386"/>
      <c r="O637" s="386"/>
      <c r="P637" s="386"/>
      <c r="Q637" s="386"/>
      <c r="R637" s="386"/>
      <c r="S637" s="386"/>
      <c r="T637" s="386"/>
      <c r="U637" s="387"/>
    </row>
    <row r="638" spans="5:21">
      <c r="E638" s="386"/>
      <c r="F638" s="386"/>
      <c r="G638" s="386"/>
      <c r="H638" s="386"/>
      <c r="I638" s="386"/>
      <c r="J638" s="386"/>
      <c r="K638" s="386"/>
      <c r="L638" s="386"/>
      <c r="M638" s="386"/>
      <c r="N638" s="386"/>
      <c r="O638" s="386"/>
      <c r="P638" s="386"/>
      <c r="Q638" s="386"/>
      <c r="R638" s="386"/>
      <c r="S638" s="386"/>
      <c r="T638" s="386"/>
      <c r="U638" s="387"/>
    </row>
    <row r="639" spans="5:21">
      <c r="E639" s="386"/>
      <c r="F639" s="386"/>
      <c r="G639" s="386"/>
      <c r="H639" s="386"/>
      <c r="I639" s="386"/>
      <c r="J639" s="386"/>
      <c r="K639" s="386"/>
      <c r="L639" s="386"/>
      <c r="M639" s="386"/>
      <c r="N639" s="386"/>
      <c r="O639" s="386"/>
      <c r="P639" s="386"/>
      <c r="Q639" s="386"/>
      <c r="R639" s="386"/>
      <c r="S639" s="386"/>
      <c r="T639" s="386"/>
      <c r="U639" s="387"/>
    </row>
    <row r="640" spans="5:21">
      <c r="E640" s="386"/>
      <c r="F640" s="386"/>
      <c r="G640" s="386"/>
      <c r="H640" s="386"/>
      <c r="I640" s="386"/>
      <c r="J640" s="386"/>
      <c r="K640" s="386"/>
      <c r="L640" s="386"/>
      <c r="M640" s="386"/>
      <c r="N640" s="386"/>
      <c r="O640" s="386"/>
      <c r="P640" s="386"/>
      <c r="Q640" s="386"/>
      <c r="R640" s="386"/>
      <c r="S640" s="386"/>
      <c r="T640" s="386"/>
      <c r="U640" s="387"/>
    </row>
    <row r="641" spans="5:21">
      <c r="E641" s="386"/>
      <c r="F641" s="386"/>
      <c r="G641" s="386"/>
      <c r="H641" s="386"/>
      <c r="I641" s="386"/>
      <c r="J641" s="386"/>
      <c r="K641" s="386"/>
      <c r="L641" s="386"/>
      <c r="M641" s="386"/>
      <c r="N641" s="386"/>
      <c r="O641" s="386"/>
      <c r="P641" s="386"/>
      <c r="Q641" s="386"/>
      <c r="R641" s="386"/>
      <c r="S641" s="386"/>
      <c r="T641" s="386"/>
      <c r="U641" s="387"/>
    </row>
    <row r="642" spans="5:21">
      <c r="E642" s="386"/>
      <c r="F642" s="386"/>
      <c r="G642" s="386"/>
      <c r="H642" s="386"/>
      <c r="I642" s="386"/>
      <c r="J642" s="386"/>
      <c r="K642" s="386"/>
      <c r="L642" s="386"/>
      <c r="M642" s="386"/>
      <c r="N642" s="386"/>
      <c r="O642" s="386"/>
      <c r="P642" s="386"/>
      <c r="Q642" s="386"/>
      <c r="R642" s="386"/>
      <c r="S642" s="386"/>
      <c r="T642" s="386"/>
      <c r="U642" s="387"/>
    </row>
    <row r="643" spans="5:21">
      <c r="E643" s="386"/>
      <c r="F643" s="386"/>
      <c r="G643" s="386"/>
      <c r="H643" s="386"/>
      <c r="I643" s="386"/>
      <c r="J643" s="386"/>
      <c r="K643" s="386"/>
      <c r="L643" s="386"/>
      <c r="M643" s="386"/>
      <c r="N643" s="386"/>
      <c r="O643" s="386"/>
      <c r="P643" s="386"/>
      <c r="Q643" s="386"/>
      <c r="R643" s="386"/>
      <c r="S643" s="386"/>
      <c r="T643" s="386"/>
      <c r="U643" s="387"/>
    </row>
    <row r="644" spans="5:21">
      <c r="E644" s="386"/>
      <c r="F644" s="386"/>
      <c r="G644" s="386"/>
      <c r="H644" s="386"/>
      <c r="I644" s="386"/>
      <c r="J644" s="386"/>
      <c r="K644" s="386"/>
      <c r="L644" s="386"/>
      <c r="M644" s="386"/>
      <c r="N644" s="386"/>
      <c r="O644" s="386"/>
      <c r="P644" s="386"/>
      <c r="Q644" s="386"/>
      <c r="R644" s="386"/>
      <c r="S644" s="386"/>
      <c r="T644" s="386"/>
      <c r="U644" s="387"/>
    </row>
    <row r="645" spans="5:21">
      <c r="E645" s="386"/>
      <c r="F645" s="386"/>
      <c r="G645" s="386"/>
      <c r="H645" s="386"/>
      <c r="I645" s="386"/>
      <c r="J645" s="386"/>
      <c r="K645" s="386"/>
      <c r="L645" s="386"/>
      <c r="M645" s="386"/>
      <c r="N645" s="386"/>
      <c r="O645" s="386"/>
      <c r="P645" s="386"/>
      <c r="Q645" s="386"/>
      <c r="R645" s="386"/>
      <c r="S645" s="386"/>
      <c r="T645" s="386"/>
      <c r="U645" s="387"/>
    </row>
    <row r="646" spans="5:21">
      <c r="E646" s="386"/>
      <c r="F646" s="386"/>
      <c r="G646" s="386"/>
      <c r="H646" s="386"/>
      <c r="I646" s="386"/>
      <c r="J646" s="386"/>
      <c r="K646" s="386"/>
      <c r="L646" s="386"/>
      <c r="M646" s="386"/>
      <c r="N646" s="386"/>
      <c r="O646" s="386"/>
      <c r="P646" s="386"/>
      <c r="Q646" s="386"/>
      <c r="R646" s="386"/>
      <c r="S646" s="386"/>
      <c r="T646" s="386"/>
      <c r="U646" s="387"/>
    </row>
    <row r="647" spans="5:21">
      <c r="E647" s="386"/>
      <c r="F647" s="386"/>
      <c r="G647" s="386"/>
      <c r="H647" s="386"/>
      <c r="I647" s="386"/>
      <c r="J647" s="386"/>
      <c r="K647" s="386"/>
      <c r="L647" s="386"/>
      <c r="M647" s="386"/>
      <c r="N647" s="386"/>
      <c r="O647" s="386"/>
      <c r="P647" s="386"/>
      <c r="Q647" s="386"/>
      <c r="R647" s="386"/>
      <c r="S647" s="386"/>
      <c r="T647" s="386"/>
      <c r="U647" s="387"/>
    </row>
    <row r="648" spans="5:21">
      <c r="E648" s="386"/>
      <c r="F648" s="386"/>
      <c r="G648" s="386"/>
      <c r="H648" s="386"/>
      <c r="I648" s="386"/>
      <c r="J648" s="386"/>
      <c r="K648" s="386"/>
      <c r="L648" s="386"/>
      <c r="M648" s="386"/>
      <c r="N648" s="386"/>
      <c r="O648" s="386"/>
      <c r="P648" s="386"/>
      <c r="Q648" s="386"/>
      <c r="R648" s="386"/>
      <c r="S648" s="386"/>
      <c r="T648" s="386"/>
      <c r="U648" s="387"/>
    </row>
    <row r="649" spans="5:21">
      <c r="E649" s="386"/>
      <c r="F649" s="386"/>
      <c r="G649" s="386"/>
      <c r="H649" s="386"/>
      <c r="I649" s="386"/>
      <c r="J649" s="386"/>
      <c r="K649" s="386"/>
      <c r="L649" s="386"/>
      <c r="M649" s="386"/>
      <c r="N649" s="386"/>
      <c r="O649" s="386"/>
      <c r="P649" s="386"/>
      <c r="Q649" s="386"/>
      <c r="R649" s="386"/>
      <c r="S649" s="386"/>
      <c r="T649" s="386"/>
      <c r="U649" s="387"/>
    </row>
    <row r="650" spans="5:21">
      <c r="E650" s="386"/>
      <c r="F650" s="386"/>
      <c r="G650" s="386"/>
      <c r="H650" s="386"/>
      <c r="I650" s="386"/>
      <c r="J650" s="386"/>
      <c r="K650" s="386"/>
      <c r="L650" s="386"/>
      <c r="M650" s="386"/>
      <c r="N650" s="386"/>
      <c r="O650" s="386"/>
      <c r="P650" s="386"/>
      <c r="Q650" s="386"/>
      <c r="R650" s="386"/>
      <c r="S650" s="386"/>
      <c r="T650" s="386"/>
      <c r="U650" s="387"/>
    </row>
    <row r="651" spans="5:21">
      <c r="E651" s="386"/>
      <c r="F651" s="386"/>
      <c r="G651" s="386"/>
      <c r="H651" s="386"/>
      <c r="I651" s="386"/>
      <c r="J651" s="386"/>
      <c r="K651" s="386"/>
      <c r="L651" s="386"/>
      <c r="M651" s="386"/>
      <c r="N651" s="386"/>
      <c r="O651" s="386"/>
      <c r="P651" s="386"/>
      <c r="Q651" s="386"/>
      <c r="R651" s="386"/>
      <c r="S651" s="386"/>
      <c r="T651" s="386"/>
      <c r="U651" s="387"/>
    </row>
    <row r="652" spans="5:21">
      <c r="E652" s="386"/>
      <c r="F652" s="386"/>
      <c r="G652" s="386"/>
      <c r="H652" s="386"/>
      <c r="I652" s="386"/>
      <c r="J652" s="386"/>
      <c r="K652" s="386"/>
      <c r="L652" s="386"/>
      <c r="M652" s="386"/>
      <c r="N652" s="386"/>
      <c r="O652" s="386"/>
      <c r="P652" s="386"/>
      <c r="Q652" s="386"/>
      <c r="R652" s="386"/>
      <c r="S652" s="386"/>
      <c r="T652" s="386"/>
      <c r="U652" s="387"/>
    </row>
    <row r="653" spans="5:21">
      <c r="E653" s="386"/>
      <c r="F653" s="386"/>
      <c r="G653" s="386"/>
      <c r="H653" s="386"/>
      <c r="I653" s="386"/>
      <c r="J653" s="386"/>
      <c r="K653" s="386"/>
      <c r="L653" s="386"/>
      <c r="M653" s="386"/>
      <c r="N653" s="386"/>
      <c r="O653" s="386"/>
      <c r="P653" s="386"/>
      <c r="Q653" s="386"/>
      <c r="R653" s="386"/>
      <c r="S653" s="386"/>
      <c r="T653" s="386"/>
      <c r="U653" s="387"/>
    </row>
    <row r="654" spans="5:21">
      <c r="E654" s="386"/>
      <c r="F654" s="386"/>
      <c r="G654" s="386"/>
      <c r="H654" s="386"/>
      <c r="I654" s="386"/>
      <c r="J654" s="386"/>
      <c r="K654" s="386"/>
      <c r="L654" s="386"/>
      <c r="M654" s="386"/>
      <c r="N654" s="386"/>
      <c r="O654" s="386"/>
      <c r="P654" s="386"/>
      <c r="Q654" s="386"/>
      <c r="R654" s="386"/>
      <c r="S654" s="386"/>
      <c r="T654" s="386"/>
      <c r="U654" s="387"/>
    </row>
    <row r="655" spans="5:21">
      <c r="E655" s="386"/>
      <c r="F655" s="386"/>
      <c r="G655" s="386"/>
      <c r="H655" s="386"/>
      <c r="I655" s="386"/>
      <c r="J655" s="386"/>
      <c r="K655" s="386"/>
      <c r="L655" s="386"/>
      <c r="M655" s="386"/>
      <c r="N655" s="386"/>
      <c r="O655" s="386"/>
      <c r="P655" s="386"/>
      <c r="Q655" s="386"/>
      <c r="R655" s="386"/>
      <c r="S655" s="386"/>
      <c r="T655" s="386"/>
      <c r="U655" s="387"/>
    </row>
    <row r="656" spans="5:21">
      <c r="E656" s="386"/>
      <c r="F656" s="386"/>
      <c r="G656" s="386"/>
      <c r="H656" s="386"/>
      <c r="I656" s="386"/>
      <c r="J656" s="386"/>
      <c r="K656" s="386"/>
      <c r="L656" s="386"/>
      <c r="M656" s="386"/>
      <c r="N656" s="386"/>
      <c r="O656" s="386"/>
      <c r="P656" s="386"/>
      <c r="Q656" s="386"/>
      <c r="R656" s="386"/>
      <c r="S656" s="386"/>
      <c r="T656" s="386"/>
      <c r="U656" s="387"/>
    </row>
    <row r="657" spans="5:21">
      <c r="E657" s="386"/>
      <c r="F657" s="386"/>
      <c r="G657" s="386"/>
      <c r="H657" s="386"/>
      <c r="I657" s="386"/>
      <c r="J657" s="386"/>
      <c r="K657" s="386"/>
      <c r="L657" s="386"/>
      <c r="M657" s="386"/>
      <c r="N657" s="386"/>
      <c r="O657" s="386"/>
      <c r="P657" s="386"/>
      <c r="Q657" s="386"/>
      <c r="R657" s="386"/>
      <c r="S657" s="386"/>
      <c r="T657" s="386"/>
      <c r="U657" s="387"/>
    </row>
    <row r="658" spans="5:21">
      <c r="E658" s="386"/>
      <c r="F658" s="386"/>
      <c r="G658" s="386"/>
      <c r="H658" s="386"/>
      <c r="I658" s="386"/>
      <c r="J658" s="386"/>
      <c r="K658" s="386"/>
      <c r="L658" s="386"/>
      <c r="M658" s="386"/>
      <c r="N658" s="386"/>
      <c r="O658" s="386"/>
      <c r="P658" s="386"/>
      <c r="Q658" s="386"/>
      <c r="R658" s="386"/>
      <c r="S658" s="386"/>
      <c r="T658" s="386"/>
      <c r="U658" s="387"/>
    </row>
    <row r="659" spans="5:21">
      <c r="E659" s="386"/>
      <c r="F659" s="386"/>
      <c r="G659" s="386"/>
      <c r="H659" s="386"/>
      <c r="I659" s="386"/>
      <c r="J659" s="386"/>
      <c r="K659" s="386"/>
      <c r="L659" s="386"/>
      <c r="M659" s="386"/>
      <c r="N659" s="386"/>
      <c r="O659" s="386"/>
      <c r="P659" s="386"/>
      <c r="Q659" s="386"/>
      <c r="R659" s="386"/>
      <c r="S659" s="386"/>
      <c r="T659" s="386"/>
      <c r="U659" s="387"/>
    </row>
    <row r="660" spans="5:21">
      <c r="E660" s="386"/>
      <c r="F660" s="386"/>
      <c r="G660" s="386"/>
      <c r="H660" s="386"/>
      <c r="I660" s="386"/>
      <c r="J660" s="386"/>
      <c r="K660" s="386"/>
      <c r="L660" s="386"/>
      <c r="M660" s="386"/>
      <c r="N660" s="386"/>
      <c r="O660" s="386"/>
      <c r="P660" s="386"/>
      <c r="Q660" s="386"/>
      <c r="R660" s="386"/>
      <c r="S660" s="386"/>
      <c r="T660" s="386"/>
      <c r="U660" s="387"/>
    </row>
    <row r="661" spans="5:21">
      <c r="E661" s="386"/>
      <c r="F661" s="386"/>
      <c r="G661" s="386"/>
      <c r="H661" s="386"/>
      <c r="I661" s="386"/>
      <c r="J661" s="386"/>
      <c r="K661" s="386"/>
      <c r="L661" s="386"/>
      <c r="M661" s="386"/>
      <c r="N661" s="386"/>
      <c r="O661" s="386"/>
      <c r="P661" s="386"/>
      <c r="Q661" s="386"/>
      <c r="R661" s="386"/>
      <c r="S661" s="386"/>
      <c r="T661" s="386"/>
      <c r="U661" s="387"/>
    </row>
    <row r="662" spans="5:21">
      <c r="E662" s="386"/>
      <c r="F662" s="386"/>
      <c r="G662" s="386"/>
      <c r="H662" s="386"/>
      <c r="I662" s="386"/>
      <c r="J662" s="386"/>
      <c r="K662" s="386"/>
      <c r="L662" s="386"/>
      <c r="M662" s="386"/>
      <c r="N662" s="386"/>
      <c r="O662" s="386"/>
      <c r="P662" s="386"/>
      <c r="Q662" s="386"/>
      <c r="R662" s="386"/>
      <c r="S662" s="386"/>
      <c r="T662" s="386"/>
      <c r="U662" s="387"/>
    </row>
    <row r="663" spans="5:21">
      <c r="E663" s="386"/>
      <c r="F663" s="386"/>
      <c r="G663" s="386"/>
      <c r="H663" s="386"/>
      <c r="I663" s="386"/>
      <c r="J663" s="386"/>
      <c r="K663" s="386"/>
      <c r="L663" s="386"/>
      <c r="M663" s="386"/>
      <c r="N663" s="386"/>
      <c r="O663" s="386"/>
      <c r="P663" s="386"/>
      <c r="Q663" s="386"/>
      <c r="R663" s="386"/>
      <c r="S663" s="386"/>
      <c r="T663" s="386"/>
      <c r="U663" s="387"/>
    </row>
    <row r="664" spans="5:21">
      <c r="E664" s="386"/>
      <c r="F664" s="386"/>
      <c r="G664" s="386"/>
      <c r="H664" s="386"/>
      <c r="I664" s="386"/>
      <c r="J664" s="386"/>
      <c r="K664" s="386"/>
      <c r="L664" s="386"/>
      <c r="M664" s="386"/>
      <c r="N664" s="386"/>
      <c r="O664" s="386"/>
      <c r="P664" s="386"/>
      <c r="Q664" s="386"/>
      <c r="R664" s="386"/>
      <c r="S664" s="386"/>
      <c r="T664" s="386"/>
      <c r="U664" s="387"/>
    </row>
    <row r="665" spans="5:21">
      <c r="E665" s="386"/>
      <c r="F665" s="386"/>
      <c r="G665" s="386"/>
      <c r="H665" s="386"/>
      <c r="I665" s="386"/>
      <c r="J665" s="386"/>
      <c r="K665" s="386"/>
      <c r="L665" s="386"/>
      <c r="M665" s="386"/>
      <c r="N665" s="386"/>
      <c r="O665" s="386"/>
      <c r="P665" s="386"/>
      <c r="Q665" s="386"/>
      <c r="R665" s="386"/>
      <c r="S665" s="386"/>
      <c r="T665" s="386"/>
      <c r="U665" s="387"/>
    </row>
    <row r="666" spans="5:21">
      <c r="E666" s="386"/>
      <c r="F666" s="386"/>
      <c r="G666" s="386"/>
      <c r="H666" s="386"/>
      <c r="I666" s="386"/>
      <c r="J666" s="386"/>
      <c r="K666" s="386"/>
      <c r="L666" s="386"/>
      <c r="M666" s="386"/>
      <c r="N666" s="386"/>
      <c r="O666" s="386"/>
      <c r="P666" s="386"/>
      <c r="Q666" s="386"/>
      <c r="R666" s="386"/>
      <c r="S666" s="386"/>
      <c r="T666" s="386"/>
      <c r="U666" s="387"/>
    </row>
    <row r="667" spans="5:21">
      <c r="E667" s="386"/>
      <c r="F667" s="386"/>
      <c r="G667" s="386"/>
      <c r="H667" s="386"/>
      <c r="I667" s="386"/>
      <c r="J667" s="386"/>
      <c r="K667" s="386"/>
      <c r="L667" s="386"/>
      <c r="M667" s="386"/>
      <c r="N667" s="386"/>
      <c r="O667" s="386"/>
      <c r="P667" s="386"/>
      <c r="Q667" s="386"/>
      <c r="R667" s="386"/>
      <c r="S667" s="386"/>
      <c r="T667" s="386"/>
      <c r="U667" s="387"/>
    </row>
    <row r="668" spans="5:21">
      <c r="E668" s="386"/>
      <c r="F668" s="386"/>
      <c r="G668" s="386"/>
      <c r="H668" s="386"/>
      <c r="I668" s="386"/>
      <c r="J668" s="386"/>
      <c r="K668" s="386"/>
      <c r="L668" s="386"/>
      <c r="M668" s="386"/>
      <c r="N668" s="386"/>
      <c r="O668" s="386"/>
      <c r="P668" s="386"/>
      <c r="Q668" s="386"/>
      <c r="R668" s="386"/>
      <c r="S668" s="386"/>
      <c r="T668" s="386"/>
      <c r="U668" s="387"/>
    </row>
    <row r="669" spans="5:21">
      <c r="E669" s="386"/>
      <c r="F669" s="386"/>
      <c r="G669" s="386"/>
      <c r="H669" s="386"/>
      <c r="I669" s="386"/>
      <c r="J669" s="386"/>
      <c r="K669" s="386"/>
      <c r="L669" s="386"/>
      <c r="M669" s="386"/>
      <c r="N669" s="386"/>
      <c r="O669" s="386"/>
      <c r="P669" s="386"/>
      <c r="Q669" s="386"/>
      <c r="R669" s="386"/>
      <c r="S669" s="386"/>
      <c r="T669" s="386"/>
      <c r="U669" s="387"/>
    </row>
    <row r="670" spans="5:21">
      <c r="E670" s="386"/>
      <c r="F670" s="386"/>
      <c r="G670" s="386"/>
      <c r="H670" s="386"/>
      <c r="I670" s="386"/>
      <c r="J670" s="386"/>
      <c r="K670" s="386"/>
      <c r="L670" s="386"/>
      <c r="M670" s="386"/>
      <c r="N670" s="386"/>
      <c r="O670" s="386"/>
      <c r="P670" s="386"/>
      <c r="Q670" s="386"/>
      <c r="R670" s="386"/>
      <c r="S670" s="386"/>
      <c r="T670" s="386"/>
      <c r="U670" s="387"/>
    </row>
    <row r="671" spans="5:21">
      <c r="E671" s="386"/>
      <c r="F671" s="386"/>
      <c r="G671" s="386"/>
      <c r="H671" s="386"/>
      <c r="I671" s="386"/>
      <c r="J671" s="386"/>
      <c r="K671" s="386"/>
      <c r="L671" s="386"/>
      <c r="M671" s="386"/>
      <c r="N671" s="386"/>
      <c r="O671" s="386"/>
      <c r="P671" s="386"/>
      <c r="Q671" s="386"/>
      <c r="R671" s="386"/>
      <c r="S671" s="386"/>
      <c r="T671" s="386"/>
      <c r="U671" s="387"/>
    </row>
    <row r="672" spans="5:21">
      <c r="E672" s="386"/>
      <c r="F672" s="386"/>
      <c r="G672" s="386"/>
      <c r="H672" s="386"/>
      <c r="I672" s="386"/>
      <c r="J672" s="386"/>
      <c r="K672" s="386"/>
      <c r="L672" s="386"/>
      <c r="M672" s="386"/>
      <c r="N672" s="386"/>
      <c r="O672" s="386"/>
      <c r="P672" s="386"/>
      <c r="Q672" s="386"/>
      <c r="R672" s="386"/>
      <c r="S672" s="386"/>
      <c r="T672" s="386"/>
      <c r="U672" s="387"/>
    </row>
    <row r="673" spans="5:21">
      <c r="E673" s="386"/>
      <c r="F673" s="386"/>
      <c r="G673" s="386"/>
      <c r="H673" s="386"/>
      <c r="I673" s="386"/>
      <c r="J673" s="386"/>
      <c r="K673" s="386"/>
      <c r="L673" s="386"/>
      <c r="M673" s="386"/>
      <c r="N673" s="386"/>
      <c r="O673" s="386"/>
      <c r="P673" s="386"/>
      <c r="Q673" s="386"/>
      <c r="R673" s="386"/>
      <c r="S673" s="386"/>
      <c r="T673" s="386"/>
      <c r="U673" s="387"/>
    </row>
    <row r="674" spans="5:21">
      <c r="E674" s="386"/>
      <c r="F674" s="386"/>
      <c r="G674" s="386"/>
      <c r="H674" s="386"/>
      <c r="I674" s="386"/>
      <c r="J674" s="386"/>
      <c r="K674" s="386"/>
      <c r="L674" s="386"/>
      <c r="M674" s="386"/>
      <c r="N674" s="386"/>
      <c r="O674" s="386"/>
      <c r="P674" s="386"/>
      <c r="Q674" s="386"/>
      <c r="R674" s="386"/>
      <c r="S674" s="386"/>
      <c r="T674" s="386"/>
      <c r="U674" s="387"/>
    </row>
    <row r="675" spans="5:21">
      <c r="E675" s="386"/>
      <c r="F675" s="386"/>
      <c r="G675" s="386"/>
      <c r="H675" s="386"/>
      <c r="I675" s="386"/>
      <c r="J675" s="386"/>
      <c r="K675" s="386"/>
      <c r="L675" s="386"/>
      <c r="M675" s="386"/>
      <c r="N675" s="386"/>
      <c r="O675" s="386"/>
      <c r="P675" s="386"/>
      <c r="Q675" s="386"/>
      <c r="R675" s="386"/>
      <c r="S675" s="386"/>
      <c r="T675" s="386"/>
      <c r="U675" s="387"/>
    </row>
    <row r="676" spans="5:21">
      <c r="E676" s="386"/>
      <c r="F676" s="386"/>
      <c r="G676" s="386"/>
      <c r="H676" s="386"/>
      <c r="I676" s="386"/>
      <c r="J676" s="386"/>
      <c r="K676" s="386"/>
      <c r="L676" s="386"/>
      <c r="M676" s="386"/>
      <c r="N676" s="386"/>
      <c r="O676" s="386"/>
      <c r="P676" s="386"/>
      <c r="Q676" s="386"/>
      <c r="R676" s="386"/>
      <c r="S676" s="386"/>
      <c r="T676" s="386"/>
      <c r="U676" s="387"/>
    </row>
    <row r="677" spans="5:21">
      <c r="E677" s="386"/>
      <c r="F677" s="386"/>
      <c r="G677" s="386"/>
      <c r="H677" s="386"/>
      <c r="I677" s="386"/>
      <c r="J677" s="386"/>
      <c r="K677" s="386"/>
      <c r="L677" s="386"/>
      <c r="M677" s="386"/>
      <c r="N677" s="386"/>
      <c r="O677" s="386"/>
      <c r="P677" s="386"/>
      <c r="Q677" s="386"/>
      <c r="R677" s="386"/>
      <c r="S677" s="386"/>
      <c r="T677" s="386"/>
      <c r="U677" s="387"/>
    </row>
    <row r="678" spans="5:21">
      <c r="E678" s="386"/>
      <c r="F678" s="386"/>
      <c r="G678" s="386"/>
      <c r="H678" s="386"/>
      <c r="I678" s="386"/>
      <c r="J678" s="386"/>
      <c r="K678" s="386"/>
      <c r="L678" s="386"/>
      <c r="M678" s="386"/>
      <c r="N678" s="386"/>
      <c r="O678" s="386"/>
      <c r="P678" s="386"/>
      <c r="Q678" s="386"/>
      <c r="R678" s="386"/>
      <c r="S678" s="386"/>
      <c r="T678" s="386"/>
      <c r="U678" s="387"/>
    </row>
    <row r="679" spans="5:21">
      <c r="E679" s="386"/>
      <c r="F679" s="386"/>
      <c r="G679" s="386"/>
      <c r="H679" s="386"/>
      <c r="I679" s="386"/>
      <c r="J679" s="386"/>
      <c r="K679" s="386"/>
      <c r="L679" s="386"/>
      <c r="M679" s="386"/>
      <c r="N679" s="386"/>
      <c r="O679" s="386"/>
      <c r="P679" s="386"/>
      <c r="Q679" s="386"/>
      <c r="R679" s="386"/>
      <c r="S679" s="386"/>
      <c r="T679" s="386"/>
      <c r="U679" s="387"/>
    </row>
    <row r="680" spans="5:21">
      <c r="E680" s="386"/>
      <c r="F680" s="386"/>
      <c r="G680" s="386"/>
      <c r="H680" s="386"/>
      <c r="I680" s="386"/>
      <c r="J680" s="386"/>
      <c r="K680" s="386"/>
      <c r="L680" s="386"/>
      <c r="M680" s="386"/>
      <c r="N680" s="386"/>
      <c r="O680" s="386"/>
      <c r="P680" s="386"/>
      <c r="Q680" s="386"/>
      <c r="R680" s="386"/>
      <c r="S680" s="386"/>
      <c r="T680" s="386"/>
      <c r="U680" s="387"/>
    </row>
    <row r="681" spans="5:21">
      <c r="E681" s="386"/>
      <c r="F681" s="386"/>
      <c r="G681" s="386"/>
      <c r="H681" s="386"/>
      <c r="I681" s="386"/>
      <c r="J681" s="386"/>
      <c r="K681" s="386"/>
      <c r="L681" s="386"/>
      <c r="M681" s="386"/>
      <c r="N681" s="386"/>
      <c r="O681" s="386"/>
      <c r="P681" s="386"/>
      <c r="Q681" s="386"/>
      <c r="R681" s="386"/>
      <c r="S681" s="386"/>
      <c r="T681" s="386"/>
      <c r="U681" s="387"/>
    </row>
    <row r="682" spans="5:21">
      <c r="E682" s="386"/>
      <c r="F682" s="386"/>
      <c r="G682" s="386"/>
      <c r="H682" s="386"/>
      <c r="I682" s="386"/>
      <c r="J682" s="386"/>
      <c r="K682" s="386"/>
      <c r="L682" s="386"/>
      <c r="M682" s="386"/>
      <c r="N682" s="386"/>
      <c r="O682" s="386"/>
      <c r="P682" s="386"/>
      <c r="Q682" s="386"/>
      <c r="R682" s="386"/>
      <c r="S682" s="386"/>
      <c r="T682" s="386"/>
      <c r="U682" s="387"/>
    </row>
    <row r="683" spans="5:21">
      <c r="E683" s="386"/>
      <c r="F683" s="386"/>
      <c r="G683" s="386"/>
      <c r="H683" s="386"/>
      <c r="I683" s="386"/>
      <c r="J683" s="386"/>
      <c r="K683" s="386"/>
      <c r="L683" s="386"/>
      <c r="M683" s="386"/>
      <c r="N683" s="386"/>
      <c r="O683" s="386"/>
      <c r="P683" s="386"/>
      <c r="Q683" s="386"/>
      <c r="R683" s="386"/>
      <c r="S683" s="386"/>
      <c r="T683" s="386"/>
      <c r="U683" s="387"/>
    </row>
    <row r="684" spans="5:21">
      <c r="E684" s="386"/>
      <c r="F684" s="386"/>
      <c r="G684" s="386"/>
      <c r="H684" s="386"/>
      <c r="I684" s="386"/>
      <c r="J684" s="386"/>
      <c r="K684" s="386"/>
      <c r="L684" s="386"/>
      <c r="M684" s="386"/>
      <c r="N684" s="386"/>
      <c r="O684" s="386"/>
      <c r="P684" s="386"/>
      <c r="Q684" s="386"/>
      <c r="R684" s="386"/>
      <c r="S684" s="386"/>
      <c r="T684" s="386"/>
      <c r="U684" s="387"/>
    </row>
    <row r="685" spans="5:21">
      <c r="E685" s="386"/>
      <c r="F685" s="386"/>
      <c r="G685" s="386"/>
      <c r="H685" s="386"/>
      <c r="I685" s="386"/>
      <c r="J685" s="386"/>
      <c r="K685" s="386"/>
      <c r="L685" s="386"/>
      <c r="M685" s="386"/>
      <c r="N685" s="386"/>
      <c r="O685" s="386"/>
      <c r="P685" s="386"/>
      <c r="Q685" s="386"/>
      <c r="R685" s="386"/>
      <c r="S685" s="386"/>
      <c r="T685" s="386"/>
      <c r="U685" s="387"/>
    </row>
    <row r="686" spans="5:21">
      <c r="E686" s="386"/>
      <c r="F686" s="386"/>
      <c r="G686" s="386"/>
      <c r="H686" s="386"/>
      <c r="I686" s="386"/>
      <c r="J686" s="386"/>
      <c r="K686" s="386"/>
      <c r="L686" s="386"/>
      <c r="M686" s="386"/>
      <c r="N686" s="386"/>
      <c r="O686" s="386"/>
      <c r="P686" s="386"/>
      <c r="Q686" s="386"/>
      <c r="R686" s="386"/>
      <c r="S686" s="386"/>
      <c r="T686" s="386"/>
      <c r="U686" s="387"/>
    </row>
    <row r="687" spans="5:21">
      <c r="E687" s="386"/>
      <c r="F687" s="386"/>
      <c r="G687" s="386"/>
      <c r="H687" s="386"/>
      <c r="I687" s="386"/>
      <c r="J687" s="386"/>
      <c r="K687" s="386"/>
      <c r="L687" s="386"/>
      <c r="M687" s="386"/>
      <c r="N687" s="386"/>
      <c r="O687" s="386"/>
      <c r="P687" s="386"/>
      <c r="Q687" s="386"/>
      <c r="R687" s="386"/>
      <c r="S687" s="386"/>
      <c r="T687" s="386"/>
      <c r="U687" s="387"/>
    </row>
    <row r="688" spans="5:21">
      <c r="E688" s="386"/>
      <c r="F688" s="386"/>
      <c r="G688" s="386"/>
      <c r="H688" s="386"/>
      <c r="I688" s="386"/>
      <c r="J688" s="386"/>
      <c r="K688" s="386"/>
      <c r="L688" s="386"/>
      <c r="M688" s="386"/>
      <c r="N688" s="386"/>
      <c r="O688" s="386"/>
      <c r="P688" s="386"/>
      <c r="Q688" s="386"/>
      <c r="R688" s="386"/>
      <c r="S688" s="386"/>
      <c r="T688" s="386"/>
      <c r="U688" s="387"/>
    </row>
    <row r="689" spans="5:21">
      <c r="E689" s="386"/>
      <c r="F689" s="386"/>
      <c r="G689" s="386"/>
      <c r="H689" s="386"/>
      <c r="I689" s="386"/>
      <c r="J689" s="386"/>
      <c r="K689" s="386"/>
      <c r="L689" s="386"/>
      <c r="M689" s="386"/>
      <c r="N689" s="386"/>
      <c r="O689" s="386"/>
      <c r="P689" s="386"/>
      <c r="Q689" s="386"/>
      <c r="R689" s="386"/>
      <c r="S689" s="386"/>
      <c r="T689" s="386"/>
      <c r="U689" s="387"/>
    </row>
    <row r="690" spans="5:21">
      <c r="E690" s="386"/>
      <c r="F690" s="386"/>
      <c r="G690" s="386"/>
      <c r="H690" s="386"/>
      <c r="I690" s="386"/>
      <c r="J690" s="386"/>
      <c r="K690" s="386"/>
      <c r="L690" s="386"/>
      <c r="M690" s="386"/>
      <c r="N690" s="386"/>
      <c r="O690" s="386"/>
      <c r="P690" s="386"/>
      <c r="Q690" s="386"/>
      <c r="R690" s="386"/>
      <c r="S690" s="386"/>
      <c r="T690" s="386"/>
      <c r="U690" s="387"/>
    </row>
    <row r="691" spans="5:21">
      <c r="E691" s="386"/>
      <c r="F691" s="386"/>
      <c r="G691" s="386"/>
      <c r="H691" s="386"/>
      <c r="I691" s="386"/>
      <c r="J691" s="386"/>
      <c r="K691" s="386"/>
      <c r="L691" s="386"/>
      <c r="M691" s="386"/>
      <c r="N691" s="386"/>
      <c r="O691" s="386"/>
      <c r="P691" s="386"/>
      <c r="Q691" s="386"/>
      <c r="R691" s="386"/>
      <c r="S691" s="386"/>
      <c r="T691" s="386"/>
      <c r="U691" s="387"/>
    </row>
    <row r="692" spans="5:21">
      <c r="E692" s="386"/>
      <c r="F692" s="386"/>
      <c r="G692" s="386"/>
      <c r="H692" s="386"/>
      <c r="I692" s="386"/>
      <c r="J692" s="386"/>
      <c r="K692" s="386"/>
      <c r="L692" s="386"/>
      <c r="M692" s="386"/>
      <c r="N692" s="386"/>
      <c r="O692" s="386"/>
      <c r="P692" s="386"/>
      <c r="Q692" s="386"/>
      <c r="R692" s="386"/>
      <c r="S692" s="386"/>
      <c r="T692" s="386"/>
      <c r="U692" s="387"/>
    </row>
    <row r="693" spans="5:21">
      <c r="E693" s="386"/>
      <c r="F693" s="386"/>
      <c r="G693" s="386"/>
      <c r="H693" s="386"/>
      <c r="I693" s="386"/>
      <c r="J693" s="386"/>
      <c r="K693" s="386"/>
      <c r="L693" s="386"/>
      <c r="M693" s="386"/>
      <c r="N693" s="386"/>
      <c r="O693" s="386"/>
      <c r="P693" s="386"/>
      <c r="Q693" s="386"/>
      <c r="R693" s="386"/>
      <c r="S693" s="386"/>
      <c r="T693" s="386"/>
      <c r="U693" s="387"/>
    </row>
    <row r="694" spans="5:21">
      <c r="E694" s="386"/>
      <c r="F694" s="386"/>
      <c r="G694" s="386"/>
      <c r="H694" s="386"/>
      <c r="I694" s="386"/>
      <c r="J694" s="386"/>
      <c r="K694" s="386"/>
      <c r="L694" s="386"/>
      <c r="M694" s="386"/>
      <c r="N694" s="386"/>
      <c r="O694" s="386"/>
      <c r="P694" s="386"/>
      <c r="Q694" s="386"/>
      <c r="R694" s="386"/>
      <c r="S694" s="386"/>
      <c r="T694" s="386"/>
      <c r="U694" s="387"/>
    </row>
    <row r="695" spans="5:21">
      <c r="E695" s="386"/>
      <c r="F695" s="386"/>
      <c r="G695" s="386"/>
      <c r="H695" s="386"/>
      <c r="I695" s="386"/>
      <c r="J695" s="386"/>
      <c r="K695" s="386"/>
      <c r="L695" s="386"/>
      <c r="M695" s="386"/>
      <c r="N695" s="386"/>
      <c r="O695" s="386"/>
      <c r="P695" s="386"/>
      <c r="Q695" s="386"/>
      <c r="R695" s="386"/>
      <c r="S695" s="386"/>
      <c r="T695" s="386"/>
      <c r="U695" s="387"/>
    </row>
    <row r="696" spans="5:21">
      <c r="E696" s="386"/>
      <c r="F696" s="386"/>
      <c r="G696" s="386"/>
      <c r="H696" s="386"/>
      <c r="I696" s="386"/>
      <c r="J696" s="386"/>
      <c r="K696" s="386"/>
      <c r="L696" s="386"/>
      <c r="M696" s="386"/>
      <c r="N696" s="386"/>
      <c r="O696" s="386"/>
      <c r="P696" s="386"/>
      <c r="Q696" s="386"/>
      <c r="R696" s="386"/>
      <c r="S696" s="386"/>
      <c r="T696" s="386"/>
      <c r="U696" s="387"/>
    </row>
    <row r="697" spans="5:21">
      <c r="E697" s="386"/>
      <c r="F697" s="386"/>
      <c r="G697" s="386"/>
      <c r="H697" s="386"/>
      <c r="I697" s="386"/>
      <c r="J697" s="386"/>
      <c r="K697" s="386"/>
      <c r="L697" s="386"/>
      <c r="M697" s="386"/>
      <c r="N697" s="386"/>
      <c r="O697" s="386"/>
      <c r="P697" s="386"/>
      <c r="Q697" s="386"/>
      <c r="R697" s="386"/>
      <c r="S697" s="386"/>
      <c r="T697" s="386"/>
      <c r="U697" s="387"/>
    </row>
    <row r="698" spans="5:21">
      <c r="E698" s="386"/>
      <c r="F698" s="386"/>
      <c r="G698" s="386"/>
      <c r="H698" s="386"/>
      <c r="I698" s="386"/>
      <c r="J698" s="386"/>
      <c r="K698" s="386"/>
      <c r="L698" s="386"/>
      <c r="M698" s="386"/>
      <c r="N698" s="386"/>
      <c r="O698" s="386"/>
      <c r="P698" s="386"/>
      <c r="Q698" s="386"/>
      <c r="R698" s="386"/>
      <c r="S698" s="386"/>
      <c r="T698" s="386"/>
      <c r="U698" s="387"/>
    </row>
    <row r="699" spans="5:21">
      <c r="E699" s="386"/>
      <c r="F699" s="386"/>
      <c r="G699" s="386"/>
      <c r="H699" s="386"/>
      <c r="I699" s="386"/>
      <c r="J699" s="386"/>
      <c r="K699" s="386"/>
      <c r="L699" s="386"/>
      <c r="M699" s="386"/>
      <c r="N699" s="386"/>
      <c r="O699" s="386"/>
      <c r="P699" s="386"/>
      <c r="Q699" s="386"/>
      <c r="R699" s="386"/>
      <c r="S699" s="386"/>
      <c r="T699" s="386"/>
      <c r="U699" s="387"/>
    </row>
    <row r="700" spans="5:21">
      <c r="E700" s="386"/>
      <c r="F700" s="386"/>
      <c r="G700" s="386"/>
      <c r="H700" s="386"/>
      <c r="I700" s="386"/>
      <c r="J700" s="386"/>
      <c r="K700" s="386"/>
      <c r="L700" s="386"/>
      <c r="M700" s="386"/>
      <c r="N700" s="386"/>
      <c r="O700" s="386"/>
      <c r="P700" s="386"/>
      <c r="Q700" s="386"/>
      <c r="R700" s="386"/>
      <c r="S700" s="386"/>
      <c r="T700" s="386"/>
      <c r="U700" s="387"/>
    </row>
    <row r="701" spans="5:21">
      <c r="E701" s="386"/>
      <c r="F701" s="386"/>
      <c r="G701" s="386"/>
      <c r="H701" s="386"/>
      <c r="I701" s="386"/>
      <c r="J701" s="386"/>
      <c r="K701" s="386"/>
      <c r="L701" s="386"/>
      <c r="M701" s="386"/>
      <c r="N701" s="386"/>
      <c r="O701" s="386"/>
      <c r="P701" s="386"/>
      <c r="Q701" s="386"/>
      <c r="R701" s="386"/>
      <c r="S701" s="386"/>
      <c r="T701" s="386"/>
      <c r="U701" s="387"/>
    </row>
    <row r="702" spans="5:21">
      <c r="E702" s="386"/>
      <c r="F702" s="386"/>
      <c r="G702" s="386"/>
      <c r="H702" s="386"/>
      <c r="I702" s="386"/>
      <c r="J702" s="386"/>
      <c r="K702" s="386"/>
      <c r="L702" s="386"/>
      <c r="M702" s="386"/>
      <c r="N702" s="386"/>
      <c r="O702" s="386"/>
      <c r="P702" s="386"/>
      <c r="Q702" s="386"/>
      <c r="R702" s="386"/>
      <c r="S702" s="386"/>
      <c r="T702" s="386"/>
      <c r="U702" s="387"/>
    </row>
    <row r="703" spans="5:21">
      <c r="E703" s="386"/>
      <c r="F703" s="386"/>
      <c r="G703" s="386"/>
      <c r="H703" s="386"/>
      <c r="I703" s="386"/>
      <c r="J703" s="386"/>
      <c r="K703" s="386"/>
      <c r="L703" s="386"/>
      <c r="M703" s="386"/>
      <c r="N703" s="386"/>
      <c r="O703" s="386"/>
      <c r="P703" s="386"/>
      <c r="Q703" s="386"/>
      <c r="R703" s="386"/>
      <c r="S703" s="386"/>
      <c r="T703" s="386"/>
      <c r="U703" s="387"/>
    </row>
    <row r="704" spans="5:21">
      <c r="E704" s="386"/>
      <c r="F704" s="386"/>
      <c r="G704" s="386"/>
      <c r="H704" s="386"/>
      <c r="I704" s="386"/>
      <c r="J704" s="386"/>
      <c r="K704" s="386"/>
      <c r="L704" s="386"/>
      <c r="M704" s="386"/>
      <c r="N704" s="386"/>
      <c r="O704" s="386"/>
      <c r="P704" s="386"/>
      <c r="Q704" s="386"/>
      <c r="R704" s="386"/>
      <c r="S704" s="386"/>
      <c r="T704" s="386"/>
      <c r="U704" s="387"/>
    </row>
    <row r="705" spans="5:21">
      <c r="E705" s="386"/>
      <c r="F705" s="386"/>
      <c r="G705" s="386"/>
      <c r="H705" s="386"/>
      <c r="I705" s="386"/>
      <c r="J705" s="386"/>
      <c r="K705" s="386"/>
      <c r="L705" s="386"/>
      <c r="M705" s="386"/>
      <c r="N705" s="386"/>
      <c r="O705" s="386"/>
      <c r="P705" s="386"/>
      <c r="Q705" s="386"/>
      <c r="R705" s="386"/>
      <c r="S705" s="386"/>
      <c r="T705" s="386"/>
      <c r="U705" s="387"/>
    </row>
    <row r="706" spans="5:21">
      <c r="E706" s="386"/>
      <c r="F706" s="386"/>
      <c r="G706" s="386"/>
      <c r="H706" s="386"/>
      <c r="I706" s="386"/>
      <c r="J706" s="386"/>
      <c r="K706" s="386"/>
      <c r="L706" s="386"/>
      <c r="M706" s="386"/>
      <c r="N706" s="386"/>
      <c r="O706" s="386"/>
      <c r="P706" s="386"/>
      <c r="Q706" s="386"/>
      <c r="R706" s="386"/>
      <c r="S706" s="386"/>
      <c r="T706" s="386"/>
      <c r="U706" s="387"/>
    </row>
    <row r="707" spans="5:21">
      <c r="E707" s="386"/>
      <c r="F707" s="386"/>
      <c r="G707" s="386"/>
      <c r="H707" s="386"/>
      <c r="I707" s="386"/>
      <c r="J707" s="386"/>
      <c r="K707" s="386"/>
      <c r="L707" s="386"/>
      <c r="M707" s="386"/>
      <c r="N707" s="386"/>
      <c r="O707" s="386"/>
      <c r="P707" s="386"/>
      <c r="Q707" s="386"/>
      <c r="R707" s="386"/>
      <c r="S707" s="386"/>
      <c r="T707" s="386"/>
      <c r="U707" s="387"/>
    </row>
    <row r="708" spans="5:21">
      <c r="E708" s="386"/>
      <c r="F708" s="386"/>
      <c r="G708" s="386"/>
      <c r="H708" s="386"/>
      <c r="I708" s="386"/>
      <c r="J708" s="386"/>
      <c r="K708" s="386"/>
      <c r="L708" s="386"/>
      <c r="M708" s="386"/>
      <c r="N708" s="386"/>
      <c r="O708" s="386"/>
      <c r="P708" s="386"/>
      <c r="Q708" s="386"/>
      <c r="R708" s="386"/>
      <c r="S708" s="386"/>
      <c r="T708" s="386"/>
      <c r="U708" s="387"/>
    </row>
    <row r="709" spans="5:21">
      <c r="E709" s="386"/>
      <c r="F709" s="386"/>
      <c r="G709" s="386"/>
      <c r="H709" s="386"/>
      <c r="I709" s="386"/>
      <c r="J709" s="386"/>
      <c r="K709" s="386"/>
      <c r="L709" s="386"/>
      <c r="M709" s="386"/>
      <c r="N709" s="386"/>
      <c r="O709" s="386"/>
      <c r="P709" s="386"/>
      <c r="Q709" s="386"/>
      <c r="R709" s="386"/>
      <c r="S709" s="386"/>
      <c r="T709" s="386"/>
      <c r="U709" s="387"/>
    </row>
    <row r="710" spans="5:21">
      <c r="E710" s="386"/>
      <c r="F710" s="386"/>
      <c r="G710" s="386"/>
      <c r="H710" s="386"/>
      <c r="I710" s="386"/>
      <c r="J710" s="386"/>
      <c r="K710" s="386"/>
      <c r="L710" s="386"/>
      <c r="M710" s="386"/>
      <c r="N710" s="386"/>
      <c r="O710" s="386"/>
      <c r="P710" s="386"/>
      <c r="Q710" s="386"/>
      <c r="R710" s="386"/>
      <c r="S710" s="386"/>
      <c r="T710" s="386"/>
      <c r="U710" s="387"/>
    </row>
    <row r="711" spans="5:21">
      <c r="E711" s="386"/>
      <c r="F711" s="386"/>
      <c r="G711" s="386"/>
      <c r="H711" s="386"/>
      <c r="I711" s="386"/>
      <c r="J711" s="386"/>
      <c r="K711" s="386"/>
      <c r="L711" s="386"/>
      <c r="M711" s="386"/>
      <c r="N711" s="386"/>
      <c r="O711" s="386"/>
      <c r="P711" s="386"/>
      <c r="Q711" s="386"/>
      <c r="R711" s="386"/>
      <c r="S711" s="386"/>
      <c r="T711" s="386"/>
      <c r="U711" s="387"/>
    </row>
    <row r="712" spans="5:21">
      <c r="E712" s="386"/>
      <c r="F712" s="386"/>
      <c r="G712" s="386"/>
      <c r="H712" s="386"/>
      <c r="I712" s="386"/>
      <c r="J712" s="386"/>
      <c r="K712" s="386"/>
      <c r="L712" s="386"/>
      <c r="M712" s="386"/>
      <c r="N712" s="386"/>
      <c r="O712" s="386"/>
      <c r="P712" s="386"/>
      <c r="Q712" s="386"/>
      <c r="R712" s="386"/>
      <c r="S712" s="386"/>
      <c r="T712" s="386"/>
      <c r="U712" s="387"/>
    </row>
    <row r="713" spans="5:21">
      <c r="E713" s="386"/>
      <c r="F713" s="386"/>
      <c r="G713" s="386"/>
      <c r="H713" s="386"/>
      <c r="I713" s="386"/>
      <c r="J713" s="386"/>
      <c r="K713" s="386"/>
      <c r="L713" s="386"/>
      <c r="M713" s="386"/>
      <c r="N713" s="386"/>
      <c r="O713" s="386"/>
      <c r="P713" s="386"/>
      <c r="Q713" s="386"/>
      <c r="R713" s="386"/>
      <c r="S713" s="386"/>
      <c r="T713" s="386"/>
      <c r="U713" s="387"/>
    </row>
    <row r="714" spans="5:21">
      <c r="E714" s="386"/>
      <c r="F714" s="386"/>
      <c r="G714" s="386"/>
      <c r="H714" s="386"/>
      <c r="I714" s="386"/>
      <c r="J714" s="386"/>
      <c r="K714" s="386"/>
      <c r="L714" s="386"/>
      <c r="M714" s="386"/>
      <c r="N714" s="386"/>
      <c r="O714" s="386"/>
      <c r="P714" s="386"/>
      <c r="Q714" s="386"/>
      <c r="R714" s="386"/>
      <c r="S714" s="386"/>
      <c r="T714" s="386"/>
      <c r="U714" s="387"/>
    </row>
    <row r="715" spans="5:21">
      <c r="E715" s="386"/>
      <c r="F715" s="386"/>
      <c r="G715" s="386"/>
      <c r="H715" s="386"/>
      <c r="I715" s="386"/>
      <c r="J715" s="386"/>
      <c r="K715" s="386"/>
      <c r="L715" s="386"/>
      <c r="M715" s="386"/>
      <c r="N715" s="386"/>
      <c r="O715" s="386"/>
      <c r="P715" s="386"/>
      <c r="Q715" s="386"/>
      <c r="R715" s="386"/>
      <c r="S715" s="386"/>
      <c r="T715" s="386"/>
      <c r="U715" s="387"/>
    </row>
    <row r="716" spans="5:21">
      <c r="E716" s="386"/>
      <c r="F716" s="386"/>
      <c r="G716" s="386"/>
      <c r="H716" s="386"/>
      <c r="I716" s="386"/>
      <c r="J716" s="386"/>
      <c r="K716" s="386"/>
      <c r="L716" s="386"/>
      <c r="M716" s="386"/>
      <c r="N716" s="386"/>
      <c r="O716" s="386"/>
      <c r="P716" s="386"/>
      <c r="Q716" s="386"/>
      <c r="R716" s="386"/>
      <c r="S716" s="386"/>
      <c r="T716" s="386"/>
      <c r="U716" s="387"/>
    </row>
    <row r="717" spans="5:21">
      <c r="E717" s="386"/>
      <c r="F717" s="386"/>
      <c r="G717" s="386"/>
      <c r="H717" s="386"/>
      <c r="I717" s="386"/>
      <c r="J717" s="386"/>
      <c r="K717" s="386"/>
      <c r="L717" s="386"/>
      <c r="M717" s="386"/>
      <c r="N717" s="386"/>
      <c r="O717" s="386"/>
      <c r="P717" s="386"/>
      <c r="Q717" s="386"/>
      <c r="R717" s="386"/>
      <c r="S717" s="386"/>
      <c r="T717" s="386"/>
      <c r="U717" s="387"/>
    </row>
    <row r="718" spans="5:21">
      <c r="E718" s="386"/>
      <c r="F718" s="386"/>
      <c r="G718" s="386"/>
      <c r="H718" s="386"/>
      <c r="I718" s="386"/>
      <c r="J718" s="386"/>
      <c r="K718" s="386"/>
      <c r="L718" s="386"/>
      <c r="M718" s="386"/>
      <c r="N718" s="386"/>
      <c r="O718" s="386"/>
      <c r="P718" s="386"/>
      <c r="Q718" s="386"/>
      <c r="R718" s="386"/>
      <c r="S718" s="386"/>
      <c r="T718" s="386"/>
      <c r="U718" s="387"/>
    </row>
    <row r="719" spans="5:21">
      <c r="E719" s="386"/>
      <c r="F719" s="386"/>
      <c r="G719" s="386"/>
      <c r="H719" s="386"/>
      <c r="I719" s="386"/>
      <c r="J719" s="386"/>
      <c r="K719" s="386"/>
      <c r="L719" s="386"/>
      <c r="M719" s="386"/>
      <c r="N719" s="386"/>
      <c r="O719" s="386"/>
      <c r="P719" s="386"/>
      <c r="Q719" s="386"/>
      <c r="R719" s="386"/>
      <c r="S719" s="386"/>
      <c r="T719" s="386"/>
      <c r="U719" s="387"/>
    </row>
    <row r="720" spans="5:21">
      <c r="E720" s="386"/>
      <c r="F720" s="386"/>
      <c r="G720" s="386"/>
      <c r="H720" s="386"/>
      <c r="I720" s="386"/>
      <c r="J720" s="386"/>
      <c r="K720" s="386"/>
      <c r="L720" s="386"/>
      <c r="M720" s="386"/>
      <c r="N720" s="386"/>
      <c r="O720" s="386"/>
      <c r="P720" s="386"/>
      <c r="Q720" s="386"/>
      <c r="R720" s="386"/>
      <c r="S720" s="386"/>
      <c r="T720" s="386"/>
      <c r="U720" s="387"/>
    </row>
    <row r="721" spans="5:21">
      <c r="E721" s="386"/>
      <c r="F721" s="386"/>
      <c r="G721" s="386"/>
      <c r="H721" s="386"/>
      <c r="I721" s="386"/>
      <c r="J721" s="386"/>
      <c r="K721" s="386"/>
      <c r="L721" s="386"/>
      <c r="M721" s="386"/>
      <c r="N721" s="386"/>
      <c r="O721" s="386"/>
      <c r="P721" s="386"/>
      <c r="Q721" s="386"/>
      <c r="R721" s="386"/>
      <c r="S721" s="386"/>
      <c r="T721" s="386"/>
      <c r="U721" s="387"/>
    </row>
    <row r="722" spans="5:21">
      <c r="E722" s="386"/>
      <c r="F722" s="386"/>
      <c r="G722" s="386"/>
      <c r="H722" s="386"/>
      <c r="I722" s="386"/>
      <c r="J722" s="386"/>
      <c r="K722" s="386"/>
      <c r="L722" s="386"/>
      <c r="M722" s="386"/>
      <c r="N722" s="386"/>
      <c r="O722" s="386"/>
      <c r="P722" s="386"/>
      <c r="Q722" s="386"/>
      <c r="R722" s="386"/>
      <c r="S722" s="386"/>
      <c r="T722" s="386"/>
      <c r="U722" s="387"/>
    </row>
    <row r="723" spans="5:21">
      <c r="E723" s="386"/>
      <c r="F723" s="386"/>
      <c r="G723" s="386"/>
      <c r="H723" s="386"/>
      <c r="I723" s="386"/>
      <c r="J723" s="386"/>
      <c r="K723" s="386"/>
      <c r="L723" s="386"/>
      <c r="M723" s="386"/>
      <c r="N723" s="386"/>
      <c r="O723" s="386"/>
      <c r="P723" s="386"/>
      <c r="Q723" s="386"/>
      <c r="R723" s="386"/>
      <c r="S723" s="386"/>
      <c r="T723" s="386"/>
      <c r="U723" s="387"/>
    </row>
    <row r="724" spans="5:21">
      <c r="E724" s="386"/>
      <c r="F724" s="386"/>
      <c r="G724" s="386"/>
      <c r="H724" s="386"/>
      <c r="I724" s="386"/>
      <c r="J724" s="386"/>
      <c r="K724" s="386"/>
      <c r="L724" s="386"/>
      <c r="M724" s="386"/>
      <c r="N724" s="386"/>
      <c r="O724" s="386"/>
      <c r="P724" s="386"/>
      <c r="Q724" s="386"/>
      <c r="R724" s="386"/>
      <c r="S724" s="386"/>
      <c r="T724" s="386"/>
      <c r="U724" s="387"/>
    </row>
    <row r="725" spans="5:21">
      <c r="E725" s="386"/>
      <c r="F725" s="386"/>
      <c r="G725" s="386"/>
      <c r="H725" s="386"/>
      <c r="I725" s="386"/>
      <c r="J725" s="386"/>
      <c r="K725" s="386"/>
      <c r="L725" s="386"/>
      <c r="M725" s="386"/>
      <c r="N725" s="386"/>
      <c r="O725" s="386"/>
      <c r="P725" s="386"/>
      <c r="Q725" s="386"/>
      <c r="R725" s="386"/>
      <c r="S725" s="386"/>
      <c r="T725" s="386"/>
      <c r="U725" s="387"/>
    </row>
    <row r="726" spans="5:21">
      <c r="E726" s="386"/>
      <c r="F726" s="386"/>
      <c r="G726" s="386"/>
      <c r="H726" s="386"/>
      <c r="I726" s="386"/>
      <c r="J726" s="386"/>
      <c r="K726" s="386"/>
      <c r="L726" s="386"/>
      <c r="M726" s="386"/>
      <c r="N726" s="386"/>
      <c r="O726" s="386"/>
      <c r="P726" s="386"/>
      <c r="Q726" s="386"/>
      <c r="R726" s="386"/>
      <c r="S726" s="386"/>
      <c r="T726" s="386"/>
      <c r="U726" s="387"/>
    </row>
    <row r="727" spans="5:21">
      <c r="E727" s="386"/>
      <c r="F727" s="386"/>
      <c r="G727" s="386"/>
      <c r="H727" s="386"/>
      <c r="I727" s="386"/>
      <c r="J727" s="386"/>
      <c r="K727" s="386"/>
      <c r="L727" s="386"/>
      <c r="M727" s="386"/>
      <c r="N727" s="386"/>
      <c r="O727" s="386"/>
      <c r="P727" s="386"/>
      <c r="Q727" s="386"/>
      <c r="R727" s="386"/>
      <c r="S727" s="386"/>
      <c r="T727" s="386"/>
      <c r="U727" s="387"/>
    </row>
    <row r="728" spans="5:21">
      <c r="E728" s="386"/>
      <c r="F728" s="386"/>
      <c r="G728" s="386"/>
      <c r="H728" s="386"/>
      <c r="I728" s="386"/>
      <c r="J728" s="386"/>
      <c r="K728" s="386"/>
      <c r="L728" s="386"/>
      <c r="M728" s="386"/>
      <c r="N728" s="386"/>
      <c r="O728" s="386"/>
      <c r="P728" s="386"/>
      <c r="Q728" s="386"/>
      <c r="R728" s="386"/>
      <c r="S728" s="386"/>
      <c r="T728" s="386"/>
      <c r="U728" s="387"/>
    </row>
    <row r="729" spans="5:21">
      <c r="E729" s="386"/>
      <c r="F729" s="386"/>
      <c r="G729" s="386"/>
      <c r="H729" s="386"/>
      <c r="I729" s="386"/>
      <c r="J729" s="386"/>
      <c r="K729" s="386"/>
      <c r="L729" s="386"/>
      <c r="M729" s="386"/>
      <c r="N729" s="386"/>
      <c r="O729" s="386"/>
      <c r="P729" s="386"/>
      <c r="Q729" s="386"/>
      <c r="R729" s="386"/>
      <c r="S729" s="386"/>
      <c r="T729" s="386"/>
      <c r="U729" s="387"/>
    </row>
    <row r="730" spans="5:21">
      <c r="E730" s="386"/>
      <c r="F730" s="386"/>
      <c r="G730" s="386"/>
      <c r="H730" s="386"/>
      <c r="I730" s="386"/>
      <c r="J730" s="386"/>
      <c r="K730" s="386"/>
      <c r="L730" s="386"/>
      <c r="M730" s="386"/>
      <c r="N730" s="386"/>
      <c r="O730" s="386"/>
      <c r="P730" s="386"/>
      <c r="Q730" s="386"/>
      <c r="R730" s="386"/>
      <c r="S730" s="386"/>
      <c r="T730" s="386"/>
      <c r="U730" s="387"/>
    </row>
    <row r="731" spans="5:21">
      <c r="E731" s="386"/>
      <c r="F731" s="386"/>
      <c r="G731" s="386"/>
      <c r="H731" s="386"/>
      <c r="I731" s="386"/>
      <c r="J731" s="386"/>
      <c r="K731" s="386"/>
      <c r="L731" s="386"/>
      <c r="M731" s="386"/>
      <c r="N731" s="386"/>
      <c r="O731" s="386"/>
      <c r="P731" s="386"/>
      <c r="Q731" s="386"/>
      <c r="R731" s="386"/>
      <c r="S731" s="386"/>
      <c r="T731" s="386"/>
      <c r="U731" s="387"/>
    </row>
    <row r="732" spans="5:21">
      <c r="E732" s="386"/>
      <c r="F732" s="386"/>
      <c r="G732" s="386"/>
      <c r="H732" s="386"/>
      <c r="I732" s="386"/>
      <c r="J732" s="386"/>
      <c r="K732" s="386"/>
      <c r="L732" s="386"/>
      <c r="M732" s="386"/>
      <c r="N732" s="386"/>
      <c r="O732" s="386"/>
      <c r="P732" s="386"/>
      <c r="Q732" s="386"/>
      <c r="R732" s="386"/>
      <c r="S732" s="386"/>
      <c r="T732" s="386"/>
      <c r="U732" s="387"/>
    </row>
    <row r="733" spans="5:21">
      <c r="E733" s="386"/>
      <c r="F733" s="386"/>
      <c r="G733" s="386"/>
      <c r="H733" s="386"/>
      <c r="I733" s="386"/>
      <c r="J733" s="386"/>
      <c r="K733" s="386"/>
      <c r="L733" s="386"/>
      <c r="M733" s="386"/>
      <c r="N733" s="386"/>
      <c r="O733" s="386"/>
      <c r="P733" s="386"/>
      <c r="Q733" s="386"/>
      <c r="R733" s="386"/>
      <c r="S733" s="386"/>
      <c r="T733" s="386"/>
      <c r="U733" s="387"/>
    </row>
    <row r="734" spans="5:21">
      <c r="E734" s="386"/>
      <c r="F734" s="386"/>
      <c r="G734" s="386"/>
      <c r="H734" s="386"/>
      <c r="I734" s="386"/>
      <c r="J734" s="386"/>
      <c r="K734" s="386"/>
      <c r="L734" s="386"/>
      <c r="M734" s="386"/>
      <c r="N734" s="386"/>
      <c r="O734" s="386"/>
      <c r="P734" s="386"/>
      <c r="Q734" s="386"/>
      <c r="R734" s="386"/>
      <c r="S734" s="386"/>
      <c r="T734" s="386"/>
      <c r="U734" s="387"/>
    </row>
    <row r="735" spans="5:21">
      <c r="E735" s="386"/>
      <c r="F735" s="386"/>
      <c r="G735" s="386"/>
      <c r="H735" s="386"/>
      <c r="I735" s="386"/>
      <c r="J735" s="386"/>
      <c r="K735" s="386"/>
      <c r="L735" s="386"/>
      <c r="M735" s="386"/>
      <c r="N735" s="386"/>
      <c r="O735" s="386"/>
      <c r="P735" s="386"/>
      <c r="Q735" s="386"/>
      <c r="R735" s="386"/>
      <c r="S735" s="386"/>
      <c r="T735" s="386"/>
      <c r="U735" s="387"/>
    </row>
    <row r="736" spans="5:21">
      <c r="E736" s="386"/>
      <c r="F736" s="386"/>
      <c r="G736" s="386"/>
      <c r="H736" s="386"/>
      <c r="I736" s="386"/>
      <c r="J736" s="386"/>
      <c r="K736" s="386"/>
      <c r="L736" s="386"/>
      <c r="M736" s="386"/>
      <c r="N736" s="386"/>
      <c r="O736" s="386"/>
      <c r="P736" s="386"/>
      <c r="Q736" s="386"/>
      <c r="R736" s="386"/>
      <c r="S736" s="386"/>
      <c r="T736" s="386"/>
      <c r="U736" s="387"/>
    </row>
    <row r="737" spans="5:21">
      <c r="E737" s="386"/>
      <c r="F737" s="386"/>
      <c r="G737" s="386"/>
      <c r="H737" s="386"/>
      <c r="I737" s="386"/>
      <c r="J737" s="386"/>
      <c r="K737" s="386"/>
      <c r="L737" s="386"/>
      <c r="M737" s="386"/>
      <c r="N737" s="386"/>
      <c r="O737" s="386"/>
      <c r="P737" s="386"/>
      <c r="Q737" s="386"/>
      <c r="R737" s="386"/>
      <c r="S737" s="386"/>
      <c r="T737" s="386"/>
      <c r="U737" s="387"/>
    </row>
    <row r="738" spans="5:21">
      <c r="E738" s="386"/>
      <c r="F738" s="386"/>
      <c r="G738" s="386"/>
      <c r="H738" s="386"/>
      <c r="I738" s="386"/>
      <c r="J738" s="386"/>
      <c r="K738" s="386"/>
      <c r="L738" s="386"/>
      <c r="M738" s="386"/>
      <c r="N738" s="386"/>
      <c r="O738" s="386"/>
      <c r="P738" s="386"/>
      <c r="Q738" s="386"/>
      <c r="R738" s="386"/>
      <c r="S738" s="386"/>
      <c r="T738" s="386"/>
      <c r="U738" s="387"/>
    </row>
    <row r="739" spans="5:21">
      <c r="E739" s="386"/>
      <c r="F739" s="386"/>
      <c r="G739" s="386"/>
      <c r="H739" s="386"/>
      <c r="I739" s="386"/>
      <c r="J739" s="386"/>
      <c r="K739" s="386"/>
      <c r="L739" s="386"/>
      <c r="M739" s="386"/>
      <c r="N739" s="386"/>
      <c r="O739" s="386"/>
      <c r="P739" s="386"/>
      <c r="Q739" s="386"/>
      <c r="R739" s="386"/>
      <c r="S739" s="386"/>
      <c r="T739" s="386"/>
      <c r="U739" s="387"/>
    </row>
    <row r="740" spans="5:21">
      <c r="E740" s="386"/>
      <c r="F740" s="386"/>
      <c r="G740" s="386"/>
      <c r="H740" s="386"/>
      <c r="I740" s="386"/>
      <c r="J740" s="386"/>
      <c r="K740" s="386"/>
      <c r="L740" s="386"/>
      <c r="M740" s="386"/>
      <c r="N740" s="386"/>
      <c r="O740" s="386"/>
      <c r="P740" s="386"/>
      <c r="Q740" s="386"/>
      <c r="R740" s="386"/>
      <c r="S740" s="386"/>
      <c r="T740" s="386"/>
      <c r="U740" s="387"/>
    </row>
    <row r="741" spans="5:21">
      <c r="E741" s="386"/>
      <c r="F741" s="386"/>
      <c r="G741" s="386"/>
      <c r="H741" s="386"/>
      <c r="I741" s="386"/>
      <c r="J741" s="386"/>
      <c r="K741" s="386"/>
      <c r="L741" s="386"/>
      <c r="M741" s="386"/>
      <c r="N741" s="386"/>
      <c r="O741" s="386"/>
      <c r="P741" s="386"/>
      <c r="Q741" s="386"/>
      <c r="R741" s="386"/>
      <c r="S741" s="386"/>
      <c r="T741" s="386"/>
      <c r="U741" s="387"/>
    </row>
    <row r="742" spans="5:21">
      <c r="E742" s="386"/>
      <c r="F742" s="386"/>
      <c r="G742" s="386"/>
      <c r="H742" s="386"/>
      <c r="I742" s="386"/>
      <c r="J742" s="386"/>
      <c r="K742" s="386"/>
      <c r="L742" s="386"/>
      <c r="M742" s="386"/>
      <c r="N742" s="386"/>
      <c r="O742" s="386"/>
      <c r="P742" s="386"/>
      <c r="Q742" s="386"/>
      <c r="R742" s="386"/>
      <c r="S742" s="386"/>
      <c r="T742" s="386"/>
      <c r="U742" s="387"/>
    </row>
    <row r="743" spans="5:21">
      <c r="E743" s="386"/>
      <c r="F743" s="386"/>
      <c r="G743" s="386"/>
      <c r="H743" s="386"/>
      <c r="I743" s="386"/>
      <c r="J743" s="386"/>
      <c r="K743" s="386"/>
      <c r="L743" s="386"/>
      <c r="M743" s="386"/>
      <c r="N743" s="386"/>
      <c r="O743" s="386"/>
      <c r="P743" s="386"/>
      <c r="Q743" s="386"/>
      <c r="R743" s="386"/>
      <c r="S743" s="386"/>
      <c r="T743" s="386"/>
      <c r="U743" s="387"/>
    </row>
    <row r="744" spans="5:21">
      <c r="E744" s="386"/>
      <c r="F744" s="386"/>
      <c r="G744" s="386"/>
      <c r="H744" s="386"/>
      <c r="I744" s="386"/>
      <c r="J744" s="386"/>
      <c r="K744" s="386"/>
      <c r="L744" s="386"/>
      <c r="M744" s="386"/>
      <c r="N744" s="386"/>
      <c r="O744" s="386"/>
      <c r="P744" s="386"/>
      <c r="Q744" s="386"/>
      <c r="R744" s="386"/>
      <c r="S744" s="386"/>
      <c r="T744" s="386"/>
      <c r="U744" s="387"/>
    </row>
    <row r="745" spans="5:21">
      <c r="E745" s="386"/>
      <c r="F745" s="386"/>
      <c r="G745" s="386"/>
      <c r="H745" s="386"/>
      <c r="I745" s="386"/>
      <c r="J745" s="386"/>
      <c r="K745" s="386"/>
      <c r="L745" s="386"/>
      <c r="M745" s="386"/>
      <c r="N745" s="386"/>
      <c r="O745" s="386"/>
      <c r="P745" s="386"/>
      <c r="Q745" s="386"/>
      <c r="R745" s="386"/>
      <c r="S745" s="386"/>
      <c r="T745" s="386"/>
      <c r="U745" s="387"/>
    </row>
    <row r="746" spans="5:21">
      <c r="E746" s="386"/>
      <c r="F746" s="386"/>
      <c r="G746" s="386"/>
      <c r="H746" s="386"/>
      <c r="I746" s="386"/>
      <c r="J746" s="386"/>
      <c r="K746" s="386"/>
      <c r="L746" s="386"/>
      <c r="M746" s="386"/>
      <c r="N746" s="386"/>
      <c r="O746" s="386"/>
      <c r="P746" s="386"/>
      <c r="Q746" s="386"/>
      <c r="R746" s="386"/>
      <c r="S746" s="386"/>
      <c r="T746" s="386"/>
      <c r="U746" s="387"/>
    </row>
    <row r="747" spans="5:21">
      <c r="E747" s="386"/>
      <c r="F747" s="386"/>
      <c r="G747" s="386"/>
      <c r="H747" s="386"/>
      <c r="I747" s="386"/>
      <c r="J747" s="386"/>
      <c r="K747" s="386"/>
      <c r="L747" s="386"/>
      <c r="M747" s="386"/>
      <c r="N747" s="386"/>
      <c r="O747" s="386"/>
      <c r="P747" s="386"/>
      <c r="Q747" s="386"/>
      <c r="R747" s="386"/>
      <c r="S747" s="386"/>
      <c r="T747" s="386"/>
      <c r="U747" s="387"/>
    </row>
    <row r="748" spans="5:21">
      <c r="E748" s="386"/>
      <c r="F748" s="386"/>
      <c r="G748" s="386"/>
      <c r="H748" s="386"/>
      <c r="I748" s="386"/>
      <c r="J748" s="386"/>
      <c r="K748" s="386"/>
      <c r="L748" s="386"/>
      <c r="M748" s="386"/>
      <c r="N748" s="386"/>
      <c r="O748" s="386"/>
      <c r="P748" s="386"/>
      <c r="Q748" s="386"/>
      <c r="R748" s="386"/>
      <c r="S748" s="386"/>
      <c r="T748" s="386"/>
      <c r="U748" s="387"/>
    </row>
    <row r="749" spans="5:21">
      <c r="E749" s="386"/>
      <c r="F749" s="386"/>
      <c r="G749" s="386"/>
      <c r="H749" s="386"/>
      <c r="I749" s="386"/>
      <c r="J749" s="386"/>
      <c r="K749" s="386"/>
      <c r="L749" s="386"/>
      <c r="M749" s="386"/>
      <c r="N749" s="386"/>
      <c r="O749" s="386"/>
      <c r="P749" s="386"/>
      <c r="Q749" s="386"/>
      <c r="R749" s="386"/>
      <c r="S749" s="386"/>
      <c r="T749" s="386"/>
      <c r="U749" s="387"/>
    </row>
    <row r="750" spans="5:21">
      <c r="E750" s="386"/>
      <c r="F750" s="386"/>
      <c r="G750" s="386"/>
      <c r="H750" s="386"/>
      <c r="I750" s="386"/>
      <c r="J750" s="386"/>
      <c r="K750" s="386"/>
      <c r="L750" s="386"/>
      <c r="M750" s="386"/>
      <c r="N750" s="386"/>
      <c r="O750" s="386"/>
      <c r="P750" s="386"/>
      <c r="Q750" s="386"/>
      <c r="R750" s="386"/>
      <c r="S750" s="386"/>
      <c r="T750" s="386"/>
      <c r="U750" s="387"/>
    </row>
    <row r="751" spans="5:21">
      <c r="E751" s="386"/>
      <c r="F751" s="386"/>
      <c r="G751" s="386"/>
      <c r="H751" s="386"/>
      <c r="I751" s="386"/>
      <c r="J751" s="386"/>
      <c r="K751" s="386"/>
      <c r="L751" s="386"/>
      <c r="M751" s="386"/>
      <c r="N751" s="386"/>
      <c r="O751" s="386"/>
      <c r="P751" s="386"/>
      <c r="Q751" s="386"/>
      <c r="R751" s="386"/>
      <c r="S751" s="386"/>
      <c r="T751" s="386"/>
      <c r="U751" s="387"/>
    </row>
    <row r="752" spans="5:21">
      <c r="E752" s="386"/>
      <c r="F752" s="386"/>
      <c r="G752" s="386"/>
      <c r="H752" s="386"/>
      <c r="I752" s="386"/>
      <c r="J752" s="386"/>
      <c r="K752" s="386"/>
      <c r="L752" s="386"/>
      <c r="M752" s="386"/>
      <c r="N752" s="386"/>
      <c r="O752" s="386"/>
      <c r="P752" s="386"/>
      <c r="Q752" s="386"/>
      <c r="R752" s="386"/>
      <c r="S752" s="386"/>
      <c r="T752" s="386"/>
      <c r="U752" s="387"/>
    </row>
    <row r="753" spans="5:21">
      <c r="E753" s="386"/>
      <c r="F753" s="386"/>
      <c r="G753" s="386"/>
      <c r="H753" s="386"/>
      <c r="I753" s="386"/>
      <c r="J753" s="386"/>
      <c r="K753" s="386"/>
      <c r="L753" s="386"/>
      <c r="M753" s="386"/>
      <c r="N753" s="386"/>
      <c r="O753" s="386"/>
      <c r="P753" s="386"/>
      <c r="Q753" s="386"/>
      <c r="R753" s="386"/>
      <c r="S753" s="386"/>
      <c r="T753" s="386"/>
      <c r="U753" s="387"/>
    </row>
    <row r="754" spans="5:21">
      <c r="E754" s="386"/>
      <c r="F754" s="386"/>
      <c r="G754" s="386"/>
      <c r="H754" s="386"/>
      <c r="I754" s="386"/>
      <c r="J754" s="386"/>
      <c r="K754" s="386"/>
      <c r="L754" s="386"/>
      <c r="M754" s="386"/>
      <c r="N754" s="386"/>
      <c r="O754" s="386"/>
      <c r="P754" s="386"/>
      <c r="Q754" s="386"/>
      <c r="R754" s="386"/>
      <c r="S754" s="386"/>
      <c r="T754" s="386"/>
      <c r="U754" s="387"/>
    </row>
    <row r="755" spans="5:21">
      <c r="E755" s="386"/>
      <c r="F755" s="386"/>
      <c r="G755" s="386"/>
      <c r="H755" s="386"/>
      <c r="I755" s="386"/>
      <c r="J755" s="386"/>
      <c r="K755" s="386"/>
      <c r="L755" s="386"/>
      <c r="M755" s="386"/>
      <c r="N755" s="386"/>
      <c r="O755" s="386"/>
      <c r="P755" s="386"/>
      <c r="Q755" s="386"/>
      <c r="R755" s="386"/>
      <c r="S755" s="386"/>
      <c r="T755" s="386"/>
      <c r="U755" s="387"/>
    </row>
    <row r="756" spans="5:21">
      <c r="E756" s="386"/>
      <c r="F756" s="386"/>
      <c r="G756" s="386"/>
      <c r="H756" s="386"/>
      <c r="I756" s="386"/>
      <c r="J756" s="386"/>
      <c r="K756" s="386"/>
      <c r="L756" s="386"/>
      <c r="M756" s="386"/>
      <c r="N756" s="386"/>
      <c r="O756" s="386"/>
      <c r="P756" s="386"/>
      <c r="Q756" s="386"/>
      <c r="R756" s="386"/>
      <c r="S756" s="386"/>
      <c r="T756" s="386"/>
      <c r="U756" s="387"/>
    </row>
    <row r="757" spans="5:21">
      <c r="E757" s="386"/>
      <c r="F757" s="386"/>
      <c r="G757" s="386"/>
      <c r="H757" s="386"/>
      <c r="I757" s="386"/>
      <c r="J757" s="386"/>
      <c r="K757" s="386"/>
      <c r="L757" s="386"/>
      <c r="M757" s="386"/>
      <c r="N757" s="386"/>
      <c r="O757" s="386"/>
      <c r="P757" s="386"/>
      <c r="Q757" s="386"/>
      <c r="R757" s="386"/>
      <c r="S757" s="386"/>
      <c r="T757" s="386"/>
      <c r="U757" s="387"/>
    </row>
    <row r="758" spans="5:21">
      <c r="E758" s="386"/>
      <c r="F758" s="386"/>
      <c r="G758" s="386"/>
      <c r="H758" s="386"/>
      <c r="I758" s="386"/>
      <c r="J758" s="386"/>
      <c r="K758" s="386"/>
      <c r="L758" s="386"/>
      <c r="M758" s="386"/>
      <c r="N758" s="386"/>
      <c r="O758" s="386"/>
      <c r="P758" s="386"/>
      <c r="Q758" s="386"/>
      <c r="R758" s="386"/>
      <c r="S758" s="386"/>
      <c r="T758" s="386"/>
      <c r="U758" s="387"/>
    </row>
    <row r="759" spans="5:21">
      <c r="E759" s="386"/>
      <c r="F759" s="386"/>
      <c r="G759" s="386"/>
      <c r="H759" s="386"/>
      <c r="I759" s="386"/>
      <c r="J759" s="386"/>
      <c r="K759" s="386"/>
      <c r="L759" s="386"/>
      <c r="M759" s="386"/>
      <c r="N759" s="386"/>
      <c r="O759" s="386"/>
      <c r="P759" s="386"/>
      <c r="Q759" s="386"/>
      <c r="R759" s="386"/>
      <c r="S759" s="386"/>
      <c r="T759" s="386"/>
      <c r="U759" s="387"/>
    </row>
    <row r="760" spans="5:21">
      <c r="E760" s="386"/>
      <c r="F760" s="386"/>
      <c r="G760" s="386"/>
      <c r="H760" s="386"/>
      <c r="I760" s="386"/>
      <c r="J760" s="386"/>
      <c r="K760" s="386"/>
      <c r="L760" s="386"/>
      <c r="M760" s="386"/>
      <c r="N760" s="386"/>
      <c r="O760" s="386"/>
      <c r="P760" s="386"/>
      <c r="Q760" s="386"/>
      <c r="R760" s="386"/>
      <c r="S760" s="386"/>
      <c r="T760" s="386"/>
      <c r="U760" s="387"/>
    </row>
    <row r="761" spans="5:21">
      <c r="E761" s="386"/>
      <c r="F761" s="386"/>
      <c r="G761" s="386"/>
      <c r="H761" s="386"/>
      <c r="I761" s="386"/>
      <c r="J761" s="386"/>
      <c r="K761" s="386"/>
      <c r="L761" s="386"/>
      <c r="M761" s="386"/>
      <c r="N761" s="386"/>
      <c r="O761" s="386"/>
      <c r="P761" s="386"/>
      <c r="Q761" s="386"/>
      <c r="R761" s="386"/>
      <c r="S761" s="386"/>
      <c r="T761" s="386"/>
      <c r="U761" s="387"/>
    </row>
    <row r="762" spans="5:21">
      <c r="E762" s="386"/>
      <c r="F762" s="386"/>
      <c r="G762" s="386"/>
      <c r="H762" s="386"/>
      <c r="I762" s="386"/>
      <c r="J762" s="386"/>
      <c r="K762" s="386"/>
      <c r="L762" s="386"/>
      <c r="M762" s="386"/>
      <c r="N762" s="386"/>
      <c r="O762" s="386"/>
      <c r="P762" s="386"/>
      <c r="Q762" s="386"/>
      <c r="R762" s="386"/>
      <c r="S762" s="386"/>
      <c r="T762" s="386"/>
      <c r="U762" s="387"/>
    </row>
    <row r="763" spans="5:21">
      <c r="E763" s="386"/>
      <c r="F763" s="386"/>
      <c r="G763" s="386"/>
      <c r="H763" s="386"/>
      <c r="I763" s="386"/>
      <c r="J763" s="386"/>
      <c r="K763" s="386"/>
      <c r="L763" s="386"/>
      <c r="M763" s="386"/>
      <c r="N763" s="386"/>
      <c r="O763" s="386"/>
      <c r="P763" s="386"/>
      <c r="Q763" s="386"/>
      <c r="R763" s="386"/>
      <c r="S763" s="386"/>
      <c r="T763" s="386"/>
      <c r="U763" s="387"/>
    </row>
    <row r="764" spans="5:21">
      <c r="E764" s="386"/>
      <c r="F764" s="386"/>
      <c r="G764" s="386"/>
      <c r="H764" s="386"/>
      <c r="I764" s="386"/>
      <c r="J764" s="386"/>
      <c r="K764" s="386"/>
      <c r="L764" s="386"/>
      <c r="M764" s="386"/>
      <c r="N764" s="386"/>
      <c r="O764" s="386"/>
      <c r="P764" s="386"/>
      <c r="Q764" s="386"/>
      <c r="R764" s="386"/>
      <c r="S764" s="386"/>
      <c r="T764" s="386"/>
      <c r="U764" s="387"/>
    </row>
    <row r="765" spans="5:21">
      <c r="E765" s="386"/>
      <c r="F765" s="386"/>
      <c r="G765" s="386"/>
      <c r="H765" s="386"/>
      <c r="I765" s="386"/>
      <c r="J765" s="386"/>
      <c r="K765" s="386"/>
      <c r="L765" s="386"/>
      <c r="M765" s="386"/>
      <c r="N765" s="386"/>
      <c r="O765" s="386"/>
      <c r="P765" s="386"/>
      <c r="Q765" s="386"/>
      <c r="R765" s="386"/>
      <c r="S765" s="386"/>
      <c r="T765" s="386"/>
      <c r="U765" s="387"/>
    </row>
    <row r="766" spans="5:21">
      <c r="E766" s="386"/>
      <c r="F766" s="386"/>
      <c r="G766" s="386"/>
      <c r="H766" s="386"/>
      <c r="I766" s="386"/>
      <c r="J766" s="386"/>
      <c r="K766" s="386"/>
      <c r="L766" s="386"/>
      <c r="M766" s="386"/>
      <c r="N766" s="386"/>
      <c r="O766" s="386"/>
      <c r="P766" s="386"/>
      <c r="Q766" s="386"/>
      <c r="R766" s="386"/>
      <c r="S766" s="386"/>
      <c r="T766" s="386"/>
      <c r="U766" s="387"/>
    </row>
    <row r="767" spans="5:21">
      <c r="E767" s="386"/>
      <c r="F767" s="386"/>
      <c r="G767" s="386"/>
      <c r="H767" s="386"/>
      <c r="I767" s="386"/>
      <c r="J767" s="386"/>
      <c r="K767" s="386"/>
      <c r="L767" s="386"/>
      <c r="M767" s="386"/>
      <c r="N767" s="386"/>
      <c r="O767" s="386"/>
      <c r="P767" s="386"/>
      <c r="Q767" s="386"/>
      <c r="R767" s="386"/>
      <c r="S767" s="386"/>
      <c r="T767" s="386"/>
      <c r="U767" s="387"/>
    </row>
    <row r="768" spans="5:21">
      <c r="E768" s="386"/>
      <c r="F768" s="386"/>
      <c r="G768" s="386"/>
      <c r="H768" s="386"/>
      <c r="I768" s="386"/>
      <c r="J768" s="386"/>
      <c r="K768" s="386"/>
      <c r="L768" s="386"/>
      <c r="M768" s="386"/>
      <c r="N768" s="386"/>
      <c r="O768" s="386"/>
      <c r="P768" s="386"/>
      <c r="Q768" s="386"/>
      <c r="R768" s="386"/>
      <c r="S768" s="386"/>
      <c r="T768" s="386"/>
      <c r="U768" s="387"/>
    </row>
    <row r="769" spans="5:21">
      <c r="E769" s="386"/>
      <c r="F769" s="386"/>
      <c r="G769" s="386"/>
      <c r="H769" s="386"/>
      <c r="I769" s="386"/>
      <c r="J769" s="386"/>
      <c r="K769" s="386"/>
      <c r="L769" s="386"/>
      <c r="M769" s="386"/>
      <c r="N769" s="386"/>
      <c r="O769" s="386"/>
      <c r="P769" s="386"/>
      <c r="Q769" s="386"/>
      <c r="R769" s="386"/>
      <c r="S769" s="386"/>
      <c r="T769" s="386"/>
      <c r="U769" s="387"/>
    </row>
    <row r="770" spans="5:21">
      <c r="E770" s="386"/>
      <c r="F770" s="386"/>
      <c r="G770" s="386"/>
      <c r="H770" s="386"/>
      <c r="I770" s="386"/>
      <c r="J770" s="386"/>
      <c r="K770" s="386"/>
      <c r="L770" s="386"/>
      <c r="M770" s="386"/>
      <c r="N770" s="386"/>
      <c r="O770" s="386"/>
      <c r="P770" s="386"/>
      <c r="Q770" s="386"/>
      <c r="R770" s="386"/>
      <c r="S770" s="386"/>
      <c r="T770" s="386"/>
      <c r="U770" s="387"/>
    </row>
    <row r="771" spans="5:21">
      <c r="E771" s="386"/>
      <c r="F771" s="386"/>
      <c r="G771" s="386"/>
      <c r="H771" s="386"/>
      <c r="I771" s="386"/>
      <c r="J771" s="386"/>
      <c r="K771" s="386"/>
      <c r="L771" s="386"/>
      <c r="M771" s="386"/>
      <c r="N771" s="386"/>
      <c r="O771" s="386"/>
      <c r="P771" s="386"/>
      <c r="Q771" s="386"/>
      <c r="R771" s="386"/>
      <c r="S771" s="386"/>
      <c r="T771" s="386"/>
      <c r="U771" s="387"/>
    </row>
    <row r="772" spans="5:21">
      <c r="E772" s="386"/>
      <c r="F772" s="386"/>
      <c r="G772" s="386"/>
      <c r="H772" s="386"/>
      <c r="I772" s="386"/>
      <c r="J772" s="386"/>
      <c r="K772" s="386"/>
      <c r="L772" s="386"/>
      <c r="M772" s="386"/>
      <c r="N772" s="386"/>
      <c r="O772" s="386"/>
      <c r="P772" s="386"/>
      <c r="Q772" s="386"/>
      <c r="R772" s="386"/>
      <c r="S772" s="386"/>
      <c r="T772" s="386"/>
      <c r="U772" s="387"/>
    </row>
    <row r="773" spans="5:21">
      <c r="E773" s="386"/>
      <c r="F773" s="386"/>
      <c r="G773" s="386"/>
      <c r="H773" s="386"/>
      <c r="I773" s="386"/>
      <c r="J773" s="386"/>
      <c r="K773" s="386"/>
      <c r="L773" s="386"/>
      <c r="M773" s="386"/>
      <c r="N773" s="386"/>
      <c r="O773" s="386"/>
      <c r="P773" s="386"/>
      <c r="Q773" s="386"/>
      <c r="R773" s="386"/>
      <c r="S773" s="386"/>
      <c r="T773" s="386"/>
      <c r="U773" s="387"/>
    </row>
    <row r="774" spans="5:21">
      <c r="E774" s="386"/>
      <c r="F774" s="386"/>
      <c r="G774" s="386"/>
      <c r="H774" s="386"/>
      <c r="I774" s="386"/>
      <c r="J774" s="386"/>
      <c r="K774" s="386"/>
      <c r="L774" s="386"/>
      <c r="M774" s="386"/>
      <c r="N774" s="386"/>
      <c r="O774" s="386"/>
      <c r="P774" s="386"/>
      <c r="Q774" s="386"/>
      <c r="R774" s="386"/>
      <c r="S774" s="386"/>
      <c r="T774" s="386"/>
      <c r="U774" s="387"/>
    </row>
    <row r="775" spans="5:21">
      <c r="E775" s="386"/>
      <c r="F775" s="386"/>
      <c r="G775" s="386"/>
      <c r="H775" s="386"/>
      <c r="I775" s="386"/>
      <c r="J775" s="386"/>
      <c r="K775" s="386"/>
      <c r="L775" s="386"/>
      <c r="M775" s="386"/>
      <c r="N775" s="386"/>
      <c r="O775" s="386"/>
      <c r="P775" s="386"/>
      <c r="Q775" s="386"/>
      <c r="R775" s="386"/>
      <c r="S775" s="386"/>
      <c r="T775" s="386"/>
      <c r="U775" s="387"/>
    </row>
    <row r="776" spans="5:21">
      <c r="E776" s="386"/>
      <c r="F776" s="386"/>
      <c r="G776" s="386"/>
      <c r="H776" s="386"/>
      <c r="I776" s="386"/>
      <c r="J776" s="386"/>
      <c r="K776" s="386"/>
      <c r="L776" s="386"/>
      <c r="M776" s="386"/>
      <c r="N776" s="386"/>
      <c r="O776" s="386"/>
      <c r="P776" s="386"/>
      <c r="Q776" s="386"/>
      <c r="R776" s="386"/>
      <c r="S776" s="386"/>
      <c r="T776" s="386"/>
      <c r="U776" s="387"/>
    </row>
    <row r="777" spans="5:21">
      <c r="E777" s="386"/>
      <c r="F777" s="386"/>
      <c r="G777" s="386"/>
      <c r="H777" s="386"/>
      <c r="I777" s="386"/>
      <c r="J777" s="386"/>
      <c r="K777" s="386"/>
      <c r="L777" s="386"/>
      <c r="M777" s="386"/>
      <c r="N777" s="386"/>
      <c r="O777" s="386"/>
      <c r="P777" s="386"/>
      <c r="Q777" s="386"/>
      <c r="R777" s="386"/>
      <c r="S777" s="386"/>
      <c r="T777" s="386"/>
      <c r="U777" s="387"/>
    </row>
    <row r="778" spans="5:21">
      <c r="E778" s="386"/>
      <c r="F778" s="386"/>
      <c r="G778" s="386"/>
      <c r="H778" s="386"/>
      <c r="I778" s="386"/>
      <c r="J778" s="386"/>
      <c r="K778" s="386"/>
      <c r="L778" s="386"/>
      <c r="M778" s="386"/>
      <c r="N778" s="386"/>
      <c r="O778" s="386"/>
      <c r="P778" s="386"/>
      <c r="Q778" s="386"/>
      <c r="R778" s="386"/>
      <c r="S778" s="386"/>
      <c r="T778" s="386"/>
      <c r="U778" s="387"/>
    </row>
    <row r="779" spans="5:21">
      <c r="E779" s="386"/>
      <c r="F779" s="386"/>
      <c r="G779" s="386"/>
      <c r="H779" s="386"/>
      <c r="I779" s="386"/>
      <c r="J779" s="386"/>
      <c r="K779" s="386"/>
      <c r="L779" s="386"/>
      <c r="M779" s="386"/>
      <c r="N779" s="386"/>
      <c r="O779" s="386"/>
      <c r="P779" s="386"/>
      <c r="Q779" s="386"/>
      <c r="R779" s="386"/>
      <c r="S779" s="386"/>
      <c r="T779" s="386"/>
      <c r="U779" s="387"/>
    </row>
    <row r="780" spans="5:21">
      <c r="E780" s="386"/>
      <c r="F780" s="386"/>
      <c r="G780" s="386"/>
      <c r="H780" s="386"/>
      <c r="I780" s="386"/>
      <c r="J780" s="386"/>
      <c r="K780" s="386"/>
      <c r="L780" s="386"/>
      <c r="M780" s="386"/>
      <c r="N780" s="386"/>
      <c r="O780" s="386"/>
      <c r="P780" s="386"/>
      <c r="Q780" s="386"/>
      <c r="R780" s="386"/>
      <c r="S780" s="386"/>
      <c r="T780" s="386"/>
      <c r="U780" s="387"/>
    </row>
    <row r="781" spans="5:21">
      <c r="E781" s="386"/>
      <c r="F781" s="386"/>
      <c r="G781" s="386"/>
      <c r="H781" s="386"/>
      <c r="I781" s="386"/>
      <c r="J781" s="386"/>
      <c r="K781" s="386"/>
      <c r="L781" s="386"/>
      <c r="M781" s="386"/>
      <c r="N781" s="386"/>
      <c r="O781" s="386"/>
      <c r="P781" s="386"/>
      <c r="Q781" s="386"/>
      <c r="R781" s="386"/>
      <c r="S781" s="386"/>
      <c r="T781" s="386"/>
      <c r="U781" s="387"/>
    </row>
    <row r="782" spans="5:21">
      <c r="E782" s="386"/>
      <c r="F782" s="386"/>
      <c r="G782" s="386"/>
      <c r="H782" s="386"/>
      <c r="I782" s="386"/>
      <c r="J782" s="386"/>
      <c r="K782" s="386"/>
      <c r="L782" s="386"/>
      <c r="M782" s="386"/>
      <c r="N782" s="386"/>
      <c r="O782" s="386"/>
      <c r="P782" s="386"/>
      <c r="Q782" s="386"/>
      <c r="R782" s="386"/>
      <c r="S782" s="386"/>
      <c r="T782" s="386"/>
      <c r="U782" s="387"/>
    </row>
    <row r="783" spans="5:21">
      <c r="E783" s="386"/>
      <c r="F783" s="386"/>
      <c r="G783" s="386"/>
      <c r="H783" s="386"/>
      <c r="I783" s="386"/>
      <c r="J783" s="386"/>
      <c r="K783" s="386"/>
      <c r="L783" s="386"/>
      <c r="M783" s="386"/>
      <c r="N783" s="386"/>
      <c r="O783" s="386"/>
      <c r="P783" s="386"/>
      <c r="Q783" s="386"/>
      <c r="R783" s="386"/>
      <c r="S783" s="386"/>
      <c r="T783" s="386"/>
      <c r="U783" s="387"/>
    </row>
    <row r="784" spans="5:21">
      <c r="E784" s="386"/>
      <c r="F784" s="386"/>
      <c r="G784" s="386"/>
      <c r="H784" s="386"/>
      <c r="I784" s="386"/>
      <c r="J784" s="386"/>
      <c r="K784" s="386"/>
      <c r="L784" s="386"/>
      <c r="M784" s="386"/>
      <c r="N784" s="386"/>
      <c r="O784" s="386"/>
      <c r="P784" s="386"/>
      <c r="Q784" s="386"/>
      <c r="R784" s="386"/>
      <c r="S784" s="386"/>
      <c r="T784" s="386"/>
      <c r="U784" s="387"/>
    </row>
    <row r="785" spans="5:21">
      <c r="E785" s="386"/>
      <c r="F785" s="386"/>
      <c r="G785" s="386"/>
      <c r="H785" s="386"/>
      <c r="I785" s="386"/>
      <c r="J785" s="386"/>
      <c r="K785" s="386"/>
      <c r="L785" s="386"/>
      <c r="M785" s="386"/>
      <c r="N785" s="386"/>
      <c r="O785" s="386"/>
      <c r="P785" s="386"/>
      <c r="Q785" s="386"/>
      <c r="R785" s="386"/>
      <c r="S785" s="386"/>
      <c r="T785" s="386"/>
      <c r="U785" s="387"/>
    </row>
    <row r="786" spans="5:21">
      <c r="E786" s="386"/>
      <c r="F786" s="386"/>
      <c r="G786" s="386"/>
      <c r="H786" s="386"/>
      <c r="I786" s="386"/>
      <c r="J786" s="386"/>
      <c r="K786" s="386"/>
      <c r="L786" s="386"/>
      <c r="M786" s="386"/>
      <c r="N786" s="386"/>
      <c r="O786" s="386"/>
      <c r="P786" s="386"/>
      <c r="Q786" s="386"/>
      <c r="R786" s="386"/>
      <c r="S786" s="386"/>
      <c r="T786" s="386"/>
      <c r="U786" s="387"/>
    </row>
    <row r="787" spans="5:21">
      <c r="E787" s="386"/>
      <c r="F787" s="386"/>
      <c r="G787" s="386"/>
      <c r="H787" s="386"/>
      <c r="I787" s="386"/>
      <c r="J787" s="386"/>
      <c r="K787" s="386"/>
      <c r="L787" s="386"/>
      <c r="M787" s="386"/>
      <c r="N787" s="386"/>
      <c r="O787" s="386"/>
      <c r="P787" s="386"/>
      <c r="Q787" s="386"/>
      <c r="R787" s="386"/>
      <c r="S787" s="386"/>
      <c r="T787" s="386"/>
      <c r="U787" s="387"/>
    </row>
    <row r="788" spans="5:21">
      <c r="E788" s="386"/>
      <c r="F788" s="386"/>
      <c r="G788" s="386"/>
      <c r="H788" s="386"/>
      <c r="I788" s="386"/>
      <c r="J788" s="386"/>
      <c r="K788" s="386"/>
      <c r="L788" s="386"/>
      <c r="M788" s="386"/>
      <c r="N788" s="386"/>
      <c r="O788" s="386"/>
      <c r="P788" s="386"/>
      <c r="Q788" s="386"/>
      <c r="R788" s="386"/>
      <c r="S788" s="386"/>
      <c r="T788" s="386"/>
      <c r="U788" s="387"/>
    </row>
    <row r="789" spans="5:21">
      <c r="E789" s="386"/>
      <c r="F789" s="386"/>
      <c r="G789" s="386"/>
      <c r="H789" s="386"/>
      <c r="I789" s="386"/>
      <c r="J789" s="386"/>
      <c r="K789" s="386"/>
      <c r="L789" s="386"/>
      <c r="M789" s="386"/>
      <c r="N789" s="386"/>
      <c r="O789" s="386"/>
      <c r="P789" s="386"/>
      <c r="Q789" s="386"/>
      <c r="R789" s="386"/>
      <c r="S789" s="386"/>
      <c r="T789" s="386"/>
      <c r="U789" s="387"/>
    </row>
    <row r="790" spans="5:21">
      <c r="E790" s="386"/>
      <c r="F790" s="386"/>
      <c r="G790" s="386"/>
      <c r="H790" s="386"/>
      <c r="I790" s="386"/>
      <c r="J790" s="386"/>
      <c r="K790" s="386"/>
      <c r="L790" s="386"/>
      <c r="M790" s="386"/>
      <c r="N790" s="386"/>
      <c r="O790" s="386"/>
      <c r="P790" s="386"/>
      <c r="Q790" s="386"/>
      <c r="R790" s="386"/>
      <c r="S790" s="386"/>
      <c r="T790" s="386"/>
      <c r="U790" s="387"/>
    </row>
    <row r="791" spans="5:21">
      <c r="E791" s="386"/>
      <c r="F791" s="386"/>
      <c r="G791" s="386"/>
      <c r="H791" s="386"/>
      <c r="I791" s="386"/>
      <c r="J791" s="386"/>
      <c r="K791" s="386"/>
      <c r="L791" s="386"/>
      <c r="M791" s="386"/>
      <c r="N791" s="386"/>
      <c r="O791" s="386"/>
      <c r="P791" s="386"/>
      <c r="Q791" s="386"/>
      <c r="R791" s="386"/>
      <c r="S791" s="386"/>
      <c r="T791" s="386"/>
      <c r="U791" s="387"/>
    </row>
    <row r="792" spans="5:21">
      <c r="E792" s="386"/>
      <c r="F792" s="386"/>
      <c r="G792" s="386"/>
      <c r="H792" s="386"/>
      <c r="I792" s="386"/>
      <c r="J792" s="386"/>
      <c r="K792" s="386"/>
      <c r="L792" s="386"/>
      <c r="M792" s="386"/>
      <c r="N792" s="386"/>
      <c r="O792" s="386"/>
      <c r="P792" s="386"/>
      <c r="Q792" s="386"/>
      <c r="R792" s="386"/>
      <c r="S792" s="386"/>
      <c r="T792" s="386"/>
      <c r="U792" s="387"/>
    </row>
    <row r="793" spans="5:21">
      <c r="E793" s="386"/>
      <c r="F793" s="386"/>
      <c r="G793" s="386"/>
      <c r="H793" s="386"/>
      <c r="I793" s="386"/>
      <c r="J793" s="386"/>
      <c r="K793" s="386"/>
      <c r="L793" s="386"/>
      <c r="M793" s="386"/>
      <c r="N793" s="386"/>
      <c r="O793" s="386"/>
      <c r="P793" s="386"/>
      <c r="Q793" s="386"/>
      <c r="R793" s="386"/>
      <c r="S793" s="386"/>
      <c r="T793" s="386"/>
      <c r="U793" s="387"/>
    </row>
    <row r="794" spans="5:21">
      <c r="E794" s="386"/>
      <c r="F794" s="386"/>
      <c r="G794" s="386"/>
      <c r="H794" s="386"/>
      <c r="I794" s="386"/>
      <c r="J794" s="386"/>
      <c r="K794" s="386"/>
      <c r="L794" s="386"/>
      <c r="M794" s="386"/>
      <c r="N794" s="386"/>
      <c r="O794" s="386"/>
      <c r="P794" s="386"/>
      <c r="Q794" s="386"/>
      <c r="R794" s="386"/>
      <c r="S794" s="386"/>
      <c r="T794" s="386"/>
      <c r="U794" s="387"/>
    </row>
    <row r="795" spans="5:21">
      <c r="E795" s="386"/>
      <c r="F795" s="386"/>
      <c r="G795" s="386"/>
      <c r="H795" s="386"/>
      <c r="I795" s="386"/>
      <c r="J795" s="386"/>
      <c r="K795" s="386"/>
      <c r="L795" s="386"/>
      <c r="M795" s="386"/>
      <c r="N795" s="386"/>
      <c r="O795" s="386"/>
      <c r="P795" s="386"/>
      <c r="Q795" s="386"/>
      <c r="R795" s="386"/>
      <c r="S795" s="386"/>
      <c r="T795" s="386"/>
      <c r="U795" s="387"/>
    </row>
    <row r="796" spans="5:21">
      <c r="E796" s="386"/>
      <c r="F796" s="386"/>
      <c r="G796" s="386"/>
      <c r="H796" s="386"/>
      <c r="I796" s="386"/>
      <c r="J796" s="386"/>
      <c r="K796" s="386"/>
      <c r="L796" s="386"/>
      <c r="M796" s="386"/>
      <c r="N796" s="386"/>
      <c r="O796" s="386"/>
      <c r="P796" s="386"/>
      <c r="Q796" s="386"/>
      <c r="R796" s="386"/>
      <c r="S796" s="386"/>
      <c r="T796" s="386"/>
      <c r="U796" s="387"/>
    </row>
    <row r="797" spans="5:21">
      <c r="E797" s="386"/>
      <c r="F797" s="386"/>
      <c r="G797" s="386"/>
      <c r="H797" s="386"/>
      <c r="I797" s="386"/>
      <c r="J797" s="386"/>
      <c r="K797" s="386"/>
      <c r="L797" s="386"/>
      <c r="M797" s="386"/>
      <c r="N797" s="386"/>
      <c r="O797" s="386"/>
      <c r="P797" s="386"/>
      <c r="Q797" s="386"/>
      <c r="R797" s="386"/>
      <c r="S797" s="386"/>
      <c r="T797" s="386"/>
      <c r="U797" s="387"/>
    </row>
    <row r="798" spans="5:21">
      <c r="E798" s="386"/>
      <c r="F798" s="386"/>
      <c r="G798" s="386"/>
      <c r="H798" s="386"/>
      <c r="I798" s="386"/>
      <c r="J798" s="386"/>
      <c r="K798" s="386"/>
      <c r="L798" s="386"/>
      <c r="M798" s="386"/>
      <c r="N798" s="386"/>
      <c r="O798" s="386"/>
      <c r="P798" s="386"/>
      <c r="Q798" s="386"/>
      <c r="R798" s="386"/>
      <c r="S798" s="386"/>
      <c r="T798" s="386"/>
      <c r="U798" s="387"/>
    </row>
    <row r="799" spans="5:21">
      <c r="E799" s="386"/>
      <c r="F799" s="386"/>
      <c r="G799" s="386"/>
      <c r="H799" s="386"/>
      <c r="I799" s="386"/>
      <c r="J799" s="386"/>
      <c r="K799" s="386"/>
      <c r="L799" s="386"/>
      <c r="M799" s="386"/>
      <c r="N799" s="386"/>
      <c r="O799" s="386"/>
      <c r="P799" s="386"/>
      <c r="Q799" s="386"/>
      <c r="R799" s="386"/>
      <c r="S799" s="386"/>
      <c r="T799" s="386"/>
      <c r="U799" s="387"/>
    </row>
    <row r="800" spans="5:21">
      <c r="E800" s="386"/>
      <c r="F800" s="386"/>
      <c r="G800" s="386"/>
      <c r="H800" s="386"/>
      <c r="I800" s="386"/>
      <c r="J800" s="386"/>
      <c r="K800" s="386"/>
      <c r="L800" s="386"/>
      <c r="M800" s="386"/>
      <c r="N800" s="386"/>
      <c r="O800" s="386"/>
      <c r="P800" s="386"/>
      <c r="Q800" s="386"/>
      <c r="R800" s="386"/>
      <c r="S800" s="386"/>
      <c r="T800" s="386"/>
      <c r="U800" s="387"/>
    </row>
    <row r="801" spans="5:21">
      <c r="E801" s="386"/>
      <c r="F801" s="386"/>
      <c r="G801" s="386"/>
      <c r="H801" s="386"/>
      <c r="I801" s="386"/>
      <c r="J801" s="386"/>
      <c r="K801" s="386"/>
      <c r="L801" s="386"/>
      <c r="M801" s="386"/>
      <c r="N801" s="386"/>
      <c r="O801" s="386"/>
      <c r="P801" s="386"/>
      <c r="Q801" s="386"/>
      <c r="R801" s="386"/>
      <c r="S801" s="386"/>
      <c r="T801" s="386"/>
      <c r="U801" s="387"/>
    </row>
    <row r="802" spans="5:21">
      <c r="E802" s="386"/>
      <c r="F802" s="386"/>
      <c r="G802" s="386"/>
      <c r="H802" s="386"/>
      <c r="I802" s="386"/>
      <c r="J802" s="386"/>
      <c r="K802" s="386"/>
      <c r="L802" s="386"/>
      <c r="M802" s="386"/>
      <c r="N802" s="386"/>
      <c r="O802" s="386"/>
      <c r="P802" s="386"/>
      <c r="Q802" s="386"/>
      <c r="R802" s="386"/>
      <c r="S802" s="386"/>
      <c r="T802" s="386"/>
      <c r="U802" s="387"/>
    </row>
    <row r="803" spans="5:21">
      <c r="E803" s="386"/>
      <c r="F803" s="386"/>
      <c r="G803" s="386"/>
      <c r="H803" s="386"/>
      <c r="I803" s="386"/>
      <c r="J803" s="386"/>
      <c r="K803" s="386"/>
      <c r="L803" s="386"/>
      <c r="M803" s="386"/>
      <c r="N803" s="386"/>
      <c r="O803" s="386"/>
      <c r="P803" s="386"/>
      <c r="Q803" s="386"/>
      <c r="R803" s="386"/>
      <c r="S803" s="386"/>
      <c r="T803" s="386"/>
      <c r="U803" s="387"/>
    </row>
    <row r="804" spans="5:21">
      <c r="E804" s="386"/>
      <c r="F804" s="386"/>
      <c r="G804" s="386"/>
      <c r="H804" s="386"/>
      <c r="I804" s="386"/>
      <c r="J804" s="386"/>
      <c r="K804" s="386"/>
      <c r="L804" s="386"/>
      <c r="M804" s="386"/>
      <c r="N804" s="386"/>
      <c r="O804" s="386"/>
      <c r="P804" s="386"/>
      <c r="Q804" s="386"/>
      <c r="R804" s="386"/>
      <c r="S804" s="386"/>
      <c r="T804" s="386"/>
      <c r="U804" s="387"/>
    </row>
    <row r="805" spans="5:21">
      <c r="E805" s="386"/>
      <c r="F805" s="386"/>
      <c r="G805" s="386"/>
      <c r="H805" s="386"/>
      <c r="I805" s="386"/>
      <c r="J805" s="386"/>
      <c r="K805" s="386"/>
      <c r="L805" s="386"/>
      <c r="M805" s="386"/>
      <c r="N805" s="386"/>
      <c r="O805" s="386"/>
      <c r="P805" s="386"/>
      <c r="Q805" s="386"/>
      <c r="R805" s="386"/>
      <c r="S805" s="386"/>
      <c r="T805" s="386"/>
      <c r="U805" s="387"/>
    </row>
    <row r="806" spans="5:21">
      <c r="E806" s="386"/>
      <c r="F806" s="386"/>
      <c r="G806" s="386"/>
      <c r="H806" s="386"/>
      <c r="I806" s="386"/>
      <c r="J806" s="386"/>
      <c r="K806" s="386"/>
      <c r="L806" s="386"/>
      <c r="M806" s="386"/>
      <c r="N806" s="386"/>
      <c r="O806" s="386"/>
      <c r="P806" s="386"/>
      <c r="Q806" s="386"/>
      <c r="R806" s="386"/>
      <c r="S806" s="386"/>
      <c r="T806" s="386"/>
      <c r="U806" s="387"/>
    </row>
    <row r="807" spans="5:21">
      <c r="E807" s="386"/>
      <c r="F807" s="386"/>
      <c r="G807" s="386"/>
      <c r="H807" s="386"/>
      <c r="I807" s="386"/>
      <c r="J807" s="386"/>
      <c r="K807" s="386"/>
      <c r="L807" s="386"/>
      <c r="M807" s="386"/>
      <c r="N807" s="386"/>
      <c r="O807" s="386"/>
      <c r="P807" s="386"/>
      <c r="Q807" s="386"/>
      <c r="R807" s="386"/>
      <c r="S807" s="386"/>
      <c r="T807" s="386"/>
      <c r="U807" s="387"/>
    </row>
    <row r="808" spans="5:21">
      <c r="E808" s="386"/>
      <c r="F808" s="386"/>
      <c r="G808" s="386"/>
      <c r="H808" s="386"/>
      <c r="I808" s="386"/>
      <c r="J808" s="386"/>
      <c r="K808" s="386"/>
      <c r="L808" s="386"/>
      <c r="M808" s="386"/>
      <c r="N808" s="386"/>
      <c r="O808" s="386"/>
      <c r="P808" s="386"/>
      <c r="Q808" s="386"/>
      <c r="R808" s="386"/>
      <c r="S808" s="386"/>
      <c r="T808" s="386"/>
      <c r="U808" s="387"/>
    </row>
    <row r="809" spans="5:21">
      <c r="E809" s="386"/>
      <c r="F809" s="386"/>
      <c r="G809" s="386"/>
      <c r="H809" s="386"/>
      <c r="I809" s="386"/>
      <c r="J809" s="386"/>
      <c r="K809" s="386"/>
      <c r="L809" s="386"/>
      <c r="M809" s="386"/>
      <c r="N809" s="386"/>
      <c r="O809" s="386"/>
      <c r="P809" s="386"/>
      <c r="Q809" s="386"/>
      <c r="R809" s="386"/>
      <c r="S809" s="386"/>
      <c r="T809" s="386"/>
      <c r="U809" s="387"/>
    </row>
    <row r="810" spans="5:21">
      <c r="E810" s="386"/>
      <c r="F810" s="386"/>
      <c r="G810" s="386"/>
      <c r="H810" s="386"/>
      <c r="I810" s="386"/>
      <c r="J810" s="386"/>
      <c r="K810" s="386"/>
      <c r="L810" s="386"/>
      <c r="M810" s="386"/>
      <c r="N810" s="386"/>
      <c r="O810" s="386"/>
      <c r="P810" s="386"/>
      <c r="Q810" s="386"/>
      <c r="R810" s="386"/>
      <c r="S810" s="386"/>
      <c r="T810" s="386"/>
      <c r="U810" s="387"/>
    </row>
    <row r="811" spans="5:21">
      <c r="E811" s="386"/>
      <c r="F811" s="386"/>
      <c r="G811" s="386"/>
      <c r="H811" s="386"/>
      <c r="I811" s="386"/>
      <c r="J811" s="386"/>
      <c r="K811" s="386"/>
      <c r="L811" s="386"/>
      <c r="M811" s="386"/>
      <c r="N811" s="386"/>
      <c r="O811" s="386"/>
      <c r="P811" s="386"/>
      <c r="Q811" s="386"/>
      <c r="R811" s="386"/>
      <c r="S811" s="386"/>
      <c r="T811" s="386"/>
      <c r="U811" s="387"/>
    </row>
    <row r="812" spans="5:21">
      <c r="E812" s="386"/>
      <c r="F812" s="386"/>
      <c r="G812" s="386"/>
      <c r="H812" s="386"/>
      <c r="I812" s="386"/>
      <c r="J812" s="386"/>
      <c r="K812" s="386"/>
      <c r="L812" s="386"/>
      <c r="M812" s="386"/>
      <c r="N812" s="386"/>
      <c r="O812" s="386"/>
      <c r="P812" s="386"/>
      <c r="Q812" s="386"/>
      <c r="R812" s="386"/>
      <c r="S812" s="386"/>
      <c r="T812" s="386"/>
      <c r="U812" s="387"/>
    </row>
    <row r="813" spans="5:21">
      <c r="E813" s="386"/>
      <c r="F813" s="386"/>
      <c r="G813" s="386"/>
      <c r="H813" s="386"/>
      <c r="I813" s="386"/>
      <c r="J813" s="386"/>
      <c r="K813" s="386"/>
      <c r="L813" s="386"/>
      <c r="M813" s="386"/>
      <c r="N813" s="386"/>
      <c r="O813" s="386"/>
      <c r="P813" s="386"/>
      <c r="Q813" s="386"/>
      <c r="R813" s="386"/>
      <c r="S813" s="386"/>
      <c r="T813" s="386"/>
      <c r="U813" s="387"/>
    </row>
    <row r="814" spans="5:21">
      <c r="E814" s="386"/>
      <c r="F814" s="386"/>
      <c r="G814" s="386"/>
      <c r="H814" s="386"/>
      <c r="I814" s="386"/>
      <c r="J814" s="386"/>
      <c r="K814" s="386"/>
      <c r="L814" s="386"/>
      <c r="M814" s="386"/>
      <c r="N814" s="386"/>
      <c r="O814" s="386"/>
      <c r="P814" s="386"/>
      <c r="Q814" s="386"/>
      <c r="R814" s="386"/>
      <c r="S814" s="386"/>
      <c r="T814" s="386"/>
      <c r="U814" s="387"/>
    </row>
    <row r="815" spans="5:21">
      <c r="E815" s="386"/>
      <c r="F815" s="386"/>
      <c r="G815" s="386"/>
      <c r="H815" s="386"/>
      <c r="I815" s="386"/>
      <c r="J815" s="386"/>
      <c r="K815" s="386"/>
      <c r="L815" s="386"/>
      <c r="M815" s="386"/>
      <c r="N815" s="386"/>
      <c r="O815" s="386"/>
      <c r="P815" s="386"/>
      <c r="Q815" s="386"/>
      <c r="R815" s="386"/>
      <c r="S815" s="386"/>
      <c r="T815" s="386"/>
      <c r="U815" s="387"/>
    </row>
    <row r="816" spans="5:21">
      <c r="E816" s="386"/>
      <c r="F816" s="386"/>
      <c r="G816" s="386"/>
      <c r="H816" s="386"/>
      <c r="I816" s="386"/>
      <c r="J816" s="386"/>
      <c r="K816" s="386"/>
      <c r="L816" s="386"/>
      <c r="M816" s="386"/>
      <c r="N816" s="386"/>
      <c r="O816" s="386"/>
      <c r="P816" s="386"/>
      <c r="Q816" s="386"/>
      <c r="R816" s="386"/>
      <c r="S816" s="386"/>
      <c r="T816" s="386"/>
      <c r="U816" s="387"/>
    </row>
    <row r="817" spans="5:21">
      <c r="E817" s="386"/>
      <c r="F817" s="386"/>
      <c r="G817" s="386"/>
      <c r="H817" s="386"/>
      <c r="I817" s="386"/>
      <c r="J817" s="386"/>
      <c r="K817" s="386"/>
      <c r="L817" s="386"/>
      <c r="M817" s="386"/>
      <c r="N817" s="386"/>
      <c r="O817" s="386"/>
      <c r="P817" s="386"/>
      <c r="Q817" s="386"/>
      <c r="R817" s="386"/>
      <c r="S817" s="386"/>
      <c r="T817" s="386"/>
      <c r="U817" s="387"/>
    </row>
    <row r="818" spans="5:21">
      <c r="E818" s="386"/>
      <c r="F818" s="386"/>
      <c r="G818" s="386"/>
      <c r="H818" s="386"/>
      <c r="I818" s="386"/>
      <c r="J818" s="386"/>
      <c r="K818" s="386"/>
      <c r="L818" s="386"/>
      <c r="M818" s="386"/>
      <c r="N818" s="386"/>
      <c r="O818" s="386"/>
      <c r="P818" s="386"/>
      <c r="Q818" s="386"/>
      <c r="R818" s="386"/>
      <c r="S818" s="386"/>
      <c r="T818" s="386"/>
      <c r="U818" s="387"/>
    </row>
    <row r="819" spans="5:21">
      <c r="E819" s="386"/>
      <c r="F819" s="386"/>
      <c r="G819" s="386"/>
      <c r="H819" s="386"/>
      <c r="I819" s="386"/>
      <c r="J819" s="386"/>
      <c r="K819" s="386"/>
      <c r="L819" s="386"/>
      <c r="M819" s="386"/>
      <c r="N819" s="386"/>
      <c r="O819" s="386"/>
      <c r="P819" s="386"/>
      <c r="Q819" s="386"/>
      <c r="R819" s="386"/>
      <c r="S819" s="386"/>
      <c r="T819" s="386"/>
      <c r="U819" s="387"/>
    </row>
    <row r="820" spans="5:21">
      <c r="E820" s="386"/>
      <c r="F820" s="386"/>
      <c r="G820" s="386"/>
      <c r="H820" s="386"/>
      <c r="I820" s="386"/>
      <c r="J820" s="386"/>
      <c r="K820" s="386"/>
      <c r="L820" s="386"/>
      <c r="M820" s="386"/>
      <c r="N820" s="386"/>
      <c r="O820" s="386"/>
      <c r="P820" s="386"/>
      <c r="Q820" s="386"/>
      <c r="R820" s="386"/>
      <c r="S820" s="386"/>
      <c r="T820" s="386"/>
      <c r="U820" s="387"/>
    </row>
    <row r="821" spans="5:21">
      <c r="E821" s="386"/>
      <c r="F821" s="386"/>
      <c r="G821" s="386"/>
      <c r="H821" s="386"/>
      <c r="I821" s="386"/>
      <c r="J821" s="386"/>
      <c r="K821" s="386"/>
      <c r="L821" s="386"/>
      <c r="M821" s="386"/>
      <c r="N821" s="386"/>
      <c r="O821" s="386"/>
      <c r="P821" s="386"/>
      <c r="Q821" s="386"/>
      <c r="R821" s="386"/>
      <c r="S821" s="386"/>
      <c r="T821" s="386"/>
      <c r="U821" s="387"/>
    </row>
    <row r="822" spans="5:21">
      <c r="E822" s="386"/>
      <c r="F822" s="386"/>
      <c r="G822" s="386"/>
      <c r="H822" s="386"/>
      <c r="I822" s="386"/>
      <c r="J822" s="386"/>
      <c r="K822" s="386"/>
      <c r="L822" s="386"/>
      <c r="M822" s="386"/>
      <c r="N822" s="386"/>
      <c r="O822" s="386"/>
      <c r="P822" s="386"/>
      <c r="Q822" s="386"/>
      <c r="R822" s="386"/>
      <c r="S822" s="386"/>
      <c r="T822" s="386"/>
      <c r="U822" s="387"/>
    </row>
    <row r="823" spans="5:21">
      <c r="E823" s="386"/>
      <c r="F823" s="386"/>
      <c r="G823" s="386"/>
      <c r="H823" s="386"/>
      <c r="I823" s="386"/>
      <c r="J823" s="386"/>
      <c r="K823" s="386"/>
      <c r="L823" s="386"/>
      <c r="M823" s="386"/>
      <c r="N823" s="386"/>
      <c r="O823" s="386"/>
      <c r="P823" s="386"/>
      <c r="Q823" s="386"/>
      <c r="R823" s="386"/>
      <c r="S823" s="386"/>
      <c r="T823" s="386"/>
      <c r="U823" s="387"/>
    </row>
    <row r="824" spans="5:21">
      <c r="E824" s="386"/>
      <c r="F824" s="386"/>
      <c r="G824" s="386"/>
      <c r="H824" s="386"/>
      <c r="I824" s="386"/>
      <c r="J824" s="386"/>
      <c r="K824" s="386"/>
      <c r="L824" s="386"/>
      <c r="M824" s="386"/>
      <c r="N824" s="386"/>
      <c r="O824" s="386"/>
      <c r="P824" s="386"/>
      <c r="Q824" s="386"/>
      <c r="R824" s="386"/>
      <c r="S824" s="386"/>
      <c r="T824" s="386"/>
      <c r="U824" s="387"/>
    </row>
    <row r="825" spans="5:21">
      <c r="E825" s="386"/>
      <c r="F825" s="386"/>
      <c r="G825" s="386"/>
      <c r="H825" s="386"/>
      <c r="I825" s="386"/>
      <c r="J825" s="386"/>
      <c r="K825" s="386"/>
      <c r="L825" s="386"/>
      <c r="M825" s="386"/>
      <c r="N825" s="386"/>
      <c r="O825" s="386"/>
      <c r="P825" s="386"/>
      <c r="Q825" s="386"/>
      <c r="R825" s="386"/>
      <c r="S825" s="386"/>
      <c r="T825" s="386"/>
      <c r="U825" s="387"/>
    </row>
    <row r="826" spans="5:21">
      <c r="E826" s="386"/>
      <c r="F826" s="386"/>
      <c r="G826" s="386"/>
      <c r="H826" s="386"/>
      <c r="I826" s="386"/>
      <c r="J826" s="386"/>
      <c r="K826" s="386"/>
      <c r="L826" s="386"/>
      <c r="M826" s="386"/>
      <c r="N826" s="386"/>
      <c r="O826" s="386"/>
      <c r="P826" s="386"/>
      <c r="Q826" s="386"/>
      <c r="R826" s="386"/>
      <c r="S826" s="386"/>
      <c r="T826" s="386"/>
      <c r="U826" s="387"/>
    </row>
    <row r="827" spans="5:21">
      <c r="E827" s="386"/>
      <c r="F827" s="386"/>
      <c r="G827" s="386"/>
      <c r="H827" s="386"/>
      <c r="I827" s="386"/>
      <c r="J827" s="386"/>
      <c r="K827" s="386"/>
      <c r="L827" s="386"/>
      <c r="M827" s="386"/>
      <c r="N827" s="386"/>
      <c r="O827" s="386"/>
      <c r="P827" s="386"/>
      <c r="Q827" s="386"/>
      <c r="R827" s="386"/>
      <c r="S827" s="386"/>
      <c r="T827" s="386"/>
      <c r="U827" s="387"/>
    </row>
    <row r="828" spans="5:21">
      <c r="E828" s="386"/>
      <c r="F828" s="386"/>
      <c r="G828" s="386"/>
      <c r="H828" s="386"/>
      <c r="I828" s="386"/>
      <c r="J828" s="386"/>
      <c r="K828" s="386"/>
      <c r="L828" s="386"/>
      <c r="M828" s="386"/>
      <c r="N828" s="386"/>
      <c r="O828" s="386"/>
      <c r="P828" s="386"/>
      <c r="Q828" s="386"/>
      <c r="R828" s="386"/>
      <c r="S828" s="386"/>
      <c r="T828" s="386"/>
      <c r="U828" s="387"/>
    </row>
    <row r="829" spans="5:21">
      <c r="E829" s="386"/>
      <c r="F829" s="386"/>
      <c r="G829" s="386"/>
      <c r="H829" s="386"/>
      <c r="I829" s="386"/>
      <c r="J829" s="386"/>
      <c r="K829" s="386"/>
      <c r="L829" s="386"/>
      <c r="M829" s="386"/>
      <c r="N829" s="386"/>
      <c r="O829" s="386"/>
      <c r="P829" s="386"/>
      <c r="Q829" s="386"/>
      <c r="R829" s="386"/>
      <c r="S829" s="386"/>
      <c r="T829" s="386"/>
      <c r="U829" s="387"/>
    </row>
    <row r="830" spans="5:21">
      <c r="E830" s="386"/>
      <c r="F830" s="386"/>
      <c r="G830" s="386"/>
      <c r="H830" s="386"/>
      <c r="I830" s="386"/>
      <c r="J830" s="386"/>
      <c r="K830" s="386"/>
      <c r="L830" s="386"/>
      <c r="M830" s="386"/>
      <c r="N830" s="386"/>
      <c r="O830" s="386"/>
      <c r="P830" s="386"/>
      <c r="Q830" s="386"/>
      <c r="R830" s="386"/>
      <c r="S830" s="386"/>
      <c r="T830" s="386"/>
      <c r="U830" s="387"/>
    </row>
    <row r="831" spans="5:21">
      <c r="E831" s="386"/>
      <c r="F831" s="386"/>
      <c r="G831" s="386"/>
      <c r="H831" s="386"/>
      <c r="I831" s="386"/>
      <c r="J831" s="386"/>
      <c r="K831" s="386"/>
      <c r="L831" s="386"/>
      <c r="M831" s="386"/>
      <c r="N831" s="386"/>
      <c r="O831" s="386"/>
      <c r="P831" s="386"/>
      <c r="Q831" s="386"/>
      <c r="R831" s="386"/>
      <c r="S831" s="386"/>
      <c r="T831" s="386"/>
      <c r="U831" s="387"/>
    </row>
    <row r="832" spans="5:21">
      <c r="E832" s="386"/>
      <c r="F832" s="386"/>
      <c r="G832" s="386"/>
      <c r="H832" s="386"/>
      <c r="I832" s="386"/>
      <c r="J832" s="386"/>
      <c r="K832" s="386"/>
      <c r="L832" s="386"/>
      <c r="M832" s="386"/>
      <c r="N832" s="386"/>
      <c r="O832" s="386"/>
      <c r="P832" s="386"/>
      <c r="Q832" s="386"/>
      <c r="R832" s="386"/>
      <c r="S832" s="386"/>
      <c r="T832" s="386"/>
      <c r="U832" s="387"/>
    </row>
    <row r="833" spans="5:21">
      <c r="E833" s="386"/>
      <c r="F833" s="386"/>
      <c r="G833" s="386"/>
      <c r="H833" s="386"/>
      <c r="I833" s="386"/>
      <c r="J833" s="386"/>
      <c r="K833" s="386"/>
      <c r="L833" s="386"/>
      <c r="M833" s="386"/>
      <c r="N833" s="386"/>
      <c r="O833" s="386"/>
      <c r="P833" s="386"/>
      <c r="Q833" s="386"/>
      <c r="R833" s="386"/>
      <c r="S833" s="386"/>
      <c r="T833" s="386"/>
      <c r="U833" s="387"/>
    </row>
    <row r="834" spans="5:21">
      <c r="E834" s="386"/>
      <c r="F834" s="386"/>
      <c r="G834" s="386"/>
      <c r="H834" s="386"/>
      <c r="I834" s="386"/>
      <c r="J834" s="386"/>
      <c r="K834" s="386"/>
      <c r="L834" s="386"/>
      <c r="M834" s="386"/>
      <c r="N834" s="386"/>
      <c r="O834" s="386"/>
      <c r="P834" s="386"/>
      <c r="Q834" s="386"/>
      <c r="R834" s="386"/>
      <c r="S834" s="386"/>
      <c r="T834" s="386"/>
      <c r="U834" s="387"/>
    </row>
    <row r="835" spans="5:21">
      <c r="E835" s="386"/>
      <c r="F835" s="386"/>
      <c r="G835" s="386"/>
      <c r="H835" s="386"/>
      <c r="I835" s="386"/>
      <c r="J835" s="386"/>
      <c r="K835" s="386"/>
      <c r="L835" s="386"/>
      <c r="M835" s="386"/>
      <c r="N835" s="386"/>
      <c r="O835" s="386"/>
      <c r="P835" s="386"/>
      <c r="Q835" s="386"/>
      <c r="R835" s="386"/>
      <c r="S835" s="386"/>
      <c r="T835" s="386"/>
      <c r="U835" s="387"/>
    </row>
    <row r="836" spans="5:21">
      <c r="E836" s="386"/>
      <c r="F836" s="386"/>
      <c r="G836" s="386"/>
      <c r="H836" s="386"/>
      <c r="I836" s="386"/>
      <c r="J836" s="386"/>
      <c r="K836" s="386"/>
      <c r="L836" s="386"/>
      <c r="M836" s="386"/>
      <c r="N836" s="386"/>
      <c r="O836" s="386"/>
      <c r="P836" s="386"/>
      <c r="Q836" s="386"/>
      <c r="R836" s="386"/>
      <c r="S836" s="386"/>
      <c r="T836" s="386"/>
      <c r="U836" s="387"/>
    </row>
    <row r="837" spans="5:21">
      <c r="E837" s="386"/>
      <c r="F837" s="386"/>
      <c r="G837" s="386"/>
      <c r="H837" s="386"/>
      <c r="I837" s="386"/>
      <c r="J837" s="386"/>
      <c r="K837" s="386"/>
      <c r="L837" s="386"/>
      <c r="M837" s="386"/>
      <c r="N837" s="386"/>
      <c r="O837" s="386"/>
      <c r="P837" s="386"/>
      <c r="Q837" s="386"/>
      <c r="R837" s="386"/>
      <c r="S837" s="386"/>
      <c r="T837" s="386"/>
      <c r="U837" s="387"/>
    </row>
    <row r="838" spans="5:21">
      <c r="E838" s="386"/>
      <c r="F838" s="386"/>
      <c r="G838" s="386"/>
      <c r="H838" s="386"/>
      <c r="I838" s="386"/>
      <c r="J838" s="386"/>
      <c r="K838" s="386"/>
      <c r="L838" s="386"/>
      <c r="M838" s="386"/>
      <c r="N838" s="386"/>
      <c r="O838" s="386"/>
      <c r="P838" s="386"/>
      <c r="Q838" s="386"/>
      <c r="R838" s="386"/>
      <c r="S838" s="386"/>
      <c r="T838" s="386"/>
      <c r="U838" s="387"/>
    </row>
    <row r="839" spans="5:21">
      <c r="E839" s="386"/>
      <c r="F839" s="386"/>
      <c r="G839" s="386"/>
      <c r="H839" s="386"/>
      <c r="I839" s="386"/>
      <c r="J839" s="386"/>
      <c r="K839" s="386"/>
      <c r="L839" s="386"/>
      <c r="M839" s="386"/>
      <c r="N839" s="386"/>
      <c r="O839" s="386"/>
      <c r="P839" s="386"/>
      <c r="Q839" s="386"/>
      <c r="R839" s="386"/>
      <c r="S839" s="386"/>
      <c r="T839" s="386"/>
      <c r="U839" s="387"/>
    </row>
    <row r="840" spans="5:21">
      <c r="E840" s="386"/>
      <c r="F840" s="386"/>
      <c r="G840" s="386"/>
      <c r="H840" s="386"/>
      <c r="I840" s="386"/>
      <c r="J840" s="386"/>
      <c r="K840" s="386"/>
      <c r="L840" s="386"/>
      <c r="M840" s="386"/>
      <c r="N840" s="386"/>
      <c r="O840" s="386"/>
      <c r="P840" s="386"/>
      <c r="Q840" s="386"/>
      <c r="R840" s="386"/>
      <c r="S840" s="386"/>
      <c r="T840" s="386"/>
      <c r="U840" s="387"/>
    </row>
    <row r="841" spans="5:21">
      <c r="E841" s="386"/>
      <c r="F841" s="386"/>
      <c r="G841" s="386"/>
      <c r="H841" s="386"/>
      <c r="I841" s="386"/>
      <c r="J841" s="386"/>
      <c r="K841" s="386"/>
      <c r="L841" s="386"/>
      <c r="M841" s="386"/>
      <c r="N841" s="386"/>
      <c r="O841" s="386"/>
      <c r="P841" s="386"/>
      <c r="Q841" s="386"/>
      <c r="R841" s="386"/>
      <c r="S841" s="386"/>
      <c r="T841" s="386"/>
      <c r="U841" s="387"/>
    </row>
    <row r="842" spans="5:21">
      <c r="E842" s="386"/>
      <c r="F842" s="386"/>
      <c r="G842" s="386"/>
      <c r="H842" s="386"/>
      <c r="I842" s="386"/>
      <c r="J842" s="386"/>
      <c r="K842" s="386"/>
      <c r="L842" s="386"/>
      <c r="M842" s="386"/>
      <c r="N842" s="386"/>
      <c r="O842" s="386"/>
      <c r="P842" s="386"/>
      <c r="Q842" s="386"/>
      <c r="R842" s="386"/>
      <c r="S842" s="386"/>
      <c r="T842" s="386"/>
      <c r="U842" s="387"/>
    </row>
    <row r="843" spans="5:21">
      <c r="E843" s="386"/>
      <c r="F843" s="386"/>
      <c r="G843" s="386"/>
      <c r="H843" s="386"/>
      <c r="I843" s="386"/>
      <c r="J843" s="386"/>
      <c r="K843" s="386"/>
      <c r="L843" s="386"/>
      <c r="M843" s="386"/>
      <c r="N843" s="386"/>
      <c r="O843" s="386"/>
      <c r="P843" s="386"/>
      <c r="Q843" s="386"/>
      <c r="R843" s="386"/>
      <c r="S843" s="386"/>
      <c r="T843" s="386"/>
      <c r="U843" s="387"/>
    </row>
    <row r="844" spans="5:21">
      <c r="E844" s="386"/>
      <c r="F844" s="386"/>
      <c r="G844" s="386"/>
      <c r="H844" s="386"/>
      <c r="I844" s="386"/>
      <c r="J844" s="386"/>
      <c r="K844" s="386"/>
      <c r="L844" s="386"/>
      <c r="M844" s="386"/>
      <c r="N844" s="386"/>
      <c r="O844" s="386"/>
      <c r="P844" s="386"/>
      <c r="Q844" s="386"/>
      <c r="R844" s="386"/>
      <c r="S844" s="386"/>
      <c r="T844" s="386"/>
      <c r="U844" s="387"/>
    </row>
    <row r="845" spans="5:21">
      <c r="E845" s="386"/>
      <c r="F845" s="386"/>
      <c r="G845" s="386"/>
      <c r="H845" s="386"/>
      <c r="I845" s="386"/>
      <c r="J845" s="386"/>
      <c r="K845" s="386"/>
      <c r="L845" s="386"/>
      <c r="M845" s="386"/>
      <c r="N845" s="386"/>
      <c r="O845" s="386"/>
      <c r="P845" s="386"/>
      <c r="Q845" s="386"/>
      <c r="R845" s="386"/>
      <c r="S845" s="386"/>
      <c r="T845" s="386"/>
      <c r="U845" s="387"/>
    </row>
    <row r="846" spans="5:21">
      <c r="E846" s="386"/>
      <c r="F846" s="386"/>
      <c r="G846" s="386"/>
      <c r="H846" s="386"/>
      <c r="I846" s="386"/>
      <c r="J846" s="386"/>
      <c r="K846" s="386"/>
      <c r="L846" s="386"/>
      <c r="M846" s="386"/>
      <c r="N846" s="386"/>
      <c r="O846" s="386"/>
      <c r="P846" s="386"/>
      <c r="Q846" s="386"/>
      <c r="R846" s="386"/>
      <c r="S846" s="386"/>
      <c r="T846" s="386"/>
      <c r="U846" s="387"/>
    </row>
    <row r="847" spans="5:21">
      <c r="E847" s="386"/>
      <c r="F847" s="386"/>
      <c r="G847" s="386"/>
      <c r="H847" s="386"/>
      <c r="I847" s="386"/>
      <c r="J847" s="386"/>
      <c r="K847" s="386"/>
      <c r="L847" s="386"/>
      <c r="M847" s="386"/>
      <c r="N847" s="386"/>
      <c r="O847" s="386"/>
      <c r="P847" s="386"/>
      <c r="Q847" s="386"/>
      <c r="R847" s="386"/>
      <c r="S847" s="386"/>
      <c r="T847" s="386"/>
      <c r="U847" s="387"/>
    </row>
    <row r="848" spans="5:21">
      <c r="E848" s="386"/>
      <c r="F848" s="386"/>
      <c r="G848" s="386"/>
      <c r="H848" s="386"/>
      <c r="I848" s="386"/>
      <c r="J848" s="386"/>
      <c r="K848" s="386"/>
      <c r="L848" s="386"/>
      <c r="M848" s="386"/>
      <c r="N848" s="386"/>
      <c r="O848" s="386"/>
      <c r="P848" s="386"/>
      <c r="Q848" s="386"/>
      <c r="R848" s="386"/>
      <c r="S848" s="386"/>
      <c r="T848" s="386"/>
      <c r="U848" s="387"/>
    </row>
    <row r="849" spans="5:21">
      <c r="E849" s="386"/>
      <c r="F849" s="386"/>
      <c r="G849" s="386"/>
      <c r="H849" s="386"/>
      <c r="I849" s="386"/>
      <c r="J849" s="386"/>
      <c r="K849" s="386"/>
      <c r="L849" s="386"/>
      <c r="M849" s="386"/>
      <c r="N849" s="386"/>
      <c r="O849" s="386"/>
      <c r="P849" s="386"/>
      <c r="Q849" s="386"/>
      <c r="R849" s="386"/>
      <c r="S849" s="386"/>
      <c r="T849" s="386"/>
      <c r="U849" s="387"/>
    </row>
    <row r="850" spans="5:21">
      <c r="E850" s="386"/>
      <c r="F850" s="386"/>
      <c r="G850" s="386"/>
      <c r="H850" s="386"/>
      <c r="I850" s="386"/>
      <c r="J850" s="386"/>
      <c r="K850" s="386"/>
      <c r="L850" s="386"/>
      <c r="M850" s="386"/>
      <c r="N850" s="386"/>
      <c r="O850" s="386"/>
      <c r="P850" s="386"/>
      <c r="Q850" s="386"/>
      <c r="R850" s="386"/>
      <c r="S850" s="386"/>
      <c r="T850" s="386"/>
      <c r="U850" s="387"/>
    </row>
    <row r="851" spans="5:21">
      <c r="E851" s="386"/>
      <c r="F851" s="386"/>
      <c r="G851" s="386"/>
      <c r="H851" s="386"/>
      <c r="I851" s="386"/>
      <c r="J851" s="386"/>
      <c r="K851" s="386"/>
      <c r="L851" s="386"/>
      <c r="M851" s="386"/>
      <c r="N851" s="386"/>
      <c r="O851" s="386"/>
      <c r="P851" s="386"/>
      <c r="Q851" s="386"/>
      <c r="R851" s="386"/>
      <c r="S851" s="386"/>
      <c r="T851" s="386"/>
      <c r="U851" s="387"/>
    </row>
    <row r="852" spans="5:21">
      <c r="E852" s="386"/>
      <c r="F852" s="386"/>
      <c r="G852" s="386"/>
      <c r="H852" s="386"/>
      <c r="I852" s="386"/>
      <c r="J852" s="386"/>
      <c r="K852" s="386"/>
      <c r="L852" s="386"/>
      <c r="M852" s="386"/>
      <c r="N852" s="386"/>
      <c r="O852" s="386"/>
      <c r="P852" s="386"/>
      <c r="Q852" s="386"/>
      <c r="R852" s="386"/>
      <c r="S852" s="386"/>
      <c r="T852" s="386"/>
      <c r="U852" s="387"/>
    </row>
    <row r="853" spans="5:21">
      <c r="E853" s="386"/>
      <c r="F853" s="386"/>
      <c r="G853" s="386"/>
      <c r="H853" s="386"/>
      <c r="I853" s="386"/>
      <c r="J853" s="386"/>
      <c r="K853" s="386"/>
      <c r="L853" s="386"/>
      <c r="M853" s="386"/>
      <c r="N853" s="386"/>
      <c r="O853" s="386"/>
      <c r="P853" s="386"/>
      <c r="Q853" s="386"/>
      <c r="R853" s="386"/>
      <c r="S853" s="386"/>
      <c r="T853" s="386"/>
      <c r="U853" s="387"/>
    </row>
    <row r="854" spans="5:21">
      <c r="E854" s="386"/>
      <c r="F854" s="386"/>
      <c r="G854" s="386"/>
      <c r="H854" s="386"/>
      <c r="I854" s="386"/>
      <c r="J854" s="386"/>
      <c r="K854" s="386"/>
      <c r="L854" s="386"/>
      <c r="M854" s="386"/>
      <c r="N854" s="386"/>
      <c r="O854" s="386"/>
      <c r="P854" s="386"/>
      <c r="Q854" s="386"/>
      <c r="R854" s="386"/>
      <c r="S854" s="386"/>
      <c r="T854" s="386"/>
      <c r="U854" s="387"/>
    </row>
    <row r="855" spans="5:21">
      <c r="E855" s="386"/>
      <c r="F855" s="386"/>
      <c r="G855" s="386"/>
      <c r="H855" s="386"/>
      <c r="I855" s="386"/>
      <c r="J855" s="386"/>
      <c r="K855" s="386"/>
      <c r="L855" s="386"/>
      <c r="M855" s="386"/>
      <c r="N855" s="386"/>
      <c r="O855" s="386"/>
      <c r="P855" s="386"/>
      <c r="Q855" s="386"/>
      <c r="R855" s="386"/>
      <c r="S855" s="386"/>
      <c r="T855" s="386"/>
      <c r="U855" s="387"/>
    </row>
    <row r="856" spans="5:21">
      <c r="E856" s="386"/>
      <c r="F856" s="386"/>
      <c r="G856" s="386"/>
      <c r="H856" s="386"/>
      <c r="I856" s="386"/>
      <c r="J856" s="386"/>
      <c r="K856" s="386"/>
      <c r="L856" s="386"/>
      <c r="M856" s="386"/>
      <c r="N856" s="386"/>
      <c r="O856" s="386"/>
      <c r="P856" s="386"/>
      <c r="Q856" s="386"/>
      <c r="R856" s="386"/>
      <c r="S856" s="386"/>
      <c r="T856" s="386"/>
      <c r="U856" s="387"/>
    </row>
    <row r="857" spans="5:21">
      <c r="E857" s="386"/>
      <c r="F857" s="386"/>
      <c r="G857" s="386"/>
      <c r="H857" s="386"/>
      <c r="I857" s="386"/>
      <c r="J857" s="386"/>
      <c r="K857" s="386"/>
      <c r="L857" s="386"/>
      <c r="M857" s="386"/>
      <c r="N857" s="386"/>
      <c r="O857" s="386"/>
      <c r="P857" s="386"/>
      <c r="Q857" s="386"/>
      <c r="R857" s="386"/>
      <c r="S857" s="386"/>
      <c r="T857" s="386"/>
      <c r="U857" s="387"/>
    </row>
    <row r="858" spans="5:21">
      <c r="E858" s="386"/>
      <c r="F858" s="386"/>
      <c r="G858" s="386"/>
      <c r="H858" s="386"/>
      <c r="I858" s="386"/>
      <c r="J858" s="386"/>
      <c r="K858" s="386"/>
      <c r="L858" s="386"/>
      <c r="M858" s="386"/>
      <c r="N858" s="386"/>
      <c r="O858" s="386"/>
      <c r="P858" s="386"/>
      <c r="Q858" s="386"/>
      <c r="R858" s="386"/>
      <c r="S858" s="386"/>
      <c r="T858" s="386"/>
      <c r="U858" s="387"/>
    </row>
    <row r="859" spans="5:21">
      <c r="E859" s="386"/>
      <c r="F859" s="386"/>
      <c r="G859" s="386"/>
      <c r="H859" s="386"/>
      <c r="I859" s="386"/>
      <c r="J859" s="386"/>
      <c r="K859" s="386"/>
      <c r="L859" s="386"/>
      <c r="M859" s="386"/>
      <c r="N859" s="386"/>
      <c r="O859" s="386"/>
      <c r="P859" s="386"/>
      <c r="Q859" s="386"/>
      <c r="R859" s="386"/>
      <c r="S859" s="386"/>
      <c r="T859" s="386"/>
      <c r="U859" s="387"/>
    </row>
    <row r="860" spans="5:21">
      <c r="E860" s="386"/>
      <c r="F860" s="386"/>
      <c r="G860" s="386"/>
      <c r="H860" s="386"/>
      <c r="I860" s="386"/>
      <c r="J860" s="386"/>
      <c r="K860" s="386"/>
      <c r="L860" s="386"/>
      <c r="M860" s="386"/>
      <c r="N860" s="386"/>
      <c r="O860" s="386"/>
      <c r="P860" s="386"/>
      <c r="Q860" s="386"/>
      <c r="R860" s="386"/>
      <c r="S860" s="386"/>
      <c r="T860" s="386"/>
      <c r="U860" s="387"/>
    </row>
    <row r="861" spans="5:21">
      <c r="E861" s="386"/>
      <c r="F861" s="386"/>
      <c r="G861" s="386"/>
      <c r="H861" s="386"/>
      <c r="I861" s="386"/>
      <c r="J861" s="386"/>
      <c r="K861" s="386"/>
      <c r="L861" s="386"/>
      <c r="M861" s="386"/>
      <c r="N861" s="386"/>
      <c r="O861" s="386"/>
      <c r="P861" s="386"/>
      <c r="Q861" s="386"/>
      <c r="R861" s="386"/>
      <c r="S861" s="386"/>
      <c r="T861" s="386"/>
      <c r="U861" s="387"/>
    </row>
    <row r="862" spans="5:21">
      <c r="E862" s="386"/>
      <c r="F862" s="386"/>
      <c r="G862" s="386"/>
      <c r="H862" s="386"/>
      <c r="I862" s="386"/>
      <c r="J862" s="386"/>
      <c r="K862" s="386"/>
      <c r="L862" s="386"/>
      <c r="M862" s="386"/>
      <c r="N862" s="386"/>
      <c r="O862" s="386"/>
      <c r="P862" s="386"/>
      <c r="Q862" s="386"/>
      <c r="R862" s="386"/>
      <c r="S862" s="386"/>
      <c r="T862" s="386"/>
      <c r="U862" s="387"/>
    </row>
    <row r="863" spans="5:21">
      <c r="E863" s="386"/>
      <c r="F863" s="386"/>
      <c r="G863" s="386"/>
      <c r="H863" s="386"/>
      <c r="I863" s="386"/>
      <c r="J863" s="386"/>
      <c r="K863" s="386"/>
      <c r="L863" s="386"/>
      <c r="M863" s="386"/>
      <c r="N863" s="386"/>
      <c r="O863" s="386"/>
      <c r="P863" s="386"/>
      <c r="Q863" s="386"/>
      <c r="R863" s="386"/>
      <c r="S863" s="386"/>
      <c r="T863" s="386"/>
      <c r="U863" s="387"/>
    </row>
    <row r="864" spans="5:21">
      <c r="E864" s="386"/>
      <c r="F864" s="386"/>
      <c r="G864" s="386"/>
      <c r="H864" s="386"/>
      <c r="I864" s="386"/>
      <c r="J864" s="386"/>
      <c r="K864" s="386"/>
      <c r="L864" s="386"/>
      <c r="M864" s="386"/>
      <c r="N864" s="386"/>
      <c r="O864" s="386"/>
      <c r="P864" s="386"/>
      <c r="Q864" s="386"/>
      <c r="R864" s="386"/>
      <c r="S864" s="386"/>
      <c r="T864" s="386"/>
      <c r="U864" s="387"/>
    </row>
    <row r="865" spans="5:21">
      <c r="E865" s="386"/>
      <c r="F865" s="386"/>
      <c r="G865" s="386"/>
      <c r="H865" s="386"/>
      <c r="I865" s="386"/>
      <c r="J865" s="386"/>
      <c r="K865" s="386"/>
      <c r="L865" s="386"/>
      <c r="M865" s="386"/>
      <c r="N865" s="386"/>
      <c r="O865" s="386"/>
      <c r="P865" s="386"/>
      <c r="Q865" s="386"/>
      <c r="R865" s="386"/>
      <c r="S865" s="386"/>
      <c r="T865" s="386"/>
      <c r="U865" s="387"/>
    </row>
    <row r="866" spans="5:21">
      <c r="E866" s="386"/>
      <c r="F866" s="386"/>
      <c r="G866" s="386"/>
      <c r="H866" s="386"/>
      <c r="I866" s="386"/>
      <c r="J866" s="386"/>
      <c r="K866" s="386"/>
      <c r="L866" s="386"/>
      <c r="M866" s="386"/>
      <c r="N866" s="386"/>
      <c r="O866" s="386"/>
      <c r="P866" s="386"/>
      <c r="Q866" s="386"/>
      <c r="R866" s="386"/>
      <c r="S866" s="386"/>
      <c r="T866" s="386"/>
      <c r="U866" s="387"/>
    </row>
    <row r="867" spans="5:21">
      <c r="E867" s="386"/>
      <c r="F867" s="386"/>
      <c r="G867" s="386"/>
      <c r="H867" s="386"/>
      <c r="I867" s="386"/>
      <c r="J867" s="386"/>
      <c r="K867" s="386"/>
      <c r="L867" s="386"/>
      <c r="M867" s="386"/>
      <c r="N867" s="386"/>
      <c r="O867" s="386"/>
      <c r="P867" s="386"/>
      <c r="Q867" s="386"/>
      <c r="R867" s="386"/>
      <c r="S867" s="386"/>
      <c r="T867" s="386"/>
      <c r="U867" s="387"/>
    </row>
    <row r="868" spans="5:21">
      <c r="E868" s="386"/>
      <c r="F868" s="386"/>
      <c r="G868" s="386"/>
      <c r="H868" s="386"/>
      <c r="I868" s="386"/>
      <c r="J868" s="386"/>
      <c r="K868" s="386"/>
      <c r="L868" s="386"/>
      <c r="M868" s="386"/>
      <c r="N868" s="386"/>
      <c r="O868" s="386"/>
      <c r="P868" s="386"/>
      <c r="Q868" s="386"/>
      <c r="R868" s="386"/>
      <c r="S868" s="386"/>
      <c r="T868" s="386"/>
      <c r="U868" s="387"/>
    </row>
    <row r="869" spans="5:21">
      <c r="E869" s="386"/>
      <c r="F869" s="386"/>
      <c r="G869" s="386"/>
      <c r="H869" s="386"/>
      <c r="I869" s="386"/>
      <c r="J869" s="386"/>
      <c r="K869" s="386"/>
      <c r="L869" s="386"/>
      <c r="M869" s="386"/>
      <c r="N869" s="386"/>
      <c r="O869" s="386"/>
      <c r="P869" s="386"/>
      <c r="Q869" s="386"/>
      <c r="R869" s="386"/>
      <c r="S869" s="386"/>
      <c r="T869" s="386"/>
      <c r="U869" s="387"/>
    </row>
    <row r="870" spans="5:21">
      <c r="E870" s="386"/>
      <c r="F870" s="386"/>
      <c r="G870" s="386"/>
      <c r="H870" s="386"/>
      <c r="I870" s="386"/>
      <c r="J870" s="386"/>
      <c r="K870" s="386"/>
      <c r="L870" s="386"/>
      <c r="M870" s="386"/>
      <c r="N870" s="386"/>
      <c r="O870" s="386"/>
      <c r="P870" s="386"/>
      <c r="Q870" s="386"/>
      <c r="R870" s="386"/>
      <c r="S870" s="386"/>
      <c r="T870" s="386"/>
      <c r="U870" s="387"/>
    </row>
    <row r="871" spans="5:21">
      <c r="E871" s="386"/>
      <c r="F871" s="386"/>
      <c r="G871" s="386"/>
      <c r="H871" s="386"/>
      <c r="I871" s="386"/>
      <c r="J871" s="386"/>
      <c r="K871" s="386"/>
      <c r="L871" s="386"/>
      <c r="M871" s="386"/>
      <c r="N871" s="386"/>
      <c r="O871" s="386"/>
      <c r="P871" s="386"/>
      <c r="Q871" s="386"/>
      <c r="R871" s="386"/>
      <c r="S871" s="386"/>
      <c r="T871" s="386"/>
      <c r="U871" s="387"/>
    </row>
    <row r="872" spans="5:21">
      <c r="E872" s="386"/>
      <c r="F872" s="386"/>
      <c r="G872" s="386"/>
      <c r="H872" s="386"/>
      <c r="I872" s="386"/>
      <c r="J872" s="386"/>
      <c r="K872" s="386"/>
      <c r="L872" s="386"/>
      <c r="M872" s="386"/>
      <c r="N872" s="386"/>
      <c r="O872" s="386"/>
      <c r="P872" s="386"/>
      <c r="Q872" s="386"/>
      <c r="R872" s="386"/>
      <c r="S872" s="386"/>
      <c r="T872" s="386"/>
      <c r="U872" s="387"/>
    </row>
    <row r="873" spans="5:21">
      <c r="E873" s="386"/>
      <c r="F873" s="386"/>
      <c r="G873" s="386"/>
      <c r="H873" s="386"/>
      <c r="I873" s="386"/>
      <c r="J873" s="386"/>
      <c r="K873" s="386"/>
      <c r="L873" s="386"/>
      <c r="M873" s="386"/>
      <c r="N873" s="386"/>
      <c r="O873" s="386"/>
      <c r="P873" s="386"/>
      <c r="Q873" s="386"/>
      <c r="R873" s="386"/>
      <c r="S873" s="386"/>
      <c r="T873" s="386"/>
      <c r="U873" s="387"/>
    </row>
    <row r="874" spans="5:21">
      <c r="E874" s="386"/>
      <c r="F874" s="386"/>
      <c r="G874" s="386"/>
      <c r="H874" s="386"/>
      <c r="I874" s="386"/>
      <c r="J874" s="386"/>
      <c r="K874" s="386"/>
      <c r="L874" s="386"/>
      <c r="M874" s="386"/>
      <c r="N874" s="386"/>
      <c r="O874" s="386"/>
      <c r="P874" s="386"/>
      <c r="Q874" s="386"/>
      <c r="R874" s="386"/>
      <c r="S874" s="386"/>
      <c r="T874" s="386"/>
      <c r="U874" s="387"/>
    </row>
    <row r="875" spans="5:21">
      <c r="E875" s="386"/>
      <c r="F875" s="386"/>
      <c r="G875" s="386"/>
      <c r="H875" s="386"/>
      <c r="I875" s="386"/>
      <c r="J875" s="386"/>
      <c r="K875" s="386"/>
      <c r="L875" s="386"/>
      <c r="M875" s="386"/>
      <c r="N875" s="386"/>
      <c r="O875" s="386"/>
      <c r="P875" s="386"/>
      <c r="Q875" s="386"/>
      <c r="R875" s="386"/>
      <c r="S875" s="386"/>
      <c r="T875" s="386"/>
      <c r="U875" s="387"/>
    </row>
    <row r="876" spans="5:21">
      <c r="E876" s="386"/>
      <c r="F876" s="386"/>
      <c r="G876" s="386"/>
      <c r="H876" s="386"/>
      <c r="I876" s="386"/>
      <c r="J876" s="386"/>
      <c r="K876" s="386"/>
      <c r="L876" s="386"/>
      <c r="M876" s="386"/>
      <c r="N876" s="386"/>
      <c r="O876" s="386"/>
      <c r="P876" s="386"/>
      <c r="Q876" s="386"/>
      <c r="R876" s="386"/>
      <c r="S876" s="386"/>
      <c r="T876" s="386"/>
      <c r="U876" s="387"/>
    </row>
    <row r="877" spans="5:21">
      <c r="E877" s="386"/>
      <c r="F877" s="386"/>
      <c r="G877" s="386"/>
      <c r="H877" s="386"/>
      <c r="I877" s="386"/>
      <c r="J877" s="386"/>
      <c r="K877" s="386"/>
      <c r="L877" s="386"/>
      <c r="M877" s="386"/>
      <c r="N877" s="386"/>
      <c r="O877" s="386"/>
      <c r="P877" s="386"/>
      <c r="Q877" s="386"/>
      <c r="R877" s="386"/>
      <c r="S877" s="386"/>
      <c r="T877" s="386"/>
      <c r="U877" s="387"/>
    </row>
    <row r="878" spans="5:21">
      <c r="E878" s="386"/>
      <c r="F878" s="386"/>
      <c r="G878" s="386"/>
      <c r="H878" s="386"/>
      <c r="I878" s="386"/>
      <c r="J878" s="386"/>
      <c r="K878" s="386"/>
      <c r="L878" s="386"/>
      <c r="M878" s="386"/>
      <c r="N878" s="386"/>
      <c r="O878" s="386"/>
      <c r="P878" s="386"/>
      <c r="Q878" s="386"/>
      <c r="R878" s="386"/>
      <c r="S878" s="386"/>
      <c r="T878" s="386"/>
      <c r="U878" s="387"/>
    </row>
    <row r="879" spans="5:21">
      <c r="E879" s="386"/>
      <c r="F879" s="386"/>
      <c r="G879" s="386"/>
      <c r="H879" s="386"/>
      <c r="I879" s="386"/>
      <c r="J879" s="386"/>
      <c r="K879" s="386"/>
      <c r="L879" s="386"/>
      <c r="M879" s="386"/>
      <c r="N879" s="386"/>
      <c r="O879" s="386"/>
      <c r="P879" s="386"/>
      <c r="Q879" s="386"/>
      <c r="R879" s="386"/>
      <c r="S879" s="386"/>
      <c r="T879" s="386"/>
      <c r="U879" s="387"/>
    </row>
    <row r="880" spans="5:21">
      <c r="E880" s="386"/>
      <c r="F880" s="386"/>
      <c r="G880" s="386"/>
      <c r="H880" s="386"/>
      <c r="I880" s="386"/>
      <c r="J880" s="386"/>
      <c r="K880" s="386"/>
      <c r="L880" s="386"/>
      <c r="M880" s="386"/>
      <c r="N880" s="386"/>
      <c r="O880" s="386"/>
      <c r="P880" s="386"/>
      <c r="Q880" s="386"/>
      <c r="R880" s="386"/>
      <c r="S880" s="386"/>
      <c r="T880" s="386"/>
      <c r="U880" s="387"/>
    </row>
    <row r="881" spans="5:21">
      <c r="E881" s="386"/>
      <c r="F881" s="386"/>
      <c r="G881" s="386"/>
      <c r="H881" s="386"/>
      <c r="I881" s="386"/>
      <c r="J881" s="386"/>
      <c r="K881" s="386"/>
      <c r="L881" s="386"/>
      <c r="M881" s="386"/>
      <c r="N881" s="386"/>
      <c r="O881" s="386"/>
      <c r="P881" s="386"/>
      <c r="Q881" s="386"/>
      <c r="R881" s="386"/>
      <c r="S881" s="386"/>
      <c r="T881" s="386"/>
      <c r="U881" s="387"/>
    </row>
    <row r="882" spans="5:21">
      <c r="E882" s="386"/>
      <c r="F882" s="386"/>
      <c r="G882" s="386"/>
      <c r="H882" s="386"/>
      <c r="I882" s="386"/>
      <c r="J882" s="386"/>
      <c r="K882" s="386"/>
      <c r="L882" s="386"/>
      <c r="M882" s="386"/>
      <c r="N882" s="386"/>
      <c r="O882" s="386"/>
      <c r="P882" s="386"/>
      <c r="Q882" s="386"/>
      <c r="R882" s="386"/>
      <c r="S882" s="386"/>
      <c r="T882" s="386"/>
      <c r="U882" s="387"/>
    </row>
    <row r="883" spans="5:21">
      <c r="E883" s="386"/>
      <c r="F883" s="386"/>
      <c r="G883" s="386"/>
      <c r="H883" s="386"/>
      <c r="I883" s="386"/>
      <c r="J883" s="386"/>
      <c r="K883" s="386"/>
      <c r="L883" s="386"/>
      <c r="M883" s="386"/>
      <c r="N883" s="386"/>
      <c r="O883" s="386"/>
      <c r="P883" s="386"/>
      <c r="Q883" s="386"/>
      <c r="R883" s="386"/>
      <c r="S883" s="386"/>
      <c r="T883" s="386"/>
      <c r="U883" s="387"/>
    </row>
    <row r="884" spans="5:21">
      <c r="E884" s="386"/>
      <c r="F884" s="386"/>
      <c r="G884" s="386"/>
      <c r="H884" s="386"/>
      <c r="I884" s="386"/>
      <c r="J884" s="386"/>
      <c r="K884" s="386"/>
      <c r="L884" s="386"/>
      <c r="M884" s="386"/>
      <c r="N884" s="386"/>
      <c r="O884" s="386"/>
      <c r="P884" s="386"/>
      <c r="Q884" s="386"/>
      <c r="R884" s="386"/>
      <c r="S884" s="386"/>
      <c r="T884" s="386"/>
      <c r="U884" s="387"/>
    </row>
    <row r="885" spans="5:21">
      <c r="E885" s="386"/>
      <c r="F885" s="386"/>
      <c r="G885" s="386"/>
      <c r="H885" s="386"/>
      <c r="I885" s="386"/>
      <c r="J885" s="386"/>
      <c r="K885" s="386"/>
      <c r="L885" s="386"/>
      <c r="M885" s="386"/>
      <c r="N885" s="386"/>
      <c r="O885" s="386"/>
      <c r="P885" s="386"/>
      <c r="Q885" s="386"/>
      <c r="R885" s="386"/>
      <c r="S885" s="386"/>
      <c r="T885" s="386"/>
      <c r="U885" s="387"/>
    </row>
    <row r="886" spans="5:21">
      <c r="E886" s="386"/>
      <c r="F886" s="386"/>
      <c r="G886" s="386"/>
      <c r="H886" s="386"/>
      <c r="I886" s="386"/>
      <c r="J886" s="386"/>
      <c r="K886" s="386"/>
      <c r="L886" s="386"/>
      <c r="M886" s="386"/>
      <c r="N886" s="386"/>
      <c r="O886" s="386"/>
      <c r="P886" s="386"/>
      <c r="Q886" s="386"/>
      <c r="R886" s="386"/>
      <c r="S886" s="386"/>
      <c r="T886" s="386"/>
      <c r="U886" s="387"/>
    </row>
    <row r="887" spans="5:21">
      <c r="E887" s="386"/>
      <c r="F887" s="386"/>
      <c r="G887" s="386"/>
      <c r="H887" s="386"/>
      <c r="I887" s="386"/>
      <c r="J887" s="386"/>
      <c r="K887" s="386"/>
      <c r="L887" s="386"/>
      <c r="M887" s="386"/>
      <c r="N887" s="386"/>
      <c r="O887" s="386"/>
      <c r="P887" s="386"/>
      <c r="Q887" s="386"/>
      <c r="R887" s="386"/>
      <c r="S887" s="386"/>
      <c r="T887" s="386"/>
      <c r="U887" s="387"/>
    </row>
    <row r="888" spans="5:21">
      <c r="E888" s="386"/>
      <c r="F888" s="386"/>
      <c r="G888" s="386"/>
      <c r="H888" s="386"/>
      <c r="I888" s="386"/>
      <c r="J888" s="386"/>
      <c r="K888" s="386"/>
      <c r="L888" s="386"/>
      <c r="M888" s="386"/>
      <c r="N888" s="386"/>
      <c r="O888" s="386"/>
      <c r="P888" s="386"/>
      <c r="Q888" s="386"/>
      <c r="R888" s="386"/>
      <c r="S888" s="386"/>
      <c r="T888" s="386"/>
      <c r="U888" s="387"/>
    </row>
    <row r="889" spans="5:21">
      <c r="E889" s="386"/>
      <c r="F889" s="386"/>
      <c r="G889" s="386"/>
      <c r="H889" s="386"/>
      <c r="I889" s="386"/>
      <c r="J889" s="386"/>
      <c r="K889" s="386"/>
      <c r="L889" s="386"/>
      <c r="M889" s="386"/>
      <c r="N889" s="386"/>
      <c r="O889" s="386"/>
      <c r="P889" s="386"/>
      <c r="Q889" s="386"/>
      <c r="R889" s="386"/>
      <c r="S889" s="386"/>
      <c r="T889" s="386"/>
      <c r="U889" s="387"/>
    </row>
    <row r="890" spans="5:21">
      <c r="E890" s="386"/>
      <c r="F890" s="386"/>
      <c r="G890" s="386"/>
      <c r="H890" s="386"/>
      <c r="I890" s="386"/>
      <c r="J890" s="386"/>
      <c r="K890" s="386"/>
      <c r="L890" s="386"/>
      <c r="M890" s="386"/>
      <c r="N890" s="386"/>
      <c r="O890" s="386"/>
      <c r="P890" s="386"/>
      <c r="Q890" s="386"/>
      <c r="R890" s="386"/>
      <c r="S890" s="386"/>
      <c r="T890" s="386"/>
      <c r="U890" s="387"/>
    </row>
    <row r="891" spans="5:21">
      <c r="E891" s="386"/>
      <c r="F891" s="386"/>
      <c r="G891" s="386"/>
      <c r="H891" s="386"/>
      <c r="I891" s="386"/>
      <c r="J891" s="386"/>
      <c r="K891" s="386"/>
      <c r="L891" s="386"/>
      <c r="M891" s="386"/>
      <c r="N891" s="386"/>
      <c r="O891" s="386"/>
      <c r="P891" s="386"/>
      <c r="Q891" s="386"/>
      <c r="R891" s="386"/>
      <c r="S891" s="386"/>
      <c r="T891" s="386"/>
      <c r="U891" s="387"/>
    </row>
    <row r="892" spans="5:21">
      <c r="E892" s="386"/>
      <c r="F892" s="386"/>
      <c r="G892" s="386"/>
      <c r="H892" s="386"/>
      <c r="I892" s="386"/>
      <c r="J892" s="386"/>
      <c r="K892" s="386"/>
      <c r="L892" s="386"/>
      <c r="M892" s="386"/>
      <c r="N892" s="386"/>
      <c r="O892" s="386"/>
      <c r="P892" s="386"/>
      <c r="Q892" s="386"/>
      <c r="R892" s="386"/>
      <c r="S892" s="386"/>
      <c r="T892" s="386"/>
      <c r="U892" s="387"/>
    </row>
    <row r="893" spans="5:21">
      <c r="E893" s="386"/>
      <c r="F893" s="386"/>
      <c r="G893" s="386"/>
      <c r="H893" s="386"/>
      <c r="I893" s="386"/>
      <c r="J893" s="386"/>
      <c r="K893" s="386"/>
      <c r="L893" s="386"/>
      <c r="M893" s="386"/>
      <c r="N893" s="386"/>
      <c r="O893" s="386"/>
      <c r="P893" s="386"/>
      <c r="Q893" s="386"/>
      <c r="R893" s="386"/>
      <c r="S893" s="386"/>
      <c r="T893" s="386"/>
      <c r="U893" s="387"/>
    </row>
    <row r="894" spans="5:21">
      <c r="E894" s="386"/>
      <c r="F894" s="386"/>
      <c r="G894" s="386"/>
      <c r="H894" s="386"/>
      <c r="I894" s="386"/>
      <c r="J894" s="386"/>
      <c r="K894" s="386"/>
      <c r="L894" s="386"/>
      <c r="M894" s="386"/>
      <c r="N894" s="386"/>
      <c r="O894" s="386"/>
      <c r="P894" s="386"/>
      <c r="Q894" s="386"/>
      <c r="R894" s="386"/>
      <c r="S894" s="386"/>
      <c r="T894" s="386"/>
      <c r="U894" s="387"/>
    </row>
    <row r="895" spans="5:21">
      <c r="E895" s="386"/>
      <c r="F895" s="386"/>
      <c r="G895" s="386"/>
      <c r="H895" s="386"/>
      <c r="I895" s="386"/>
      <c r="J895" s="386"/>
      <c r="K895" s="386"/>
      <c r="L895" s="386"/>
      <c r="M895" s="386"/>
      <c r="N895" s="386"/>
      <c r="O895" s="386"/>
      <c r="P895" s="386"/>
      <c r="Q895" s="386"/>
      <c r="R895" s="386"/>
      <c r="S895" s="386"/>
      <c r="T895" s="386"/>
      <c r="U895" s="387"/>
    </row>
    <row r="896" spans="5:21">
      <c r="E896" s="386"/>
      <c r="F896" s="386"/>
      <c r="G896" s="386"/>
      <c r="H896" s="386"/>
      <c r="I896" s="386"/>
      <c r="J896" s="386"/>
      <c r="K896" s="386"/>
      <c r="L896" s="386"/>
      <c r="M896" s="386"/>
      <c r="N896" s="386"/>
      <c r="O896" s="386"/>
      <c r="P896" s="386"/>
      <c r="Q896" s="386"/>
      <c r="R896" s="386"/>
      <c r="S896" s="386"/>
      <c r="T896" s="386"/>
      <c r="U896" s="387"/>
    </row>
    <row r="897" spans="5:21">
      <c r="E897" s="386"/>
      <c r="F897" s="386"/>
      <c r="G897" s="386"/>
      <c r="H897" s="386"/>
      <c r="I897" s="386"/>
      <c r="J897" s="386"/>
      <c r="K897" s="386"/>
      <c r="L897" s="386"/>
      <c r="M897" s="386"/>
      <c r="N897" s="386"/>
      <c r="O897" s="386"/>
      <c r="P897" s="386"/>
      <c r="Q897" s="386"/>
      <c r="R897" s="386"/>
      <c r="S897" s="386"/>
      <c r="T897" s="386"/>
      <c r="U897" s="387"/>
    </row>
    <row r="898" spans="5:21">
      <c r="E898" s="386"/>
      <c r="F898" s="386"/>
      <c r="G898" s="386"/>
      <c r="H898" s="386"/>
      <c r="I898" s="386"/>
      <c r="J898" s="386"/>
      <c r="K898" s="386"/>
      <c r="L898" s="386"/>
      <c r="M898" s="386"/>
      <c r="N898" s="386"/>
      <c r="O898" s="386"/>
      <c r="P898" s="386"/>
      <c r="Q898" s="386"/>
      <c r="R898" s="386"/>
      <c r="S898" s="386"/>
      <c r="T898" s="386"/>
      <c r="U898" s="387"/>
    </row>
    <row r="899" spans="5:21">
      <c r="E899" s="386"/>
      <c r="F899" s="386"/>
      <c r="G899" s="386"/>
      <c r="H899" s="386"/>
      <c r="I899" s="386"/>
      <c r="J899" s="386"/>
      <c r="K899" s="386"/>
      <c r="L899" s="386"/>
      <c r="M899" s="386"/>
      <c r="N899" s="386"/>
      <c r="O899" s="386"/>
      <c r="P899" s="386"/>
      <c r="Q899" s="386"/>
      <c r="R899" s="386"/>
      <c r="S899" s="386"/>
      <c r="T899" s="386"/>
      <c r="U899" s="387"/>
    </row>
    <row r="900" spans="5:21">
      <c r="E900" s="386"/>
      <c r="F900" s="386"/>
      <c r="G900" s="386"/>
      <c r="H900" s="386"/>
      <c r="I900" s="386"/>
      <c r="J900" s="386"/>
      <c r="K900" s="386"/>
      <c r="L900" s="386"/>
      <c r="M900" s="386"/>
      <c r="N900" s="386"/>
      <c r="O900" s="386"/>
      <c r="P900" s="386"/>
      <c r="Q900" s="386"/>
      <c r="R900" s="386"/>
      <c r="S900" s="386"/>
      <c r="T900" s="386"/>
      <c r="U900" s="387"/>
    </row>
    <row r="901" spans="5:21">
      <c r="E901" s="386"/>
      <c r="F901" s="386"/>
      <c r="G901" s="386"/>
      <c r="H901" s="386"/>
      <c r="I901" s="386"/>
      <c r="J901" s="386"/>
      <c r="K901" s="386"/>
      <c r="L901" s="386"/>
      <c r="M901" s="386"/>
      <c r="N901" s="386"/>
      <c r="O901" s="386"/>
      <c r="P901" s="386"/>
      <c r="Q901" s="386"/>
      <c r="R901" s="386"/>
      <c r="S901" s="386"/>
      <c r="T901" s="386"/>
      <c r="U901" s="387"/>
    </row>
    <row r="902" spans="5:21">
      <c r="E902" s="386"/>
      <c r="F902" s="386"/>
      <c r="G902" s="386"/>
      <c r="H902" s="386"/>
      <c r="I902" s="386"/>
      <c r="J902" s="386"/>
      <c r="K902" s="386"/>
      <c r="L902" s="386"/>
      <c r="M902" s="386"/>
      <c r="N902" s="386"/>
      <c r="O902" s="386"/>
      <c r="P902" s="386"/>
      <c r="Q902" s="386"/>
      <c r="R902" s="386"/>
      <c r="S902" s="386"/>
      <c r="T902" s="386"/>
      <c r="U902" s="387"/>
    </row>
    <row r="903" spans="5:21">
      <c r="E903" s="386"/>
      <c r="F903" s="386"/>
      <c r="G903" s="386"/>
      <c r="H903" s="386"/>
      <c r="I903" s="386"/>
      <c r="J903" s="386"/>
      <c r="K903" s="386"/>
      <c r="L903" s="386"/>
      <c r="M903" s="386"/>
      <c r="N903" s="386"/>
      <c r="O903" s="386"/>
      <c r="P903" s="386"/>
      <c r="Q903" s="386"/>
      <c r="R903" s="386"/>
      <c r="S903" s="386"/>
      <c r="T903" s="386"/>
      <c r="U903" s="387"/>
    </row>
    <row r="904" spans="5:21">
      <c r="E904" s="386"/>
      <c r="F904" s="386"/>
      <c r="G904" s="386"/>
      <c r="H904" s="386"/>
      <c r="I904" s="386"/>
      <c r="J904" s="386"/>
      <c r="K904" s="386"/>
      <c r="L904" s="386"/>
      <c r="M904" s="386"/>
      <c r="N904" s="386"/>
      <c r="O904" s="386"/>
      <c r="P904" s="386"/>
      <c r="Q904" s="386"/>
      <c r="R904" s="386"/>
      <c r="S904" s="386"/>
      <c r="T904" s="386"/>
      <c r="U904" s="387"/>
    </row>
    <row r="905" spans="5:21">
      <c r="E905" s="386"/>
      <c r="F905" s="386"/>
      <c r="G905" s="386"/>
      <c r="H905" s="386"/>
      <c r="I905" s="386"/>
      <c r="J905" s="386"/>
      <c r="K905" s="386"/>
      <c r="L905" s="386"/>
      <c r="M905" s="386"/>
      <c r="N905" s="386"/>
      <c r="O905" s="386"/>
      <c r="P905" s="386"/>
      <c r="Q905" s="386"/>
      <c r="R905" s="386"/>
      <c r="S905" s="386"/>
      <c r="T905" s="386"/>
      <c r="U905" s="387"/>
    </row>
    <row r="906" spans="5:21">
      <c r="E906" s="386"/>
      <c r="F906" s="386"/>
      <c r="G906" s="386"/>
      <c r="H906" s="386"/>
      <c r="I906" s="386"/>
      <c r="J906" s="386"/>
      <c r="K906" s="386"/>
      <c r="L906" s="386"/>
      <c r="M906" s="386"/>
      <c r="N906" s="386"/>
      <c r="O906" s="386"/>
      <c r="P906" s="386"/>
      <c r="Q906" s="386"/>
      <c r="R906" s="386"/>
      <c r="S906" s="386"/>
      <c r="T906" s="386"/>
      <c r="U906" s="387"/>
    </row>
    <row r="907" spans="5:21">
      <c r="E907" s="386"/>
      <c r="F907" s="386"/>
      <c r="G907" s="386"/>
      <c r="H907" s="386"/>
      <c r="I907" s="386"/>
      <c r="J907" s="386"/>
      <c r="K907" s="386"/>
      <c r="L907" s="386"/>
      <c r="M907" s="386"/>
      <c r="N907" s="386"/>
      <c r="O907" s="386"/>
      <c r="P907" s="386"/>
      <c r="Q907" s="386"/>
      <c r="R907" s="386"/>
      <c r="S907" s="386"/>
      <c r="T907" s="386"/>
      <c r="U907" s="387"/>
    </row>
    <row r="908" spans="5:21">
      <c r="E908" s="386"/>
      <c r="F908" s="386"/>
      <c r="G908" s="386"/>
      <c r="H908" s="386"/>
      <c r="I908" s="386"/>
      <c r="J908" s="386"/>
      <c r="K908" s="386"/>
      <c r="L908" s="386"/>
      <c r="M908" s="386"/>
      <c r="N908" s="386"/>
      <c r="O908" s="386"/>
      <c r="P908" s="386"/>
      <c r="Q908" s="386"/>
      <c r="R908" s="386"/>
      <c r="S908" s="386"/>
      <c r="T908" s="386"/>
      <c r="U908" s="387"/>
    </row>
    <row r="909" spans="5:21">
      <c r="E909" s="386"/>
      <c r="F909" s="386"/>
      <c r="G909" s="386"/>
      <c r="H909" s="386"/>
      <c r="I909" s="386"/>
      <c r="J909" s="386"/>
      <c r="K909" s="386"/>
      <c r="L909" s="386"/>
      <c r="M909" s="386"/>
      <c r="N909" s="386"/>
      <c r="O909" s="386"/>
      <c r="P909" s="386"/>
      <c r="Q909" s="386"/>
      <c r="R909" s="386"/>
      <c r="S909" s="386"/>
      <c r="T909" s="386"/>
      <c r="U909" s="387"/>
    </row>
    <row r="910" spans="5:21">
      <c r="E910" s="386"/>
      <c r="F910" s="386"/>
      <c r="G910" s="386"/>
      <c r="H910" s="386"/>
      <c r="I910" s="386"/>
      <c r="J910" s="386"/>
      <c r="K910" s="386"/>
      <c r="L910" s="386"/>
      <c r="M910" s="386"/>
      <c r="N910" s="386"/>
      <c r="O910" s="386"/>
      <c r="P910" s="386"/>
      <c r="Q910" s="386"/>
      <c r="R910" s="386"/>
      <c r="S910" s="386"/>
      <c r="T910" s="386"/>
      <c r="U910" s="387"/>
    </row>
    <row r="911" spans="5:21">
      <c r="E911" s="386"/>
      <c r="F911" s="386"/>
      <c r="G911" s="386"/>
      <c r="H911" s="386"/>
      <c r="I911" s="386"/>
      <c r="J911" s="386"/>
      <c r="K911" s="386"/>
      <c r="L911" s="386"/>
      <c r="M911" s="386"/>
      <c r="N911" s="386"/>
      <c r="O911" s="386"/>
      <c r="P911" s="386"/>
      <c r="Q911" s="386"/>
      <c r="R911" s="386"/>
      <c r="S911" s="386"/>
      <c r="T911" s="386"/>
      <c r="U911" s="387"/>
    </row>
    <row r="912" spans="5:21">
      <c r="E912" s="386"/>
      <c r="F912" s="386"/>
      <c r="G912" s="386"/>
      <c r="H912" s="386"/>
      <c r="I912" s="386"/>
      <c r="J912" s="386"/>
      <c r="K912" s="386"/>
      <c r="L912" s="386"/>
      <c r="M912" s="386"/>
      <c r="N912" s="386"/>
      <c r="O912" s="386"/>
      <c r="P912" s="386"/>
      <c r="Q912" s="386"/>
      <c r="R912" s="386"/>
      <c r="S912" s="386"/>
      <c r="T912" s="386"/>
      <c r="U912" s="387"/>
    </row>
    <row r="913" spans="5:21">
      <c r="E913" s="386"/>
      <c r="F913" s="386"/>
      <c r="G913" s="386"/>
      <c r="H913" s="386"/>
      <c r="I913" s="386"/>
      <c r="J913" s="386"/>
      <c r="K913" s="386"/>
      <c r="L913" s="386"/>
      <c r="M913" s="386"/>
      <c r="N913" s="386"/>
      <c r="O913" s="386"/>
      <c r="P913" s="386"/>
      <c r="Q913" s="386"/>
      <c r="R913" s="386"/>
      <c r="S913" s="386"/>
      <c r="T913" s="386"/>
      <c r="U913" s="387"/>
    </row>
    <row r="914" spans="5:21">
      <c r="E914" s="386"/>
      <c r="F914" s="386"/>
      <c r="G914" s="386"/>
      <c r="H914" s="386"/>
      <c r="I914" s="386"/>
      <c r="J914" s="386"/>
      <c r="K914" s="386"/>
      <c r="L914" s="386"/>
      <c r="M914" s="386"/>
      <c r="N914" s="386"/>
      <c r="O914" s="386"/>
      <c r="P914" s="386"/>
      <c r="Q914" s="386"/>
      <c r="R914" s="386"/>
      <c r="S914" s="386"/>
      <c r="T914" s="386"/>
      <c r="U914" s="387"/>
    </row>
    <row r="915" spans="5:21">
      <c r="E915" s="386"/>
      <c r="F915" s="386"/>
      <c r="G915" s="386"/>
      <c r="H915" s="386"/>
      <c r="I915" s="386"/>
      <c r="J915" s="386"/>
      <c r="K915" s="386"/>
      <c r="L915" s="386"/>
      <c r="M915" s="386"/>
      <c r="N915" s="386"/>
      <c r="O915" s="386"/>
      <c r="P915" s="386"/>
      <c r="Q915" s="386"/>
      <c r="R915" s="386"/>
      <c r="S915" s="386"/>
      <c r="T915" s="386"/>
      <c r="U915" s="387"/>
    </row>
    <row r="916" spans="5:21">
      <c r="E916" s="386"/>
      <c r="F916" s="386"/>
      <c r="G916" s="386"/>
      <c r="H916" s="386"/>
      <c r="I916" s="386"/>
      <c r="J916" s="386"/>
      <c r="K916" s="386"/>
      <c r="L916" s="386"/>
      <c r="M916" s="386"/>
      <c r="N916" s="386"/>
      <c r="O916" s="386"/>
      <c r="P916" s="386"/>
      <c r="Q916" s="386"/>
      <c r="R916" s="386"/>
      <c r="S916" s="386"/>
      <c r="T916" s="386"/>
      <c r="U916" s="387"/>
    </row>
    <row r="917" spans="5:21">
      <c r="E917" s="386"/>
      <c r="F917" s="386"/>
      <c r="G917" s="386"/>
      <c r="H917" s="386"/>
      <c r="I917" s="386"/>
      <c r="J917" s="386"/>
      <c r="K917" s="386"/>
      <c r="L917" s="386"/>
      <c r="M917" s="386"/>
      <c r="N917" s="386"/>
      <c r="O917" s="386"/>
      <c r="P917" s="386"/>
      <c r="Q917" s="386"/>
      <c r="R917" s="386"/>
      <c r="S917" s="386"/>
      <c r="T917" s="386"/>
      <c r="U917" s="387"/>
    </row>
    <row r="918" spans="5:21">
      <c r="E918" s="386"/>
      <c r="F918" s="386"/>
      <c r="G918" s="386"/>
      <c r="H918" s="386"/>
      <c r="I918" s="386"/>
      <c r="J918" s="386"/>
      <c r="K918" s="386"/>
      <c r="L918" s="386"/>
      <c r="M918" s="386"/>
      <c r="N918" s="386"/>
      <c r="O918" s="386"/>
      <c r="P918" s="386"/>
      <c r="Q918" s="386"/>
      <c r="R918" s="386"/>
      <c r="S918" s="386"/>
      <c r="T918" s="386"/>
      <c r="U918" s="387"/>
    </row>
    <row r="919" spans="5:21">
      <c r="E919" s="386"/>
      <c r="F919" s="386"/>
      <c r="G919" s="386"/>
      <c r="H919" s="386"/>
      <c r="I919" s="386"/>
      <c r="J919" s="386"/>
      <c r="K919" s="386"/>
      <c r="L919" s="386"/>
      <c r="M919" s="386"/>
      <c r="N919" s="386"/>
      <c r="O919" s="386"/>
      <c r="P919" s="386"/>
      <c r="Q919" s="386"/>
      <c r="R919" s="386"/>
      <c r="S919" s="386"/>
      <c r="T919" s="386"/>
      <c r="U919" s="387"/>
    </row>
    <row r="920" spans="5:21">
      <c r="E920" s="386"/>
      <c r="F920" s="386"/>
      <c r="G920" s="386"/>
      <c r="H920" s="386"/>
      <c r="I920" s="386"/>
      <c r="J920" s="386"/>
      <c r="K920" s="386"/>
      <c r="L920" s="386"/>
      <c r="M920" s="386"/>
      <c r="N920" s="386"/>
      <c r="O920" s="386"/>
      <c r="P920" s="386"/>
      <c r="Q920" s="386"/>
      <c r="R920" s="386"/>
      <c r="S920" s="386"/>
      <c r="T920" s="386"/>
      <c r="U920" s="387"/>
    </row>
    <row r="921" spans="5:21">
      <c r="E921" s="386"/>
      <c r="F921" s="386"/>
      <c r="G921" s="386"/>
      <c r="H921" s="386"/>
      <c r="I921" s="386"/>
      <c r="J921" s="386"/>
      <c r="K921" s="386"/>
      <c r="L921" s="386"/>
      <c r="M921" s="386"/>
      <c r="N921" s="386"/>
      <c r="O921" s="386"/>
      <c r="P921" s="386"/>
      <c r="Q921" s="386"/>
      <c r="R921" s="386"/>
      <c r="S921" s="386"/>
      <c r="T921" s="386"/>
      <c r="U921" s="387"/>
    </row>
    <row r="922" spans="5:21">
      <c r="E922" s="386"/>
      <c r="F922" s="386"/>
      <c r="G922" s="386"/>
      <c r="H922" s="386"/>
      <c r="I922" s="386"/>
      <c r="J922" s="386"/>
      <c r="K922" s="386"/>
      <c r="L922" s="386"/>
      <c r="M922" s="386"/>
      <c r="N922" s="386"/>
      <c r="O922" s="386"/>
      <c r="P922" s="386"/>
      <c r="Q922" s="386"/>
      <c r="R922" s="386"/>
      <c r="S922" s="386"/>
      <c r="T922" s="386"/>
      <c r="U922" s="387"/>
    </row>
    <row r="923" spans="5:21">
      <c r="E923" s="386"/>
      <c r="F923" s="386"/>
      <c r="G923" s="386"/>
      <c r="H923" s="386"/>
      <c r="I923" s="386"/>
      <c r="J923" s="386"/>
      <c r="K923" s="386"/>
      <c r="L923" s="386"/>
      <c r="M923" s="386"/>
      <c r="N923" s="386"/>
      <c r="O923" s="386"/>
      <c r="P923" s="386"/>
      <c r="Q923" s="386"/>
      <c r="R923" s="386"/>
      <c r="S923" s="386"/>
      <c r="T923" s="386"/>
      <c r="U923" s="387"/>
    </row>
    <row r="924" spans="5:21">
      <c r="E924" s="386"/>
      <c r="F924" s="386"/>
      <c r="G924" s="386"/>
      <c r="H924" s="386"/>
      <c r="I924" s="386"/>
      <c r="J924" s="386"/>
      <c r="K924" s="386"/>
      <c r="L924" s="386"/>
      <c r="M924" s="386"/>
      <c r="N924" s="386"/>
      <c r="O924" s="386"/>
      <c r="P924" s="386"/>
      <c r="Q924" s="386"/>
      <c r="R924" s="386"/>
      <c r="S924" s="386"/>
      <c r="T924" s="386"/>
      <c r="U924" s="387"/>
    </row>
    <row r="925" spans="5:21">
      <c r="E925" s="386"/>
      <c r="F925" s="386"/>
      <c r="G925" s="386"/>
      <c r="H925" s="386"/>
      <c r="I925" s="386"/>
      <c r="J925" s="386"/>
      <c r="K925" s="386"/>
      <c r="L925" s="386"/>
      <c r="M925" s="386"/>
      <c r="N925" s="386"/>
      <c r="O925" s="386"/>
      <c r="P925" s="386"/>
      <c r="Q925" s="386"/>
      <c r="R925" s="386"/>
      <c r="S925" s="386"/>
      <c r="T925" s="386"/>
      <c r="U925" s="387"/>
    </row>
    <row r="926" spans="5:21">
      <c r="E926" s="386"/>
      <c r="F926" s="386"/>
      <c r="G926" s="386"/>
      <c r="H926" s="386"/>
      <c r="I926" s="386"/>
      <c r="J926" s="386"/>
      <c r="K926" s="386"/>
      <c r="L926" s="386"/>
      <c r="M926" s="386"/>
      <c r="N926" s="386"/>
      <c r="O926" s="386"/>
      <c r="P926" s="386"/>
      <c r="Q926" s="386"/>
      <c r="R926" s="386"/>
      <c r="S926" s="386"/>
      <c r="T926" s="386"/>
      <c r="U926" s="387"/>
    </row>
    <row r="927" spans="5:21">
      <c r="E927" s="386"/>
      <c r="F927" s="386"/>
      <c r="G927" s="386"/>
      <c r="H927" s="386"/>
      <c r="I927" s="386"/>
      <c r="J927" s="386"/>
      <c r="K927" s="386"/>
      <c r="L927" s="386"/>
      <c r="M927" s="386"/>
      <c r="N927" s="386"/>
      <c r="O927" s="386"/>
      <c r="P927" s="386"/>
      <c r="Q927" s="386"/>
      <c r="R927" s="386"/>
      <c r="S927" s="386"/>
      <c r="T927" s="386"/>
      <c r="U927" s="387"/>
    </row>
    <row r="928" spans="5:21">
      <c r="E928" s="386"/>
      <c r="F928" s="386"/>
      <c r="G928" s="386"/>
      <c r="H928" s="386"/>
      <c r="I928" s="386"/>
      <c r="J928" s="386"/>
      <c r="K928" s="386"/>
      <c r="L928" s="386"/>
      <c r="M928" s="386"/>
      <c r="N928" s="386"/>
      <c r="O928" s="386"/>
      <c r="P928" s="386"/>
      <c r="Q928" s="386"/>
      <c r="R928" s="386"/>
      <c r="S928" s="386"/>
      <c r="T928" s="386"/>
      <c r="U928" s="387"/>
    </row>
    <row r="929" spans="5:21">
      <c r="E929" s="386"/>
      <c r="F929" s="386"/>
      <c r="G929" s="386"/>
      <c r="H929" s="386"/>
      <c r="I929" s="386"/>
      <c r="J929" s="386"/>
      <c r="K929" s="386"/>
      <c r="L929" s="386"/>
      <c r="M929" s="386"/>
      <c r="N929" s="386"/>
      <c r="O929" s="386"/>
      <c r="P929" s="386"/>
      <c r="Q929" s="386"/>
      <c r="R929" s="386"/>
      <c r="S929" s="386"/>
      <c r="T929" s="386"/>
      <c r="U929" s="387"/>
    </row>
    <row r="930" spans="5:21">
      <c r="E930" s="386"/>
      <c r="F930" s="386"/>
      <c r="G930" s="386"/>
      <c r="H930" s="386"/>
      <c r="I930" s="386"/>
      <c r="J930" s="386"/>
      <c r="K930" s="386"/>
      <c r="L930" s="386"/>
      <c r="M930" s="386"/>
      <c r="N930" s="386"/>
      <c r="O930" s="386"/>
      <c r="P930" s="386"/>
      <c r="Q930" s="386"/>
      <c r="R930" s="386"/>
      <c r="S930" s="386"/>
      <c r="T930" s="386"/>
      <c r="U930" s="387"/>
    </row>
    <row r="931" spans="5:21">
      <c r="E931" s="386"/>
      <c r="F931" s="386"/>
      <c r="G931" s="386"/>
      <c r="H931" s="386"/>
      <c r="I931" s="386"/>
      <c r="J931" s="386"/>
      <c r="K931" s="386"/>
      <c r="L931" s="386"/>
      <c r="M931" s="386"/>
      <c r="N931" s="386"/>
      <c r="O931" s="386"/>
      <c r="P931" s="386"/>
      <c r="Q931" s="386"/>
      <c r="R931" s="386"/>
      <c r="S931" s="386"/>
      <c r="T931" s="386"/>
      <c r="U931" s="387"/>
    </row>
    <row r="932" spans="5:21">
      <c r="E932" s="386"/>
      <c r="F932" s="386"/>
      <c r="G932" s="386"/>
      <c r="H932" s="386"/>
      <c r="I932" s="386"/>
      <c r="J932" s="386"/>
      <c r="K932" s="386"/>
      <c r="L932" s="386"/>
      <c r="M932" s="386"/>
      <c r="N932" s="386"/>
      <c r="O932" s="386"/>
      <c r="P932" s="386"/>
      <c r="Q932" s="386"/>
      <c r="R932" s="386"/>
      <c r="S932" s="386"/>
      <c r="T932" s="386"/>
      <c r="U932" s="387"/>
    </row>
    <row r="933" spans="5:21">
      <c r="E933" s="386"/>
      <c r="F933" s="386"/>
      <c r="G933" s="386"/>
      <c r="H933" s="386"/>
      <c r="I933" s="386"/>
      <c r="J933" s="386"/>
      <c r="K933" s="386"/>
      <c r="L933" s="386"/>
      <c r="M933" s="386"/>
      <c r="N933" s="386"/>
      <c r="O933" s="386"/>
      <c r="P933" s="386"/>
      <c r="Q933" s="386"/>
      <c r="R933" s="386"/>
      <c r="S933" s="386"/>
      <c r="T933" s="386"/>
      <c r="U933" s="387"/>
    </row>
    <row r="934" spans="5:21">
      <c r="E934" s="386"/>
      <c r="F934" s="386"/>
      <c r="G934" s="386"/>
      <c r="H934" s="386"/>
      <c r="I934" s="386"/>
      <c r="J934" s="386"/>
      <c r="K934" s="386"/>
      <c r="L934" s="386"/>
      <c r="M934" s="386"/>
      <c r="N934" s="386"/>
      <c r="O934" s="386"/>
      <c r="P934" s="386"/>
      <c r="Q934" s="386"/>
      <c r="R934" s="386"/>
      <c r="S934" s="386"/>
      <c r="T934" s="386"/>
      <c r="U934" s="387"/>
    </row>
    <row r="935" spans="5:21">
      <c r="E935" s="386"/>
      <c r="F935" s="386"/>
      <c r="G935" s="386"/>
      <c r="H935" s="386"/>
      <c r="I935" s="386"/>
      <c r="J935" s="386"/>
      <c r="K935" s="386"/>
      <c r="L935" s="386"/>
      <c r="M935" s="386"/>
      <c r="N935" s="386"/>
      <c r="O935" s="386"/>
      <c r="P935" s="386"/>
      <c r="Q935" s="386"/>
      <c r="R935" s="386"/>
      <c r="S935" s="386"/>
      <c r="T935" s="386"/>
      <c r="U935" s="387"/>
    </row>
    <row r="936" spans="5:21">
      <c r="E936" s="386"/>
      <c r="F936" s="386"/>
      <c r="G936" s="386"/>
      <c r="H936" s="386"/>
      <c r="I936" s="386"/>
      <c r="J936" s="386"/>
      <c r="K936" s="386"/>
      <c r="L936" s="386"/>
      <c r="M936" s="386"/>
      <c r="N936" s="386"/>
      <c r="O936" s="386"/>
      <c r="P936" s="386"/>
      <c r="Q936" s="386"/>
      <c r="R936" s="386"/>
      <c r="S936" s="386"/>
      <c r="T936" s="386"/>
      <c r="U936" s="387"/>
    </row>
    <row r="937" spans="5:21">
      <c r="E937" s="386"/>
      <c r="F937" s="386"/>
      <c r="G937" s="386"/>
      <c r="H937" s="386"/>
      <c r="I937" s="386"/>
      <c r="J937" s="386"/>
      <c r="K937" s="386"/>
      <c r="L937" s="386"/>
      <c r="M937" s="386"/>
      <c r="N937" s="386"/>
      <c r="O937" s="386"/>
      <c r="P937" s="386"/>
      <c r="Q937" s="386"/>
      <c r="R937" s="386"/>
      <c r="S937" s="386"/>
      <c r="T937" s="386"/>
      <c r="U937" s="387"/>
    </row>
    <row r="938" spans="5:21">
      <c r="E938" s="386"/>
      <c r="F938" s="386"/>
      <c r="G938" s="386"/>
      <c r="H938" s="386"/>
      <c r="I938" s="386"/>
      <c r="J938" s="386"/>
      <c r="K938" s="386"/>
      <c r="L938" s="386"/>
      <c r="M938" s="386"/>
      <c r="N938" s="386"/>
      <c r="O938" s="386"/>
      <c r="P938" s="386"/>
      <c r="Q938" s="386"/>
      <c r="R938" s="386"/>
      <c r="S938" s="386"/>
      <c r="T938" s="386"/>
      <c r="U938" s="387"/>
    </row>
    <row r="939" spans="5:21">
      <c r="E939" s="386"/>
      <c r="F939" s="386"/>
      <c r="G939" s="386"/>
      <c r="H939" s="386"/>
      <c r="I939" s="386"/>
      <c r="J939" s="386"/>
      <c r="K939" s="386"/>
      <c r="L939" s="386"/>
      <c r="M939" s="386"/>
      <c r="N939" s="386"/>
      <c r="O939" s="386"/>
      <c r="P939" s="386"/>
      <c r="Q939" s="386"/>
      <c r="R939" s="386"/>
      <c r="S939" s="386"/>
      <c r="T939" s="386"/>
      <c r="U939" s="387"/>
    </row>
    <row r="940" spans="5:21">
      <c r="E940" s="386"/>
      <c r="F940" s="386"/>
      <c r="G940" s="386"/>
      <c r="H940" s="386"/>
      <c r="I940" s="386"/>
      <c r="J940" s="386"/>
      <c r="K940" s="386"/>
      <c r="L940" s="386"/>
      <c r="M940" s="386"/>
      <c r="N940" s="386"/>
      <c r="O940" s="386"/>
      <c r="P940" s="386"/>
      <c r="Q940" s="386"/>
      <c r="R940" s="386"/>
      <c r="S940" s="386"/>
      <c r="T940" s="386"/>
      <c r="U940" s="387"/>
    </row>
    <row r="941" spans="5:21">
      <c r="E941" s="386"/>
      <c r="F941" s="386"/>
      <c r="G941" s="386"/>
      <c r="H941" s="386"/>
      <c r="I941" s="386"/>
      <c r="J941" s="386"/>
      <c r="K941" s="386"/>
      <c r="L941" s="386"/>
      <c r="M941" s="386"/>
      <c r="N941" s="386"/>
      <c r="O941" s="386"/>
      <c r="P941" s="386"/>
      <c r="Q941" s="386"/>
      <c r="R941" s="386"/>
      <c r="S941" s="386"/>
      <c r="T941" s="386"/>
      <c r="U941" s="387"/>
    </row>
    <row r="942" spans="5:21">
      <c r="E942" s="386"/>
      <c r="F942" s="386"/>
      <c r="G942" s="386"/>
      <c r="H942" s="386"/>
      <c r="I942" s="386"/>
      <c r="J942" s="386"/>
      <c r="K942" s="386"/>
      <c r="L942" s="386"/>
      <c r="M942" s="386"/>
      <c r="N942" s="386"/>
      <c r="O942" s="386"/>
      <c r="P942" s="386"/>
      <c r="Q942" s="386"/>
      <c r="R942" s="386"/>
      <c r="S942" s="386"/>
      <c r="T942" s="386"/>
      <c r="U942" s="387"/>
    </row>
    <row r="943" spans="5:21">
      <c r="E943" s="386"/>
      <c r="F943" s="386"/>
      <c r="G943" s="386"/>
      <c r="H943" s="386"/>
      <c r="I943" s="386"/>
      <c r="J943" s="386"/>
      <c r="K943" s="386"/>
      <c r="L943" s="386"/>
      <c r="M943" s="386"/>
      <c r="N943" s="386"/>
      <c r="O943" s="386"/>
      <c r="P943" s="386"/>
      <c r="Q943" s="386"/>
      <c r="R943" s="386"/>
      <c r="S943" s="386"/>
      <c r="T943" s="386"/>
      <c r="U943" s="387"/>
    </row>
    <row r="944" spans="5:21">
      <c r="E944" s="386"/>
      <c r="F944" s="386"/>
      <c r="G944" s="386"/>
      <c r="H944" s="386"/>
      <c r="I944" s="386"/>
      <c r="J944" s="386"/>
      <c r="K944" s="386"/>
      <c r="L944" s="386"/>
      <c r="M944" s="386"/>
      <c r="N944" s="386"/>
      <c r="O944" s="386"/>
      <c r="P944" s="386"/>
      <c r="Q944" s="386"/>
      <c r="R944" s="386"/>
      <c r="S944" s="386"/>
      <c r="T944" s="386"/>
      <c r="U944" s="387"/>
    </row>
    <row r="945" spans="5:21">
      <c r="E945" s="386"/>
      <c r="F945" s="386"/>
      <c r="G945" s="386"/>
      <c r="H945" s="386"/>
      <c r="I945" s="386"/>
      <c r="J945" s="386"/>
      <c r="K945" s="386"/>
      <c r="L945" s="386"/>
      <c r="M945" s="386"/>
      <c r="N945" s="386"/>
      <c r="O945" s="386"/>
      <c r="P945" s="386"/>
      <c r="Q945" s="386"/>
      <c r="R945" s="386"/>
      <c r="S945" s="386"/>
      <c r="T945" s="386"/>
      <c r="U945" s="387"/>
    </row>
    <row r="946" spans="5:21">
      <c r="E946" s="386"/>
      <c r="F946" s="386"/>
      <c r="G946" s="386"/>
      <c r="H946" s="386"/>
      <c r="I946" s="386"/>
      <c r="J946" s="386"/>
      <c r="K946" s="386"/>
      <c r="L946" s="386"/>
      <c r="M946" s="386"/>
      <c r="N946" s="386"/>
      <c r="O946" s="386"/>
      <c r="P946" s="386"/>
      <c r="Q946" s="386"/>
      <c r="R946" s="386"/>
      <c r="S946" s="386"/>
      <c r="T946" s="386"/>
      <c r="U946" s="387"/>
    </row>
    <row r="947" spans="5:21">
      <c r="E947" s="386"/>
      <c r="F947" s="386"/>
      <c r="G947" s="386"/>
      <c r="H947" s="386"/>
      <c r="I947" s="386"/>
      <c r="J947" s="386"/>
      <c r="K947" s="386"/>
      <c r="L947" s="386"/>
      <c r="M947" s="386"/>
      <c r="N947" s="386"/>
      <c r="O947" s="386"/>
      <c r="P947" s="386"/>
      <c r="Q947" s="386"/>
      <c r="R947" s="386"/>
      <c r="S947" s="386"/>
      <c r="T947" s="386"/>
      <c r="U947" s="387"/>
    </row>
    <row r="948" spans="5:21">
      <c r="E948" s="386"/>
      <c r="F948" s="386"/>
      <c r="G948" s="386"/>
      <c r="H948" s="386"/>
      <c r="I948" s="386"/>
      <c r="J948" s="386"/>
      <c r="K948" s="386"/>
      <c r="L948" s="386"/>
      <c r="M948" s="386"/>
      <c r="N948" s="386"/>
      <c r="O948" s="386"/>
      <c r="P948" s="386"/>
      <c r="Q948" s="386"/>
      <c r="R948" s="386"/>
      <c r="S948" s="386"/>
      <c r="T948" s="386"/>
      <c r="U948" s="387"/>
    </row>
    <row r="949" spans="5:21">
      <c r="E949" s="386"/>
      <c r="F949" s="386"/>
      <c r="G949" s="386"/>
      <c r="H949" s="386"/>
      <c r="I949" s="386"/>
      <c r="J949" s="386"/>
      <c r="K949" s="386"/>
      <c r="L949" s="386"/>
      <c r="M949" s="386"/>
      <c r="N949" s="386"/>
      <c r="O949" s="386"/>
      <c r="P949" s="386"/>
      <c r="Q949" s="386"/>
      <c r="R949" s="386"/>
      <c r="S949" s="386"/>
      <c r="T949" s="386"/>
      <c r="U949" s="387"/>
    </row>
    <row r="950" spans="5:21">
      <c r="E950" s="386"/>
      <c r="F950" s="386"/>
      <c r="G950" s="386"/>
      <c r="H950" s="386"/>
      <c r="I950" s="386"/>
      <c r="J950" s="386"/>
      <c r="K950" s="386"/>
      <c r="L950" s="386"/>
      <c r="M950" s="386"/>
      <c r="N950" s="386"/>
      <c r="O950" s="386"/>
      <c r="P950" s="386"/>
      <c r="Q950" s="386"/>
      <c r="R950" s="386"/>
      <c r="S950" s="386"/>
      <c r="T950" s="386"/>
      <c r="U950" s="387"/>
    </row>
    <row r="951" spans="5:21">
      <c r="E951" s="386"/>
      <c r="F951" s="386"/>
      <c r="G951" s="386"/>
      <c r="H951" s="386"/>
      <c r="I951" s="386"/>
      <c r="J951" s="386"/>
      <c r="K951" s="386"/>
      <c r="L951" s="386"/>
      <c r="M951" s="386"/>
      <c r="N951" s="386"/>
      <c r="O951" s="386"/>
      <c r="P951" s="386"/>
      <c r="Q951" s="386"/>
      <c r="R951" s="386"/>
      <c r="S951" s="386"/>
      <c r="T951" s="386"/>
      <c r="U951" s="387"/>
    </row>
    <row r="952" spans="5:21">
      <c r="E952" s="386"/>
      <c r="F952" s="386"/>
      <c r="G952" s="386"/>
      <c r="H952" s="386"/>
      <c r="I952" s="386"/>
      <c r="J952" s="386"/>
      <c r="K952" s="386"/>
      <c r="L952" s="386"/>
      <c r="M952" s="386"/>
      <c r="N952" s="386"/>
      <c r="O952" s="386"/>
      <c r="P952" s="386"/>
      <c r="Q952" s="386"/>
      <c r="R952" s="386"/>
      <c r="S952" s="386"/>
      <c r="T952" s="386"/>
      <c r="U952" s="387"/>
    </row>
    <row r="953" spans="5:21">
      <c r="E953" s="386"/>
      <c r="F953" s="386"/>
      <c r="G953" s="386"/>
      <c r="H953" s="386"/>
      <c r="I953" s="386"/>
      <c r="J953" s="386"/>
      <c r="K953" s="386"/>
      <c r="L953" s="386"/>
      <c r="M953" s="386"/>
      <c r="N953" s="386"/>
      <c r="O953" s="386"/>
      <c r="P953" s="386"/>
      <c r="Q953" s="386"/>
      <c r="R953" s="386"/>
      <c r="S953" s="386"/>
      <c r="T953" s="386"/>
      <c r="U953" s="387"/>
    </row>
    <row r="954" spans="5:21">
      <c r="E954" s="386"/>
      <c r="F954" s="386"/>
      <c r="G954" s="386"/>
      <c r="H954" s="386"/>
      <c r="I954" s="386"/>
      <c r="J954" s="386"/>
      <c r="K954" s="386"/>
      <c r="L954" s="386"/>
      <c r="M954" s="386"/>
      <c r="N954" s="386"/>
      <c r="O954" s="386"/>
      <c r="P954" s="386"/>
      <c r="Q954" s="386"/>
      <c r="R954" s="386"/>
      <c r="S954" s="386"/>
      <c r="T954" s="386"/>
      <c r="U954" s="387"/>
    </row>
    <row r="955" spans="5:21">
      <c r="E955" s="386"/>
      <c r="F955" s="386"/>
      <c r="G955" s="386"/>
      <c r="H955" s="386"/>
      <c r="I955" s="386"/>
      <c r="J955" s="386"/>
      <c r="K955" s="386"/>
      <c r="L955" s="386"/>
      <c r="M955" s="386"/>
      <c r="N955" s="386"/>
      <c r="O955" s="386"/>
      <c r="P955" s="386"/>
      <c r="Q955" s="386"/>
      <c r="R955" s="386"/>
      <c r="S955" s="386"/>
      <c r="T955" s="386"/>
      <c r="U955" s="387"/>
    </row>
    <row r="956" spans="5:21">
      <c r="E956" s="386"/>
      <c r="F956" s="386"/>
      <c r="G956" s="386"/>
      <c r="H956" s="386"/>
      <c r="I956" s="386"/>
      <c r="J956" s="386"/>
      <c r="K956" s="386"/>
      <c r="L956" s="386"/>
      <c r="M956" s="386"/>
      <c r="N956" s="386"/>
      <c r="O956" s="386"/>
      <c r="P956" s="386"/>
      <c r="Q956" s="386"/>
      <c r="R956" s="386"/>
      <c r="S956" s="386"/>
      <c r="T956" s="386"/>
      <c r="U956" s="387"/>
    </row>
    <row r="957" spans="5:21">
      <c r="E957" s="386"/>
      <c r="F957" s="386"/>
      <c r="G957" s="386"/>
      <c r="H957" s="386"/>
      <c r="I957" s="386"/>
      <c r="J957" s="386"/>
      <c r="K957" s="386"/>
      <c r="L957" s="386"/>
      <c r="M957" s="386"/>
      <c r="N957" s="386"/>
      <c r="O957" s="386"/>
      <c r="P957" s="386"/>
      <c r="Q957" s="386"/>
      <c r="R957" s="386"/>
      <c r="S957" s="386"/>
      <c r="T957" s="386"/>
      <c r="U957" s="387"/>
    </row>
    <row r="958" spans="5:21">
      <c r="E958" s="386"/>
      <c r="F958" s="386"/>
      <c r="G958" s="386"/>
      <c r="H958" s="386"/>
      <c r="I958" s="386"/>
      <c r="J958" s="386"/>
      <c r="K958" s="386"/>
      <c r="L958" s="386"/>
      <c r="M958" s="386"/>
      <c r="N958" s="386"/>
      <c r="O958" s="386"/>
      <c r="P958" s="386"/>
      <c r="Q958" s="386"/>
      <c r="R958" s="386"/>
      <c r="S958" s="386"/>
      <c r="T958" s="386"/>
      <c r="U958" s="387"/>
    </row>
    <row r="959" spans="5:21">
      <c r="E959" s="386"/>
      <c r="F959" s="386"/>
      <c r="G959" s="386"/>
      <c r="H959" s="386"/>
      <c r="I959" s="386"/>
      <c r="J959" s="386"/>
      <c r="K959" s="386"/>
      <c r="L959" s="386"/>
      <c r="M959" s="386"/>
      <c r="N959" s="386"/>
      <c r="O959" s="386"/>
      <c r="P959" s="386"/>
      <c r="Q959" s="386"/>
      <c r="R959" s="386"/>
      <c r="S959" s="386"/>
      <c r="T959" s="386"/>
      <c r="U959" s="387"/>
    </row>
    <row r="960" spans="5:21">
      <c r="E960" s="386"/>
      <c r="F960" s="386"/>
      <c r="G960" s="386"/>
      <c r="H960" s="386"/>
      <c r="I960" s="386"/>
      <c r="J960" s="386"/>
      <c r="K960" s="386"/>
      <c r="L960" s="386"/>
      <c r="M960" s="386"/>
      <c r="N960" s="386"/>
      <c r="O960" s="386"/>
      <c r="P960" s="386"/>
      <c r="Q960" s="386"/>
      <c r="R960" s="386"/>
      <c r="S960" s="386"/>
      <c r="T960" s="386"/>
      <c r="U960" s="387"/>
    </row>
    <row r="961" spans="5:21">
      <c r="E961" s="386"/>
      <c r="F961" s="386"/>
      <c r="G961" s="386"/>
      <c r="H961" s="386"/>
      <c r="I961" s="386"/>
      <c r="J961" s="386"/>
      <c r="K961" s="386"/>
      <c r="L961" s="386"/>
      <c r="M961" s="386"/>
      <c r="N961" s="386"/>
      <c r="O961" s="386"/>
      <c r="P961" s="386"/>
      <c r="Q961" s="386"/>
      <c r="R961" s="386"/>
      <c r="S961" s="386"/>
      <c r="T961" s="386"/>
      <c r="U961" s="387"/>
    </row>
    <row r="962" spans="5:21">
      <c r="E962" s="386"/>
      <c r="F962" s="386"/>
      <c r="G962" s="386"/>
      <c r="H962" s="386"/>
      <c r="I962" s="386"/>
      <c r="J962" s="386"/>
      <c r="K962" s="386"/>
      <c r="L962" s="386"/>
      <c r="M962" s="386"/>
      <c r="N962" s="386"/>
      <c r="O962" s="386"/>
      <c r="P962" s="386"/>
      <c r="Q962" s="386"/>
      <c r="R962" s="386"/>
      <c r="S962" s="386"/>
      <c r="T962" s="386"/>
      <c r="U962" s="387"/>
    </row>
    <row r="963" spans="5:21">
      <c r="E963" s="386"/>
      <c r="F963" s="386"/>
      <c r="G963" s="386"/>
      <c r="H963" s="386"/>
      <c r="I963" s="386"/>
      <c r="J963" s="386"/>
      <c r="K963" s="386"/>
      <c r="L963" s="386"/>
      <c r="M963" s="386"/>
      <c r="N963" s="386"/>
      <c r="O963" s="386"/>
      <c r="P963" s="386"/>
      <c r="Q963" s="386"/>
      <c r="R963" s="386"/>
      <c r="S963" s="386"/>
      <c r="T963" s="386"/>
      <c r="U963" s="387"/>
    </row>
    <row r="964" spans="5:21">
      <c r="E964" s="386"/>
      <c r="F964" s="386"/>
      <c r="G964" s="386"/>
      <c r="H964" s="386"/>
      <c r="I964" s="386"/>
      <c r="J964" s="386"/>
      <c r="K964" s="386"/>
      <c r="L964" s="386"/>
      <c r="M964" s="386"/>
      <c r="N964" s="386"/>
      <c r="O964" s="386"/>
      <c r="P964" s="386"/>
      <c r="Q964" s="386"/>
      <c r="R964" s="386"/>
      <c r="S964" s="386"/>
      <c r="T964" s="386"/>
      <c r="U964" s="387"/>
    </row>
    <row r="965" spans="5:21">
      <c r="E965" s="386"/>
      <c r="F965" s="386"/>
      <c r="G965" s="386"/>
      <c r="H965" s="386"/>
      <c r="I965" s="386"/>
      <c r="J965" s="386"/>
      <c r="K965" s="386"/>
      <c r="L965" s="386"/>
      <c r="M965" s="386"/>
      <c r="N965" s="386"/>
      <c r="O965" s="386"/>
      <c r="P965" s="386"/>
      <c r="Q965" s="386"/>
      <c r="R965" s="386"/>
      <c r="S965" s="386"/>
      <c r="T965" s="386"/>
      <c r="U965" s="387"/>
    </row>
    <row r="966" spans="5:21">
      <c r="E966" s="386"/>
      <c r="F966" s="386"/>
      <c r="G966" s="386"/>
      <c r="H966" s="386"/>
      <c r="I966" s="386"/>
      <c r="J966" s="386"/>
      <c r="K966" s="386"/>
      <c r="L966" s="386"/>
      <c r="M966" s="386"/>
      <c r="N966" s="386"/>
      <c r="O966" s="386"/>
      <c r="P966" s="386"/>
      <c r="Q966" s="386"/>
      <c r="R966" s="386"/>
      <c r="S966" s="386"/>
      <c r="T966" s="386"/>
      <c r="U966" s="387"/>
    </row>
    <row r="967" spans="5:21">
      <c r="E967" s="386"/>
      <c r="F967" s="386"/>
      <c r="G967" s="386"/>
      <c r="H967" s="386"/>
      <c r="I967" s="386"/>
      <c r="J967" s="386"/>
      <c r="K967" s="386"/>
      <c r="L967" s="386"/>
      <c r="M967" s="386"/>
      <c r="N967" s="386"/>
      <c r="O967" s="386"/>
      <c r="P967" s="386"/>
      <c r="Q967" s="386"/>
      <c r="R967" s="386"/>
      <c r="S967" s="386"/>
      <c r="T967" s="386"/>
      <c r="U967" s="387"/>
    </row>
    <row r="968" spans="5:21">
      <c r="E968" s="386"/>
      <c r="F968" s="386"/>
      <c r="G968" s="386"/>
      <c r="H968" s="386"/>
      <c r="I968" s="386"/>
      <c r="J968" s="386"/>
      <c r="K968" s="386"/>
      <c r="L968" s="386"/>
      <c r="M968" s="386"/>
      <c r="N968" s="386"/>
      <c r="O968" s="386"/>
      <c r="P968" s="386"/>
      <c r="Q968" s="386"/>
      <c r="R968" s="386"/>
      <c r="S968" s="386"/>
      <c r="T968" s="386"/>
      <c r="U968" s="387"/>
    </row>
    <row r="969" spans="5:21">
      <c r="E969" s="386"/>
      <c r="F969" s="386"/>
      <c r="G969" s="386"/>
      <c r="H969" s="386"/>
      <c r="I969" s="386"/>
      <c r="J969" s="386"/>
      <c r="K969" s="386"/>
      <c r="L969" s="386"/>
      <c r="M969" s="386"/>
      <c r="N969" s="386"/>
      <c r="O969" s="386"/>
      <c r="P969" s="386"/>
      <c r="Q969" s="386"/>
      <c r="R969" s="386"/>
      <c r="S969" s="386"/>
      <c r="T969" s="386"/>
      <c r="U969" s="387"/>
    </row>
    <row r="970" spans="5:21">
      <c r="E970" s="386"/>
      <c r="F970" s="386"/>
      <c r="G970" s="386"/>
      <c r="H970" s="386"/>
      <c r="I970" s="386"/>
      <c r="J970" s="386"/>
      <c r="K970" s="386"/>
      <c r="L970" s="386"/>
      <c r="M970" s="386"/>
      <c r="N970" s="386"/>
      <c r="O970" s="386"/>
      <c r="P970" s="386"/>
      <c r="Q970" s="386"/>
      <c r="R970" s="386"/>
      <c r="S970" s="386"/>
      <c r="T970" s="386"/>
      <c r="U970" s="387"/>
    </row>
    <row r="971" spans="5:21">
      <c r="E971" s="386"/>
      <c r="F971" s="386"/>
      <c r="G971" s="386"/>
      <c r="H971" s="386"/>
      <c r="I971" s="386"/>
      <c r="J971" s="386"/>
      <c r="K971" s="386"/>
      <c r="L971" s="386"/>
      <c r="M971" s="386"/>
      <c r="N971" s="386"/>
      <c r="O971" s="386"/>
      <c r="P971" s="386"/>
      <c r="Q971" s="386"/>
      <c r="R971" s="386"/>
      <c r="S971" s="386"/>
      <c r="T971" s="386"/>
      <c r="U971" s="387"/>
    </row>
    <row r="972" spans="5:21">
      <c r="E972" s="386"/>
      <c r="F972" s="386"/>
      <c r="G972" s="386"/>
      <c r="H972" s="386"/>
      <c r="I972" s="386"/>
      <c r="J972" s="386"/>
      <c r="K972" s="386"/>
      <c r="L972" s="386"/>
      <c r="M972" s="386"/>
      <c r="N972" s="386"/>
      <c r="O972" s="386"/>
      <c r="P972" s="386"/>
      <c r="Q972" s="386"/>
      <c r="R972" s="386"/>
      <c r="S972" s="386"/>
      <c r="T972" s="386"/>
      <c r="U972" s="387"/>
    </row>
    <row r="973" spans="5:21">
      <c r="E973" s="386"/>
      <c r="F973" s="386"/>
      <c r="G973" s="386"/>
      <c r="H973" s="386"/>
      <c r="I973" s="386"/>
      <c r="J973" s="386"/>
      <c r="K973" s="386"/>
      <c r="L973" s="386"/>
      <c r="M973" s="386"/>
      <c r="N973" s="386"/>
      <c r="O973" s="386"/>
      <c r="P973" s="386"/>
      <c r="Q973" s="386"/>
      <c r="R973" s="386"/>
      <c r="S973" s="386"/>
      <c r="T973" s="386"/>
      <c r="U973" s="387"/>
    </row>
    <row r="974" spans="5:21">
      <c r="E974" s="386"/>
      <c r="F974" s="386"/>
      <c r="G974" s="386"/>
      <c r="H974" s="386"/>
      <c r="I974" s="386"/>
      <c r="J974" s="386"/>
      <c r="K974" s="386"/>
      <c r="L974" s="386"/>
      <c r="M974" s="386"/>
      <c r="N974" s="386"/>
      <c r="O974" s="386"/>
      <c r="P974" s="386"/>
      <c r="Q974" s="386"/>
      <c r="R974" s="386"/>
      <c r="S974" s="386"/>
      <c r="T974" s="386"/>
      <c r="U974" s="387"/>
    </row>
    <row r="975" spans="5:21">
      <c r="E975" s="386"/>
      <c r="F975" s="386"/>
      <c r="G975" s="386"/>
      <c r="H975" s="386"/>
      <c r="I975" s="386"/>
      <c r="J975" s="386"/>
      <c r="K975" s="386"/>
      <c r="L975" s="386"/>
      <c r="M975" s="386"/>
      <c r="N975" s="386"/>
      <c r="O975" s="386"/>
      <c r="P975" s="386"/>
      <c r="Q975" s="386"/>
      <c r="R975" s="386"/>
      <c r="S975" s="386"/>
      <c r="T975" s="386"/>
      <c r="U975" s="387"/>
    </row>
    <row r="976" spans="5:21">
      <c r="E976" s="386"/>
      <c r="F976" s="386"/>
      <c r="G976" s="386"/>
      <c r="H976" s="386"/>
      <c r="I976" s="386"/>
      <c r="J976" s="386"/>
      <c r="K976" s="386"/>
      <c r="L976" s="386"/>
      <c r="M976" s="386"/>
      <c r="N976" s="386"/>
      <c r="O976" s="386"/>
      <c r="P976" s="386"/>
      <c r="Q976" s="386"/>
      <c r="R976" s="386"/>
      <c r="S976" s="386"/>
      <c r="T976" s="386"/>
      <c r="U976" s="387"/>
    </row>
    <row r="977" spans="5:21">
      <c r="E977" s="386"/>
      <c r="F977" s="386"/>
      <c r="G977" s="386"/>
      <c r="H977" s="386"/>
      <c r="I977" s="386"/>
      <c r="J977" s="386"/>
      <c r="K977" s="386"/>
      <c r="L977" s="386"/>
      <c r="M977" s="386"/>
      <c r="N977" s="386"/>
      <c r="O977" s="386"/>
      <c r="P977" s="386"/>
      <c r="Q977" s="386"/>
      <c r="R977" s="386"/>
      <c r="S977" s="386"/>
      <c r="T977" s="386"/>
      <c r="U977" s="387"/>
    </row>
    <row r="978" spans="5:21">
      <c r="E978" s="386"/>
      <c r="F978" s="386"/>
      <c r="G978" s="386"/>
      <c r="H978" s="386"/>
      <c r="I978" s="386"/>
      <c r="J978" s="386"/>
      <c r="K978" s="386"/>
      <c r="L978" s="386"/>
      <c r="M978" s="386"/>
      <c r="N978" s="386"/>
      <c r="O978" s="386"/>
      <c r="P978" s="386"/>
      <c r="Q978" s="386"/>
      <c r="R978" s="386"/>
      <c r="S978" s="386"/>
      <c r="T978" s="386"/>
      <c r="U978" s="387"/>
    </row>
    <row r="979" spans="5:21">
      <c r="E979" s="386"/>
      <c r="F979" s="386"/>
      <c r="G979" s="386"/>
      <c r="H979" s="386"/>
      <c r="I979" s="386"/>
      <c r="J979" s="386"/>
      <c r="K979" s="386"/>
      <c r="L979" s="386"/>
      <c r="M979" s="386"/>
      <c r="N979" s="386"/>
      <c r="O979" s="386"/>
      <c r="P979" s="386"/>
      <c r="Q979" s="386"/>
      <c r="R979" s="386"/>
      <c r="S979" s="386"/>
      <c r="T979" s="386"/>
      <c r="U979" s="387"/>
    </row>
    <row r="980" spans="5:21">
      <c r="E980" s="386"/>
      <c r="F980" s="386"/>
      <c r="G980" s="386"/>
      <c r="H980" s="386"/>
      <c r="I980" s="386"/>
      <c r="J980" s="386"/>
      <c r="K980" s="386"/>
      <c r="L980" s="386"/>
      <c r="M980" s="386"/>
      <c r="N980" s="386"/>
      <c r="O980" s="386"/>
      <c r="P980" s="386"/>
      <c r="Q980" s="386"/>
      <c r="R980" s="386"/>
      <c r="S980" s="386"/>
      <c r="T980" s="386"/>
      <c r="U980" s="387"/>
    </row>
    <row r="981" spans="5:21">
      <c r="E981" s="386"/>
      <c r="F981" s="386"/>
      <c r="G981" s="386"/>
      <c r="H981" s="386"/>
      <c r="I981" s="386"/>
      <c r="J981" s="386"/>
      <c r="K981" s="386"/>
      <c r="L981" s="386"/>
      <c r="M981" s="386"/>
      <c r="N981" s="386"/>
      <c r="O981" s="386"/>
      <c r="P981" s="386"/>
      <c r="Q981" s="386"/>
      <c r="R981" s="386"/>
      <c r="S981" s="386"/>
      <c r="T981" s="386"/>
      <c r="U981" s="387"/>
    </row>
    <row r="982" spans="5:21">
      <c r="E982" s="386"/>
      <c r="F982" s="386"/>
      <c r="G982" s="386"/>
      <c r="H982" s="386"/>
      <c r="I982" s="386"/>
      <c r="J982" s="386"/>
      <c r="K982" s="386"/>
      <c r="L982" s="386"/>
      <c r="M982" s="386"/>
      <c r="N982" s="386"/>
      <c r="O982" s="386"/>
      <c r="P982" s="386"/>
      <c r="Q982" s="386"/>
      <c r="R982" s="386"/>
      <c r="S982" s="386"/>
      <c r="T982" s="386"/>
      <c r="U982" s="387"/>
    </row>
    <row r="983" spans="5:21">
      <c r="E983" s="386"/>
      <c r="F983" s="386"/>
      <c r="G983" s="386"/>
      <c r="H983" s="386"/>
      <c r="I983" s="386"/>
      <c r="J983" s="386"/>
      <c r="K983" s="386"/>
      <c r="L983" s="386"/>
      <c r="M983" s="386"/>
      <c r="N983" s="386"/>
      <c r="O983" s="386"/>
      <c r="P983" s="386"/>
      <c r="Q983" s="386"/>
      <c r="R983" s="386"/>
      <c r="S983" s="386"/>
      <c r="T983" s="386"/>
      <c r="U983" s="387"/>
    </row>
    <row r="984" spans="5:21">
      <c r="E984" s="386"/>
      <c r="F984" s="386"/>
      <c r="G984" s="386"/>
      <c r="H984" s="386"/>
      <c r="I984" s="386"/>
      <c r="J984" s="386"/>
      <c r="K984" s="386"/>
      <c r="L984" s="386"/>
      <c r="M984" s="386"/>
      <c r="N984" s="386"/>
      <c r="O984" s="386"/>
      <c r="P984" s="386"/>
      <c r="Q984" s="386"/>
      <c r="R984" s="386"/>
      <c r="S984" s="386"/>
      <c r="T984" s="386"/>
      <c r="U984" s="387"/>
    </row>
    <row r="985" spans="5:21">
      <c r="E985" s="386"/>
      <c r="F985" s="386"/>
      <c r="G985" s="386"/>
      <c r="H985" s="386"/>
      <c r="I985" s="386"/>
      <c r="J985" s="386"/>
      <c r="K985" s="386"/>
      <c r="L985" s="386"/>
      <c r="M985" s="386"/>
      <c r="N985" s="386"/>
      <c r="O985" s="386"/>
      <c r="P985" s="386"/>
      <c r="Q985" s="386"/>
      <c r="R985" s="386"/>
      <c r="S985" s="386"/>
      <c r="T985" s="386"/>
      <c r="U985" s="387"/>
    </row>
    <row r="986" spans="5:21">
      <c r="E986" s="386"/>
      <c r="F986" s="386"/>
      <c r="G986" s="386"/>
      <c r="H986" s="386"/>
      <c r="I986" s="386"/>
      <c r="J986" s="386"/>
      <c r="K986" s="386"/>
      <c r="L986" s="386"/>
      <c r="M986" s="386"/>
      <c r="N986" s="386"/>
      <c r="O986" s="386"/>
      <c r="P986" s="386"/>
      <c r="Q986" s="386"/>
      <c r="R986" s="386"/>
      <c r="S986" s="386"/>
      <c r="T986" s="386"/>
      <c r="U986" s="387"/>
    </row>
    <row r="987" spans="5:21">
      <c r="E987" s="386"/>
      <c r="F987" s="386"/>
      <c r="G987" s="386"/>
      <c r="H987" s="386"/>
      <c r="I987" s="386"/>
      <c r="J987" s="386"/>
      <c r="K987" s="386"/>
      <c r="L987" s="386"/>
      <c r="M987" s="386"/>
      <c r="N987" s="386"/>
      <c r="O987" s="386"/>
      <c r="P987" s="386"/>
      <c r="Q987" s="386"/>
      <c r="R987" s="386"/>
      <c r="S987" s="386"/>
      <c r="T987" s="386"/>
      <c r="U987" s="387"/>
    </row>
    <row r="988" spans="5:21">
      <c r="E988" s="386"/>
      <c r="F988" s="386"/>
      <c r="G988" s="386"/>
      <c r="H988" s="386"/>
      <c r="I988" s="386"/>
      <c r="J988" s="386"/>
      <c r="K988" s="386"/>
      <c r="L988" s="386"/>
      <c r="M988" s="386"/>
      <c r="N988" s="386"/>
      <c r="O988" s="386"/>
      <c r="P988" s="386"/>
      <c r="Q988" s="386"/>
      <c r="R988" s="386"/>
      <c r="S988" s="386"/>
      <c r="T988" s="386"/>
      <c r="U988" s="387"/>
    </row>
    <row r="989" spans="5:21">
      <c r="E989" s="386"/>
      <c r="F989" s="386"/>
      <c r="G989" s="386"/>
      <c r="H989" s="386"/>
      <c r="I989" s="386"/>
      <c r="J989" s="386"/>
      <c r="K989" s="386"/>
      <c r="L989" s="386"/>
      <c r="M989" s="386"/>
      <c r="N989" s="386"/>
      <c r="O989" s="386"/>
      <c r="P989" s="386"/>
      <c r="Q989" s="386"/>
      <c r="R989" s="386"/>
      <c r="S989" s="386"/>
      <c r="T989" s="386"/>
      <c r="U989" s="387"/>
    </row>
    <row r="990" spans="5:21">
      <c r="E990" s="386"/>
      <c r="F990" s="386"/>
      <c r="G990" s="386"/>
      <c r="H990" s="386"/>
      <c r="I990" s="386"/>
      <c r="J990" s="386"/>
      <c r="K990" s="386"/>
      <c r="L990" s="386"/>
      <c r="M990" s="386"/>
      <c r="N990" s="386"/>
      <c r="O990" s="386"/>
      <c r="P990" s="386"/>
      <c r="Q990" s="386"/>
      <c r="R990" s="386"/>
      <c r="S990" s="386"/>
      <c r="T990" s="386"/>
      <c r="U990" s="387"/>
    </row>
    <row r="991" spans="5:21">
      <c r="E991" s="386"/>
      <c r="F991" s="386"/>
      <c r="G991" s="386"/>
      <c r="H991" s="386"/>
      <c r="I991" s="386"/>
      <c r="J991" s="386"/>
      <c r="K991" s="386"/>
      <c r="L991" s="386"/>
      <c r="M991" s="386"/>
      <c r="N991" s="386"/>
      <c r="O991" s="386"/>
      <c r="P991" s="386"/>
      <c r="Q991" s="386"/>
      <c r="R991" s="386"/>
      <c r="S991" s="386"/>
      <c r="T991" s="386"/>
      <c r="U991" s="387"/>
    </row>
    <row r="992" spans="5:21">
      <c r="E992" s="386"/>
      <c r="F992" s="386"/>
      <c r="G992" s="386"/>
      <c r="H992" s="386"/>
      <c r="I992" s="386"/>
      <c r="J992" s="386"/>
      <c r="K992" s="386"/>
      <c r="L992" s="386"/>
      <c r="M992" s="386"/>
      <c r="N992" s="386"/>
      <c r="O992" s="386"/>
      <c r="P992" s="386"/>
      <c r="Q992" s="386"/>
      <c r="R992" s="386"/>
      <c r="S992" s="386"/>
      <c r="T992" s="386"/>
      <c r="U992" s="387"/>
    </row>
    <row r="993" spans="5:21">
      <c r="E993" s="386"/>
      <c r="F993" s="386"/>
      <c r="G993" s="386"/>
      <c r="H993" s="386"/>
      <c r="I993" s="386"/>
      <c r="J993" s="386"/>
      <c r="K993" s="386"/>
      <c r="L993" s="386"/>
      <c r="M993" s="386"/>
      <c r="N993" s="386"/>
      <c r="O993" s="386"/>
      <c r="P993" s="386"/>
      <c r="Q993" s="386"/>
      <c r="R993" s="386"/>
      <c r="S993" s="386"/>
      <c r="T993" s="386"/>
      <c r="U993" s="387"/>
    </row>
    <row r="994" spans="5:21">
      <c r="E994" s="386"/>
      <c r="F994" s="386"/>
      <c r="G994" s="386"/>
      <c r="H994" s="386"/>
      <c r="I994" s="386"/>
      <c r="J994" s="386"/>
      <c r="K994" s="386"/>
      <c r="L994" s="386"/>
      <c r="M994" s="386"/>
      <c r="N994" s="386"/>
      <c r="O994" s="386"/>
      <c r="P994" s="386"/>
      <c r="Q994" s="386"/>
      <c r="R994" s="386"/>
      <c r="S994" s="386"/>
      <c r="T994" s="386"/>
      <c r="U994" s="387"/>
    </row>
    <row r="995" spans="5:21">
      <c r="E995" s="386"/>
      <c r="F995" s="386"/>
      <c r="G995" s="386"/>
      <c r="H995" s="386"/>
      <c r="I995" s="386"/>
      <c r="J995" s="386"/>
      <c r="K995" s="386"/>
      <c r="L995" s="386"/>
      <c r="M995" s="386"/>
      <c r="N995" s="386"/>
      <c r="O995" s="386"/>
      <c r="P995" s="386"/>
      <c r="Q995" s="386"/>
      <c r="R995" s="386"/>
      <c r="S995" s="386"/>
      <c r="T995" s="386"/>
      <c r="U995" s="387"/>
    </row>
    <row r="996" spans="5:21">
      <c r="E996" s="386"/>
      <c r="F996" s="386"/>
      <c r="G996" s="386"/>
      <c r="H996" s="386"/>
      <c r="I996" s="386"/>
      <c r="J996" s="386"/>
      <c r="K996" s="386"/>
      <c r="L996" s="386"/>
      <c r="M996" s="386"/>
      <c r="N996" s="386"/>
      <c r="O996" s="386"/>
      <c r="P996" s="386"/>
      <c r="Q996" s="386"/>
      <c r="R996" s="386"/>
      <c r="S996" s="386"/>
      <c r="T996" s="386"/>
      <c r="U996" s="387"/>
    </row>
    <row r="997" spans="5:21">
      <c r="E997" s="386"/>
      <c r="F997" s="386"/>
      <c r="G997" s="386"/>
      <c r="H997" s="386"/>
      <c r="I997" s="386"/>
      <c r="J997" s="386"/>
      <c r="K997" s="386"/>
      <c r="L997" s="386"/>
      <c r="M997" s="386"/>
      <c r="N997" s="386"/>
      <c r="O997" s="386"/>
      <c r="P997" s="386"/>
      <c r="Q997" s="386"/>
      <c r="R997" s="386"/>
      <c r="S997" s="386"/>
      <c r="T997" s="386"/>
      <c r="U997" s="387"/>
    </row>
    <row r="998" spans="5:21">
      <c r="E998" s="386"/>
      <c r="F998" s="386"/>
      <c r="G998" s="386"/>
      <c r="H998" s="386"/>
      <c r="I998" s="386"/>
      <c r="J998" s="386"/>
      <c r="K998" s="386"/>
      <c r="L998" s="386"/>
      <c r="M998" s="386"/>
      <c r="N998" s="386"/>
      <c r="O998" s="386"/>
      <c r="P998" s="386"/>
      <c r="Q998" s="386"/>
      <c r="R998" s="386"/>
      <c r="S998" s="386"/>
      <c r="T998" s="386"/>
      <c r="U998" s="387"/>
    </row>
    <row r="999" spans="5:21">
      <c r="E999" s="386"/>
      <c r="F999" s="386"/>
      <c r="G999" s="386"/>
      <c r="H999" s="386"/>
      <c r="I999" s="386"/>
      <c r="J999" s="386"/>
      <c r="K999" s="386"/>
      <c r="L999" s="386"/>
      <c r="M999" s="386"/>
      <c r="N999" s="386"/>
      <c r="O999" s="386"/>
      <c r="P999" s="386"/>
      <c r="Q999" s="386"/>
      <c r="R999" s="386"/>
      <c r="S999" s="386"/>
      <c r="T999" s="386"/>
      <c r="U999" s="387"/>
    </row>
    <row r="1000" spans="5:21">
      <c r="E1000" s="386"/>
      <c r="F1000" s="386"/>
      <c r="G1000" s="386"/>
      <c r="H1000" s="386"/>
      <c r="I1000" s="386"/>
      <c r="J1000" s="386"/>
      <c r="K1000" s="386"/>
      <c r="L1000" s="386"/>
      <c r="M1000" s="386"/>
      <c r="N1000" s="386"/>
      <c r="O1000" s="386"/>
      <c r="P1000" s="386"/>
      <c r="Q1000" s="386"/>
      <c r="R1000" s="386"/>
      <c r="S1000" s="386"/>
      <c r="T1000" s="386"/>
      <c r="U1000" s="387"/>
    </row>
    <row r="1001" spans="5:21">
      <c r="E1001" s="386"/>
      <c r="F1001" s="386"/>
      <c r="G1001" s="386"/>
      <c r="H1001" s="386"/>
      <c r="I1001" s="386"/>
      <c r="J1001" s="386"/>
      <c r="K1001" s="386"/>
      <c r="L1001" s="386"/>
      <c r="M1001" s="386"/>
      <c r="N1001" s="386"/>
      <c r="O1001" s="386"/>
      <c r="P1001" s="386"/>
      <c r="Q1001" s="386"/>
      <c r="R1001" s="386"/>
      <c r="S1001" s="386"/>
      <c r="T1001" s="386"/>
      <c r="U1001" s="387"/>
    </row>
    <row r="1002" spans="5:21">
      <c r="E1002" s="386"/>
      <c r="F1002" s="386"/>
      <c r="G1002" s="386"/>
      <c r="H1002" s="386"/>
      <c r="I1002" s="386"/>
      <c r="J1002" s="386"/>
      <c r="K1002" s="386"/>
      <c r="L1002" s="386"/>
      <c r="M1002" s="386"/>
      <c r="N1002" s="386"/>
      <c r="O1002" s="386"/>
      <c r="P1002" s="386"/>
      <c r="Q1002" s="386"/>
      <c r="R1002" s="386"/>
      <c r="S1002" s="386"/>
      <c r="T1002" s="386"/>
      <c r="U1002" s="387"/>
    </row>
    <row r="1003" spans="5:21">
      <c r="E1003" s="386"/>
      <c r="F1003" s="386"/>
      <c r="G1003" s="386"/>
      <c r="H1003" s="386"/>
      <c r="I1003" s="386"/>
      <c r="J1003" s="386"/>
      <c r="K1003" s="386"/>
      <c r="L1003" s="386"/>
      <c r="M1003" s="386"/>
      <c r="N1003" s="386"/>
      <c r="O1003" s="386"/>
      <c r="P1003" s="386"/>
      <c r="Q1003" s="386"/>
      <c r="R1003" s="386"/>
      <c r="S1003" s="386"/>
      <c r="T1003" s="386"/>
      <c r="U1003" s="387"/>
    </row>
    <row r="1004" spans="5:21">
      <c r="E1004" s="386"/>
      <c r="F1004" s="386"/>
      <c r="G1004" s="386"/>
      <c r="H1004" s="386"/>
      <c r="I1004" s="386"/>
      <c r="J1004" s="386"/>
      <c r="K1004" s="386"/>
      <c r="L1004" s="386"/>
      <c r="M1004" s="386"/>
      <c r="N1004" s="386"/>
      <c r="O1004" s="386"/>
      <c r="P1004" s="386"/>
      <c r="Q1004" s="386"/>
      <c r="R1004" s="386"/>
      <c r="S1004" s="386"/>
      <c r="T1004" s="386"/>
      <c r="U1004" s="387"/>
    </row>
    <row r="1005" spans="5:21">
      <c r="E1005" s="386"/>
      <c r="F1005" s="386"/>
      <c r="G1005" s="386"/>
      <c r="H1005" s="386"/>
      <c r="I1005" s="386"/>
      <c r="J1005" s="386"/>
      <c r="K1005" s="386"/>
      <c r="L1005" s="386"/>
      <c r="M1005" s="386"/>
      <c r="N1005" s="386"/>
      <c r="O1005" s="386"/>
      <c r="P1005" s="386"/>
      <c r="Q1005" s="386"/>
      <c r="R1005" s="386"/>
      <c r="S1005" s="386"/>
      <c r="T1005" s="386"/>
      <c r="U1005" s="387"/>
    </row>
    <row r="1006" spans="5:21">
      <c r="E1006" s="386"/>
      <c r="F1006" s="386"/>
      <c r="G1006" s="386"/>
      <c r="H1006" s="386"/>
      <c r="I1006" s="386"/>
      <c r="J1006" s="386"/>
      <c r="K1006" s="386"/>
      <c r="L1006" s="386"/>
      <c r="M1006" s="386"/>
      <c r="N1006" s="386"/>
      <c r="O1006" s="386"/>
      <c r="P1006" s="386"/>
      <c r="Q1006" s="386"/>
      <c r="R1006" s="386"/>
      <c r="S1006" s="386"/>
      <c r="T1006" s="386"/>
      <c r="U1006" s="387"/>
    </row>
    <row r="1007" spans="5:21">
      <c r="E1007" s="386"/>
      <c r="F1007" s="386"/>
      <c r="G1007" s="386"/>
      <c r="H1007" s="386"/>
      <c r="I1007" s="386"/>
      <c r="J1007" s="386"/>
      <c r="K1007" s="386"/>
      <c r="L1007" s="386"/>
      <c r="M1007" s="386"/>
      <c r="N1007" s="386"/>
      <c r="O1007" s="386"/>
      <c r="P1007" s="386"/>
      <c r="Q1007" s="386"/>
      <c r="R1007" s="386"/>
      <c r="S1007" s="386"/>
      <c r="T1007" s="386"/>
      <c r="U1007" s="387"/>
    </row>
    <row r="1008" spans="5:21">
      <c r="E1008" s="386"/>
      <c r="F1008" s="386"/>
      <c r="G1008" s="386"/>
      <c r="H1008" s="386"/>
      <c r="I1008" s="386"/>
      <c r="J1008" s="386"/>
      <c r="K1008" s="386"/>
      <c r="L1008" s="386"/>
      <c r="M1008" s="386"/>
      <c r="N1008" s="386"/>
      <c r="O1008" s="386"/>
      <c r="P1008" s="386"/>
      <c r="Q1008" s="386"/>
      <c r="R1008" s="386"/>
      <c r="S1008" s="386"/>
      <c r="T1008" s="386"/>
      <c r="U1008" s="387"/>
    </row>
    <row r="1009" spans="5:21">
      <c r="E1009" s="386"/>
      <c r="F1009" s="386"/>
      <c r="G1009" s="386"/>
      <c r="H1009" s="386"/>
      <c r="I1009" s="386"/>
      <c r="J1009" s="386"/>
      <c r="K1009" s="386"/>
      <c r="L1009" s="386"/>
      <c r="M1009" s="386"/>
      <c r="N1009" s="386"/>
      <c r="O1009" s="386"/>
      <c r="P1009" s="386"/>
      <c r="Q1009" s="386"/>
      <c r="R1009" s="386"/>
      <c r="S1009" s="386"/>
      <c r="T1009" s="386"/>
      <c r="U1009" s="387"/>
    </row>
    <row r="1010" spans="5:21">
      <c r="E1010" s="386"/>
      <c r="F1010" s="386"/>
      <c r="G1010" s="386"/>
      <c r="H1010" s="386"/>
      <c r="I1010" s="386"/>
      <c r="J1010" s="386"/>
      <c r="K1010" s="386"/>
      <c r="L1010" s="386"/>
      <c r="M1010" s="386"/>
      <c r="N1010" s="386"/>
      <c r="O1010" s="386"/>
      <c r="P1010" s="386"/>
      <c r="Q1010" s="386"/>
      <c r="R1010" s="386"/>
      <c r="S1010" s="386"/>
      <c r="T1010" s="386"/>
      <c r="U1010" s="387"/>
    </row>
    <row r="1011" spans="5:21">
      <c r="E1011" s="386"/>
      <c r="F1011" s="386"/>
      <c r="G1011" s="386"/>
      <c r="H1011" s="386"/>
      <c r="I1011" s="386"/>
      <c r="J1011" s="386"/>
      <c r="K1011" s="386"/>
      <c r="L1011" s="386"/>
      <c r="M1011" s="386"/>
      <c r="N1011" s="386"/>
      <c r="O1011" s="386"/>
      <c r="P1011" s="386"/>
      <c r="Q1011" s="386"/>
      <c r="R1011" s="386"/>
      <c r="S1011" s="386"/>
      <c r="T1011" s="386"/>
      <c r="U1011" s="387"/>
    </row>
    <row r="1012" spans="5:21">
      <c r="E1012" s="386"/>
      <c r="F1012" s="386"/>
      <c r="G1012" s="386"/>
      <c r="H1012" s="386"/>
      <c r="I1012" s="386"/>
      <c r="J1012" s="386"/>
      <c r="K1012" s="386"/>
      <c r="L1012" s="386"/>
      <c r="M1012" s="386"/>
      <c r="N1012" s="386"/>
      <c r="O1012" s="386"/>
      <c r="P1012" s="386"/>
      <c r="Q1012" s="386"/>
      <c r="R1012" s="386"/>
      <c r="S1012" s="386"/>
      <c r="T1012" s="386"/>
      <c r="U1012" s="387"/>
    </row>
    <row r="1013" spans="5:21">
      <c r="E1013" s="386"/>
      <c r="F1013" s="386"/>
      <c r="G1013" s="386"/>
      <c r="H1013" s="386"/>
      <c r="I1013" s="386"/>
      <c r="J1013" s="386"/>
      <c r="K1013" s="386"/>
      <c r="L1013" s="386"/>
      <c r="M1013" s="386"/>
      <c r="N1013" s="386"/>
      <c r="O1013" s="386"/>
      <c r="P1013" s="386"/>
      <c r="Q1013" s="386"/>
      <c r="R1013" s="386"/>
      <c r="S1013" s="386"/>
      <c r="T1013" s="386"/>
      <c r="U1013" s="387"/>
    </row>
    <row r="1014" spans="5:21">
      <c r="E1014" s="386"/>
      <c r="F1014" s="386"/>
      <c r="G1014" s="386"/>
      <c r="H1014" s="386"/>
      <c r="I1014" s="386"/>
      <c r="J1014" s="386"/>
      <c r="K1014" s="386"/>
      <c r="L1014" s="386"/>
      <c r="M1014" s="386"/>
      <c r="N1014" s="386"/>
      <c r="O1014" s="386"/>
      <c r="P1014" s="386"/>
      <c r="Q1014" s="386"/>
      <c r="R1014" s="386"/>
      <c r="S1014" s="386"/>
      <c r="T1014" s="386"/>
      <c r="U1014" s="387"/>
    </row>
    <row r="1015" spans="5:21">
      <c r="E1015" s="386"/>
      <c r="F1015" s="386"/>
      <c r="G1015" s="386"/>
      <c r="H1015" s="386"/>
      <c r="I1015" s="386"/>
      <c r="J1015" s="386"/>
      <c r="K1015" s="386"/>
      <c r="L1015" s="386"/>
      <c r="M1015" s="386"/>
      <c r="N1015" s="386"/>
      <c r="O1015" s="386"/>
      <c r="P1015" s="386"/>
      <c r="Q1015" s="386"/>
      <c r="R1015" s="386"/>
      <c r="S1015" s="386"/>
      <c r="T1015" s="386"/>
      <c r="U1015" s="387"/>
    </row>
    <row r="1016" spans="5:21">
      <c r="E1016" s="386"/>
      <c r="F1016" s="386"/>
      <c r="G1016" s="386"/>
      <c r="H1016" s="386"/>
      <c r="I1016" s="386"/>
      <c r="J1016" s="386"/>
      <c r="K1016" s="386"/>
      <c r="L1016" s="386"/>
      <c r="M1016" s="386"/>
      <c r="N1016" s="386"/>
      <c r="O1016" s="386"/>
      <c r="P1016" s="386"/>
      <c r="Q1016" s="386"/>
      <c r="R1016" s="386"/>
      <c r="S1016" s="386"/>
      <c r="T1016" s="386"/>
      <c r="U1016" s="387"/>
    </row>
    <row r="1017" spans="5:21">
      <c r="E1017" s="386"/>
      <c r="F1017" s="386"/>
      <c r="G1017" s="386"/>
      <c r="H1017" s="386"/>
      <c r="I1017" s="386"/>
      <c r="J1017" s="386"/>
      <c r="K1017" s="386"/>
      <c r="L1017" s="386"/>
      <c r="M1017" s="386"/>
      <c r="N1017" s="386"/>
      <c r="O1017" s="386"/>
      <c r="P1017" s="386"/>
      <c r="Q1017" s="386"/>
      <c r="R1017" s="386"/>
      <c r="S1017" s="386"/>
      <c r="T1017" s="386"/>
      <c r="U1017" s="387"/>
    </row>
    <row r="1018" spans="5:21">
      <c r="E1018" s="386"/>
      <c r="F1018" s="386"/>
      <c r="G1018" s="386"/>
      <c r="H1018" s="386"/>
      <c r="I1018" s="386"/>
      <c r="J1018" s="386"/>
      <c r="K1018" s="386"/>
      <c r="L1018" s="386"/>
      <c r="M1018" s="386"/>
      <c r="N1018" s="386"/>
      <c r="O1018" s="386"/>
      <c r="P1018" s="386"/>
      <c r="Q1018" s="386"/>
      <c r="R1018" s="386"/>
      <c r="S1018" s="386"/>
      <c r="T1018" s="386"/>
      <c r="U1018" s="387"/>
    </row>
    <row r="1019" spans="5:21">
      <c r="E1019" s="386"/>
      <c r="F1019" s="386"/>
      <c r="G1019" s="386"/>
      <c r="H1019" s="386"/>
      <c r="I1019" s="386"/>
      <c r="J1019" s="386"/>
      <c r="K1019" s="386"/>
      <c r="L1019" s="386"/>
      <c r="M1019" s="386"/>
      <c r="N1019" s="386"/>
      <c r="O1019" s="386"/>
      <c r="P1019" s="386"/>
      <c r="Q1019" s="386"/>
      <c r="R1019" s="386"/>
      <c r="S1019" s="386"/>
      <c r="T1019" s="386"/>
      <c r="U1019" s="387"/>
    </row>
    <row r="1020" spans="5:21">
      <c r="E1020" s="386"/>
      <c r="F1020" s="386"/>
      <c r="G1020" s="386"/>
      <c r="H1020" s="386"/>
      <c r="I1020" s="386"/>
      <c r="J1020" s="386"/>
      <c r="K1020" s="386"/>
      <c r="L1020" s="386"/>
      <c r="M1020" s="386"/>
      <c r="N1020" s="386"/>
      <c r="O1020" s="386"/>
      <c r="P1020" s="386"/>
      <c r="Q1020" s="386"/>
      <c r="R1020" s="386"/>
      <c r="S1020" s="386"/>
      <c r="T1020" s="386"/>
      <c r="U1020" s="387"/>
    </row>
    <row r="1021" spans="5:21">
      <c r="E1021" s="386"/>
      <c r="F1021" s="386"/>
      <c r="G1021" s="386"/>
      <c r="H1021" s="386"/>
      <c r="I1021" s="386"/>
      <c r="J1021" s="386"/>
      <c r="K1021" s="386"/>
      <c r="L1021" s="386"/>
      <c r="M1021" s="386"/>
      <c r="N1021" s="386"/>
      <c r="O1021" s="386"/>
      <c r="P1021" s="386"/>
      <c r="Q1021" s="386"/>
      <c r="R1021" s="386"/>
      <c r="S1021" s="386"/>
      <c r="T1021" s="386"/>
      <c r="U1021" s="387"/>
    </row>
    <row r="1022" spans="5:21">
      <c r="E1022" s="386"/>
      <c r="F1022" s="386"/>
      <c r="G1022" s="386"/>
      <c r="H1022" s="386"/>
      <c r="I1022" s="386"/>
      <c r="J1022" s="386"/>
      <c r="K1022" s="386"/>
      <c r="L1022" s="386"/>
      <c r="M1022" s="386"/>
      <c r="N1022" s="386"/>
      <c r="O1022" s="386"/>
      <c r="P1022" s="386"/>
      <c r="Q1022" s="386"/>
      <c r="R1022" s="386"/>
      <c r="S1022" s="386"/>
      <c r="T1022" s="386"/>
      <c r="U1022" s="387"/>
    </row>
    <row r="1023" spans="5:21">
      <c r="E1023" s="386"/>
      <c r="F1023" s="386"/>
      <c r="G1023" s="386"/>
      <c r="H1023" s="386"/>
      <c r="I1023" s="386"/>
      <c r="J1023" s="386"/>
      <c r="K1023" s="386"/>
      <c r="L1023" s="386"/>
      <c r="M1023" s="386"/>
      <c r="N1023" s="386"/>
      <c r="O1023" s="386"/>
      <c r="P1023" s="386"/>
      <c r="Q1023" s="386"/>
      <c r="R1023" s="386"/>
      <c r="S1023" s="386"/>
      <c r="T1023" s="386"/>
      <c r="U1023" s="387"/>
    </row>
    <row r="1024" spans="5:21">
      <c r="E1024" s="386"/>
      <c r="F1024" s="386"/>
      <c r="G1024" s="386"/>
      <c r="H1024" s="386"/>
      <c r="I1024" s="386"/>
      <c r="J1024" s="386"/>
      <c r="K1024" s="386"/>
      <c r="L1024" s="386"/>
      <c r="M1024" s="386"/>
      <c r="N1024" s="386"/>
      <c r="O1024" s="386"/>
      <c r="P1024" s="386"/>
      <c r="Q1024" s="386"/>
      <c r="R1024" s="386"/>
      <c r="S1024" s="386"/>
      <c r="T1024" s="386"/>
      <c r="U1024" s="387"/>
    </row>
    <row r="1025" spans="5:21">
      <c r="E1025" s="386"/>
      <c r="F1025" s="386"/>
      <c r="G1025" s="386"/>
      <c r="H1025" s="386"/>
      <c r="I1025" s="386"/>
      <c r="J1025" s="386"/>
      <c r="K1025" s="386"/>
      <c r="L1025" s="386"/>
      <c r="M1025" s="386"/>
      <c r="N1025" s="386"/>
      <c r="O1025" s="386"/>
      <c r="P1025" s="386"/>
      <c r="Q1025" s="386"/>
      <c r="R1025" s="386"/>
      <c r="S1025" s="386"/>
      <c r="T1025" s="386"/>
      <c r="U1025" s="387"/>
    </row>
    <row r="1026" spans="5:21">
      <c r="E1026" s="386"/>
      <c r="F1026" s="386"/>
      <c r="G1026" s="386"/>
      <c r="H1026" s="386"/>
      <c r="I1026" s="386"/>
      <c r="J1026" s="386"/>
      <c r="K1026" s="386"/>
      <c r="L1026" s="386"/>
      <c r="M1026" s="386"/>
      <c r="N1026" s="386"/>
      <c r="O1026" s="386"/>
      <c r="P1026" s="386"/>
      <c r="Q1026" s="386"/>
      <c r="R1026" s="386"/>
      <c r="S1026" s="386"/>
      <c r="T1026" s="386"/>
      <c r="U1026" s="387"/>
    </row>
    <row r="1027" spans="5:21">
      <c r="E1027" s="386"/>
      <c r="F1027" s="386"/>
      <c r="G1027" s="386"/>
      <c r="H1027" s="386"/>
      <c r="I1027" s="386"/>
      <c r="J1027" s="386"/>
      <c r="K1027" s="386"/>
      <c r="L1027" s="386"/>
      <c r="M1027" s="386"/>
      <c r="N1027" s="386"/>
      <c r="O1027" s="386"/>
      <c r="P1027" s="386"/>
      <c r="Q1027" s="386"/>
      <c r="R1027" s="386"/>
      <c r="S1027" s="386"/>
      <c r="T1027" s="386"/>
      <c r="U1027" s="387"/>
    </row>
    <row r="1028" spans="5:21">
      <c r="E1028" s="386"/>
      <c r="F1028" s="386"/>
      <c r="G1028" s="386"/>
      <c r="H1028" s="386"/>
      <c r="I1028" s="386"/>
      <c r="J1028" s="386"/>
      <c r="K1028" s="386"/>
      <c r="L1028" s="386"/>
      <c r="M1028" s="386"/>
      <c r="N1028" s="386"/>
      <c r="O1028" s="386"/>
      <c r="P1028" s="386"/>
      <c r="Q1028" s="386"/>
      <c r="R1028" s="386"/>
      <c r="S1028" s="386"/>
      <c r="T1028" s="386"/>
      <c r="U1028" s="387"/>
    </row>
    <row r="1029" spans="5:21">
      <c r="E1029" s="386"/>
      <c r="F1029" s="386"/>
      <c r="G1029" s="386"/>
      <c r="H1029" s="386"/>
      <c r="I1029" s="386"/>
      <c r="J1029" s="386"/>
      <c r="K1029" s="386"/>
      <c r="L1029" s="386"/>
      <c r="M1029" s="386"/>
      <c r="N1029" s="386"/>
      <c r="O1029" s="386"/>
      <c r="P1029" s="386"/>
      <c r="Q1029" s="386"/>
      <c r="R1029" s="386"/>
      <c r="S1029" s="386"/>
      <c r="T1029" s="386"/>
      <c r="U1029" s="387"/>
    </row>
    <row r="1030" spans="5:21">
      <c r="E1030" s="386"/>
      <c r="F1030" s="386"/>
      <c r="G1030" s="386"/>
      <c r="H1030" s="386"/>
      <c r="I1030" s="386"/>
      <c r="J1030" s="386"/>
      <c r="K1030" s="386"/>
      <c r="L1030" s="386"/>
      <c r="M1030" s="386"/>
      <c r="N1030" s="386"/>
      <c r="O1030" s="386"/>
      <c r="P1030" s="386"/>
      <c r="Q1030" s="386"/>
      <c r="R1030" s="386"/>
      <c r="S1030" s="386"/>
      <c r="T1030" s="386"/>
      <c r="U1030" s="387"/>
    </row>
    <row r="1031" spans="5:21">
      <c r="E1031" s="386"/>
      <c r="F1031" s="386"/>
      <c r="G1031" s="386"/>
      <c r="H1031" s="386"/>
      <c r="I1031" s="386"/>
      <c r="J1031" s="386"/>
      <c r="K1031" s="386"/>
      <c r="L1031" s="386"/>
      <c r="M1031" s="386"/>
      <c r="N1031" s="386"/>
      <c r="O1031" s="386"/>
      <c r="P1031" s="386"/>
      <c r="Q1031" s="386"/>
      <c r="R1031" s="386"/>
      <c r="S1031" s="386"/>
      <c r="T1031" s="386"/>
      <c r="U1031" s="387"/>
    </row>
    <row r="1032" spans="5:21">
      <c r="E1032" s="386"/>
      <c r="F1032" s="386"/>
      <c r="G1032" s="386"/>
      <c r="H1032" s="386"/>
      <c r="I1032" s="386"/>
      <c r="J1032" s="386"/>
      <c r="K1032" s="386"/>
      <c r="L1032" s="386"/>
      <c r="M1032" s="386"/>
      <c r="N1032" s="386"/>
      <c r="O1032" s="386"/>
      <c r="P1032" s="386"/>
      <c r="Q1032" s="386"/>
      <c r="R1032" s="386"/>
      <c r="S1032" s="386"/>
      <c r="T1032" s="386"/>
      <c r="U1032" s="387"/>
    </row>
    <row r="1033" spans="5:21">
      <c r="E1033" s="386"/>
      <c r="F1033" s="386"/>
      <c r="G1033" s="386"/>
      <c r="H1033" s="386"/>
      <c r="I1033" s="386"/>
      <c r="J1033" s="386"/>
      <c r="K1033" s="386"/>
      <c r="L1033" s="386"/>
      <c r="M1033" s="386"/>
      <c r="N1033" s="386"/>
      <c r="O1033" s="386"/>
      <c r="P1033" s="386"/>
      <c r="Q1033" s="386"/>
      <c r="R1033" s="386"/>
      <c r="S1033" s="386"/>
      <c r="T1033" s="386"/>
      <c r="U1033" s="387"/>
    </row>
    <row r="1034" spans="5:21">
      <c r="E1034" s="386"/>
      <c r="F1034" s="386"/>
      <c r="G1034" s="386"/>
      <c r="H1034" s="386"/>
      <c r="I1034" s="386"/>
      <c r="J1034" s="386"/>
      <c r="K1034" s="386"/>
      <c r="L1034" s="386"/>
      <c r="M1034" s="386"/>
      <c r="N1034" s="386"/>
      <c r="O1034" s="386"/>
      <c r="P1034" s="386"/>
      <c r="Q1034" s="386"/>
      <c r="R1034" s="386"/>
      <c r="S1034" s="386"/>
      <c r="T1034" s="386"/>
      <c r="U1034" s="387"/>
    </row>
    <row r="1035" spans="5:21">
      <c r="E1035" s="386"/>
      <c r="F1035" s="386"/>
      <c r="G1035" s="386"/>
      <c r="H1035" s="386"/>
      <c r="I1035" s="386"/>
      <c r="J1035" s="386"/>
      <c r="K1035" s="386"/>
      <c r="L1035" s="386"/>
      <c r="M1035" s="386"/>
      <c r="N1035" s="386"/>
      <c r="O1035" s="386"/>
      <c r="P1035" s="386"/>
      <c r="Q1035" s="386"/>
      <c r="R1035" s="386"/>
      <c r="S1035" s="386"/>
      <c r="T1035" s="386"/>
      <c r="U1035" s="387"/>
    </row>
    <row r="1036" spans="5:21">
      <c r="E1036" s="386"/>
      <c r="F1036" s="386"/>
      <c r="G1036" s="386"/>
      <c r="H1036" s="386"/>
      <c r="I1036" s="386"/>
      <c r="J1036" s="386"/>
      <c r="K1036" s="386"/>
      <c r="L1036" s="386"/>
      <c r="M1036" s="386"/>
      <c r="N1036" s="386"/>
      <c r="O1036" s="386"/>
      <c r="P1036" s="386"/>
      <c r="Q1036" s="386"/>
      <c r="R1036" s="386"/>
      <c r="S1036" s="386"/>
      <c r="T1036" s="386"/>
      <c r="U1036" s="387"/>
    </row>
    <row r="1037" spans="5:21">
      <c r="E1037" s="386"/>
      <c r="F1037" s="386"/>
      <c r="G1037" s="386"/>
      <c r="H1037" s="386"/>
      <c r="I1037" s="386"/>
      <c r="J1037" s="386"/>
      <c r="K1037" s="386"/>
      <c r="L1037" s="386"/>
      <c r="M1037" s="386"/>
      <c r="N1037" s="386"/>
      <c r="O1037" s="386"/>
      <c r="P1037" s="386"/>
      <c r="Q1037" s="386"/>
      <c r="R1037" s="386"/>
      <c r="S1037" s="386"/>
      <c r="T1037" s="386"/>
      <c r="U1037" s="387"/>
    </row>
    <row r="1038" spans="5:21">
      <c r="E1038" s="386"/>
      <c r="F1038" s="386"/>
      <c r="G1038" s="386"/>
      <c r="H1038" s="386"/>
      <c r="I1038" s="386"/>
      <c r="J1038" s="386"/>
      <c r="K1038" s="386"/>
      <c r="L1038" s="386"/>
      <c r="M1038" s="386"/>
      <c r="N1038" s="386"/>
      <c r="O1038" s="386"/>
      <c r="P1038" s="386"/>
      <c r="Q1038" s="386"/>
      <c r="R1038" s="386"/>
      <c r="S1038" s="386"/>
      <c r="T1038" s="386"/>
      <c r="U1038" s="387"/>
    </row>
    <row r="1039" spans="5:21">
      <c r="E1039" s="386"/>
      <c r="F1039" s="386"/>
      <c r="G1039" s="386"/>
      <c r="H1039" s="386"/>
      <c r="I1039" s="386"/>
      <c r="J1039" s="386"/>
      <c r="K1039" s="386"/>
      <c r="L1039" s="386"/>
      <c r="M1039" s="386"/>
      <c r="N1039" s="386"/>
      <c r="O1039" s="386"/>
      <c r="P1039" s="386"/>
      <c r="Q1039" s="386"/>
      <c r="R1039" s="386"/>
      <c r="S1039" s="386"/>
      <c r="T1039" s="386"/>
      <c r="U1039" s="387"/>
    </row>
    <row r="1040" spans="5:21">
      <c r="E1040" s="386"/>
      <c r="F1040" s="386"/>
      <c r="G1040" s="386"/>
      <c r="H1040" s="386"/>
      <c r="I1040" s="386"/>
      <c r="J1040" s="386"/>
      <c r="K1040" s="386"/>
      <c r="L1040" s="386"/>
      <c r="M1040" s="386"/>
      <c r="N1040" s="386"/>
      <c r="O1040" s="386"/>
      <c r="P1040" s="386"/>
      <c r="Q1040" s="386"/>
      <c r="R1040" s="386"/>
      <c r="S1040" s="386"/>
      <c r="T1040" s="386"/>
      <c r="U1040" s="387"/>
    </row>
    <row r="1041" spans="5:21">
      <c r="E1041" s="386"/>
      <c r="F1041" s="386"/>
      <c r="G1041" s="386"/>
      <c r="H1041" s="386"/>
      <c r="I1041" s="386"/>
      <c r="J1041" s="386"/>
      <c r="K1041" s="386"/>
      <c r="L1041" s="386"/>
      <c r="M1041" s="386"/>
      <c r="N1041" s="386"/>
      <c r="O1041" s="386"/>
      <c r="P1041" s="386"/>
      <c r="Q1041" s="386"/>
      <c r="R1041" s="386"/>
      <c r="S1041" s="386"/>
      <c r="T1041" s="386"/>
      <c r="U1041" s="387"/>
    </row>
    <row r="1042" spans="5:21">
      <c r="E1042" s="386"/>
      <c r="F1042" s="386"/>
      <c r="G1042" s="386"/>
      <c r="H1042" s="386"/>
      <c r="I1042" s="386"/>
      <c r="J1042" s="386"/>
      <c r="K1042" s="386"/>
      <c r="L1042" s="386"/>
      <c r="M1042" s="386"/>
      <c r="N1042" s="386"/>
      <c r="O1042" s="386"/>
      <c r="P1042" s="386"/>
      <c r="Q1042" s="386"/>
      <c r="R1042" s="386"/>
      <c r="S1042" s="386"/>
      <c r="T1042" s="386"/>
      <c r="U1042" s="387"/>
    </row>
    <row r="1043" spans="5:21">
      <c r="E1043" s="386"/>
      <c r="F1043" s="386"/>
      <c r="G1043" s="386"/>
      <c r="H1043" s="386"/>
      <c r="I1043" s="386"/>
      <c r="J1043" s="386"/>
      <c r="K1043" s="386"/>
      <c r="L1043" s="386"/>
      <c r="M1043" s="386"/>
      <c r="N1043" s="386"/>
      <c r="O1043" s="386"/>
      <c r="P1043" s="386"/>
      <c r="Q1043" s="386"/>
      <c r="R1043" s="386"/>
      <c r="S1043" s="386"/>
      <c r="T1043" s="386"/>
      <c r="U1043" s="387"/>
    </row>
    <row r="1044" spans="5:21">
      <c r="E1044" s="386"/>
      <c r="F1044" s="386"/>
      <c r="G1044" s="386"/>
      <c r="H1044" s="386"/>
      <c r="I1044" s="386"/>
      <c r="J1044" s="386"/>
      <c r="K1044" s="386"/>
      <c r="L1044" s="386"/>
      <c r="M1044" s="386"/>
      <c r="N1044" s="386"/>
      <c r="O1044" s="386"/>
      <c r="P1044" s="386"/>
      <c r="Q1044" s="386"/>
      <c r="R1044" s="386"/>
      <c r="S1044" s="386"/>
      <c r="T1044" s="386"/>
      <c r="U1044" s="387"/>
    </row>
    <row r="1045" spans="5:21">
      <c r="E1045" s="386"/>
      <c r="F1045" s="386"/>
      <c r="G1045" s="386"/>
      <c r="H1045" s="386"/>
      <c r="I1045" s="386"/>
      <c r="J1045" s="386"/>
      <c r="K1045" s="386"/>
      <c r="L1045" s="386"/>
      <c r="M1045" s="386"/>
      <c r="N1045" s="386"/>
      <c r="O1045" s="386"/>
      <c r="P1045" s="386"/>
      <c r="Q1045" s="386"/>
      <c r="R1045" s="386"/>
      <c r="S1045" s="386"/>
      <c r="T1045" s="386"/>
      <c r="U1045" s="387"/>
    </row>
    <row r="1046" spans="5:21">
      <c r="E1046" s="386"/>
      <c r="F1046" s="386"/>
      <c r="G1046" s="386"/>
      <c r="H1046" s="386"/>
      <c r="I1046" s="386"/>
      <c r="J1046" s="386"/>
      <c r="K1046" s="386"/>
      <c r="L1046" s="386"/>
      <c r="M1046" s="386"/>
      <c r="N1046" s="386"/>
      <c r="O1046" s="386"/>
      <c r="P1046" s="386"/>
      <c r="Q1046" s="386"/>
      <c r="R1046" s="386"/>
      <c r="S1046" s="386"/>
      <c r="T1046" s="386"/>
      <c r="U1046" s="387"/>
    </row>
    <row r="1047" spans="5:21">
      <c r="E1047" s="386"/>
      <c r="F1047" s="386"/>
      <c r="G1047" s="386"/>
      <c r="H1047" s="386"/>
      <c r="I1047" s="386"/>
      <c r="J1047" s="386"/>
      <c r="K1047" s="386"/>
      <c r="L1047" s="386"/>
      <c r="M1047" s="386"/>
      <c r="N1047" s="386"/>
      <c r="O1047" s="386"/>
      <c r="P1047" s="386"/>
      <c r="Q1047" s="386"/>
      <c r="R1047" s="386"/>
      <c r="S1047" s="386"/>
      <c r="T1047" s="386"/>
      <c r="U1047" s="387"/>
    </row>
    <row r="1048" spans="5:21">
      <c r="E1048" s="386"/>
      <c r="F1048" s="386"/>
      <c r="G1048" s="386"/>
      <c r="H1048" s="386"/>
      <c r="I1048" s="386"/>
      <c r="J1048" s="386"/>
      <c r="K1048" s="386"/>
      <c r="L1048" s="386"/>
      <c r="M1048" s="386"/>
      <c r="N1048" s="386"/>
      <c r="O1048" s="386"/>
      <c r="P1048" s="386"/>
      <c r="Q1048" s="386"/>
      <c r="R1048" s="386"/>
      <c r="S1048" s="386"/>
      <c r="T1048" s="386"/>
      <c r="U1048" s="387"/>
    </row>
    <row r="1049" spans="5:21">
      <c r="E1049" s="386"/>
      <c r="F1049" s="386"/>
      <c r="G1049" s="386"/>
      <c r="H1049" s="386"/>
      <c r="I1049" s="386"/>
      <c r="J1049" s="386"/>
      <c r="K1049" s="386"/>
      <c r="L1049" s="386"/>
      <c r="M1049" s="386"/>
      <c r="N1049" s="386"/>
      <c r="O1049" s="386"/>
      <c r="P1049" s="386"/>
      <c r="Q1049" s="386"/>
      <c r="R1049" s="386"/>
      <c r="S1049" s="386"/>
      <c r="T1049" s="386"/>
      <c r="U1049" s="387"/>
    </row>
    <row r="1050" spans="5:21">
      <c r="E1050" s="386"/>
      <c r="F1050" s="386"/>
      <c r="G1050" s="386"/>
      <c r="H1050" s="386"/>
      <c r="I1050" s="386"/>
      <c r="J1050" s="386"/>
      <c r="K1050" s="386"/>
      <c r="L1050" s="386"/>
      <c r="M1050" s="386"/>
      <c r="N1050" s="386"/>
      <c r="O1050" s="386"/>
      <c r="P1050" s="386"/>
      <c r="Q1050" s="386"/>
      <c r="R1050" s="386"/>
      <c r="S1050" s="386"/>
      <c r="T1050" s="386"/>
      <c r="U1050" s="387"/>
    </row>
    <row r="1051" spans="5:21">
      <c r="E1051" s="386"/>
      <c r="F1051" s="386"/>
      <c r="G1051" s="386"/>
      <c r="H1051" s="386"/>
      <c r="I1051" s="386"/>
      <c r="J1051" s="386"/>
      <c r="K1051" s="386"/>
      <c r="L1051" s="386"/>
      <c r="M1051" s="386"/>
      <c r="N1051" s="386"/>
      <c r="O1051" s="386"/>
      <c r="P1051" s="386"/>
      <c r="Q1051" s="386"/>
      <c r="R1051" s="386"/>
      <c r="S1051" s="386"/>
      <c r="T1051" s="386"/>
      <c r="U1051" s="387"/>
    </row>
    <row r="1052" spans="5:21">
      <c r="E1052" s="386"/>
      <c r="F1052" s="386"/>
      <c r="G1052" s="386"/>
      <c r="H1052" s="386"/>
      <c r="I1052" s="386"/>
      <c r="J1052" s="386"/>
      <c r="K1052" s="386"/>
      <c r="L1052" s="386"/>
      <c r="M1052" s="386"/>
      <c r="N1052" s="386"/>
      <c r="O1052" s="386"/>
      <c r="P1052" s="386"/>
      <c r="Q1052" s="386"/>
      <c r="R1052" s="386"/>
      <c r="S1052" s="386"/>
      <c r="T1052" s="386"/>
      <c r="U1052" s="387"/>
    </row>
    <row r="1053" spans="5:21">
      <c r="E1053" s="386"/>
      <c r="F1053" s="386"/>
      <c r="G1053" s="386"/>
      <c r="H1053" s="386"/>
      <c r="I1053" s="386"/>
      <c r="J1053" s="386"/>
      <c r="K1053" s="386"/>
      <c r="L1053" s="386"/>
      <c r="M1053" s="386"/>
      <c r="N1053" s="386"/>
      <c r="O1053" s="386"/>
      <c r="P1053" s="386"/>
      <c r="Q1053" s="386"/>
      <c r="R1053" s="386"/>
      <c r="S1053" s="386"/>
      <c r="T1053" s="386"/>
      <c r="U1053" s="387"/>
    </row>
    <row r="1054" spans="5:21">
      <c r="E1054" s="386"/>
      <c r="F1054" s="386"/>
      <c r="G1054" s="386"/>
      <c r="H1054" s="386"/>
      <c r="I1054" s="386"/>
      <c r="J1054" s="386"/>
      <c r="K1054" s="386"/>
      <c r="L1054" s="386"/>
      <c r="M1054" s="386"/>
      <c r="N1054" s="386"/>
      <c r="O1054" s="386"/>
      <c r="P1054" s="386"/>
      <c r="Q1054" s="386"/>
      <c r="R1054" s="386"/>
      <c r="S1054" s="386"/>
      <c r="T1054" s="386"/>
      <c r="U1054" s="387"/>
    </row>
    <row r="1055" spans="5:21">
      <c r="E1055" s="386"/>
      <c r="F1055" s="386"/>
      <c r="G1055" s="386"/>
      <c r="H1055" s="386"/>
      <c r="I1055" s="386"/>
      <c r="J1055" s="386"/>
      <c r="K1055" s="386"/>
      <c r="L1055" s="386"/>
      <c r="M1055" s="386"/>
      <c r="N1055" s="386"/>
      <c r="O1055" s="386"/>
      <c r="P1055" s="386"/>
      <c r="Q1055" s="386"/>
      <c r="R1055" s="386"/>
      <c r="S1055" s="386"/>
      <c r="T1055" s="386"/>
      <c r="U1055" s="387"/>
    </row>
    <row r="1056" spans="5:21">
      <c r="E1056" s="386"/>
      <c r="F1056" s="386"/>
      <c r="G1056" s="386"/>
      <c r="H1056" s="386"/>
      <c r="I1056" s="386"/>
      <c r="J1056" s="386"/>
      <c r="K1056" s="386"/>
      <c r="L1056" s="386"/>
      <c r="M1056" s="386"/>
      <c r="N1056" s="386"/>
      <c r="O1056" s="386"/>
      <c r="P1056" s="386"/>
      <c r="Q1056" s="386"/>
      <c r="R1056" s="386"/>
      <c r="S1056" s="386"/>
      <c r="T1056" s="386"/>
      <c r="U1056" s="387"/>
    </row>
    <row r="1057" spans="5:21">
      <c r="E1057" s="386"/>
      <c r="F1057" s="386"/>
      <c r="G1057" s="386"/>
      <c r="H1057" s="386"/>
      <c r="I1057" s="386"/>
      <c r="J1057" s="386"/>
      <c r="K1057" s="386"/>
      <c r="L1057" s="386"/>
      <c r="M1057" s="386"/>
      <c r="N1057" s="386"/>
      <c r="O1057" s="386"/>
      <c r="P1057" s="386"/>
      <c r="Q1057" s="386"/>
      <c r="R1057" s="386"/>
      <c r="S1057" s="386"/>
      <c r="T1057" s="386"/>
      <c r="U1057" s="387"/>
    </row>
    <row r="1058" spans="5:21">
      <c r="E1058" s="386"/>
      <c r="F1058" s="386"/>
      <c r="G1058" s="386"/>
      <c r="H1058" s="386"/>
      <c r="I1058" s="386"/>
      <c r="J1058" s="386"/>
      <c r="K1058" s="386"/>
      <c r="L1058" s="386"/>
      <c r="M1058" s="386"/>
      <c r="N1058" s="386"/>
      <c r="O1058" s="386"/>
      <c r="P1058" s="386"/>
      <c r="Q1058" s="386"/>
      <c r="R1058" s="386"/>
      <c r="S1058" s="386"/>
      <c r="T1058" s="386"/>
      <c r="U1058" s="387"/>
    </row>
    <row r="1059" spans="5:21">
      <c r="E1059" s="386"/>
      <c r="F1059" s="386"/>
      <c r="G1059" s="386"/>
      <c r="H1059" s="386"/>
      <c r="I1059" s="386"/>
      <c r="J1059" s="386"/>
      <c r="K1059" s="386"/>
      <c r="L1059" s="386"/>
      <c r="M1059" s="386"/>
      <c r="N1059" s="386"/>
      <c r="O1059" s="386"/>
      <c r="P1059" s="386"/>
      <c r="Q1059" s="386"/>
      <c r="R1059" s="386"/>
      <c r="S1059" s="386"/>
      <c r="T1059" s="386"/>
      <c r="U1059" s="387"/>
    </row>
    <row r="1060" spans="5:21">
      <c r="E1060" s="386"/>
      <c r="F1060" s="386"/>
      <c r="G1060" s="386"/>
      <c r="H1060" s="386"/>
      <c r="I1060" s="386"/>
      <c r="J1060" s="386"/>
      <c r="K1060" s="386"/>
      <c r="L1060" s="386"/>
      <c r="M1060" s="386"/>
      <c r="N1060" s="386"/>
      <c r="O1060" s="386"/>
      <c r="P1060" s="386"/>
      <c r="Q1060" s="386"/>
      <c r="R1060" s="386"/>
      <c r="S1060" s="386"/>
      <c r="T1060" s="386"/>
      <c r="U1060" s="387"/>
    </row>
    <row r="1061" spans="5:21">
      <c r="E1061" s="386"/>
      <c r="F1061" s="386"/>
      <c r="G1061" s="386"/>
      <c r="H1061" s="386"/>
      <c r="I1061" s="386"/>
      <c r="J1061" s="386"/>
      <c r="K1061" s="386"/>
      <c r="L1061" s="386"/>
      <c r="M1061" s="386"/>
      <c r="N1061" s="386"/>
      <c r="O1061" s="386"/>
      <c r="P1061" s="386"/>
      <c r="Q1061" s="386"/>
      <c r="R1061" s="386"/>
      <c r="S1061" s="386"/>
      <c r="T1061" s="386"/>
      <c r="U1061" s="387"/>
    </row>
    <row r="1062" spans="5:21">
      <c r="E1062" s="386"/>
      <c r="F1062" s="386"/>
      <c r="G1062" s="386"/>
      <c r="H1062" s="386"/>
      <c r="I1062" s="386"/>
      <c r="J1062" s="386"/>
      <c r="K1062" s="386"/>
      <c r="L1062" s="386"/>
      <c r="M1062" s="386"/>
      <c r="N1062" s="386"/>
      <c r="O1062" s="386"/>
      <c r="P1062" s="386"/>
      <c r="Q1062" s="386"/>
      <c r="R1062" s="386"/>
      <c r="S1062" s="386"/>
      <c r="T1062" s="386"/>
      <c r="U1062" s="387"/>
    </row>
    <row r="1063" spans="5:21">
      <c r="E1063" s="386"/>
      <c r="F1063" s="386"/>
      <c r="G1063" s="386"/>
      <c r="H1063" s="386"/>
      <c r="I1063" s="386"/>
      <c r="J1063" s="386"/>
      <c r="K1063" s="386"/>
      <c r="L1063" s="386"/>
      <c r="M1063" s="386"/>
      <c r="N1063" s="386"/>
      <c r="O1063" s="386"/>
      <c r="P1063" s="386"/>
      <c r="Q1063" s="386"/>
      <c r="R1063" s="386"/>
      <c r="S1063" s="386"/>
      <c r="T1063" s="386"/>
      <c r="U1063" s="387"/>
    </row>
    <row r="1064" spans="5:21">
      <c r="E1064" s="386"/>
      <c r="F1064" s="386"/>
      <c r="G1064" s="386"/>
      <c r="H1064" s="386"/>
      <c r="I1064" s="386"/>
      <c r="J1064" s="386"/>
      <c r="K1064" s="386"/>
      <c r="L1064" s="386"/>
      <c r="M1064" s="386"/>
      <c r="N1064" s="386"/>
      <c r="O1064" s="386"/>
      <c r="P1064" s="386"/>
      <c r="Q1064" s="386"/>
      <c r="R1064" s="386"/>
      <c r="S1064" s="386"/>
      <c r="T1064" s="386"/>
      <c r="U1064" s="387"/>
    </row>
    <row r="1065" spans="5:21">
      <c r="E1065" s="386"/>
      <c r="F1065" s="386"/>
      <c r="G1065" s="386"/>
      <c r="H1065" s="386"/>
      <c r="I1065" s="386"/>
      <c r="J1065" s="386"/>
      <c r="K1065" s="386"/>
      <c r="L1065" s="386"/>
      <c r="M1065" s="386"/>
      <c r="N1065" s="386"/>
      <c r="O1065" s="386"/>
      <c r="P1065" s="386"/>
      <c r="Q1065" s="386"/>
      <c r="R1065" s="386"/>
      <c r="S1065" s="386"/>
      <c r="T1065" s="386"/>
      <c r="U1065" s="387"/>
    </row>
    <row r="1066" spans="5:21">
      <c r="E1066" s="386"/>
      <c r="F1066" s="386"/>
      <c r="G1066" s="386"/>
      <c r="H1066" s="386"/>
      <c r="I1066" s="386"/>
      <c r="J1066" s="386"/>
      <c r="K1066" s="386"/>
      <c r="L1066" s="386"/>
      <c r="M1066" s="386"/>
      <c r="N1066" s="386"/>
      <c r="O1066" s="386"/>
      <c r="P1066" s="386"/>
      <c r="Q1066" s="386"/>
      <c r="R1066" s="386"/>
      <c r="S1066" s="386"/>
      <c r="T1066" s="386"/>
      <c r="U1066" s="387"/>
    </row>
    <row r="1067" spans="5:21">
      <c r="E1067" s="386"/>
      <c r="F1067" s="386"/>
      <c r="G1067" s="386"/>
      <c r="H1067" s="386"/>
      <c r="I1067" s="386"/>
      <c r="J1067" s="386"/>
      <c r="K1067" s="386"/>
      <c r="L1067" s="386"/>
      <c r="M1067" s="386"/>
      <c r="N1067" s="386"/>
      <c r="O1067" s="386"/>
      <c r="P1067" s="386"/>
      <c r="Q1067" s="386"/>
      <c r="R1067" s="386"/>
      <c r="S1067" s="386"/>
      <c r="T1067" s="386"/>
      <c r="U1067" s="387"/>
    </row>
    <row r="1068" spans="5:21">
      <c r="E1068" s="386"/>
      <c r="F1068" s="386"/>
      <c r="G1068" s="386"/>
      <c r="H1068" s="386"/>
      <c r="I1068" s="386"/>
      <c r="J1068" s="386"/>
      <c r="K1068" s="386"/>
      <c r="L1068" s="386"/>
      <c r="M1068" s="386"/>
      <c r="N1068" s="386"/>
      <c r="O1068" s="386"/>
      <c r="P1068" s="386"/>
      <c r="Q1068" s="386"/>
      <c r="R1068" s="386"/>
      <c r="S1068" s="386"/>
      <c r="T1068" s="386"/>
      <c r="U1068" s="387"/>
    </row>
    <row r="1069" spans="5:21">
      <c r="E1069" s="386"/>
      <c r="F1069" s="386"/>
      <c r="G1069" s="386"/>
      <c r="H1069" s="386"/>
      <c r="I1069" s="386"/>
      <c r="J1069" s="386"/>
      <c r="K1069" s="386"/>
      <c r="L1069" s="386"/>
      <c r="M1069" s="386"/>
      <c r="N1069" s="386"/>
      <c r="O1069" s="386"/>
      <c r="P1069" s="386"/>
      <c r="Q1069" s="386"/>
      <c r="R1069" s="386"/>
      <c r="S1069" s="386"/>
      <c r="T1069" s="386"/>
      <c r="U1069" s="387"/>
    </row>
    <row r="1070" spans="5:21">
      <c r="E1070" s="386"/>
      <c r="F1070" s="386"/>
      <c r="G1070" s="386"/>
      <c r="H1070" s="386"/>
      <c r="I1070" s="386"/>
      <c r="J1070" s="386"/>
      <c r="K1070" s="386"/>
      <c r="L1070" s="386"/>
      <c r="M1070" s="386"/>
      <c r="N1070" s="386"/>
      <c r="O1070" s="386"/>
      <c r="P1070" s="386"/>
      <c r="Q1070" s="386"/>
      <c r="R1070" s="386"/>
      <c r="S1070" s="386"/>
      <c r="T1070" s="386"/>
      <c r="U1070" s="387"/>
    </row>
    <row r="1071" spans="5:21">
      <c r="E1071" s="386"/>
      <c r="F1071" s="386"/>
      <c r="G1071" s="386"/>
      <c r="H1071" s="386"/>
      <c r="I1071" s="386"/>
      <c r="J1071" s="386"/>
      <c r="K1071" s="386"/>
      <c r="L1071" s="386"/>
      <c r="M1071" s="386"/>
      <c r="N1071" s="386"/>
      <c r="O1071" s="386"/>
      <c r="P1071" s="386"/>
      <c r="Q1071" s="386"/>
      <c r="R1071" s="386"/>
      <c r="S1071" s="386"/>
      <c r="T1071" s="386"/>
      <c r="U1071" s="387"/>
    </row>
    <row r="1072" spans="5:21">
      <c r="E1072" s="386"/>
      <c r="F1072" s="386"/>
      <c r="G1072" s="386"/>
      <c r="H1072" s="386"/>
      <c r="I1072" s="386"/>
      <c r="J1072" s="386"/>
      <c r="K1072" s="386"/>
      <c r="L1072" s="386"/>
      <c r="M1072" s="386"/>
      <c r="N1072" s="386"/>
      <c r="O1072" s="386"/>
      <c r="P1072" s="386"/>
      <c r="Q1072" s="386"/>
      <c r="R1072" s="386"/>
      <c r="S1072" s="386"/>
      <c r="T1072" s="386"/>
      <c r="U1072" s="387"/>
    </row>
    <row r="1073" spans="5:21">
      <c r="E1073" s="386"/>
      <c r="F1073" s="386"/>
      <c r="G1073" s="386"/>
      <c r="H1073" s="386"/>
      <c r="I1073" s="386"/>
      <c r="J1073" s="386"/>
      <c r="K1073" s="386"/>
      <c r="L1073" s="386"/>
      <c r="M1073" s="386"/>
      <c r="N1073" s="386"/>
      <c r="O1073" s="386"/>
      <c r="P1073" s="386"/>
      <c r="Q1073" s="386"/>
      <c r="R1073" s="386"/>
      <c r="S1073" s="386"/>
      <c r="T1073" s="386"/>
      <c r="U1073" s="387"/>
    </row>
    <row r="1074" spans="5:21">
      <c r="E1074" s="386"/>
      <c r="F1074" s="386"/>
      <c r="G1074" s="386"/>
      <c r="H1074" s="386"/>
      <c r="I1074" s="386"/>
      <c r="J1074" s="386"/>
      <c r="K1074" s="386"/>
      <c r="L1074" s="386"/>
      <c r="M1074" s="386"/>
      <c r="N1074" s="386"/>
      <c r="O1074" s="386"/>
      <c r="P1074" s="386"/>
      <c r="Q1074" s="386"/>
      <c r="R1074" s="386"/>
      <c r="S1074" s="386"/>
      <c r="T1074" s="386"/>
      <c r="U1074" s="387"/>
    </row>
    <row r="1075" spans="5:21">
      <c r="E1075" s="386"/>
      <c r="F1075" s="386"/>
      <c r="G1075" s="386"/>
      <c r="H1075" s="386"/>
      <c r="I1075" s="386"/>
      <c r="J1075" s="386"/>
      <c r="K1075" s="386"/>
      <c r="L1075" s="386"/>
      <c r="M1075" s="386"/>
      <c r="N1075" s="386"/>
      <c r="O1075" s="386"/>
      <c r="P1075" s="386"/>
      <c r="Q1075" s="386"/>
      <c r="R1075" s="386"/>
      <c r="S1075" s="386"/>
      <c r="T1075" s="386"/>
      <c r="U1075" s="387"/>
    </row>
    <row r="1076" spans="5:21">
      <c r="E1076" s="386"/>
      <c r="F1076" s="386"/>
      <c r="G1076" s="386"/>
      <c r="H1076" s="386"/>
      <c r="I1076" s="386"/>
      <c r="J1076" s="386"/>
      <c r="K1076" s="386"/>
      <c r="L1076" s="386"/>
      <c r="M1076" s="386"/>
      <c r="N1076" s="386"/>
      <c r="O1076" s="386"/>
      <c r="P1076" s="386"/>
      <c r="Q1076" s="386"/>
      <c r="R1076" s="386"/>
      <c r="S1076" s="386"/>
      <c r="T1076" s="386"/>
      <c r="U1076" s="387"/>
    </row>
    <row r="1077" spans="5:21">
      <c r="E1077" s="386"/>
      <c r="F1077" s="386"/>
      <c r="G1077" s="386"/>
      <c r="H1077" s="386"/>
      <c r="I1077" s="386"/>
      <c r="J1077" s="386"/>
      <c r="K1077" s="386"/>
      <c r="L1077" s="386"/>
      <c r="M1077" s="386"/>
      <c r="N1077" s="386"/>
      <c r="O1077" s="386"/>
      <c r="P1077" s="386"/>
      <c r="Q1077" s="386"/>
      <c r="R1077" s="386"/>
      <c r="S1077" s="386"/>
      <c r="T1077" s="386"/>
      <c r="U1077" s="387"/>
    </row>
    <row r="1078" spans="5:21">
      <c r="E1078" s="386"/>
      <c r="F1078" s="386"/>
      <c r="G1078" s="386"/>
      <c r="H1078" s="386"/>
      <c r="I1078" s="386"/>
      <c r="J1078" s="386"/>
      <c r="K1078" s="386"/>
      <c r="L1078" s="386"/>
      <c r="M1078" s="386"/>
      <c r="N1078" s="386"/>
      <c r="O1078" s="386"/>
      <c r="P1078" s="386"/>
      <c r="Q1078" s="386"/>
      <c r="R1078" s="386"/>
      <c r="S1078" s="386"/>
      <c r="T1078" s="386"/>
      <c r="U1078" s="387"/>
    </row>
    <row r="1079" spans="5:21">
      <c r="E1079" s="386"/>
      <c r="F1079" s="386"/>
      <c r="G1079" s="386"/>
      <c r="H1079" s="386"/>
      <c r="I1079" s="386"/>
      <c r="J1079" s="386"/>
      <c r="K1079" s="386"/>
      <c r="L1079" s="386"/>
      <c r="M1079" s="386"/>
      <c r="N1079" s="386"/>
      <c r="O1079" s="386"/>
      <c r="P1079" s="386"/>
      <c r="Q1079" s="386"/>
      <c r="R1079" s="386"/>
      <c r="S1079" s="386"/>
      <c r="T1079" s="386"/>
      <c r="U1079" s="387"/>
    </row>
    <row r="1080" spans="5:21">
      <c r="E1080" s="386"/>
      <c r="F1080" s="386"/>
      <c r="G1080" s="386"/>
      <c r="H1080" s="386"/>
      <c r="I1080" s="386"/>
      <c r="J1080" s="386"/>
      <c r="K1080" s="386"/>
      <c r="L1080" s="386"/>
      <c r="M1080" s="386"/>
      <c r="N1080" s="386"/>
      <c r="O1080" s="386"/>
      <c r="P1080" s="386"/>
      <c r="Q1080" s="386"/>
      <c r="R1080" s="386"/>
      <c r="S1080" s="386"/>
      <c r="T1080" s="386"/>
      <c r="U1080" s="387"/>
    </row>
    <row r="1081" spans="5:21">
      <c r="E1081" s="386"/>
      <c r="F1081" s="386"/>
      <c r="G1081" s="386"/>
      <c r="H1081" s="386"/>
      <c r="I1081" s="386"/>
      <c r="J1081" s="386"/>
      <c r="K1081" s="386"/>
      <c r="L1081" s="386"/>
      <c r="M1081" s="386"/>
      <c r="N1081" s="386"/>
      <c r="O1081" s="386"/>
      <c r="P1081" s="386"/>
      <c r="Q1081" s="386"/>
      <c r="R1081" s="386"/>
      <c r="S1081" s="386"/>
      <c r="T1081" s="386"/>
      <c r="U1081" s="387"/>
    </row>
    <row r="1082" spans="5:21">
      <c r="E1082" s="386"/>
      <c r="F1082" s="386"/>
      <c r="G1082" s="386"/>
      <c r="H1082" s="386"/>
      <c r="I1082" s="386"/>
      <c r="J1082" s="386"/>
      <c r="K1082" s="386"/>
      <c r="L1082" s="386"/>
      <c r="M1082" s="386"/>
      <c r="N1082" s="386"/>
      <c r="O1082" s="386"/>
      <c r="P1082" s="386"/>
      <c r="Q1082" s="386"/>
      <c r="R1082" s="386"/>
      <c r="S1082" s="386"/>
      <c r="T1082" s="386"/>
      <c r="U1082" s="387"/>
    </row>
    <row r="1083" spans="5:21">
      <c r="E1083" s="386"/>
      <c r="F1083" s="386"/>
      <c r="G1083" s="386"/>
      <c r="H1083" s="386"/>
      <c r="I1083" s="386"/>
      <c r="J1083" s="386"/>
      <c r="K1083" s="386"/>
      <c r="L1083" s="386"/>
      <c r="M1083" s="386"/>
      <c r="N1083" s="386"/>
      <c r="O1083" s="386"/>
      <c r="P1083" s="386"/>
      <c r="Q1083" s="386"/>
      <c r="R1083" s="386"/>
      <c r="S1083" s="386"/>
      <c r="T1083" s="386"/>
      <c r="U1083" s="387"/>
    </row>
    <row r="1084" spans="5:21">
      <c r="E1084" s="386"/>
      <c r="F1084" s="386"/>
      <c r="G1084" s="386"/>
      <c r="H1084" s="386"/>
      <c r="I1084" s="386"/>
      <c r="J1084" s="386"/>
      <c r="K1084" s="386"/>
      <c r="L1084" s="386"/>
      <c r="M1084" s="386"/>
      <c r="N1084" s="386"/>
      <c r="O1084" s="386"/>
      <c r="P1084" s="386"/>
      <c r="Q1084" s="386"/>
      <c r="R1084" s="386"/>
      <c r="S1084" s="386"/>
      <c r="T1084" s="386"/>
      <c r="U1084" s="387"/>
    </row>
    <row r="1085" spans="5:21">
      <c r="E1085" s="386"/>
      <c r="F1085" s="386"/>
      <c r="G1085" s="386"/>
      <c r="H1085" s="386"/>
      <c r="I1085" s="386"/>
      <c r="J1085" s="386"/>
      <c r="K1085" s="386"/>
      <c r="L1085" s="386"/>
      <c r="M1085" s="386"/>
      <c r="N1085" s="386"/>
      <c r="O1085" s="386"/>
      <c r="P1085" s="386"/>
      <c r="Q1085" s="386"/>
      <c r="R1085" s="386"/>
      <c r="S1085" s="386"/>
      <c r="T1085" s="386"/>
      <c r="U1085" s="387"/>
    </row>
    <row r="1086" spans="5:21">
      <c r="E1086" s="386"/>
      <c r="F1086" s="386"/>
      <c r="G1086" s="386"/>
      <c r="H1086" s="386"/>
      <c r="I1086" s="386"/>
      <c r="J1086" s="386"/>
      <c r="K1086" s="386"/>
      <c r="L1086" s="386"/>
      <c r="M1086" s="386"/>
      <c r="N1086" s="386"/>
      <c r="O1086" s="386"/>
      <c r="P1086" s="386"/>
      <c r="Q1086" s="386"/>
      <c r="R1086" s="386"/>
      <c r="S1086" s="386"/>
      <c r="T1086" s="386"/>
      <c r="U1086" s="387"/>
    </row>
    <row r="1087" spans="5:21">
      <c r="E1087" s="386"/>
      <c r="F1087" s="386"/>
      <c r="G1087" s="386"/>
      <c r="H1087" s="386"/>
      <c r="I1087" s="386"/>
      <c r="J1087" s="386"/>
      <c r="K1087" s="386"/>
      <c r="L1087" s="386"/>
      <c r="M1087" s="386"/>
      <c r="N1087" s="386"/>
      <c r="O1087" s="386"/>
      <c r="P1087" s="386"/>
      <c r="Q1087" s="386"/>
      <c r="R1087" s="386"/>
      <c r="S1087" s="386"/>
      <c r="T1087" s="386"/>
      <c r="U1087" s="387"/>
    </row>
    <row r="1088" spans="5:21">
      <c r="E1088" s="386"/>
      <c r="F1088" s="386"/>
      <c r="G1088" s="386"/>
      <c r="H1088" s="386"/>
      <c r="I1088" s="386"/>
      <c r="J1088" s="386"/>
      <c r="K1088" s="386"/>
      <c r="L1088" s="386"/>
      <c r="M1088" s="386"/>
      <c r="N1088" s="386"/>
      <c r="O1088" s="386"/>
      <c r="P1088" s="386"/>
      <c r="Q1088" s="386"/>
      <c r="R1088" s="386"/>
      <c r="S1088" s="386"/>
      <c r="T1088" s="386"/>
      <c r="U1088" s="387"/>
    </row>
    <row r="1089" spans="5:21">
      <c r="E1089" s="386"/>
      <c r="F1089" s="386"/>
      <c r="G1089" s="386"/>
      <c r="H1089" s="386"/>
      <c r="I1089" s="386"/>
      <c r="J1089" s="386"/>
      <c r="K1089" s="386"/>
      <c r="L1089" s="386"/>
      <c r="M1089" s="386"/>
      <c r="N1089" s="386"/>
      <c r="O1089" s="386"/>
      <c r="P1089" s="386"/>
      <c r="Q1089" s="386"/>
      <c r="R1089" s="386"/>
      <c r="S1089" s="386"/>
      <c r="T1089" s="386"/>
      <c r="U1089" s="387"/>
    </row>
    <row r="1090" spans="5:21">
      <c r="E1090" s="386"/>
      <c r="F1090" s="386"/>
      <c r="G1090" s="386"/>
      <c r="H1090" s="386"/>
      <c r="I1090" s="386"/>
      <c r="J1090" s="386"/>
      <c r="K1090" s="386"/>
      <c r="L1090" s="386"/>
      <c r="M1090" s="386"/>
      <c r="N1090" s="386"/>
      <c r="O1090" s="386"/>
      <c r="P1090" s="386"/>
      <c r="Q1090" s="386"/>
      <c r="R1090" s="386"/>
      <c r="S1090" s="386"/>
      <c r="T1090" s="386"/>
      <c r="U1090" s="387"/>
    </row>
    <row r="1091" spans="5:21">
      <c r="E1091" s="386"/>
      <c r="F1091" s="386"/>
      <c r="G1091" s="386"/>
      <c r="H1091" s="386"/>
      <c r="I1091" s="386"/>
      <c r="J1091" s="386"/>
      <c r="K1091" s="386"/>
      <c r="L1091" s="386"/>
      <c r="M1091" s="386"/>
      <c r="N1091" s="386"/>
      <c r="O1091" s="386"/>
      <c r="P1091" s="386"/>
      <c r="Q1091" s="386"/>
      <c r="R1091" s="386"/>
      <c r="S1091" s="386"/>
      <c r="T1091" s="386"/>
      <c r="U1091" s="387"/>
    </row>
    <row r="1092" spans="5:21">
      <c r="E1092" s="386"/>
      <c r="F1092" s="386"/>
      <c r="G1092" s="386"/>
      <c r="H1092" s="386"/>
      <c r="I1092" s="386"/>
      <c r="J1092" s="386"/>
      <c r="K1092" s="386"/>
      <c r="L1092" s="386"/>
      <c r="M1092" s="386"/>
      <c r="N1092" s="386"/>
      <c r="O1092" s="386"/>
      <c r="P1092" s="386"/>
      <c r="Q1092" s="386"/>
      <c r="R1092" s="386"/>
      <c r="S1092" s="386"/>
      <c r="T1092" s="386"/>
      <c r="U1092" s="387"/>
    </row>
    <row r="1093" spans="5:21">
      <c r="E1093" s="386"/>
      <c r="F1093" s="386"/>
      <c r="G1093" s="386"/>
      <c r="H1093" s="386"/>
      <c r="I1093" s="386"/>
      <c r="J1093" s="386"/>
      <c r="K1093" s="386"/>
      <c r="L1093" s="386"/>
      <c r="M1093" s="386"/>
      <c r="N1093" s="386"/>
      <c r="O1093" s="386"/>
      <c r="P1093" s="386"/>
      <c r="Q1093" s="386"/>
      <c r="R1093" s="386"/>
      <c r="S1093" s="386"/>
      <c r="T1093" s="386"/>
      <c r="U1093" s="387"/>
    </row>
    <row r="1094" spans="5:21">
      <c r="E1094" s="386"/>
      <c r="F1094" s="386"/>
      <c r="G1094" s="386"/>
      <c r="H1094" s="386"/>
      <c r="I1094" s="386"/>
      <c r="J1094" s="386"/>
      <c r="K1094" s="386"/>
      <c r="L1094" s="386"/>
      <c r="M1094" s="386"/>
      <c r="N1094" s="386"/>
      <c r="O1094" s="386"/>
      <c r="P1094" s="386"/>
      <c r="Q1094" s="386"/>
      <c r="R1094" s="386"/>
      <c r="S1094" s="386"/>
      <c r="T1094" s="386"/>
      <c r="U1094" s="387"/>
    </row>
    <row r="1095" spans="5:21">
      <c r="E1095" s="386"/>
      <c r="F1095" s="386"/>
      <c r="G1095" s="386"/>
      <c r="H1095" s="386"/>
      <c r="I1095" s="386"/>
      <c r="J1095" s="386"/>
      <c r="K1095" s="386"/>
      <c r="L1095" s="386"/>
      <c r="M1095" s="386"/>
      <c r="N1095" s="386"/>
      <c r="O1095" s="386"/>
      <c r="P1095" s="386"/>
      <c r="Q1095" s="386"/>
      <c r="R1095" s="386"/>
      <c r="S1095" s="386"/>
      <c r="T1095" s="386"/>
      <c r="U1095" s="387"/>
    </row>
    <row r="1096" spans="5:21">
      <c r="E1096" s="386"/>
      <c r="F1096" s="386"/>
      <c r="G1096" s="386"/>
      <c r="H1096" s="386"/>
      <c r="I1096" s="386"/>
      <c r="J1096" s="386"/>
      <c r="K1096" s="386"/>
      <c r="L1096" s="386"/>
      <c r="M1096" s="386"/>
      <c r="N1096" s="386"/>
      <c r="O1096" s="386"/>
      <c r="P1096" s="386"/>
      <c r="Q1096" s="386"/>
      <c r="R1096" s="386"/>
      <c r="S1096" s="386"/>
      <c r="T1096" s="386"/>
      <c r="U1096" s="387"/>
    </row>
    <row r="1097" spans="5:21">
      <c r="E1097" s="386"/>
      <c r="F1097" s="386"/>
      <c r="G1097" s="386"/>
      <c r="H1097" s="386"/>
      <c r="I1097" s="386"/>
      <c r="J1097" s="386"/>
      <c r="K1097" s="386"/>
      <c r="L1097" s="386"/>
      <c r="M1097" s="386"/>
      <c r="N1097" s="386"/>
      <c r="O1097" s="386"/>
      <c r="P1097" s="386"/>
      <c r="Q1097" s="386"/>
      <c r="R1097" s="386"/>
      <c r="S1097" s="386"/>
      <c r="T1097" s="386"/>
      <c r="U1097" s="387"/>
    </row>
    <row r="1098" spans="5:21">
      <c r="E1098" s="386"/>
      <c r="F1098" s="386"/>
      <c r="G1098" s="386"/>
      <c r="H1098" s="386"/>
      <c r="I1098" s="386"/>
      <c r="J1098" s="386"/>
      <c r="K1098" s="386"/>
      <c r="L1098" s="386"/>
      <c r="M1098" s="386"/>
      <c r="N1098" s="386"/>
      <c r="O1098" s="386"/>
      <c r="P1098" s="386"/>
      <c r="Q1098" s="386"/>
      <c r="R1098" s="386"/>
      <c r="S1098" s="386"/>
      <c r="T1098" s="386"/>
      <c r="U1098" s="387"/>
    </row>
    <row r="1099" spans="5:21">
      <c r="E1099" s="386"/>
      <c r="F1099" s="386"/>
      <c r="G1099" s="386"/>
      <c r="H1099" s="386"/>
      <c r="I1099" s="386"/>
      <c r="J1099" s="386"/>
      <c r="K1099" s="386"/>
      <c r="L1099" s="386"/>
      <c r="M1099" s="386"/>
      <c r="N1099" s="386"/>
      <c r="O1099" s="386"/>
      <c r="P1099" s="386"/>
      <c r="Q1099" s="386"/>
      <c r="R1099" s="386"/>
      <c r="S1099" s="386"/>
      <c r="T1099" s="386"/>
      <c r="U1099" s="387"/>
    </row>
    <row r="1100" spans="5:21">
      <c r="E1100" s="386"/>
      <c r="F1100" s="386"/>
      <c r="G1100" s="386"/>
      <c r="H1100" s="386"/>
      <c r="I1100" s="386"/>
      <c r="J1100" s="386"/>
      <c r="K1100" s="386"/>
      <c r="L1100" s="386"/>
      <c r="M1100" s="386"/>
      <c r="N1100" s="386"/>
      <c r="O1100" s="386"/>
      <c r="P1100" s="386"/>
      <c r="Q1100" s="386"/>
      <c r="R1100" s="386"/>
      <c r="S1100" s="386"/>
      <c r="T1100" s="386"/>
      <c r="U1100" s="387"/>
    </row>
    <row r="1101" spans="5:21">
      <c r="E1101" s="386"/>
      <c r="F1101" s="386"/>
      <c r="G1101" s="386"/>
      <c r="H1101" s="386"/>
      <c r="I1101" s="386"/>
      <c r="J1101" s="386"/>
      <c r="K1101" s="386"/>
      <c r="L1101" s="386"/>
      <c r="M1101" s="386"/>
      <c r="N1101" s="386"/>
      <c r="O1101" s="386"/>
      <c r="P1101" s="386"/>
      <c r="Q1101" s="386"/>
      <c r="R1101" s="386"/>
      <c r="S1101" s="386"/>
      <c r="T1101" s="386"/>
      <c r="U1101" s="387"/>
    </row>
    <row r="1102" spans="5:21">
      <c r="E1102" s="386"/>
      <c r="F1102" s="386"/>
      <c r="G1102" s="386"/>
      <c r="H1102" s="386"/>
      <c r="I1102" s="386"/>
      <c r="J1102" s="386"/>
      <c r="K1102" s="386"/>
      <c r="L1102" s="386"/>
      <c r="M1102" s="386"/>
      <c r="N1102" s="386"/>
      <c r="O1102" s="386"/>
      <c r="P1102" s="386"/>
      <c r="Q1102" s="386"/>
      <c r="R1102" s="386"/>
      <c r="S1102" s="386"/>
      <c r="T1102" s="386"/>
      <c r="U1102" s="387"/>
    </row>
    <row r="1103" spans="5:21">
      <c r="E1103" s="386"/>
      <c r="F1103" s="386"/>
      <c r="G1103" s="386"/>
      <c r="H1103" s="386"/>
      <c r="I1103" s="386"/>
      <c r="J1103" s="386"/>
      <c r="K1103" s="386"/>
      <c r="L1103" s="386"/>
      <c r="M1103" s="386"/>
      <c r="N1103" s="386"/>
      <c r="O1103" s="386"/>
      <c r="P1103" s="386"/>
      <c r="Q1103" s="386"/>
      <c r="R1103" s="386"/>
      <c r="S1103" s="386"/>
      <c r="T1103" s="386"/>
      <c r="U1103" s="387"/>
    </row>
    <row r="1104" spans="5:21">
      <c r="E1104" s="386"/>
      <c r="F1104" s="386"/>
      <c r="G1104" s="386"/>
      <c r="H1104" s="386"/>
      <c r="I1104" s="386"/>
      <c r="J1104" s="386"/>
      <c r="K1104" s="386"/>
      <c r="L1104" s="386"/>
      <c r="M1104" s="386"/>
      <c r="N1104" s="386"/>
      <c r="O1104" s="386"/>
      <c r="P1104" s="386"/>
      <c r="Q1104" s="386"/>
      <c r="R1104" s="386"/>
      <c r="S1104" s="386"/>
      <c r="T1104" s="386"/>
      <c r="U1104" s="387"/>
    </row>
    <row r="1105" spans="5:21">
      <c r="E1105" s="386"/>
      <c r="F1105" s="386"/>
      <c r="G1105" s="386"/>
      <c r="H1105" s="386"/>
      <c r="I1105" s="386"/>
      <c r="J1105" s="386"/>
      <c r="K1105" s="386"/>
      <c r="L1105" s="386"/>
      <c r="M1105" s="386"/>
      <c r="N1105" s="386"/>
      <c r="O1105" s="386"/>
      <c r="P1105" s="386"/>
      <c r="Q1105" s="386"/>
      <c r="R1105" s="386"/>
      <c r="S1105" s="386"/>
      <c r="T1105" s="386"/>
      <c r="U1105" s="387"/>
    </row>
    <row r="1106" spans="5:21">
      <c r="E1106" s="386"/>
      <c r="F1106" s="386"/>
      <c r="G1106" s="386"/>
      <c r="H1106" s="386"/>
      <c r="I1106" s="386"/>
      <c r="J1106" s="386"/>
      <c r="K1106" s="386"/>
      <c r="L1106" s="386"/>
      <c r="M1106" s="386"/>
      <c r="N1106" s="386"/>
      <c r="O1106" s="386"/>
      <c r="P1106" s="386"/>
      <c r="Q1106" s="386"/>
      <c r="R1106" s="386"/>
      <c r="S1106" s="386"/>
      <c r="T1106" s="386"/>
      <c r="U1106" s="387"/>
    </row>
    <row r="1107" spans="5:21">
      <c r="E1107" s="386"/>
      <c r="F1107" s="386"/>
      <c r="G1107" s="386"/>
      <c r="H1107" s="386"/>
      <c r="I1107" s="386"/>
      <c r="J1107" s="386"/>
      <c r="K1107" s="386"/>
      <c r="L1107" s="386"/>
      <c r="M1107" s="386"/>
      <c r="N1107" s="386"/>
      <c r="O1107" s="386"/>
      <c r="P1107" s="386"/>
      <c r="Q1107" s="386"/>
      <c r="R1107" s="386"/>
      <c r="S1107" s="386"/>
      <c r="T1107" s="386"/>
      <c r="U1107" s="387"/>
    </row>
    <row r="1108" spans="5:21">
      <c r="E1108" s="386"/>
      <c r="F1108" s="386"/>
      <c r="G1108" s="386"/>
      <c r="H1108" s="386"/>
      <c r="I1108" s="386"/>
      <c r="J1108" s="386"/>
      <c r="K1108" s="386"/>
      <c r="L1108" s="386"/>
      <c r="M1108" s="386"/>
      <c r="N1108" s="386"/>
      <c r="O1108" s="386"/>
      <c r="P1108" s="386"/>
      <c r="Q1108" s="386"/>
      <c r="R1108" s="386"/>
      <c r="S1108" s="386"/>
      <c r="T1108" s="386"/>
      <c r="U1108" s="387"/>
    </row>
    <row r="1109" spans="5:21">
      <c r="E1109" s="386"/>
      <c r="F1109" s="386"/>
      <c r="G1109" s="386"/>
      <c r="H1109" s="386"/>
      <c r="I1109" s="386"/>
      <c r="J1109" s="386"/>
      <c r="K1109" s="386"/>
      <c r="L1109" s="386"/>
      <c r="M1109" s="386"/>
      <c r="N1109" s="386"/>
      <c r="O1109" s="386"/>
      <c r="P1109" s="386"/>
      <c r="Q1109" s="386"/>
      <c r="R1109" s="386"/>
      <c r="S1109" s="386"/>
      <c r="T1109" s="386"/>
      <c r="U1109" s="387"/>
    </row>
    <row r="1110" spans="5:21">
      <c r="E1110" s="386"/>
      <c r="F1110" s="386"/>
      <c r="G1110" s="386"/>
      <c r="H1110" s="386"/>
      <c r="I1110" s="386"/>
      <c r="J1110" s="386"/>
      <c r="K1110" s="386"/>
      <c r="L1110" s="386"/>
      <c r="M1110" s="386"/>
      <c r="N1110" s="386"/>
      <c r="O1110" s="386"/>
      <c r="P1110" s="386"/>
      <c r="Q1110" s="386"/>
      <c r="R1110" s="386"/>
      <c r="S1110" s="386"/>
      <c r="T1110" s="386"/>
      <c r="U1110" s="387"/>
    </row>
    <row r="1111" spans="5:21">
      <c r="E1111" s="386"/>
      <c r="F1111" s="386"/>
      <c r="G1111" s="386"/>
      <c r="H1111" s="386"/>
      <c r="I1111" s="386"/>
      <c r="J1111" s="386"/>
      <c r="K1111" s="386"/>
      <c r="L1111" s="386"/>
      <c r="M1111" s="386"/>
      <c r="N1111" s="386"/>
      <c r="O1111" s="386"/>
      <c r="P1111" s="386"/>
      <c r="Q1111" s="386"/>
      <c r="R1111" s="386"/>
      <c r="S1111" s="386"/>
      <c r="T1111" s="386"/>
      <c r="U1111" s="387"/>
    </row>
    <row r="1112" spans="5:21">
      <c r="E1112" s="386"/>
      <c r="F1112" s="386"/>
      <c r="G1112" s="386"/>
      <c r="H1112" s="386"/>
      <c r="I1112" s="386"/>
      <c r="J1112" s="386"/>
      <c r="K1112" s="386"/>
      <c r="L1112" s="386"/>
      <c r="M1112" s="386"/>
      <c r="N1112" s="386"/>
      <c r="O1112" s="386"/>
      <c r="P1112" s="386"/>
      <c r="Q1112" s="386"/>
      <c r="R1112" s="386"/>
      <c r="S1112" s="386"/>
      <c r="T1112" s="386"/>
      <c r="U1112" s="387"/>
    </row>
    <row r="1113" spans="5:21">
      <c r="E1113" s="386"/>
      <c r="F1113" s="386"/>
      <c r="G1113" s="386"/>
      <c r="H1113" s="386"/>
      <c r="I1113" s="386"/>
      <c r="J1113" s="386"/>
      <c r="K1113" s="386"/>
      <c r="L1113" s="386"/>
      <c r="M1113" s="386"/>
      <c r="N1113" s="386"/>
      <c r="O1113" s="386"/>
      <c r="P1113" s="386"/>
      <c r="Q1113" s="386"/>
      <c r="R1113" s="386"/>
      <c r="S1113" s="386"/>
      <c r="T1113" s="386"/>
      <c r="U1113" s="387"/>
    </row>
    <row r="1114" spans="5:21">
      <c r="E1114" s="386"/>
      <c r="F1114" s="386"/>
      <c r="G1114" s="386"/>
      <c r="H1114" s="386"/>
      <c r="I1114" s="386"/>
      <c r="J1114" s="386"/>
      <c r="K1114" s="386"/>
      <c r="L1114" s="386"/>
      <c r="M1114" s="386"/>
      <c r="N1114" s="386"/>
      <c r="O1114" s="386"/>
      <c r="P1114" s="386"/>
      <c r="Q1114" s="386"/>
      <c r="R1114" s="386"/>
      <c r="S1114" s="386"/>
      <c r="T1114" s="386"/>
      <c r="U1114" s="387"/>
    </row>
    <row r="1115" spans="5:21">
      <c r="E1115" s="386"/>
      <c r="F1115" s="386"/>
      <c r="G1115" s="386"/>
      <c r="H1115" s="386"/>
      <c r="I1115" s="386"/>
      <c r="J1115" s="386"/>
      <c r="K1115" s="386"/>
      <c r="L1115" s="386"/>
      <c r="M1115" s="386"/>
      <c r="N1115" s="386"/>
      <c r="O1115" s="386"/>
      <c r="P1115" s="386"/>
      <c r="Q1115" s="386"/>
      <c r="R1115" s="386"/>
      <c r="S1115" s="386"/>
      <c r="T1115" s="386"/>
      <c r="U1115" s="387"/>
    </row>
    <row r="1116" spans="5:21">
      <c r="E1116" s="386"/>
      <c r="F1116" s="386"/>
      <c r="G1116" s="386"/>
      <c r="H1116" s="386"/>
      <c r="I1116" s="386"/>
      <c r="J1116" s="386"/>
      <c r="K1116" s="386"/>
      <c r="L1116" s="386"/>
      <c r="M1116" s="386"/>
      <c r="N1116" s="386"/>
      <c r="O1116" s="386"/>
      <c r="P1116" s="386"/>
      <c r="Q1116" s="386"/>
      <c r="R1116" s="386"/>
      <c r="S1116" s="386"/>
      <c r="T1116" s="386"/>
      <c r="U1116" s="387"/>
    </row>
    <row r="1117" spans="5:21">
      <c r="E1117" s="386"/>
      <c r="F1117" s="386"/>
      <c r="G1117" s="386"/>
      <c r="H1117" s="386"/>
      <c r="I1117" s="386"/>
      <c r="J1117" s="386"/>
      <c r="K1117" s="386"/>
      <c r="L1117" s="386"/>
      <c r="M1117" s="386"/>
      <c r="N1117" s="386"/>
      <c r="O1117" s="386"/>
      <c r="P1117" s="386"/>
      <c r="Q1117" s="386"/>
      <c r="R1117" s="386"/>
      <c r="S1117" s="386"/>
      <c r="T1117" s="386"/>
      <c r="U1117" s="387"/>
    </row>
    <row r="1118" spans="5:21">
      <c r="E1118" s="386"/>
      <c r="F1118" s="386"/>
      <c r="G1118" s="386"/>
      <c r="H1118" s="386"/>
      <c r="I1118" s="386"/>
      <c r="J1118" s="386"/>
      <c r="K1118" s="386"/>
      <c r="L1118" s="386"/>
      <c r="M1118" s="386"/>
      <c r="N1118" s="386"/>
      <c r="O1118" s="386"/>
      <c r="P1118" s="386"/>
      <c r="Q1118" s="386"/>
      <c r="R1118" s="386"/>
      <c r="S1118" s="386"/>
      <c r="T1118" s="386"/>
      <c r="U1118" s="387"/>
    </row>
    <row r="1119" spans="5:21">
      <c r="E1119" s="386"/>
      <c r="F1119" s="386"/>
      <c r="G1119" s="386"/>
      <c r="H1119" s="386"/>
      <c r="I1119" s="386"/>
      <c r="J1119" s="386"/>
      <c r="K1119" s="386"/>
      <c r="L1119" s="386"/>
      <c r="M1119" s="386"/>
      <c r="N1119" s="386"/>
      <c r="O1119" s="386"/>
      <c r="P1119" s="386"/>
      <c r="Q1119" s="386"/>
      <c r="R1119" s="386"/>
      <c r="S1119" s="386"/>
      <c r="T1119" s="386"/>
      <c r="U1119" s="387"/>
    </row>
    <row r="1120" spans="5:21">
      <c r="E1120" s="386"/>
      <c r="F1120" s="386"/>
      <c r="G1120" s="386"/>
      <c r="H1120" s="386"/>
      <c r="I1120" s="386"/>
      <c r="J1120" s="386"/>
      <c r="K1120" s="386"/>
      <c r="L1120" s="386"/>
      <c r="M1120" s="386"/>
      <c r="N1120" s="386"/>
      <c r="O1120" s="386"/>
      <c r="P1120" s="386"/>
      <c r="Q1120" s="386"/>
      <c r="R1120" s="386"/>
      <c r="S1120" s="386"/>
      <c r="T1120" s="386"/>
      <c r="U1120" s="387"/>
    </row>
    <row r="1121" spans="5:21">
      <c r="E1121" s="386"/>
      <c r="F1121" s="386"/>
      <c r="G1121" s="386"/>
      <c r="H1121" s="386"/>
      <c r="I1121" s="386"/>
      <c r="J1121" s="386"/>
      <c r="K1121" s="386"/>
      <c r="L1121" s="386"/>
      <c r="M1121" s="386"/>
      <c r="N1121" s="386"/>
      <c r="O1121" s="386"/>
      <c r="P1121" s="386"/>
      <c r="Q1121" s="386"/>
      <c r="R1121" s="386"/>
      <c r="S1121" s="386"/>
      <c r="T1121" s="386"/>
      <c r="U1121" s="387"/>
    </row>
    <row r="1122" spans="5:21">
      <c r="E1122" s="386"/>
      <c r="F1122" s="386"/>
      <c r="G1122" s="386"/>
      <c r="H1122" s="386"/>
      <c r="I1122" s="386"/>
      <c r="J1122" s="386"/>
      <c r="K1122" s="386"/>
      <c r="L1122" s="386"/>
      <c r="M1122" s="386"/>
      <c r="N1122" s="386"/>
      <c r="O1122" s="386"/>
      <c r="P1122" s="386"/>
      <c r="Q1122" s="386"/>
      <c r="R1122" s="386"/>
      <c r="S1122" s="386"/>
      <c r="T1122" s="386"/>
      <c r="U1122" s="387"/>
    </row>
    <row r="1123" spans="5:21">
      <c r="E1123" s="386"/>
      <c r="F1123" s="386"/>
      <c r="G1123" s="386"/>
      <c r="H1123" s="386"/>
      <c r="I1123" s="386"/>
      <c r="J1123" s="386"/>
      <c r="K1123" s="386"/>
      <c r="L1123" s="386"/>
      <c r="M1123" s="386"/>
      <c r="N1123" s="386"/>
      <c r="O1123" s="386"/>
      <c r="P1123" s="386"/>
      <c r="Q1123" s="386"/>
      <c r="R1123" s="386"/>
      <c r="S1123" s="386"/>
      <c r="T1123" s="386"/>
      <c r="U1123" s="387"/>
    </row>
    <row r="1124" spans="5:21">
      <c r="E1124" s="386"/>
      <c r="F1124" s="386"/>
      <c r="G1124" s="386"/>
      <c r="H1124" s="386"/>
      <c r="I1124" s="386"/>
      <c r="J1124" s="386"/>
      <c r="K1124" s="386"/>
      <c r="L1124" s="386"/>
      <c r="M1124" s="386"/>
      <c r="N1124" s="386"/>
      <c r="O1124" s="386"/>
      <c r="P1124" s="386"/>
      <c r="Q1124" s="386"/>
      <c r="R1124" s="386"/>
      <c r="S1124" s="386"/>
      <c r="T1124" s="386"/>
      <c r="U1124" s="387"/>
    </row>
    <row r="1125" spans="5:21">
      <c r="E1125" s="386"/>
      <c r="F1125" s="386"/>
      <c r="G1125" s="386"/>
      <c r="H1125" s="386"/>
      <c r="I1125" s="386"/>
      <c r="J1125" s="386"/>
      <c r="K1125" s="386"/>
      <c r="L1125" s="386"/>
      <c r="M1125" s="386"/>
      <c r="N1125" s="386"/>
      <c r="O1125" s="386"/>
      <c r="P1125" s="386"/>
      <c r="Q1125" s="386"/>
      <c r="R1125" s="386"/>
      <c r="S1125" s="386"/>
      <c r="T1125" s="386"/>
      <c r="U1125" s="387"/>
    </row>
    <row r="1126" spans="5:21">
      <c r="E1126" s="386"/>
      <c r="F1126" s="386"/>
      <c r="G1126" s="386"/>
      <c r="H1126" s="386"/>
      <c r="I1126" s="386"/>
      <c r="J1126" s="386"/>
      <c r="K1126" s="386"/>
      <c r="L1126" s="386"/>
      <c r="M1126" s="386"/>
      <c r="N1126" s="386"/>
      <c r="O1126" s="386"/>
      <c r="P1126" s="386"/>
      <c r="Q1126" s="386"/>
      <c r="R1126" s="386"/>
      <c r="S1126" s="386"/>
      <c r="T1126" s="386"/>
      <c r="U1126" s="387"/>
    </row>
    <row r="1127" spans="5:21">
      <c r="E1127" s="386"/>
      <c r="F1127" s="386"/>
      <c r="G1127" s="386"/>
      <c r="H1127" s="386"/>
      <c r="I1127" s="386"/>
      <c r="J1127" s="386"/>
      <c r="K1127" s="386"/>
      <c r="L1127" s="386"/>
      <c r="M1127" s="386"/>
      <c r="N1127" s="386"/>
      <c r="O1127" s="386"/>
      <c r="P1127" s="386"/>
      <c r="Q1127" s="386"/>
      <c r="R1127" s="386"/>
      <c r="S1127" s="386"/>
      <c r="T1127" s="386"/>
      <c r="U1127" s="387"/>
    </row>
    <row r="1128" spans="5:21">
      <c r="E1128" s="386"/>
      <c r="F1128" s="386"/>
      <c r="G1128" s="386"/>
      <c r="H1128" s="386"/>
      <c r="I1128" s="386"/>
      <c r="J1128" s="386"/>
      <c r="K1128" s="386"/>
      <c r="L1128" s="386"/>
      <c r="M1128" s="386"/>
      <c r="N1128" s="386"/>
      <c r="O1128" s="386"/>
      <c r="P1128" s="386"/>
      <c r="Q1128" s="386"/>
      <c r="R1128" s="386"/>
      <c r="S1128" s="386"/>
      <c r="T1128" s="386"/>
      <c r="U1128" s="387"/>
    </row>
    <row r="1129" spans="5:21">
      <c r="E1129" s="386"/>
      <c r="F1129" s="386"/>
      <c r="G1129" s="386"/>
      <c r="H1129" s="386"/>
      <c r="I1129" s="386"/>
      <c r="J1129" s="386"/>
      <c r="K1129" s="386"/>
      <c r="L1129" s="386"/>
      <c r="M1129" s="386"/>
      <c r="N1129" s="386"/>
      <c r="O1129" s="386"/>
      <c r="P1129" s="386"/>
      <c r="Q1129" s="386"/>
      <c r="R1129" s="386"/>
      <c r="S1129" s="386"/>
      <c r="T1129" s="386"/>
      <c r="U1129" s="387"/>
    </row>
    <row r="1130" spans="5:21">
      <c r="E1130" s="386"/>
      <c r="F1130" s="386"/>
      <c r="G1130" s="386"/>
      <c r="H1130" s="386"/>
      <c r="I1130" s="386"/>
      <c r="J1130" s="386"/>
      <c r="K1130" s="386"/>
      <c r="L1130" s="386"/>
      <c r="M1130" s="386"/>
      <c r="N1130" s="386"/>
      <c r="O1130" s="386"/>
      <c r="P1130" s="386"/>
      <c r="Q1130" s="386"/>
      <c r="R1130" s="386"/>
      <c r="S1130" s="386"/>
      <c r="T1130" s="386"/>
      <c r="U1130" s="387"/>
    </row>
    <row r="1131" spans="5:21">
      <c r="E1131" s="386"/>
      <c r="F1131" s="386"/>
      <c r="G1131" s="386"/>
      <c r="H1131" s="386"/>
      <c r="I1131" s="386"/>
      <c r="J1131" s="386"/>
      <c r="K1131" s="386"/>
      <c r="L1131" s="386"/>
      <c r="M1131" s="386"/>
      <c r="N1131" s="386"/>
      <c r="O1131" s="386"/>
      <c r="P1131" s="386"/>
      <c r="Q1131" s="386"/>
      <c r="R1131" s="386"/>
      <c r="S1131" s="386"/>
      <c r="T1131" s="386"/>
      <c r="U1131" s="387"/>
    </row>
    <row r="1132" spans="5:21">
      <c r="E1132" s="386"/>
      <c r="F1132" s="386"/>
      <c r="G1132" s="386"/>
      <c r="H1132" s="386"/>
      <c r="I1132" s="386"/>
      <c r="J1132" s="386"/>
      <c r="K1132" s="386"/>
      <c r="L1132" s="386"/>
      <c r="M1132" s="386"/>
      <c r="N1132" s="386"/>
      <c r="O1132" s="386"/>
      <c r="P1132" s="386"/>
      <c r="Q1132" s="386"/>
      <c r="R1132" s="386"/>
      <c r="S1132" s="386"/>
      <c r="T1132" s="386"/>
      <c r="U1132" s="387"/>
    </row>
    <row r="1133" spans="5:21">
      <c r="E1133" s="386"/>
      <c r="F1133" s="386"/>
      <c r="G1133" s="386"/>
      <c r="H1133" s="386"/>
      <c r="I1133" s="386"/>
      <c r="J1133" s="386"/>
      <c r="K1133" s="386"/>
      <c r="L1133" s="386"/>
      <c r="M1133" s="386"/>
      <c r="N1133" s="386"/>
      <c r="O1133" s="386"/>
      <c r="P1133" s="386"/>
      <c r="Q1133" s="386"/>
      <c r="R1133" s="386"/>
      <c r="S1133" s="386"/>
      <c r="T1133" s="386"/>
      <c r="U1133" s="387"/>
    </row>
    <row r="1134" spans="5:21">
      <c r="E1134" s="386"/>
      <c r="F1134" s="386"/>
      <c r="G1134" s="386"/>
      <c r="H1134" s="386"/>
      <c r="I1134" s="386"/>
      <c r="J1134" s="386"/>
      <c r="K1134" s="386"/>
      <c r="L1134" s="386"/>
      <c r="M1134" s="386"/>
      <c r="N1134" s="386"/>
      <c r="O1134" s="386"/>
      <c r="P1134" s="386"/>
      <c r="Q1134" s="386"/>
      <c r="R1134" s="386"/>
      <c r="S1134" s="386"/>
      <c r="T1134" s="386"/>
      <c r="U1134" s="387"/>
    </row>
    <row r="1135" spans="5:21">
      <c r="E1135" s="386"/>
      <c r="F1135" s="386"/>
      <c r="G1135" s="386"/>
      <c r="H1135" s="386"/>
      <c r="I1135" s="386"/>
      <c r="J1135" s="386"/>
      <c r="K1135" s="386"/>
      <c r="L1135" s="386"/>
      <c r="M1135" s="386"/>
      <c r="N1135" s="386"/>
      <c r="O1135" s="386"/>
      <c r="P1135" s="386"/>
      <c r="Q1135" s="386"/>
      <c r="R1135" s="386"/>
      <c r="S1135" s="386"/>
      <c r="T1135" s="386"/>
      <c r="U1135" s="387"/>
    </row>
    <row r="1136" spans="5:21">
      <c r="E1136" s="386"/>
      <c r="F1136" s="386"/>
      <c r="G1136" s="386"/>
      <c r="H1136" s="386"/>
      <c r="I1136" s="386"/>
      <c r="J1136" s="386"/>
      <c r="K1136" s="386"/>
      <c r="L1136" s="386"/>
      <c r="M1136" s="386"/>
      <c r="N1136" s="386"/>
      <c r="O1136" s="386"/>
      <c r="P1136" s="386"/>
      <c r="Q1136" s="386"/>
      <c r="R1136" s="386"/>
      <c r="S1136" s="386"/>
      <c r="T1136" s="386"/>
      <c r="U1136" s="387"/>
    </row>
    <row r="1137" spans="5:21">
      <c r="E1137" s="386"/>
      <c r="F1137" s="386"/>
      <c r="G1137" s="386"/>
      <c r="H1137" s="386"/>
      <c r="I1137" s="386"/>
      <c r="J1137" s="386"/>
      <c r="K1137" s="386"/>
      <c r="L1137" s="386"/>
      <c r="M1137" s="386"/>
      <c r="N1137" s="386"/>
      <c r="O1137" s="386"/>
      <c r="P1137" s="386"/>
      <c r="Q1137" s="386"/>
      <c r="R1137" s="386"/>
      <c r="S1137" s="386"/>
      <c r="T1137" s="386"/>
      <c r="U1137" s="387"/>
    </row>
    <row r="1138" spans="5:21">
      <c r="E1138" s="386"/>
      <c r="F1138" s="386"/>
      <c r="G1138" s="386"/>
      <c r="H1138" s="386"/>
      <c r="I1138" s="386"/>
      <c r="J1138" s="386"/>
      <c r="K1138" s="386"/>
      <c r="L1138" s="386"/>
      <c r="M1138" s="386"/>
      <c r="N1138" s="386"/>
      <c r="O1138" s="386"/>
      <c r="P1138" s="386"/>
      <c r="Q1138" s="386"/>
      <c r="R1138" s="386"/>
      <c r="S1138" s="386"/>
      <c r="T1138" s="386"/>
      <c r="U1138" s="387"/>
    </row>
    <row r="1139" spans="5:21">
      <c r="E1139" s="386"/>
      <c r="F1139" s="386"/>
      <c r="G1139" s="386"/>
      <c r="H1139" s="386"/>
      <c r="I1139" s="386"/>
      <c r="J1139" s="386"/>
      <c r="K1139" s="386"/>
      <c r="L1139" s="386"/>
      <c r="M1139" s="386"/>
      <c r="N1139" s="386"/>
      <c r="O1139" s="386"/>
      <c r="P1139" s="386"/>
      <c r="Q1139" s="386"/>
      <c r="R1139" s="386"/>
      <c r="S1139" s="386"/>
      <c r="T1139" s="386"/>
      <c r="U1139" s="387"/>
    </row>
    <row r="1140" spans="5:21">
      <c r="E1140" s="386"/>
      <c r="F1140" s="386"/>
      <c r="G1140" s="386"/>
      <c r="H1140" s="386"/>
      <c r="I1140" s="386"/>
      <c r="J1140" s="386"/>
      <c r="K1140" s="386"/>
      <c r="L1140" s="386"/>
      <c r="M1140" s="386"/>
      <c r="N1140" s="386"/>
      <c r="O1140" s="386"/>
      <c r="P1140" s="386"/>
      <c r="Q1140" s="386"/>
      <c r="R1140" s="386"/>
      <c r="S1140" s="386"/>
      <c r="T1140" s="386"/>
      <c r="U1140" s="387"/>
    </row>
    <row r="1141" spans="5:21">
      <c r="E1141" s="386"/>
      <c r="F1141" s="386"/>
      <c r="G1141" s="386"/>
      <c r="H1141" s="386"/>
      <c r="I1141" s="386"/>
      <c r="J1141" s="386"/>
      <c r="K1141" s="386"/>
      <c r="L1141" s="386"/>
      <c r="M1141" s="386"/>
      <c r="N1141" s="386"/>
      <c r="O1141" s="386"/>
      <c r="P1141" s="386"/>
      <c r="Q1141" s="386"/>
      <c r="R1141" s="386"/>
      <c r="S1141" s="386"/>
      <c r="T1141" s="386"/>
      <c r="U1141" s="387"/>
    </row>
    <row r="1142" spans="5:21">
      <c r="E1142" s="386"/>
      <c r="F1142" s="386"/>
      <c r="G1142" s="386"/>
      <c r="H1142" s="386"/>
      <c r="I1142" s="386"/>
      <c r="J1142" s="386"/>
      <c r="K1142" s="386"/>
      <c r="L1142" s="386"/>
      <c r="M1142" s="386"/>
      <c r="N1142" s="386"/>
      <c r="O1142" s="386"/>
      <c r="P1142" s="386"/>
      <c r="Q1142" s="386"/>
      <c r="R1142" s="386"/>
      <c r="S1142" s="386"/>
      <c r="T1142" s="386"/>
      <c r="U1142" s="387"/>
    </row>
    <row r="1143" spans="5:21">
      <c r="E1143" s="386"/>
      <c r="F1143" s="386"/>
      <c r="G1143" s="386"/>
      <c r="H1143" s="386"/>
      <c r="I1143" s="386"/>
      <c r="J1143" s="386"/>
      <c r="K1143" s="386"/>
      <c r="L1143" s="386"/>
      <c r="M1143" s="386"/>
      <c r="N1143" s="386"/>
      <c r="O1143" s="386"/>
      <c r="P1143" s="386"/>
      <c r="Q1143" s="386"/>
      <c r="R1143" s="386"/>
      <c r="S1143" s="386"/>
      <c r="T1143" s="386"/>
      <c r="U1143" s="387"/>
    </row>
    <row r="1144" spans="5:21">
      <c r="E1144" s="386"/>
      <c r="F1144" s="386"/>
      <c r="G1144" s="386"/>
      <c r="H1144" s="386"/>
      <c r="I1144" s="386"/>
      <c r="J1144" s="386"/>
      <c r="K1144" s="386"/>
      <c r="L1144" s="386"/>
      <c r="M1144" s="386"/>
      <c r="N1144" s="386"/>
      <c r="O1144" s="386"/>
      <c r="P1144" s="386"/>
      <c r="Q1144" s="386"/>
      <c r="R1144" s="386"/>
      <c r="S1144" s="386"/>
      <c r="T1144" s="386"/>
      <c r="U1144" s="387"/>
    </row>
    <row r="1145" spans="5:21">
      <c r="E1145" s="386"/>
      <c r="F1145" s="386"/>
      <c r="G1145" s="386"/>
      <c r="H1145" s="386"/>
      <c r="I1145" s="386"/>
      <c r="J1145" s="386"/>
      <c r="K1145" s="386"/>
      <c r="L1145" s="386"/>
      <c r="M1145" s="386"/>
      <c r="N1145" s="386"/>
      <c r="O1145" s="386"/>
      <c r="P1145" s="386"/>
      <c r="Q1145" s="386"/>
      <c r="R1145" s="386"/>
      <c r="S1145" s="386"/>
      <c r="T1145" s="386"/>
      <c r="U1145" s="387"/>
    </row>
    <row r="1146" spans="5:21">
      <c r="E1146" s="386"/>
      <c r="F1146" s="386"/>
      <c r="G1146" s="386"/>
      <c r="H1146" s="386"/>
      <c r="I1146" s="386"/>
      <c r="J1146" s="386"/>
      <c r="K1146" s="386"/>
      <c r="L1146" s="386"/>
      <c r="M1146" s="386"/>
      <c r="N1146" s="386"/>
      <c r="O1146" s="386"/>
      <c r="P1146" s="386"/>
      <c r="Q1146" s="386"/>
      <c r="R1146" s="386"/>
      <c r="S1146" s="386"/>
      <c r="T1146" s="386"/>
      <c r="U1146" s="387"/>
    </row>
    <row r="1147" spans="5:21">
      <c r="E1147" s="386"/>
      <c r="F1147" s="386"/>
      <c r="G1147" s="386"/>
      <c r="H1147" s="386"/>
      <c r="I1147" s="386"/>
      <c r="J1147" s="386"/>
      <c r="K1147" s="386"/>
      <c r="L1147" s="386"/>
      <c r="M1147" s="386"/>
      <c r="N1147" s="386"/>
      <c r="O1147" s="386"/>
      <c r="P1147" s="386"/>
      <c r="Q1147" s="386"/>
      <c r="R1147" s="386"/>
      <c r="S1147" s="386"/>
      <c r="T1147" s="386"/>
      <c r="U1147" s="387"/>
    </row>
    <row r="1148" spans="5:21">
      <c r="E1148" s="386"/>
      <c r="F1148" s="386"/>
      <c r="G1148" s="386"/>
      <c r="H1148" s="386"/>
      <c r="I1148" s="386"/>
      <c r="J1148" s="386"/>
      <c r="K1148" s="386"/>
      <c r="L1148" s="386"/>
      <c r="M1148" s="386"/>
      <c r="N1148" s="386"/>
      <c r="O1148" s="386"/>
      <c r="P1148" s="386"/>
      <c r="Q1148" s="386"/>
      <c r="R1148" s="386"/>
      <c r="S1148" s="386"/>
      <c r="T1148" s="386"/>
      <c r="U1148" s="387"/>
    </row>
    <row r="1149" spans="5:21">
      <c r="E1149" s="386"/>
      <c r="F1149" s="386"/>
      <c r="G1149" s="386"/>
      <c r="H1149" s="386"/>
      <c r="I1149" s="386"/>
      <c r="J1149" s="386"/>
      <c r="K1149" s="386"/>
      <c r="L1149" s="386"/>
      <c r="M1149" s="386"/>
      <c r="N1149" s="386"/>
      <c r="O1149" s="386"/>
      <c r="P1149" s="386"/>
      <c r="Q1149" s="386"/>
      <c r="R1149" s="386"/>
      <c r="S1149" s="386"/>
      <c r="T1149" s="386"/>
      <c r="U1149" s="387"/>
    </row>
    <row r="1150" spans="5:21">
      <c r="E1150" s="386"/>
      <c r="F1150" s="386"/>
      <c r="G1150" s="386"/>
      <c r="H1150" s="386"/>
      <c r="I1150" s="386"/>
      <c r="J1150" s="386"/>
      <c r="K1150" s="386"/>
      <c r="L1150" s="386"/>
      <c r="M1150" s="386"/>
      <c r="N1150" s="386"/>
      <c r="O1150" s="386"/>
      <c r="P1150" s="386"/>
      <c r="Q1150" s="386"/>
      <c r="R1150" s="386"/>
      <c r="S1150" s="386"/>
      <c r="T1150" s="386"/>
      <c r="U1150" s="387"/>
    </row>
    <row r="1151" spans="5:21">
      <c r="E1151" s="386"/>
      <c r="F1151" s="386"/>
      <c r="G1151" s="386"/>
      <c r="H1151" s="386"/>
      <c r="I1151" s="386"/>
      <c r="J1151" s="386"/>
      <c r="K1151" s="386"/>
      <c r="L1151" s="386"/>
      <c r="M1151" s="386"/>
      <c r="N1151" s="386"/>
      <c r="O1151" s="386"/>
      <c r="P1151" s="386"/>
      <c r="Q1151" s="386"/>
      <c r="R1151" s="386"/>
      <c r="S1151" s="386"/>
      <c r="T1151" s="386"/>
      <c r="U1151" s="387"/>
    </row>
    <row r="1152" spans="5:21">
      <c r="E1152" s="386"/>
      <c r="F1152" s="386"/>
      <c r="G1152" s="386"/>
      <c r="H1152" s="386"/>
      <c r="I1152" s="386"/>
      <c r="J1152" s="386"/>
      <c r="K1152" s="386"/>
      <c r="L1152" s="386"/>
      <c r="M1152" s="386"/>
      <c r="N1152" s="386"/>
      <c r="O1152" s="386"/>
      <c r="P1152" s="386"/>
      <c r="Q1152" s="386"/>
      <c r="R1152" s="386"/>
      <c r="S1152" s="386"/>
      <c r="T1152" s="386"/>
      <c r="U1152" s="387"/>
    </row>
    <row r="1153" spans="5:21">
      <c r="E1153" s="386"/>
      <c r="F1153" s="386"/>
      <c r="G1153" s="386"/>
      <c r="H1153" s="386"/>
      <c r="I1153" s="386"/>
      <c r="J1153" s="386"/>
      <c r="K1153" s="386"/>
      <c r="L1153" s="386"/>
      <c r="M1153" s="386"/>
      <c r="N1153" s="386"/>
      <c r="O1153" s="386"/>
      <c r="P1153" s="386"/>
      <c r="Q1153" s="386"/>
      <c r="R1153" s="386"/>
      <c r="S1153" s="386"/>
      <c r="T1153" s="386"/>
      <c r="U1153" s="387"/>
    </row>
    <row r="1154" spans="5:21">
      <c r="E1154" s="386"/>
      <c r="F1154" s="386"/>
      <c r="G1154" s="386"/>
      <c r="H1154" s="386"/>
      <c r="I1154" s="386"/>
      <c r="J1154" s="386"/>
      <c r="K1154" s="386"/>
      <c r="L1154" s="386"/>
      <c r="M1154" s="386"/>
      <c r="N1154" s="386"/>
      <c r="O1154" s="386"/>
      <c r="P1154" s="386"/>
      <c r="Q1154" s="386"/>
      <c r="R1154" s="386"/>
      <c r="S1154" s="386"/>
      <c r="T1154" s="386"/>
      <c r="U1154" s="387"/>
    </row>
    <row r="1155" spans="5:21">
      <c r="E1155" s="386"/>
      <c r="F1155" s="386"/>
      <c r="G1155" s="386"/>
      <c r="H1155" s="386"/>
      <c r="I1155" s="386"/>
      <c r="J1155" s="386"/>
      <c r="K1155" s="386"/>
      <c r="L1155" s="386"/>
      <c r="M1155" s="386"/>
      <c r="N1155" s="386"/>
      <c r="O1155" s="386"/>
      <c r="P1155" s="386"/>
      <c r="Q1155" s="386"/>
      <c r="R1155" s="386"/>
      <c r="S1155" s="386"/>
      <c r="T1155" s="386"/>
      <c r="U1155" s="387"/>
    </row>
    <row r="1156" spans="5:21">
      <c r="E1156" s="386"/>
      <c r="F1156" s="386"/>
      <c r="G1156" s="386"/>
      <c r="H1156" s="386"/>
      <c r="I1156" s="386"/>
      <c r="J1156" s="386"/>
      <c r="K1156" s="386"/>
      <c r="L1156" s="386"/>
      <c r="M1156" s="386"/>
      <c r="N1156" s="386"/>
      <c r="O1156" s="386"/>
      <c r="P1156" s="386"/>
      <c r="Q1156" s="386"/>
      <c r="R1156" s="386"/>
      <c r="S1156" s="386"/>
      <c r="T1156" s="386"/>
      <c r="U1156" s="387"/>
    </row>
    <row r="1157" spans="5:21">
      <c r="E1157" s="386"/>
      <c r="F1157" s="386"/>
      <c r="G1157" s="386"/>
      <c r="H1157" s="386"/>
      <c r="I1157" s="386"/>
      <c r="J1157" s="386"/>
      <c r="K1157" s="386"/>
      <c r="L1157" s="386"/>
      <c r="M1157" s="386"/>
      <c r="N1157" s="386"/>
      <c r="O1157" s="386"/>
      <c r="P1157" s="386"/>
      <c r="Q1157" s="386"/>
      <c r="R1157" s="386"/>
      <c r="S1157" s="386"/>
      <c r="T1157" s="386"/>
      <c r="U1157" s="387"/>
    </row>
    <row r="1158" spans="5:21">
      <c r="E1158" s="386"/>
      <c r="F1158" s="386"/>
      <c r="G1158" s="386"/>
      <c r="H1158" s="386"/>
      <c r="I1158" s="386"/>
      <c r="J1158" s="386"/>
      <c r="K1158" s="386"/>
      <c r="L1158" s="386"/>
      <c r="M1158" s="386"/>
      <c r="N1158" s="386"/>
      <c r="O1158" s="386"/>
      <c r="P1158" s="386"/>
      <c r="Q1158" s="386"/>
      <c r="R1158" s="386"/>
      <c r="S1158" s="386"/>
      <c r="T1158" s="386"/>
      <c r="U1158" s="387"/>
    </row>
    <row r="1159" spans="5:21">
      <c r="E1159" s="386"/>
      <c r="F1159" s="386"/>
      <c r="G1159" s="386"/>
      <c r="H1159" s="386"/>
      <c r="I1159" s="386"/>
      <c r="J1159" s="386"/>
      <c r="K1159" s="386"/>
      <c r="L1159" s="386"/>
      <c r="M1159" s="386"/>
      <c r="N1159" s="386"/>
      <c r="O1159" s="386"/>
      <c r="P1159" s="386"/>
      <c r="Q1159" s="386"/>
      <c r="R1159" s="386"/>
      <c r="S1159" s="386"/>
      <c r="T1159" s="386"/>
      <c r="U1159" s="387"/>
    </row>
    <row r="1160" spans="5:21">
      <c r="E1160" s="386"/>
      <c r="F1160" s="386"/>
      <c r="G1160" s="386"/>
      <c r="H1160" s="386"/>
      <c r="I1160" s="386"/>
      <c r="J1160" s="386"/>
      <c r="K1160" s="386"/>
      <c r="L1160" s="386"/>
      <c r="M1160" s="386"/>
      <c r="N1160" s="386"/>
      <c r="O1160" s="386"/>
      <c r="P1160" s="386"/>
      <c r="Q1160" s="386"/>
      <c r="R1160" s="386"/>
      <c r="S1160" s="386"/>
      <c r="T1160" s="386"/>
      <c r="U1160" s="387"/>
    </row>
    <row r="1161" spans="5:21">
      <c r="E1161" s="386"/>
      <c r="F1161" s="386"/>
      <c r="G1161" s="386"/>
      <c r="H1161" s="386"/>
      <c r="I1161" s="386"/>
      <c r="J1161" s="386"/>
      <c r="K1161" s="386"/>
      <c r="L1161" s="386"/>
      <c r="M1161" s="386"/>
      <c r="N1161" s="386"/>
      <c r="O1161" s="386"/>
      <c r="P1161" s="386"/>
      <c r="Q1161" s="386"/>
      <c r="R1161" s="386"/>
      <c r="S1161" s="386"/>
      <c r="T1161" s="386"/>
      <c r="U1161" s="387"/>
    </row>
    <row r="1162" spans="5:21">
      <c r="E1162" s="386"/>
      <c r="F1162" s="386"/>
      <c r="G1162" s="386"/>
      <c r="H1162" s="386"/>
      <c r="I1162" s="386"/>
      <c r="J1162" s="386"/>
      <c r="K1162" s="386"/>
      <c r="L1162" s="386"/>
      <c r="M1162" s="386"/>
      <c r="N1162" s="386"/>
      <c r="O1162" s="386"/>
      <c r="P1162" s="386"/>
      <c r="Q1162" s="386"/>
      <c r="R1162" s="386"/>
      <c r="S1162" s="386"/>
      <c r="T1162" s="386"/>
      <c r="U1162" s="387"/>
    </row>
    <row r="1163" spans="5:21">
      <c r="E1163" s="386"/>
      <c r="F1163" s="386"/>
      <c r="G1163" s="386"/>
      <c r="H1163" s="386"/>
      <c r="I1163" s="386"/>
      <c r="J1163" s="386"/>
      <c r="K1163" s="386"/>
      <c r="L1163" s="386"/>
      <c r="M1163" s="386"/>
      <c r="N1163" s="386"/>
      <c r="O1163" s="386"/>
      <c r="P1163" s="386"/>
      <c r="Q1163" s="386"/>
      <c r="R1163" s="386"/>
      <c r="S1163" s="386"/>
      <c r="T1163" s="386"/>
      <c r="U1163" s="387"/>
    </row>
    <row r="1164" spans="5:21">
      <c r="E1164" s="386"/>
      <c r="F1164" s="386"/>
      <c r="G1164" s="386"/>
      <c r="H1164" s="386"/>
      <c r="I1164" s="386"/>
      <c r="J1164" s="386"/>
      <c r="K1164" s="386"/>
      <c r="L1164" s="386"/>
      <c r="M1164" s="386"/>
      <c r="N1164" s="386"/>
      <c r="O1164" s="386"/>
      <c r="P1164" s="386"/>
      <c r="Q1164" s="386"/>
      <c r="R1164" s="386"/>
      <c r="S1164" s="386"/>
      <c r="T1164" s="386"/>
      <c r="U1164" s="387"/>
    </row>
    <row r="1165" spans="5:21">
      <c r="E1165" s="386"/>
      <c r="F1165" s="386"/>
      <c r="G1165" s="386"/>
      <c r="H1165" s="386"/>
      <c r="I1165" s="386"/>
      <c r="J1165" s="386"/>
      <c r="K1165" s="386"/>
      <c r="L1165" s="386"/>
      <c r="M1165" s="386"/>
      <c r="N1165" s="386"/>
      <c r="O1165" s="386"/>
      <c r="P1165" s="386"/>
      <c r="Q1165" s="386"/>
      <c r="R1165" s="386"/>
      <c r="S1165" s="386"/>
      <c r="T1165" s="386"/>
      <c r="U1165" s="387"/>
    </row>
    <row r="1166" spans="5:21">
      <c r="E1166" s="386"/>
      <c r="F1166" s="386"/>
      <c r="G1166" s="386"/>
      <c r="H1166" s="386"/>
      <c r="I1166" s="386"/>
      <c r="J1166" s="386"/>
      <c r="K1166" s="386"/>
      <c r="L1166" s="386"/>
      <c r="M1166" s="386"/>
      <c r="N1166" s="386"/>
      <c r="O1166" s="386"/>
      <c r="P1166" s="386"/>
      <c r="Q1166" s="386"/>
      <c r="R1166" s="386"/>
      <c r="S1166" s="386"/>
      <c r="T1166" s="386"/>
      <c r="U1166" s="387"/>
    </row>
    <row r="1167" spans="5:21">
      <c r="E1167" s="386"/>
      <c r="F1167" s="386"/>
      <c r="G1167" s="386"/>
      <c r="H1167" s="386"/>
      <c r="I1167" s="386"/>
      <c r="J1167" s="386"/>
      <c r="K1167" s="386"/>
      <c r="L1167" s="386"/>
      <c r="M1167" s="386"/>
      <c r="N1167" s="386"/>
      <c r="O1167" s="386"/>
      <c r="P1167" s="386"/>
      <c r="Q1167" s="386"/>
      <c r="R1167" s="386"/>
      <c r="S1167" s="386"/>
      <c r="T1167" s="386"/>
      <c r="U1167" s="387"/>
    </row>
    <row r="1168" spans="5:21">
      <c r="E1168" s="386"/>
      <c r="F1168" s="386"/>
      <c r="G1168" s="386"/>
      <c r="H1168" s="386"/>
      <c r="I1168" s="386"/>
      <c r="J1168" s="386"/>
      <c r="K1168" s="386"/>
      <c r="L1168" s="386"/>
      <c r="M1168" s="386"/>
      <c r="N1168" s="386"/>
      <c r="O1168" s="386"/>
      <c r="P1168" s="386"/>
      <c r="Q1168" s="386"/>
      <c r="R1168" s="386"/>
      <c r="S1168" s="386"/>
      <c r="T1168" s="386"/>
      <c r="U1168" s="387"/>
    </row>
    <row r="1169" spans="5:21">
      <c r="E1169" s="386"/>
      <c r="F1169" s="386"/>
      <c r="G1169" s="386"/>
      <c r="H1169" s="386"/>
      <c r="I1169" s="386"/>
      <c r="J1169" s="386"/>
      <c r="K1169" s="386"/>
      <c r="L1169" s="386"/>
      <c r="M1169" s="386"/>
      <c r="N1169" s="386"/>
      <c r="O1169" s="386"/>
      <c r="P1169" s="386"/>
      <c r="Q1169" s="386"/>
      <c r="R1169" s="386"/>
      <c r="S1169" s="386"/>
      <c r="T1169" s="386"/>
      <c r="U1169" s="387"/>
    </row>
    <row r="1170" spans="5:21">
      <c r="E1170" s="386"/>
      <c r="F1170" s="386"/>
      <c r="G1170" s="386"/>
      <c r="H1170" s="386"/>
      <c r="I1170" s="386"/>
      <c r="J1170" s="386"/>
      <c r="K1170" s="386"/>
      <c r="L1170" s="386"/>
      <c r="M1170" s="386"/>
      <c r="N1170" s="386"/>
      <c r="O1170" s="386"/>
      <c r="P1170" s="386"/>
      <c r="Q1170" s="386"/>
      <c r="R1170" s="386"/>
      <c r="S1170" s="386"/>
      <c r="T1170" s="386"/>
      <c r="U1170" s="387"/>
    </row>
    <row r="1171" spans="5:21">
      <c r="E1171" s="386"/>
      <c r="F1171" s="386"/>
      <c r="G1171" s="386"/>
      <c r="H1171" s="386"/>
      <c r="I1171" s="386"/>
      <c r="J1171" s="386"/>
      <c r="K1171" s="386"/>
      <c r="L1171" s="386"/>
      <c r="M1171" s="386"/>
      <c r="N1171" s="386"/>
      <c r="O1171" s="386"/>
      <c r="P1171" s="386"/>
      <c r="Q1171" s="386"/>
      <c r="R1171" s="386"/>
      <c r="S1171" s="386"/>
      <c r="T1171" s="386"/>
      <c r="U1171" s="387"/>
    </row>
    <row r="1172" spans="5:21">
      <c r="E1172" s="386"/>
      <c r="F1172" s="386"/>
      <c r="G1172" s="386"/>
      <c r="H1172" s="386"/>
      <c r="I1172" s="386"/>
      <c r="J1172" s="386"/>
      <c r="K1172" s="386"/>
      <c r="L1172" s="386"/>
      <c r="M1172" s="386"/>
      <c r="N1172" s="386"/>
      <c r="O1172" s="386"/>
      <c r="P1172" s="386"/>
      <c r="Q1172" s="386"/>
      <c r="R1172" s="386"/>
      <c r="S1172" s="386"/>
      <c r="T1172" s="386"/>
      <c r="U1172" s="387"/>
    </row>
    <row r="1173" spans="5:21">
      <c r="E1173" s="386"/>
      <c r="F1173" s="386"/>
      <c r="G1173" s="386"/>
      <c r="H1173" s="386"/>
      <c r="I1173" s="386"/>
      <c r="J1173" s="386"/>
      <c r="K1173" s="386"/>
      <c r="L1173" s="386"/>
      <c r="M1173" s="386"/>
      <c r="N1173" s="386"/>
      <c r="O1173" s="386"/>
      <c r="P1173" s="386"/>
      <c r="Q1173" s="386"/>
      <c r="R1173" s="386"/>
      <c r="S1173" s="386"/>
      <c r="T1173" s="386"/>
      <c r="U1173" s="387"/>
    </row>
    <row r="1174" spans="5:21">
      <c r="E1174" s="386"/>
      <c r="F1174" s="386"/>
      <c r="G1174" s="386"/>
      <c r="H1174" s="386"/>
      <c r="I1174" s="386"/>
      <c r="J1174" s="386"/>
      <c r="K1174" s="386"/>
      <c r="L1174" s="386"/>
      <c r="M1174" s="386"/>
      <c r="N1174" s="386"/>
      <c r="O1174" s="386"/>
      <c r="P1174" s="386"/>
      <c r="Q1174" s="386"/>
      <c r="R1174" s="386"/>
      <c r="S1174" s="386"/>
      <c r="T1174" s="386"/>
      <c r="U1174" s="387"/>
    </row>
    <row r="1175" spans="5:21">
      <c r="E1175" s="386"/>
      <c r="F1175" s="386"/>
      <c r="G1175" s="386"/>
      <c r="H1175" s="386"/>
      <c r="I1175" s="386"/>
      <c r="J1175" s="386"/>
      <c r="K1175" s="386"/>
      <c r="L1175" s="386"/>
      <c r="M1175" s="386"/>
      <c r="N1175" s="386"/>
      <c r="O1175" s="386"/>
      <c r="P1175" s="386"/>
      <c r="Q1175" s="386"/>
      <c r="R1175" s="386"/>
      <c r="S1175" s="386"/>
      <c r="T1175" s="386"/>
      <c r="U1175" s="387"/>
    </row>
    <row r="1176" spans="5:21">
      <c r="E1176" s="386"/>
      <c r="F1176" s="386"/>
      <c r="G1176" s="386"/>
      <c r="H1176" s="386"/>
      <c r="I1176" s="386"/>
      <c r="J1176" s="386"/>
      <c r="K1176" s="386"/>
      <c r="L1176" s="386"/>
      <c r="M1176" s="386"/>
      <c r="N1176" s="386"/>
      <c r="O1176" s="386"/>
      <c r="P1176" s="386"/>
      <c r="Q1176" s="386"/>
      <c r="R1176" s="386"/>
      <c r="S1176" s="386"/>
      <c r="T1176" s="386"/>
      <c r="U1176" s="387"/>
    </row>
    <row r="1177" spans="5:21">
      <c r="E1177" s="386"/>
      <c r="F1177" s="386"/>
      <c r="G1177" s="386"/>
      <c r="H1177" s="386"/>
      <c r="I1177" s="386"/>
      <c r="J1177" s="386"/>
      <c r="K1177" s="386"/>
      <c r="L1177" s="386"/>
      <c r="M1177" s="386"/>
      <c r="N1177" s="386"/>
      <c r="O1177" s="386"/>
      <c r="P1177" s="386"/>
      <c r="Q1177" s="386"/>
      <c r="R1177" s="386"/>
      <c r="S1177" s="386"/>
      <c r="T1177" s="386"/>
      <c r="U1177" s="387"/>
    </row>
    <row r="1178" spans="5:21">
      <c r="E1178" s="386"/>
      <c r="F1178" s="386"/>
      <c r="G1178" s="386"/>
      <c r="H1178" s="386"/>
      <c r="I1178" s="386"/>
      <c r="J1178" s="386"/>
      <c r="K1178" s="386"/>
      <c r="L1178" s="386"/>
      <c r="M1178" s="386"/>
      <c r="N1178" s="386"/>
      <c r="O1178" s="386"/>
      <c r="P1178" s="386"/>
      <c r="Q1178" s="386"/>
      <c r="R1178" s="386"/>
      <c r="S1178" s="386"/>
      <c r="T1178" s="386"/>
      <c r="U1178" s="387"/>
    </row>
    <row r="1179" spans="5:21">
      <c r="E1179" s="386"/>
      <c r="F1179" s="386"/>
      <c r="G1179" s="386"/>
      <c r="H1179" s="386"/>
      <c r="I1179" s="386"/>
      <c r="J1179" s="386"/>
      <c r="K1179" s="386"/>
      <c r="L1179" s="386"/>
      <c r="M1179" s="386"/>
      <c r="N1179" s="386"/>
      <c r="O1179" s="386"/>
      <c r="P1179" s="386"/>
      <c r="Q1179" s="386"/>
      <c r="R1179" s="386"/>
      <c r="S1179" s="386"/>
      <c r="T1179" s="386"/>
      <c r="U1179" s="387"/>
    </row>
    <row r="1180" spans="5:21">
      <c r="E1180" s="386"/>
      <c r="F1180" s="386"/>
      <c r="G1180" s="386"/>
      <c r="H1180" s="386"/>
      <c r="I1180" s="386"/>
      <c r="J1180" s="386"/>
      <c r="K1180" s="386"/>
      <c r="L1180" s="386"/>
      <c r="M1180" s="386"/>
      <c r="N1180" s="386"/>
      <c r="O1180" s="386"/>
      <c r="P1180" s="386"/>
      <c r="Q1180" s="386"/>
      <c r="R1180" s="386"/>
      <c r="S1180" s="386"/>
      <c r="T1180" s="386"/>
      <c r="U1180" s="387"/>
    </row>
    <row r="1181" spans="5:21">
      <c r="E1181" s="386"/>
      <c r="F1181" s="386"/>
      <c r="G1181" s="386"/>
      <c r="H1181" s="386"/>
      <c r="I1181" s="386"/>
      <c r="J1181" s="386"/>
      <c r="K1181" s="386"/>
      <c r="L1181" s="386"/>
      <c r="M1181" s="386"/>
      <c r="N1181" s="386"/>
      <c r="O1181" s="386"/>
      <c r="P1181" s="386"/>
      <c r="Q1181" s="386"/>
      <c r="R1181" s="386"/>
      <c r="S1181" s="386"/>
      <c r="T1181" s="386"/>
      <c r="U1181" s="387"/>
    </row>
    <row r="1182" spans="5:21">
      <c r="E1182" s="386"/>
      <c r="F1182" s="386"/>
      <c r="G1182" s="386"/>
      <c r="H1182" s="386"/>
      <c r="I1182" s="386"/>
      <c r="J1182" s="386"/>
      <c r="K1182" s="386"/>
      <c r="L1182" s="386"/>
      <c r="M1182" s="386"/>
      <c r="N1182" s="386"/>
      <c r="O1182" s="386"/>
      <c r="P1182" s="386"/>
      <c r="Q1182" s="386"/>
      <c r="R1182" s="386"/>
      <c r="S1182" s="386"/>
      <c r="T1182" s="386"/>
      <c r="U1182" s="387"/>
    </row>
    <row r="1183" spans="5:21">
      <c r="E1183" s="386"/>
      <c r="F1183" s="386"/>
      <c r="G1183" s="386"/>
      <c r="H1183" s="386"/>
      <c r="I1183" s="386"/>
      <c r="J1183" s="386"/>
      <c r="K1183" s="386"/>
      <c r="L1183" s="386"/>
      <c r="M1183" s="386"/>
      <c r="N1183" s="386"/>
      <c r="O1183" s="386"/>
      <c r="P1183" s="386"/>
      <c r="Q1183" s="386"/>
      <c r="R1183" s="386"/>
      <c r="S1183" s="386"/>
      <c r="T1183" s="386"/>
      <c r="U1183" s="387"/>
    </row>
    <row r="1184" spans="5:21">
      <c r="E1184" s="386"/>
      <c r="F1184" s="386"/>
      <c r="G1184" s="386"/>
      <c r="H1184" s="386"/>
      <c r="I1184" s="386"/>
      <c r="J1184" s="386"/>
      <c r="K1184" s="386"/>
      <c r="L1184" s="386"/>
      <c r="M1184" s="386"/>
      <c r="N1184" s="386"/>
      <c r="O1184" s="386"/>
      <c r="P1184" s="386"/>
      <c r="Q1184" s="386"/>
      <c r="R1184" s="386"/>
      <c r="S1184" s="386"/>
      <c r="T1184" s="386"/>
      <c r="U1184" s="387"/>
    </row>
    <row r="1185" spans="5:21">
      <c r="E1185" s="386"/>
      <c r="F1185" s="386"/>
      <c r="G1185" s="386"/>
      <c r="H1185" s="386"/>
      <c r="I1185" s="386"/>
      <c r="J1185" s="386"/>
      <c r="K1185" s="386"/>
      <c r="L1185" s="386"/>
      <c r="M1185" s="386"/>
      <c r="N1185" s="386"/>
      <c r="O1185" s="386"/>
      <c r="P1185" s="386"/>
      <c r="Q1185" s="386"/>
      <c r="R1185" s="386"/>
      <c r="S1185" s="386"/>
      <c r="T1185" s="386"/>
      <c r="U1185" s="387"/>
    </row>
    <row r="1186" spans="5:21">
      <c r="E1186" s="386"/>
      <c r="F1186" s="386"/>
      <c r="G1186" s="386"/>
      <c r="H1186" s="386"/>
      <c r="I1186" s="386"/>
      <c r="J1186" s="386"/>
      <c r="K1186" s="386"/>
      <c r="L1186" s="386"/>
      <c r="M1186" s="386"/>
      <c r="N1186" s="386"/>
      <c r="O1186" s="386"/>
      <c r="P1186" s="386"/>
      <c r="Q1186" s="386"/>
      <c r="R1186" s="386"/>
      <c r="S1186" s="386"/>
      <c r="T1186" s="386"/>
      <c r="U1186" s="387"/>
    </row>
    <row r="1187" spans="5:21">
      <c r="E1187" s="386"/>
      <c r="F1187" s="386"/>
      <c r="G1187" s="386"/>
      <c r="H1187" s="386"/>
      <c r="I1187" s="386"/>
      <c r="J1187" s="386"/>
      <c r="K1187" s="386"/>
      <c r="L1187" s="386"/>
      <c r="M1187" s="386"/>
      <c r="N1187" s="386"/>
      <c r="O1187" s="386"/>
      <c r="P1187" s="386"/>
      <c r="Q1187" s="386"/>
      <c r="R1187" s="386"/>
      <c r="S1187" s="386"/>
      <c r="T1187" s="386"/>
      <c r="U1187" s="387"/>
    </row>
    <row r="1188" spans="5:21">
      <c r="E1188" s="386"/>
      <c r="F1188" s="386"/>
      <c r="G1188" s="386"/>
      <c r="H1188" s="386"/>
      <c r="I1188" s="386"/>
      <c r="J1188" s="386"/>
      <c r="K1188" s="386"/>
      <c r="L1188" s="386"/>
      <c r="M1188" s="386"/>
      <c r="N1188" s="386"/>
      <c r="O1188" s="386"/>
      <c r="P1188" s="386"/>
      <c r="Q1188" s="386"/>
      <c r="R1188" s="386"/>
      <c r="S1188" s="386"/>
      <c r="T1188" s="386"/>
      <c r="U1188" s="387"/>
    </row>
    <row r="1189" spans="5:21">
      <c r="E1189" s="386"/>
      <c r="F1189" s="386"/>
      <c r="G1189" s="386"/>
      <c r="H1189" s="386"/>
      <c r="I1189" s="386"/>
      <c r="J1189" s="386"/>
      <c r="K1189" s="386"/>
      <c r="L1189" s="386"/>
      <c r="M1189" s="386"/>
      <c r="N1189" s="386"/>
      <c r="O1189" s="386"/>
      <c r="P1189" s="386"/>
      <c r="Q1189" s="386"/>
      <c r="R1189" s="386"/>
      <c r="S1189" s="386"/>
      <c r="T1189" s="386"/>
      <c r="U1189" s="387"/>
    </row>
    <row r="1190" spans="5:21">
      <c r="E1190" s="386"/>
      <c r="F1190" s="386"/>
      <c r="G1190" s="386"/>
      <c r="H1190" s="386"/>
      <c r="I1190" s="386"/>
      <c r="J1190" s="386"/>
      <c r="K1190" s="386"/>
      <c r="L1190" s="386"/>
      <c r="M1190" s="386"/>
      <c r="N1190" s="386"/>
      <c r="O1190" s="386"/>
      <c r="P1190" s="386"/>
      <c r="Q1190" s="386"/>
      <c r="R1190" s="386"/>
      <c r="S1190" s="386"/>
      <c r="T1190" s="386"/>
      <c r="U1190" s="387"/>
    </row>
    <row r="1191" spans="5:21">
      <c r="E1191" s="386"/>
      <c r="F1191" s="386"/>
      <c r="G1191" s="386"/>
      <c r="H1191" s="386"/>
      <c r="I1191" s="386"/>
      <c r="J1191" s="386"/>
      <c r="K1191" s="386"/>
      <c r="L1191" s="386"/>
      <c r="M1191" s="386"/>
      <c r="N1191" s="386"/>
      <c r="O1191" s="386"/>
      <c r="P1191" s="386"/>
      <c r="Q1191" s="386"/>
      <c r="R1191" s="386"/>
      <c r="S1191" s="386"/>
      <c r="T1191" s="386"/>
      <c r="U1191" s="387"/>
    </row>
    <row r="1192" spans="5:21">
      <c r="E1192" s="386"/>
      <c r="F1192" s="386"/>
      <c r="G1192" s="386"/>
      <c r="H1192" s="386"/>
      <c r="I1192" s="386"/>
      <c r="J1192" s="386"/>
      <c r="K1192" s="386"/>
      <c r="L1192" s="386"/>
      <c r="M1192" s="386"/>
      <c r="N1192" s="386"/>
      <c r="O1192" s="386"/>
      <c r="P1192" s="386"/>
      <c r="Q1192" s="386"/>
      <c r="R1192" s="386"/>
      <c r="S1192" s="386"/>
      <c r="T1192" s="386"/>
      <c r="U1192" s="387"/>
    </row>
    <row r="1193" spans="5:21">
      <c r="E1193" s="386"/>
      <c r="F1193" s="386"/>
      <c r="G1193" s="386"/>
      <c r="H1193" s="386"/>
      <c r="I1193" s="386"/>
      <c r="J1193" s="386"/>
      <c r="K1193" s="386"/>
      <c r="L1193" s="386"/>
      <c r="M1193" s="386"/>
      <c r="N1193" s="386"/>
      <c r="O1193" s="386"/>
      <c r="P1193" s="386"/>
      <c r="Q1193" s="386"/>
      <c r="R1193" s="386"/>
      <c r="S1193" s="386"/>
      <c r="T1193" s="386"/>
      <c r="U1193" s="387"/>
    </row>
    <row r="1194" spans="5:21">
      <c r="E1194" s="386"/>
      <c r="F1194" s="386"/>
      <c r="G1194" s="386"/>
      <c r="H1194" s="386"/>
      <c r="I1194" s="386"/>
      <c r="J1194" s="386"/>
      <c r="K1194" s="386"/>
      <c r="L1194" s="386"/>
      <c r="M1194" s="386"/>
      <c r="N1194" s="386"/>
      <c r="O1194" s="386"/>
      <c r="P1194" s="386"/>
      <c r="Q1194" s="386"/>
      <c r="R1194" s="386"/>
      <c r="S1194" s="386"/>
      <c r="T1194" s="386"/>
      <c r="U1194" s="387"/>
    </row>
    <row r="1195" spans="5:21">
      <c r="E1195" s="386"/>
      <c r="F1195" s="386"/>
      <c r="G1195" s="386"/>
      <c r="H1195" s="386"/>
      <c r="I1195" s="386"/>
      <c r="J1195" s="386"/>
      <c r="K1195" s="386"/>
      <c r="L1195" s="386"/>
      <c r="M1195" s="386"/>
      <c r="N1195" s="386"/>
      <c r="O1195" s="386"/>
      <c r="P1195" s="386"/>
      <c r="Q1195" s="386"/>
      <c r="R1195" s="386"/>
      <c r="S1195" s="386"/>
      <c r="T1195" s="386"/>
      <c r="U1195" s="387"/>
    </row>
    <row r="1196" spans="5:21">
      <c r="E1196" s="386"/>
      <c r="F1196" s="386"/>
      <c r="G1196" s="386"/>
      <c r="H1196" s="386"/>
      <c r="I1196" s="386"/>
      <c r="J1196" s="386"/>
      <c r="K1196" s="386"/>
      <c r="L1196" s="386"/>
      <c r="M1196" s="386"/>
      <c r="N1196" s="386"/>
      <c r="O1196" s="386"/>
      <c r="P1196" s="386"/>
      <c r="Q1196" s="386"/>
      <c r="R1196" s="386"/>
      <c r="S1196" s="386"/>
      <c r="T1196" s="386"/>
      <c r="U1196" s="387"/>
    </row>
    <row r="1197" spans="5:21">
      <c r="E1197" s="386"/>
      <c r="F1197" s="386"/>
      <c r="G1197" s="386"/>
      <c r="H1197" s="386"/>
      <c r="I1197" s="386"/>
      <c r="J1197" s="386"/>
      <c r="K1197" s="386"/>
      <c r="L1197" s="386"/>
      <c r="M1197" s="386"/>
      <c r="N1197" s="386"/>
      <c r="O1197" s="386"/>
      <c r="P1197" s="386"/>
      <c r="Q1197" s="386"/>
      <c r="R1197" s="386"/>
      <c r="S1197" s="386"/>
      <c r="T1197" s="386"/>
      <c r="U1197" s="387"/>
    </row>
    <row r="1198" spans="5:21">
      <c r="E1198" s="386"/>
      <c r="F1198" s="386"/>
      <c r="G1198" s="386"/>
      <c r="H1198" s="386"/>
      <c r="I1198" s="386"/>
      <c r="J1198" s="386"/>
      <c r="K1198" s="386"/>
      <c r="L1198" s="386"/>
      <c r="M1198" s="386"/>
      <c r="N1198" s="386"/>
      <c r="O1198" s="386"/>
      <c r="P1198" s="386"/>
      <c r="Q1198" s="386"/>
      <c r="R1198" s="386"/>
      <c r="S1198" s="386"/>
      <c r="T1198" s="386"/>
      <c r="U1198" s="387"/>
    </row>
    <row r="1199" spans="5:21">
      <c r="E1199" s="386"/>
      <c r="F1199" s="386"/>
      <c r="G1199" s="386"/>
      <c r="H1199" s="386"/>
      <c r="I1199" s="386"/>
      <c r="J1199" s="386"/>
      <c r="K1199" s="386"/>
      <c r="L1199" s="386"/>
      <c r="M1199" s="386"/>
      <c r="N1199" s="386"/>
      <c r="O1199" s="386"/>
      <c r="P1199" s="386"/>
      <c r="Q1199" s="386"/>
      <c r="R1199" s="386"/>
      <c r="S1199" s="386"/>
      <c r="T1199" s="386"/>
      <c r="U1199" s="387"/>
    </row>
    <row r="1200" spans="5:21">
      <c r="E1200" s="386"/>
      <c r="F1200" s="386"/>
      <c r="G1200" s="386"/>
      <c r="H1200" s="386"/>
      <c r="I1200" s="386"/>
      <c r="J1200" s="386"/>
      <c r="K1200" s="386"/>
      <c r="L1200" s="386"/>
      <c r="M1200" s="386"/>
      <c r="N1200" s="386"/>
      <c r="O1200" s="386"/>
      <c r="P1200" s="386"/>
      <c r="Q1200" s="386"/>
      <c r="R1200" s="386"/>
      <c r="S1200" s="386"/>
      <c r="T1200" s="386"/>
      <c r="U1200" s="387"/>
    </row>
    <row r="1201" spans="5:21">
      <c r="E1201" s="386"/>
      <c r="F1201" s="386"/>
      <c r="G1201" s="386"/>
      <c r="H1201" s="386"/>
      <c r="I1201" s="386"/>
      <c r="J1201" s="386"/>
      <c r="K1201" s="386"/>
      <c r="L1201" s="386"/>
      <c r="M1201" s="386"/>
      <c r="N1201" s="386"/>
      <c r="O1201" s="386"/>
      <c r="P1201" s="386"/>
      <c r="Q1201" s="386"/>
      <c r="R1201" s="386"/>
      <c r="S1201" s="386"/>
      <c r="T1201" s="386"/>
      <c r="U1201" s="387"/>
    </row>
    <row r="1202" spans="5:21">
      <c r="E1202" s="386"/>
      <c r="F1202" s="386"/>
      <c r="G1202" s="386"/>
      <c r="H1202" s="386"/>
      <c r="I1202" s="386"/>
      <c r="J1202" s="386"/>
      <c r="K1202" s="386"/>
      <c r="L1202" s="386"/>
      <c r="M1202" s="386"/>
      <c r="N1202" s="386"/>
      <c r="O1202" s="386"/>
      <c r="P1202" s="386"/>
      <c r="Q1202" s="386"/>
      <c r="R1202" s="386"/>
      <c r="S1202" s="386"/>
      <c r="T1202" s="386"/>
      <c r="U1202" s="387"/>
    </row>
    <row r="1203" spans="5:21">
      <c r="E1203" s="386"/>
      <c r="F1203" s="386"/>
      <c r="G1203" s="386"/>
      <c r="H1203" s="386"/>
      <c r="I1203" s="386"/>
      <c r="J1203" s="386"/>
      <c r="K1203" s="386"/>
      <c r="L1203" s="386"/>
      <c r="M1203" s="386"/>
      <c r="N1203" s="386"/>
      <c r="O1203" s="386"/>
      <c r="P1203" s="386"/>
      <c r="Q1203" s="386"/>
      <c r="R1203" s="386"/>
      <c r="S1203" s="386"/>
      <c r="T1203" s="386"/>
      <c r="U1203" s="387"/>
    </row>
    <row r="1204" spans="5:21">
      <c r="E1204" s="386"/>
      <c r="F1204" s="386"/>
      <c r="G1204" s="386"/>
      <c r="H1204" s="386"/>
      <c r="I1204" s="386"/>
      <c r="J1204" s="386"/>
      <c r="K1204" s="386"/>
      <c r="L1204" s="386"/>
      <c r="M1204" s="386"/>
      <c r="N1204" s="386"/>
      <c r="O1204" s="386"/>
      <c r="P1204" s="386"/>
      <c r="Q1204" s="386"/>
      <c r="R1204" s="386"/>
      <c r="S1204" s="386"/>
      <c r="T1204" s="386"/>
      <c r="U1204" s="387"/>
    </row>
  </sheetData>
  <mergeCells count="10">
    <mergeCell ref="A2:W2"/>
    <mergeCell ref="A1:W1"/>
    <mergeCell ref="A180:D180"/>
    <mergeCell ref="A181:E181"/>
    <mergeCell ref="A182:B182"/>
    <mergeCell ref="A4:A5"/>
    <mergeCell ref="B4:C4"/>
    <mergeCell ref="D4:D5"/>
    <mergeCell ref="E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96" max="22" man="1"/>
    <brk id="126" max="22" man="1"/>
    <brk id="156" max="22" man="1"/>
  </rowBreaks>
  <ignoredErrors>
    <ignoredError sqref="D109:V109 E13:V13 E85:V85 D105 E91:V91 E88:V88 E100:V100 E106:V106 E103:V103 E97:V97 D142:V142 D141 D139:V139 D137 D140 D148:V148 D146 D138 D147 D151:V151 D150 D157:V157 D156 D166:V166 D164 D169:V169 D167 D172:V172 D170 D175:V175 D173 D177 D176 D165 D168 D171 D174 E94:V94 E16:V16 E19:V19 E22:V22 E25:V25 E28:V30 E34:V34 E37:V37 E40:V40 E43:V43 E46:V46 E49:V49 E52:V54 F58:V58 F61:V61 F64:V64 F67:V67 F70:V70 F73:V73 F76:V76 F79:V79 D115:V115 D113:D114 D118:V118 D116:D117 D121:V121 D119:D120 D124:V124 D122:D123 D127:V127 D125:D126 D130:V130 D128:D129 D133:V135 D131:D132 D145:V145 D143:D144 D149 D154:V154 D152:D153 D155 D160:V162 D158:D159 E31:V31 E55:V55 D106 D112:V112 D136:V136 D163:V163 D111:V111 D110:E110 F110:V110" unlockedFormula="1"/>
    <ignoredError sqref="A107:A109 A13:A15 A25:A28 A22:A24 A19:A21 A16:A18 A6 A10 A29:A30 A31:A33 A49:A52 A46:A48 A43:A45 A40:A42 A37:A39 A34:A36 A53:A54 A82:A84 A79:A81 A76:A78 A73:A75 A70:A72 A67:A69 A61:A63 A58:A60 A55:A57 A64:A66 A106 A103:A105 A100:A102 A97:A99 A94:A96 A91:A93 A88:A90 A85:A87 A110:A111 A112:A114 A130:A133 A127:A129 A124:A126 A121:A123 A118:A120 A115:A117 A134:A135 A136:A138 A157:A160 A154:A156 A151:A153 A148:A150 A145:A147 A142:A144 A139:A141 A161:A162 A175:A179 A172:A174 A169:A171 A166:A168 A163:A165" numberStoredAsText="1"/>
    <ignoredError sqref="D28 D34:D50 D59:D60 D58 D62:D63 D61 D65:D66 D64 D68:D69 D67 D71:D72 D70 D74:D75 D73 D77:D78 D76 D80 D79" formula="1"/>
    <ignoredError sqref="E79 E76 E73 E70 E67 E64 E61 E58" formula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44"/>
  <sheetViews>
    <sheetView zoomScaleNormal="100" zoomScaleSheetLayoutView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4" sqref="E4:V4"/>
    </sheetView>
  </sheetViews>
  <sheetFormatPr baseColWidth="10" defaultColWidth="11.25" defaultRowHeight="12.75"/>
  <cols>
    <col min="1" max="1" width="6.625" style="466" customWidth="1"/>
    <col min="2" max="2" width="4" style="536" customWidth="1"/>
    <col min="3" max="3" width="21.625" style="536" customWidth="1"/>
    <col min="4" max="4" width="9.375" style="466" customWidth="1"/>
    <col min="5" max="5" width="8.125" style="537" customWidth="1"/>
    <col min="6" max="20" width="7.875" style="466" customWidth="1"/>
    <col min="21" max="21" width="7.875" style="465" customWidth="1"/>
    <col min="22" max="22" width="8.375" style="466" customWidth="1"/>
    <col min="23" max="23" width="6.125" style="465" customWidth="1"/>
    <col min="24" max="16384" width="11.25" style="466"/>
  </cols>
  <sheetData>
    <row r="1" spans="1:23" ht="15.6" customHeight="1">
      <c r="A1" s="1675" t="s">
        <v>893</v>
      </c>
      <c r="B1" s="1676"/>
      <c r="C1" s="1676"/>
      <c r="D1" s="1676"/>
      <c r="E1" s="1676"/>
      <c r="F1" s="1676"/>
      <c r="G1" s="1676"/>
      <c r="H1" s="1676"/>
      <c r="I1" s="1676"/>
      <c r="J1" s="1676"/>
      <c r="K1" s="1676"/>
      <c r="L1" s="1676"/>
      <c r="M1" s="1676"/>
      <c r="N1" s="1676"/>
      <c r="O1" s="1676"/>
      <c r="P1" s="1676"/>
      <c r="Q1" s="1676"/>
      <c r="R1" s="1676"/>
      <c r="S1" s="1676"/>
      <c r="T1" s="1676"/>
      <c r="U1" s="1676"/>
      <c r="V1" s="1676"/>
      <c r="W1" s="1676"/>
    </row>
    <row r="2" spans="1:23" ht="15.6" customHeight="1">
      <c r="A2" s="1677" t="s">
        <v>888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8"/>
      <c r="U2" s="1678"/>
      <c r="V2" s="1678"/>
      <c r="W2" s="1678"/>
    </row>
    <row r="3" spans="1:23" ht="12" customHeight="1">
      <c r="A3" s="1435"/>
      <c r="B3" s="1436"/>
      <c r="C3" s="1436"/>
      <c r="D3" s="1436"/>
      <c r="E3" s="1436"/>
      <c r="F3" s="1436"/>
      <c r="G3" s="1436"/>
      <c r="H3" s="1436"/>
      <c r="I3" s="1436"/>
      <c r="J3" s="1436"/>
      <c r="K3" s="1436"/>
      <c r="L3" s="1436"/>
      <c r="M3" s="1436"/>
      <c r="N3" s="1436"/>
      <c r="O3" s="1436"/>
      <c r="P3" s="1436"/>
      <c r="Q3" s="1436"/>
      <c r="R3" s="1436"/>
      <c r="S3" s="1436"/>
      <c r="T3" s="1436"/>
      <c r="U3" s="1436"/>
      <c r="V3" s="1437"/>
    </row>
    <row r="4" spans="1:23" s="468" customFormat="1" ht="27" customHeight="1">
      <c r="A4" s="1707" t="s">
        <v>0</v>
      </c>
      <c r="B4" s="1709" t="s">
        <v>376</v>
      </c>
      <c r="C4" s="1710"/>
      <c r="D4" s="1713" t="s">
        <v>3</v>
      </c>
      <c r="E4" s="1715" t="s">
        <v>377</v>
      </c>
      <c r="F4" s="1715"/>
      <c r="G4" s="1715"/>
      <c r="H4" s="1715"/>
      <c r="I4" s="1715"/>
      <c r="J4" s="1715"/>
      <c r="K4" s="1715"/>
      <c r="L4" s="1715"/>
      <c r="M4" s="1715"/>
      <c r="N4" s="1715"/>
      <c r="O4" s="1715"/>
      <c r="P4" s="1715"/>
      <c r="Q4" s="1715"/>
      <c r="R4" s="1715"/>
      <c r="S4" s="1715"/>
      <c r="T4" s="1715"/>
      <c r="U4" s="1715"/>
      <c r="V4" s="1716"/>
      <c r="W4" s="467"/>
    </row>
    <row r="5" spans="1:23" s="468" customFormat="1" ht="21.75" customHeight="1">
      <c r="A5" s="1708"/>
      <c r="B5" s="1711"/>
      <c r="C5" s="1712"/>
      <c r="D5" s="1714"/>
      <c r="E5" s="469" t="s">
        <v>4</v>
      </c>
      <c r="F5" s="470" t="s">
        <v>5</v>
      </c>
      <c r="G5" s="471" t="s">
        <v>6</v>
      </c>
      <c r="H5" s="470" t="s">
        <v>7</v>
      </c>
      <c r="I5" s="470" t="s">
        <v>8</v>
      </c>
      <c r="J5" s="470" t="s">
        <v>9</v>
      </c>
      <c r="K5" s="470" t="s">
        <v>10</v>
      </c>
      <c r="L5" s="470" t="s">
        <v>11</v>
      </c>
      <c r="M5" s="470" t="s">
        <v>12</v>
      </c>
      <c r="N5" s="470" t="s">
        <v>13</v>
      </c>
      <c r="O5" s="470" t="s">
        <v>14</v>
      </c>
      <c r="P5" s="470" t="s">
        <v>15</v>
      </c>
      <c r="Q5" s="470" t="s">
        <v>16</v>
      </c>
      <c r="R5" s="470" t="s">
        <v>17</v>
      </c>
      <c r="S5" s="470" t="s">
        <v>18</v>
      </c>
      <c r="T5" s="470" t="s">
        <v>19</v>
      </c>
      <c r="U5" s="472" t="s">
        <v>20</v>
      </c>
      <c r="V5" s="1438" t="s">
        <v>134</v>
      </c>
      <c r="W5" s="467"/>
    </row>
    <row r="6" spans="1:23" s="467" customFormat="1" ht="13.5" customHeight="1">
      <c r="A6" s="473"/>
      <c r="B6" s="474"/>
      <c r="C6" s="473"/>
      <c r="D6" s="475"/>
      <c r="E6" s="476"/>
      <c r="F6" s="477"/>
      <c r="G6" s="478"/>
      <c r="H6" s="477"/>
      <c r="I6" s="477"/>
      <c r="J6" s="477"/>
      <c r="K6" s="477"/>
      <c r="L6" s="477"/>
      <c r="M6" s="477"/>
      <c r="N6" s="477"/>
      <c r="O6" s="477"/>
      <c r="P6" s="477"/>
      <c r="Q6" s="477"/>
      <c r="R6" s="477"/>
      <c r="S6" s="477"/>
      <c r="T6" s="477"/>
      <c r="U6" s="477"/>
      <c r="V6" s="479"/>
    </row>
    <row r="7" spans="1:23" ht="19.5" customHeight="1">
      <c r="A7" s="1416" t="s">
        <v>37</v>
      </c>
      <c r="B7" s="1417" t="s">
        <v>38</v>
      </c>
      <c r="C7" s="1418"/>
      <c r="D7" s="1364">
        <f>SUM(E7:V7)</f>
        <v>95471</v>
      </c>
      <c r="E7" s="1419">
        <f t="shared" ref="E7:V7" si="0">SUM(E11+E44+E119+E167+E203+E221+E239)</f>
        <v>957</v>
      </c>
      <c r="F7" s="1419">
        <f t="shared" si="0"/>
        <v>4026</v>
      </c>
      <c r="G7" s="1419">
        <f t="shared" si="0"/>
        <v>5360</v>
      </c>
      <c r="H7" s="1419">
        <f t="shared" si="0"/>
        <v>5683</v>
      </c>
      <c r="I7" s="1419">
        <f t="shared" si="0"/>
        <v>6254</v>
      </c>
      <c r="J7" s="1419">
        <f t="shared" si="0"/>
        <v>6738</v>
      </c>
      <c r="K7" s="1419">
        <f t="shared" si="0"/>
        <v>6795</v>
      </c>
      <c r="L7" s="1419">
        <f t="shared" si="0"/>
        <v>6500</v>
      </c>
      <c r="M7" s="1419">
        <f t="shared" si="0"/>
        <v>6632</v>
      </c>
      <c r="N7" s="1419">
        <f t="shared" si="0"/>
        <v>5864</v>
      </c>
      <c r="O7" s="1419">
        <f t="shared" si="0"/>
        <v>5553</v>
      </c>
      <c r="P7" s="1419">
        <f t="shared" si="0"/>
        <v>6407</v>
      </c>
      <c r="Q7" s="1419">
        <f t="shared" si="0"/>
        <v>5971</v>
      </c>
      <c r="R7" s="1419">
        <f t="shared" si="0"/>
        <v>5589</v>
      </c>
      <c r="S7" s="1419">
        <f t="shared" si="0"/>
        <v>4825</v>
      </c>
      <c r="T7" s="1419">
        <f t="shared" si="0"/>
        <v>4172</v>
      </c>
      <c r="U7" s="1419">
        <f t="shared" si="0"/>
        <v>3244</v>
      </c>
      <c r="V7" s="1419">
        <f t="shared" si="0"/>
        <v>4901</v>
      </c>
    </row>
    <row r="8" spans="1:23" ht="19.5" customHeight="1">
      <c r="A8" s="1420"/>
      <c r="B8" s="480"/>
      <c r="C8" s="481" t="s">
        <v>378</v>
      </c>
      <c r="D8" s="401">
        <f>SUM(E8:V8)</f>
        <v>47737</v>
      </c>
      <c r="E8" s="482">
        <f t="shared" ref="E8:V8" si="1">SUM(E12+E45+E120+E168+E204+E222+E240)</f>
        <v>490</v>
      </c>
      <c r="F8" s="482">
        <f t="shared" si="1"/>
        <v>2060</v>
      </c>
      <c r="G8" s="482">
        <f>SUM(G12+G45+G120+G168+G204+G222+G240)</f>
        <v>2745</v>
      </c>
      <c r="H8" s="482">
        <f t="shared" si="1"/>
        <v>2912</v>
      </c>
      <c r="I8" s="482">
        <f t="shared" si="1"/>
        <v>3200</v>
      </c>
      <c r="J8" s="482">
        <f t="shared" si="1"/>
        <v>3439</v>
      </c>
      <c r="K8" s="482">
        <f t="shared" si="1"/>
        <v>3551</v>
      </c>
      <c r="L8" s="482">
        <f t="shared" si="1"/>
        <v>3266</v>
      </c>
      <c r="M8" s="482">
        <f t="shared" si="1"/>
        <v>3370</v>
      </c>
      <c r="N8" s="482">
        <f t="shared" si="1"/>
        <v>2994</v>
      </c>
      <c r="O8" s="482">
        <f t="shared" si="1"/>
        <v>2878</v>
      </c>
      <c r="P8" s="482">
        <f t="shared" si="1"/>
        <v>3271</v>
      </c>
      <c r="Q8" s="482">
        <f t="shared" si="1"/>
        <v>2975</v>
      </c>
      <c r="R8" s="482">
        <f t="shared" si="1"/>
        <v>2825</v>
      </c>
      <c r="S8" s="482">
        <f t="shared" si="1"/>
        <v>2353</v>
      </c>
      <c r="T8" s="482">
        <f t="shared" si="1"/>
        <v>2019</v>
      </c>
      <c r="U8" s="482">
        <f t="shared" si="1"/>
        <v>1521</v>
      </c>
      <c r="V8" s="482">
        <f t="shared" si="1"/>
        <v>1868</v>
      </c>
    </row>
    <row r="9" spans="1:23" ht="19.5" customHeight="1">
      <c r="A9" s="1421"/>
      <c r="B9" s="1413"/>
      <c r="C9" s="1414" t="s">
        <v>379</v>
      </c>
      <c r="D9" s="1382">
        <f>SUM(E9:V9)</f>
        <v>47734</v>
      </c>
      <c r="E9" s="1415">
        <f t="shared" ref="E9:V9" si="2">SUM(E13+E46+E121+E169+E205+E223+E241)</f>
        <v>467</v>
      </c>
      <c r="F9" s="1415">
        <f t="shared" si="2"/>
        <v>1966</v>
      </c>
      <c r="G9" s="1415">
        <f t="shared" si="2"/>
        <v>2615</v>
      </c>
      <c r="H9" s="1415">
        <f t="shared" si="2"/>
        <v>2771</v>
      </c>
      <c r="I9" s="1415">
        <f t="shared" si="2"/>
        <v>3054</v>
      </c>
      <c r="J9" s="1415">
        <f t="shared" si="2"/>
        <v>3299</v>
      </c>
      <c r="K9" s="1415">
        <f t="shared" si="2"/>
        <v>3244</v>
      </c>
      <c r="L9" s="1415">
        <f t="shared" si="2"/>
        <v>3234</v>
      </c>
      <c r="M9" s="1415">
        <f t="shared" si="2"/>
        <v>3262</v>
      </c>
      <c r="N9" s="1415">
        <f t="shared" si="2"/>
        <v>2870</v>
      </c>
      <c r="O9" s="1415">
        <f t="shared" si="2"/>
        <v>2675</v>
      </c>
      <c r="P9" s="1415">
        <f t="shared" si="2"/>
        <v>3136</v>
      </c>
      <c r="Q9" s="1415">
        <f t="shared" si="2"/>
        <v>2996</v>
      </c>
      <c r="R9" s="1415">
        <f t="shared" si="2"/>
        <v>2764</v>
      </c>
      <c r="S9" s="1415">
        <f t="shared" si="2"/>
        <v>2472</v>
      </c>
      <c r="T9" s="1415">
        <f t="shared" si="2"/>
        <v>2153</v>
      </c>
      <c r="U9" s="1415">
        <f t="shared" si="2"/>
        <v>1723</v>
      </c>
      <c r="V9" s="1415">
        <f t="shared" si="2"/>
        <v>3033</v>
      </c>
    </row>
    <row r="10" spans="1:23" s="465" customFormat="1" ht="9.75" customHeight="1">
      <c r="A10" s="483"/>
      <c r="B10" s="484"/>
      <c r="C10" s="485"/>
      <c r="D10" s="486"/>
      <c r="E10" s="487"/>
      <c r="F10" s="487"/>
      <c r="G10" s="487"/>
      <c r="H10" s="487"/>
      <c r="I10" s="487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8"/>
    </row>
    <row r="11" spans="1:23" ht="19.5" customHeight="1">
      <c r="A11" s="1429" t="s">
        <v>25</v>
      </c>
      <c r="B11" s="1422" t="s">
        <v>380</v>
      </c>
      <c r="C11" s="1423"/>
      <c r="D11" s="1364">
        <f>SUM(E11:V11)</f>
        <v>11119</v>
      </c>
      <c r="E11" s="1424">
        <f t="shared" ref="E11:V11" si="3">SUM(E14+E17+E20+E23+E26+E29+E32+E35+E38+E41)</f>
        <v>105</v>
      </c>
      <c r="F11" s="1424">
        <f t="shared" si="3"/>
        <v>438</v>
      </c>
      <c r="G11" s="1424">
        <f t="shared" si="3"/>
        <v>590</v>
      </c>
      <c r="H11" s="1424">
        <f t="shared" si="3"/>
        <v>646</v>
      </c>
      <c r="I11" s="1424">
        <f t="shared" si="3"/>
        <v>715</v>
      </c>
      <c r="J11" s="1424">
        <f t="shared" si="3"/>
        <v>704</v>
      </c>
      <c r="K11" s="1424">
        <f t="shared" si="3"/>
        <v>812</v>
      </c>
      <c r="L11" s="1424">
        <f t="shared" si="3"/>
        <v>718</v>
      </c>
      <c r="M11" s="1424">
        <f t="shared" si="3"/>
        <v>773</v>
      </c>
      <c r="N11" s="1424">
        <f t="shared" si="3"/>
        <v>692</v>
      </c>
      <c r="O11" s="1424">
        <f t="shared" si="3"/>
        <v>651</v>
      </c>
      <c r="P11" s="1424">
        <f t="shared" si="3"/>
        <v>777</v>
      </c>
      <c r="Q11" s="1424">
        <f t="shared" si="3"/>
        <v>703</v>
      </c>
      <c r="R11" s="1424">
        <f t="shared" si="3"/>
        <v>659</v>
      </c>
      <c r="S11" s="1424">
        <f t="shared" si="3"/>
        <v>591</v>
      </c>
      <c r="T11" s="1424">
        <f t="shared" si="3"/>
        <v>493</v>
      </c>
      <c r="U11" s="1424">
        <f t="shared" si="3"/>
        <v>397</v>
      </c>
      <c r="V11" s="1424">
        <f t="shared" si="3"/>
        <v>655</v>
      </c>
    </row>
    <row r="12" spans="1:23" ht="19.5" customHeight="1">
      <c r="A12" s="1425"/>
      <c r="B12" s="480"/>
      <c r="C12" s="489" t="s">
        <v>378</v>
      </c>
      <c r="D12" s="401">
        <f>SUM(E12:V12)</f>
        <v>5431</v>
      </c>
      <c r="E12" s="490">
        <f t="shared" ref="E12:V12" si="4">E15+E18+E21+E24+E27+E30+E33+E36+E39+E42</f>
        <v>61</v>
      </c>
      <c r="F12" s="490">
        <f t="shared" si="4"/>
        <v>227</v>
      </c>
      <c r="G12" s="490">
        <f t="shared" si="4"/>
        <v>298</v>
      </c>
      <c r="H12" s="490">
        <f t="shared" si="4"/>
        <v>342</v>
      </c>
      <c r="I12" s="490">
        <f t="shared" si="4"/>
        <v>352</v>
      </c>
      <c r="J12" s="490">
        <f t="shared" si="4"/>
        <v>346</v>
      </c>
      <c r="K12" s="490">
        <f t="shared" si="4"/>
        <v>410</v>
      </c>
      <c r="L12" s="490">
        <f t="shared" si="4"/>
        <v>344</v>
      </c>
      <c r="M12" s="490">
        <f t="shared" si="4"/>
        <v>385</v>
      </c>
      <c r="N12" s="490">
        <f t="shared" si="4"/>
        <v>335</v>
      </c>
      <c r="O12" s="490">
        <f t="shared" si="4"/>
        <v>334</v>
      </c>
      <c r="P12" s="490">
        <f t="shared" si="4"/>
        <v>382</v>
      </c>
      <c r="Q12" s="490">
        <f t="shared" si="4"/>
        <v>348</v>
      </c>
      <c r="R12" s="490">
        <f t="shared" si="4"/>
        <v>324</v>
      </c>
      <c r="S12" s="490">
        <f t="shared" si="4"/>
        <v>281</v>
      </c>
      <c r="T12" s="490">
        <f t="shared" si="4"/>
        <v>232</v>
      </c>
      <c r="U12" s="490">
        <f t="shared" si="4"/>
        <v>189</v>
      </c>
      <c r="V12" s="490">
        <f t="shared" si="4"/>
        <v>241</v>
      </c>
    </row>
    <row r="13" spans="1:23" ht="19.5" customHeight="1">
      <c r="A13" s="1426"/>
      <c r="B13" s="1413"/>
      <c r="C13" s="1427" t="s">
        <v>379</v>
      </c>
      <c r="D13" s="1382">
        <f>SUM(E13:V13)</f>
        <v>5688</v>
      </c>
      <c r="E13" s="1428">
        <f t="shared" ref="E13:V13" si="5">E16+E19+E22+E25+E28+E31+E34+E37+E40+E43</f>
        <v>44</v>
      </c>
      <c r="F13" s="1428">
        <f t="shared" si="5"/>
        <v>211</v>
      </c>
      <c r="G13" s="1428">
        <f t="shared" si="5"/>
        <v>292</v>
      </c>
      <c r="H13" s="1428">
        <f t="shared" si="5"/>
        <v>304</v>
      </c>
      <c r="I13" s="1428">
        <f t="shared" si="5"/>
        <v>363</v>
      </c>
      <c r="J13" s="1428">
        <f t="shared" si="5"/>
        <v>358</v>
      </c>
      <c r="K13" s="1428">
        <f t="shared" si="5"/>
        <v>402</v>
      </c>
      <c r="L13" s="1428">
        <f t="shared" si="5"/>
        <v>374</v>
      </c>
      <c r="M13" s="1428">
        <f t="shared" si="5"/>
        <v>388</v>
      </c>
      <c r="N13" s="1428">
        <f t="shared" si="5"/>
        <v>357</v>
      </c>
      <c r="O13" s="1428">
        <f t="shared" si="5"/>
        <v>317</v>
      </c>
      <c r="P13" s="1428">
        <f t="shared" si="5"/>
        <v>395</v>
      </c>
      <c r="Q13" s="1428">
        <f t="shared" si="5"/>
        <v>355</v>
      </c>
      <c r="R13" s="1428">
        <f t="shared" si="5"/>
        <v>335</v>
      </c>
      <c r="S13" s="1428">
        <f t="shared" si="5"/>
        <v>310</v>
      </c>
      <c r="T13" s="1428">
        <f t="shared" si="5"/>
        <v>261</v>
      </c>
      <c r="U13" s="1428">
        <f t="shared" si="5"/>
        <v>208</v>
      </c>
      <c r="V13" s="1428">
        <f t="shared" si="5"/>
        <v>414</v>
      </c>
    </row>
    <row r="14" spans="1:23" s="498" customFormat="1" ht="19.5" customHeight="1">
      <c r="A14" s="933" t="s">
        <v>25</v>
      </c>
      <c r="B14" s="495" t="s">
        <v>381</v>
      </c>
      <c r="C14" s="496"/>
      <c r="D14" s="403">
        <f t="shared" ref="D14:D43" si="6">SUM(E14:V14)</f>
        <v>4904</v>
      </c>
      <c r="E14" s="405">
        <f t="shared" ref="E14:V14" si="7">SUM(E15:E16)</f>
        <v>52</v>
      </c>
      <c r="F14" s="406">
        <f t="shared" si="7"/>
        <v>215</v>
      </c>
      <c r="G14" s="406">
        <f t="shared" si="7"/>
        <v>267</v>
      </c>
      <c r="H14" s="406">
        <f t="shared" si="7"/>
        <v>273</v>
      </c>
      <c r="I14" s="406">
        <f t="shared" si="7"/>
        <v>330</v>
      </c>
      <c r="J14" s="406">
        <f t="shared" si="7"/>
        <v>337</v>
      </c>
      <c r="K14" s="406">
        <f t="shared" si="7"/>
        <v>398</v>
      </c>
      <c r="L14" s="406">
        <f t="shared" si="7"/>
        <v>335</v>
      </c>
      <c r="M14" s="406">
        <f t="shared" si="7"/>
        <v>353</v>
      </c>
      <c r="N14" s="406">
        <f t="shared" si="7"/>
        <v>294</v>
      </c>
      <c r="O14" s="406">
        <f t="shared" si="7"/>
        <v>281</v>
      </c>
      <c r="P14" s="406">
        <f t="shared" si="7"/>
        <v>338</v>
      </c>
      <c r="Q14" s="406">
        <f t="shared" si="7"/>
        <v>320</v>
      </c>
      <c r="R14" s="406">
        <f t="shared" si="7"/>
        <v>291</v>
      </c>
      <c r="S14" s="406">
        <f t="shared" si="7"/>
        <v>223</v>
      </c>
      <c r="T14" s="406">
        <f t="shared" si="7"/>
        <v>193</v>
      </c>
      <c r="U14" s="406">
        <f t="shared" si="7"/>
        <v>154</v>
      </c>
      <c r="V14" s="406">
        <f t="shared" si="7"/>
        <v>250</v>
      </c>
      <c r="W14" s="497"/>
    </row>
    <row r="15" spans="1:23" s="498" customFormat="1" ht="19.5" customHeight="1">
      <c r="A15" s="499"/>
      <c r="B15" s="500"/>
      <c r="C15" s="501" t="s">
        <v>378</v>
      </c>
      <c r="D15" s="401">
        <f t="shared" si="6"/>
        <v>2363</v>
      </c>
      <c r="E15" s="482">
        <v>31</v>
      </c>
      <c r="F15" s="482">
        <v>113</v>
      </c>
      <c r="G15" s="482">
        <v>139</v>
      </c>
      <c r="H15" s="482">
        <v>154</v>
      </c>
      <c r="I15" s="482">
        <v>154</v>
      </c>
      <c r="J15" s="482">
        <v>179</v>
      </c>
      <c r="K15" s="482">
        <v>181</v>
      </c>
      <c r="L15" s="482">
        <v>160</v>
      </c>
      <c r="M15" s="482">
        <v>175</v>
      </c>
      <c r="N15" s="482">
        <v>135</v>
      </c>
      <c r="O15" s="482">
        <v>140</v>
      </c>
      <c r="P15" s="482">
        <v>160</v>
      </c>
      <c r="Q15" s="482">
        <v>162</v>
      </c>
      <c r="R15" s="482">
        <v>145</v>
      </c>
      <c r="S15" s="482">
        <v>100</v>
      </c>
      <c r="T15" s="482">
        <v>82</v>
      </c>
      <c r="U15" s="502">
        <v>73</v>
      </c>
      <c r="V15" s="502">
        <v>80</v>
      </c>
      <c r="W15" s="497"/>
    </row>
    <row r="16" spans="1:23" ht="19.5" customHeight="1">
      <c r="A16" s="499"/>
      <c r="B16" s="500"/>
      <c r="C16" s="501" t="s">
        <v>379</v>
      </c>
      <c r="D16" s="401">
        <f t="shared" si="6"/>
        <v>2541</v>
      </c>
      <c r="E16" s="482">
        <v>21</v>
      </c>
      <c r="F16" s="482">
        <v>102</v>
      </c>
      <c r="G16" s="482">
        <v>128</v>
      </c>
      <c r="H16" s="482">
        <v>119</v>
      </c>
      <c r="I16" s="482">
        <v>176</v>
      </c>
      <c r="J16" s="482">
        <v>158</v>
      </c>
      <c r="K16" s="482">
        <v>217</v>
      </c>
      <c r="L16" s="482">
        <v>175</v>
      </c>
      <c r="M16" s="482">
        <v>178</v>
      </c>
      <c r="N16" s="482">
        <v>159</v>
      </c>
      <c r="O16" s="482">
        <v>141</v>
      </c>
      <c r="P16" s="482">
        <v>178</v>
      </c>
      <c r="Q16" s="482">
        <v>158</v>
      </c>
      <c r="R16" s="482">
        <v>146</v>
      </c>
      <c r="S16" s="482">
        <v>123</v>
      </c>
      <c r="T16" s="482">
        <v>111</v>
      </c>
      <c r="U16" s="502">
        <v>81</v>
      </c>
      <c r="V16" s="502">
        <v>170</v>
      </c>
    </row>
    <row r="17" spans="1:23" s="498" customFormat="1" ht="19.5" customHeight="1">
      <c r="A17" s="494" t="s">
        <v>27</v>
      </c>
      <c r="B17" s="495" t="s">
        <v>382</v>
      </c>
      <c r="C17" s="496"/>
      <c r="D17" s="403">
        <f t="shared" si="6"/>
        <v>1298</v>
      </c>
      <c r="E17" s="405">
        <f t="shared" ref="E17:V17" si="8">SUM(E18:E19)</f>
        <v>7</v>
      </c>
      <c r="F17" s="406">
        <f t="shared" si="8"/>
        <v>38</v>
      </c>
      <c r="G17" s="406">
        <f t="shared" si="8"/>
        <v>59</v>
      </c>
      <c r="H17" s="406">
        <f t="shared" si="8"/>
        <v>62</v>
      </c>
      <c r="I17" s="406">
        <f t="shared" si="8"/>
        <v>75</v>
      </c>
      <c r="J17" s="406">
        <f t="shared" si="8"/>
        <v>69</v>
      </c>
      <c r="K17" s="406">
        <f t="shared" si="8"/>
        <v>91</v>
      </c>
      <c r="L17" s="406">
        <f t="shared" si="8"/>
        <v>81</v>
      </c>
      <c r="M17" s="406">
        <f t="shared" si="8"/>
        <v>76</v>
      </c>
      <c r="N17" s="406">
        <f t="shared" si="8"/>
        <v>83</v>
      </c>
      <c r="O17" s="406">
        <f t="shared" si="8"/>
        <v>91</v>
      </c>
      <c r="P17" s="406">
        <f t="shared" si="8"/>
        <v>91</v>
      </c>
      <c r="Q17" s="406">
        <f t="shared" si="8"/>
        <v>86</v>
      </c>
      <c r="R17" s="406">
        <f t="shared" si="8"/>
        <v>91</v>
      </c>
      <c r="S17" s="406">
        <f t="shared" si="8"/>
        <v>77</v>
      </c>
      <c r="T17" s="406">
        <f t="shared" si="8"/>
        <v>77</v>
      </c>
      <c r="U17" s="406">
        <f t="shared" si="8"/>
        <v>53</v>
      </c>
      <c r="V17" s="406">
        <f t="shared" si="8"/>
        <v>91</v>
      </c>
      <c r="W17" s="497"/>
    </row>
    <row r="18" spans="1:23" s="498" customFormat="1" ht="19.5" customHeight="1">
      <c r="A18" s="499"/>
      <c r="B18" s="500"/>
      <c r="C18" s="501" t="s">
        <v>378</v>
      </c>
      <c r="D18" s="401">
        <f t="shared" si="6"/>
        <v>650</v>
      </c>
      <c r="E18" s="482">
        <v>3</v>
      </c>
      <c r="F18" s="482">
        <v>17</v>
      </c>
      <c r="G18" s="482">
        <v>30</v>
      </c>
      <c r="H18" s="482">
        <v>33</v>
      </c>
      <c r="I18" s="482">
        <v>38</v>
      </c>
      <c r="J18" s="482">
        <v>30</v>
      </c>
      <c r="K18" s="482">
        <v>54</v>
      </c>
      <c r="L18" s="482">
        <v>41</v>
      </c>
      <c r="M18" s="482">
        <v>41</v>
      </c>
      <c r="N18" s="482">
        <v>47</v>
      </c>
      <c r="O18" s="482">
        <v>44</v>
      </c>
      <c r="P18" s="482">
        <v>46</v>
      </c>
      <c r="Q18" s="482">
        <v>41</v>
      </c>
      <c r="R18" s="482">
        <v>43</v>
      </c>
      <c r="S18" s="482">
        <v>43</v>
      </c>
      <c r="T18" s="482">
        <v>36</v>
      </c>
      <c r="U18" s="502">
        <v>27</v>
      </c>
      <c r="V18" s="502">
        <v>36</v>
      </c>
      <c r="W18" s="497"/>
    </row>
    <row r="19" spans="1:23" ht="19.5" customHeight="1">
      <c r="A19" s="499"/>
      <c r="B19" s="500"/>
      <c r="C19" s="501" t="s">
        <v>379</v>
      </c>
      <c r="D19" s="401">
        <f t="shared" si="6"/>
        <v>648</v>
      </c>
      <c r="E19" s="482">
        <v>4</v>
      </c>
      <c r="F19" s="482">
        <v>21</v>
      </c>
      <c r="G19" s="482">
        <v>29</v>
      </c>
      <c r="H19" s="482">
        <v>29</v>
      </c>
      <c r="I19" s="482">
        <v>37</v>
      </c>
      <c r="J19" s="482">
        <v>39</v>
      </c>
      <c r="K19" s="482">
        <v>37</v>
      </c>
      <c r="L19" s="482">
        <v>40</v>
      </c>
      <c r="M19" s="482">
        <v>35</v>
      </c>
      <c r="N19" s="482">
        <v>36</v>
      </c>
      <c r="O19" s="482">
        <v>47</v>
      </c>
      <c r="P19" s="482">
        <v>45</v>
      </c>
      <c r="Q19" s="482">
        <v>45</v>
      </c>
      <c r="R19" s="482">
        <v>48</v>
      </c>
      <c r="S19" s="482">
        <v>34</v>
      </c>
      <c r="T19" s="482">
        <v>41</v>
      </c>
      <c r="U19" s="502">
        <v>26</v>
      </c>
      <c r="V19" s="502">
        <v>55</v>
      </c>
    </row>
    <row r="20" spans="1:23" s="498" customFormat="1" ht="19.5" customHeight="1">
      <c r="A20" s="494" t="s">
        <v>29</v>
      </c>
      <c r="B20" s="495" t="s">
        <v>383</v>
      </c>
      <c r="C20" s="496"/>
      <c r="D20" s="403">
        <f t="shared" si="6"/>
        <v>319</v>
      </c>
      <c r="E20" s="405">
        <f t="shared" ref="E20:V20" si="9">SUM(E21:E22)</f>
        <v>5</v>
      </c>
      <c r="F20" s="406">
        <f t="shared" si="9"/>
        <v>15</v>
      </c>
      <c r="G20" s="406">
        <f t="shared" si="9"/>
        <v>16</v>
      </c>
      <c r="H20" s="406">
        <f t="shared" si="9"/>
        <v>24</v>
      </c>
      <c r="I20" s="406">
        <f t="shared" si="9"/>
        <v>23</v>
      </c>
      <c r="J20" s="406">
        <f t="shared" si="9"/>
        <v>18</v>
      </c>
      <c r="K20" s="406">
        <f t="shared" si="9"/>
        <v>21</v>
      </c>
      <c r="L20" s="406">
        <f t="shared" si="9"/>
        <v>16</v>
      </c>
      <c r="M20" s="406">
        <f t="shared" si="9"/>
        <v>27</v>
      </c>
      <c r="N20" s="406">
        <f t="shared" si="9"/>
        <v>15</v>
      </c>
      <c r="O20" s="406">
        <f t="shared" si="9"/>
        <v>17</v>
      </c>
      <c r="P20" s="406">
        <f t="shared" si="9"/>
        <v>16</v>
      </c>
      <c r="Q20" s="406">
        <f t="shared" si="9"/>
        <v>16</v>
      </c>
      <c r="R20" s="406">
        <f t="shared" si="9"/>
        <v>19</v>
      </c>
      <c r="S20" s="406">
        <f t="shared" si="9"/>
        <v>26</v>
      </c>
      <c r="T20" s="406">
        <f t="shared" si="9"/>
        <v>14</v>
      </c>
      <c r="U20" s="406">
        <f t="shared" si="9"/>
        <v>16</v>
      </c>
      <c r="V20" s="406">
        <f t="shared" si="9"/>
        <v>15</v>
      </c>
      <c r="W20" s="497"/>
    </row>
    <row r="21" spans="1:23" s="498" customFormat="1" ht="19.5" customHeight="1">
      <c r="A21" s="499"/>
      <c r="B21" s="500"/>
      <c r="C21" s="501" t="s">
        <v>378</v>
      </c>
      <c r="D21" s="401">
        <f t="shared" si="6"/>
        <v>163</v>
      </c>
      <c r="E21" s="482">
        <v>3</v>
      </c>
      <c r="F21" s="482">
        <v>9</v>
      </c>
      <c r="G21" s="482">
        <v>7</v>
      </c>
      <c r="H21" s="482">
        <v>9</v>
      </c>
      <c r="I21" s="482">
        <v>13</v>
      </c>
      <c r="J21" s="482">
        <v>7</v>
      </c>
      <c r="K21" s="482">
        <v>11</v>
      </c>
      <c r="L21" s="482">
        <v>6</v>
      </c>
      <c r="M21" s="482">
        <v>12</v>
      </c>
      <c r="N21" s="482">
        <v>7</v>
      </c>
      <c r="O21" s="482">
        <v>9</v>
      </c>
      <c r="P21" s="482">
        <v>11</v>
      </c>
      <c r="Q21" s="482">
        <v>10</v>
      </c>
      <c r="R21" s="482">
        <v>14</v>
      </c>
      <c r="S21" s="482">
        <v>12</v>
      </c>
      <c r="T21" s="482">
        <v>8</v>
      </c>
      <c r="U21" s="502">
        <v>9</v>
      </c>
      <c r="V21" s="502">
        <v>6</v>
      </c>
      <c r="W21" s="497"/>
    </row>
    <row r="22" spans="1:23" ht="19.5" customHeight="1">
      <c r="A22" s="499"/>
      <c r="B22" s="500"/>
      <c r="C22" s="501" t="s">
        <v>379</v>
      </c>
      <c r="D22" s="401">
        <f t="shared" si="6"/>
        <v>156</v>
      </c>
      <c r="E22" s="482">
        <v>2</v>
      </c>
      <c r="F22" s="482">
        <v>6</v>
      </c>
      <c r="G22" s="482">
        <v>9</v>
      </c>
      <c r="H22" s="482">
        <v>15</v>
      </c>
      <c r="I22" s="482">
        <v>10</v>
      </c>
      <c r="J22" s="482">
        <v>11</v>
      </c>
      <c r="K22" s="482">
        <v>10</v>
      </c>
      <c r="L22" s="482">
        <v>10</v>
      </c>
      <c r="M22" s="482">
        <v>15</v>
      </c>
      <c r="N22" s="482">
        <v>8</v>
      </c>
      <c r="O22" s="482">
        <v>8</v>
      </c>
      <c r="P22" s="482">
        <v>5</v>
      </c>
      <c r="Q22" s="482">
        <v>6</v>
      </c>
      <c r="R22" s="482">
        <v>5</v>
      </c>
      <c r="S22" s="482">
        <v>14</v>
      </c>
      <c r="T22" s="482">
        <v>6</v>
      </c>
      <c r="U22" s="502">
        <v>7</v>
      </c>
      <c r="V22" s="502">
        <v>9</v>
      </c>
    </row>
    <row r="23" spans="1:23" s="498" customFormat="1" ht="19.5" customHeight="1">
      <c r="A23" s="494" t="s">
        <v>31</v>
      </c>
      <c r="B23" s="495" t="s">
        <v>384</v>
      </c>
      <c r="C23" s="496"/>
      <c r="D23" s="403">
        <f t="shared" si="6"/>
        <v>426</v>
      </c>
      <c r="E23" s="405">
        <f t="shared" ref="E23:V23" si="10">SUM(E24:E25)</f>
        <v>4</v>
      </c>
      <c r="F23" s="406">
        <f t="shared" si="10"/>
        <v>11</v>
      </c>
      <c r="G23" s="406">
        <f t="shared" si="10"/>
        <v>16</v>
      </c>
      <c r="H23" s="406">
        <f t="shared" si="10"/>
        <v>21</v>
      </c>
      <c r="I23" s="406">
        <f t="shared" si="10"/>
        <v>22</v>
      </c>
      <c r="J23" s="406">
        <f t="shared" si="10"/>
        <v>27</v>
      </c>
      <c r="K23" s="406">
        <f t="shared" si="10"/>
        <v>34</v>
      </c>
      <c r="L23" s="406">
        <f t="shared" si="10"/>
        <v>27</v>
      </c>
      <c r="M23" s="406">
        <f t="shared" si="10"/>
        <v>29</v>
      </c>
      <c r="N23" s="406">
        <f t="shared" si="10"/>
        <v>24</v>
      </c>
      <c r="O23" s="406">
        <f t="shared" si="10"/>
        <v>19</v>
      </c>
      <c r="P23" s="406">
        <f t="shared" si="10"/>
        <v>34</v>
      </c>
      <c r="Q23" s="406">
        <f t="shared" si="10"/>
        <v>30</v>
      </c>
      <c r="R23" s="406">
        <f t="shared" si="10"/>
        <v>24</v>
      </c>
      <c r="S23" s="406">
        <f t="shared" si="10"/>
        <v>20</v>
      </c>
      <c r="T23" s="406">
        <f t="shared" si="10"/>
        <v>25</v>
      </c>
      <c r="U23" s="406">
        <f t="shared" si="10"/>
        <v>18</v>
      </c>
      <c r="V23" s="406">
        <f t="shared" si="10"/>
        <v>41</v>
      </c>
      <c r="W23" s="497"/>
    </row>
    <row r="24" spans="1:23" s="498" customFormat="1" ht="19.5" customHeight="1">
      <c r="A24" s="499"/>
      <c r="B24" s="500"/>
      <c r="C24" s="501" t="s">
        <v>378</v>
      </c>
      <c r="D24" s="401">
        <f t="shared" si="6"/>
        <v>198</v>
      </c>
      <c r="E24" s="482">
        <v>3</v>
      </c>
      <c r="F24" s="482">
        <v>6</v>
      </c>
      <c r="G24" s="482">
        <v>6</v>
      </c>
      <c r="H24" s="482">
        <v>10</v>
      </c>
      <c r="I24" s="482">
        <v>13</v>
      </c>
      <c r="J24" s="482">
        <v>10</v>
      </c>
      <c r="K24" s="482">
        <v>18</v>
      </c>
      <c r="L24" s="482">
        <v>15</v>
      </c>
      <c r="M24" s="482">
        <v>14</v>
      </c>
      <c r="N24" s="482">
        <v>13</v>
      </c>
      <c r="O24" s="482">
        <v>10</v>
      </c>
      <c r="P24" s="482">
        <v>17</v>
      </c>
      <c r="Q24" s="482">
        <v>13</v>
      </c>
      <c r="R24" s="482">
        <v>12</v>
      </c>
      <c r="S24" s="482">
        <v>7</v>
      </c>
      <c r="T24" s="482">
        <v>9</v>
      </c>
      <c r="U24" s="502">
        <v>9</v>
      </c>
      <c r="V24" s="502">
        <v>13</v>
      </c>
      <c r="W24" s="497"/>
    </row>
    <row r="25" spans="1:23" ht="19.5" customHeight="1">
      <c r="A25" s="499"/>
      <c r="B25" s="500"/>
      <c r="C25" s="501" t="s">
        <v>379</v>
      </c>
      <c r="D25" s="401">
        <f t="shared" si="6"/>
        <v>228</v>
      </c>
      <c r="E25" s="482">
        <v>1</v>
      </c>
      <c r="F25" s="482">
        <v>5</v>
      </c>
      <c r="G25" s="482">
        <v>10</v>
      </c>
      <c r="H25" s="482">
        <v>11</v>
      </c>
      <c r="I25" s="482">
        <v>9</v>
      </c>
      <c r="J25" s="482">
        <v>17</v>
      </c>
      <c r="K25" s="482">
        <v>16</v>
      </c>
      <c r="L25" s="482">
        <v>12</v>
      </c>
      <c r="M25" s="482">
        <v>15</v>
      </c>
      <c r="N25" s="482">
        <v>11</v>
      </c>
      <c r="O25" s="482">
        <v>9</v>
      </c>
      <c r="P25" s="482">
        <v>17</v>
      </c>
      <c r="Q25" s="482">
        <v>17</v>
      </c>
      <c r="R25" s="482">
        <v>12</v>
      </c>
      <c r="S25" s="482">
        <v>13</v>
      </c>
      <c r="T25" s="482">
        <v>16</v>
      </c>
      <c r="U25" s="502">
        <v>9</v>
      </c>
      <c r="V25" s="502">
        <v>28</v>
      </c>
    </row>
    <row r="26" spans="1:23" s="498" customFormat="1" ht="19.5" customHeight="1">
      <c r="A26" s="494" t="s">
        <v>33</v>
      </c>
      <c r="B26" s="495" t="s">
        <v>385</v>
      </c>
      <c r="C26" s="496"/>
      <c r="D26" s="403">
        <f t="shared" si="6"/>
        <v>1258</v>
      </c>
      <c r="E26" s="405">
        <f t="shared" ref="E26:V26" si="11">SUM(E27:E28)</f>
        <v>10</v>
      </c>
      <c r="F26" s="406">
        <f t="shared" si="11"/>
        <v>47</v>
      </c>
      <c r="G26" s="406">
        <f t="shared" si="11"/>
        <v>70</v>
      </c>
      <c r="H26" s="406">
        <f t="shared" si="11"/>
        <v>75</v>
      </c>
      <c r="I26" s="406">
        <f t="shared" si="11"/>
        <v>75</v>
      </c>
      <c r="J26" s="406">
        <f t="shared" si="11"/>
        <v>83</v>
      </c>
      <c r="K26" s="406">
        <f t="shared" si="11"/>
        <v>81</v>
      </c>
      <c r="L26" s="406">
        <f t="shared" si="11"/>
        <v>81</v>
      </c>
      <c r="M26" s="406">
        <f t="shared" si="11"/>
        <v>81</v>
      </c>
      <c r="N26" s="406">
        <f t="shared" si="11"/>
        <v>90</v>
      </c>
      <c r="O26" s="406">
        <f t="shared" si="11"/>
        <v>70</v>
      </c>
      <c r="P26" s="406">
        <f t="shared" si="11"/>
        <v>97</v>
      </c>
      <c r="Q26" s="406">
        <f t="shared" si="11"/>
        <v>74</v>
      </c>
      <c r="R26" s="406">
        <f t="shared" si="11"/>
        <v>63</v>
      </c>
      <c r="S26" s="406">
        <f t="shared" si="11"/>
        <v>78</v>
      </c>
      <c r="T26" s="406">
        <f t="shared" si="11"/>
        <v>47</v>
      </c>
      <c r="U26" s="406">
        <f t="shared" si="11"/>
        <v>45</v>
      </c>
      <c r="V26" s="406">
        <f t="shared" si="11"/>
        <v>91</v>
      </c>
      <c r="W26" s="497"/>
    </row>
    <row r="27" spans="1:23" s="498" customFormat="1" ht="19.5" customHeight="1">
      <c r="A27" s="499"/>
      <c r="B27" s="500"/>
      <c r="C27" s="501" t="s">
        <v>378</v>
      </c>
      <c r="D27" s="401">
        <f t="shared" si="6"/>
        <v>616</v>
      </c>
      <c r="E27" s="482">
        <v>6</v>
      </c>
      <c r="F27" s="482">
        <v>21</v>
      </c>
      <c r="G27" s="482">
        <v>32</v>
      </c>
      <c r="H27" s="482">
        <v>41</v>
      </c>
      <c r="I27" s="482">
        <v>35</v>
      </c>
      <c r="J27" s="482">
        <v>41</v>
      </c>
      <c r="K27" s="482">
        <v>51</v>
      </c>
      <c r="L27" s="482">
        <v>37</v>
      </c>
      <c r="M27" s="482">
        <v>46</v>
      </c>
      <c r="N27" s="482">
        <v>44</v>
      </c>
      <c r="O27" s="482">
        <v>37</v>
      </c>
      <c r="P27" s="482">
        <v>45</v>
      </c>
      <c r="Q27" s="482">
        <v>33</v>
      </c>
      <c r="R27" s="482">
        <v>33</v>
      </c>
      <c r="S27" s="482">
        <v>35</v>
      </c>
      <c r="T27" s="482">
        <v>30</v>
      </c>
      <c r="U27" s="502">
        <v>16</v>
      </c>
      <c r="V27" s="502">
        <v>33</v>
      </c>
      <c r="W27" s="497"/>
    </row>
    <row r="28" spans="1:23" ht="19.5" customHeight="1">
      <c r="A28" s="499"/>
      <c r="B28" s="500"/>
      <c r="C28" s="501" t="s">
        <v>379</v>
      </c>
      <c r="D28" s="401">
        <f t="shared" si="6"/>
        <v>642</v>
      </c>
      <c r="E28" s="482">
        <v>4</v>
      </c>
      <c r="F28" s="482">
        <v>26</v>
      </c>
      <c r="G28" s="482">
        <v>38</v>
      </c>
      <c r="H28" s="482">
        <v>34</v>
      </c>
      <c r="I28" s="482">
        <v>40</v>
      </c>
      <c r="J28" s="482">
        <v>42</v>
      </c>
      <c r="K28" s="482">
        <v>30</v>
      </c>
      <c r="L28" s="482">
        <v>44</v>
      </c>
      <c r="M28" s="482">
        <v>35</v>
      </c>
      <c r="N28" s="482">
        <v>46</v>
      </c>
      <c r="O28" s="482">
        <v>33</v>
      </c>
      <c r="P28" s="482">
        <v>52</v>
      </c>
      <c r="Q28" s="482">
        <v>41</v>
      </c>
      <c r="R28" s="482">
        <v>30</v>
      </c>
      <c r="S28" s="482">
        <v>43</v>
      </c>
      <c r="T28" s="482">
        <v>17</v>
      </c>
      <c r="U28" s="502">
        <v>29</v>
      </c>
      <c r="V28" s="502">
        <v>58</v>
      </c>
    </row>
    <row r="29" spans="1:23" s="498" customFormat="1" ht="19.5" customHeight="1">
      <c r="A29" s="494" t="s">
        <v>35</v>
      </c>
      <c r="B29" s="495" t="s">
        <v>386</v>
      </c>
      <c r="C29" s="496"/>
      <c r="D29" s="403">
        <f t="shared" si="6"/>
        <v>973</v>
      </c>
      <c r="E29" s="405">
        <f t="shared" ref="E29:V29" si="12">SUM(E30:E31)</f>
        <v>14</v>
      </c>
      <c r="F29" s="406">
        <f t="shared" si="12"/>
        <v>44</v>
      </c>
      <c r="G29" s="406">
        <f t="shared" si="12"/>
        <v>62</v>
      </c>
      <c r="H29" s="406">
        <f t="shared" si="12"/>
        <v>84</v>
      </c>
      <c r="I29" s="406">
        <f t="shared" si="12"/>
        <v>69</v>
      </c>
      <c r="J29" s="406">
        <f t="shared" si="12"/>
        <v>71</v>
      </c>
      <c r="K29" s="406">
        <f t="shared" si="12"/>
        <v>77</v>
      </c>
      <c r="L29" s="406">
        <f t="shared" si="12"/>
        <v>61</v>
      </c>
      <c r="M29" s="406">
        <f t="shared" si="12"/>
        <v>80</v>
      </c>
      <c r="N29" s="406">
        <f t="shared" si="12"/>
        <v>59</v>
      </c>
      <c r="O29" s="406">
        <f t="shared" si="12"/>
        <v>56</v>
      </c>
      <c r="P29" s="406">
        <f t="shared" si="12"/>
        <v>66</v>
      </c>
      <c r="Q29" s="406">
        <f t="shared" si="12"/>
        <v>49</v>
      </c>
      <c r="R29" s="406">
        <f t="shared" si="12"/>
        <v>48</v>
      </c>
      <c r="S29" s="406">
        <f t="shared" si="12"/>
        <v>36</v>
      </c>
      <c r="T29" s="406">
        <f t="shared" si="12"/>
        <v>36</v>
      </c>
      <c r="U29" s="406">
        <f t="shared" si="12"/>
        <v>19</v>
      </c>
      <c r="V29" s="406">
        <f t="shared" si="12"/>
        <v>42</v>
      </c>
      <c r="W29" s="497"/>
    </row>
    <row r="30" spans="1:23" s="498" customFormat="1" ht="19.5" customHeight="1">
      <c r="A30" s="499"/>
      <c r="B30" s="500"/>
      <c r="C30" s="501" t="s">
        <v>378</v>
      </c>
      <c r="D30" s="401">
        <f t="shared" si="6"/>
        <v>473</v>
      </c>
      <c r="E30" s="482">
        <v>6</v>
      </c>
      <c r="F30" s="482">
        <v>22</v>
      </c>
      <c r="G30" s="482">
        <v>32</v>
      </c>
      <c r="H30" s="482">
        <v>41</v>
      </c>
      <c r="I30" s="482">
        <v>36</v>
      </c>
      <c r="J30" s="482">
        <v>35</v>
      </c>
      <c r="K30" s="482">
        <v>40</v>
      </c>
      <c r="L30" s="482">
        <v>28</v>
      </c>
      <c r="M30" s="482">
        <v>37</v>
      </c>
      <c r="N30" s="482">
        <v>27</v>
      </c>
      <c r="O30" s="482">
        <v>26</v>
      </c>
      <c r="P30" s="482">
        <v>32</v>
      </c>
      <c r="Q30" s="482">
        <v>29</v>
      </c>
      <c r="R30" s="482">
        <v>20</v>
      </c>
      <c r="S30" s="482">
        <v>17</v>
      </c>
      <c r="T30" s="482">
        <v>16</v>
      </c>
      <c r="U30" s="502">
        <v>9</v>
      </c>
      <c r="V30" s="502">
        <v>20</v>
      </c>
      <c r="W30" s="497"/>
    </row>
    <row r="31" spans="1:23" ht="19.5" customHeight="1">
      <c r="A31" s="499"/>
      <c r="B31" s="500"/>
      <c r="C31" s="501" t="s">
        <v>379</v>
      </c>
      <c r="D31" s="401">
        <f t="shared" si="6"/>
        <v>500</v>
      </c>
      <c r="E31" s="482">
        <v>8</v>
      </c>
      <c r="F31" s="482">
        <v>22</v>
      </c>
      <c r="G31" s="482">
        <v>30</v>
      </c>
      <c r="H31" s="482">
        <v>43</v>
      </c>
      <c r="I31" s="482">
        <v>33</v>
      </c>
      <c r="J31" s="482">
        <v>36</v>
      </c>
      <c r="K31" s="482">
        <v>37</v>
      </c>
      <c r="L31" s="482">
        <v>33</v>
      </c>
      <c r="M31" s="482">
        <v>43</v>
      </c>
      <c r="N31" s="482">
        <v>32</v>
      </c>
      <c r="O31" s="482">
        <v>30</v>
      </c>
      <c r="P31" s="482">
        <v>34</v>
      </c>
      <c r="Q31" s="482">
        <v>20</v>
      </c>
      <c r="R31" s="482">
        <v>28</v>
      </c>
      <c r="S31" s="482">
        <v>19</v>
      </c>
      <c r="T31" s="482">
        <v>20</v>
      </c>
      <c r="U31" s="502">
        <v>10</v>
      </c>
      <c r="V31" s="502">
        <v>22</v>
      </c>
    </row>
    <row r="32" spans="1:23" s="498" customFormat="1" ht="19.5" customHeight="1">
      <c r="A32" s="494" t="s">
        <v>37</v>
      </c>
      <c r="B32" s="495" t="s">
        <v>387</v>
      </c>
      <c r="C32" s="496"/>
      <c r="D32" s="403">
        <f t="shared" si="6"/>
        <v>529</v>
      </c>
      <c r="E32" s="405">
        <f t="shared" ref="E32:V32" si="13">SUM(E33:E34)</f>
        <v>2</v>
      </c>
      <c r="F32" s="406">
        <f t="shared" si="13"/>
        <v>17</v>
      </c>
      <c r="G32" s="406">
        <f t="shared" si="13"/>
        <v>32</v>
      </c>
      <c r="H32" s="406">
        <f t="shared" si="13"/>
        <v>35</v>
      </c>
      <c r="I32" s="406">
        <f t="shared" si="13"/>
        <v>43</v>
      </c>
      <c r="J32" s="406">
        <f t="shared" si="13"/>
        <v>26</v>
      </c>
      <c r="K32" s="406">
        <f t="shared" si="13"/>
        <v>27</v>
      </c>
      <c r="L32" s="406">
        <f t="shared" si="13"/>
        <v>20</v>
      </c>
      <c r="M32" s="406">
        <f t="shared" si="13"/>
        <v>34</v>
      </c>
      <c r="N32" s="406">
        <f t="shared" si="13"/>
        <v>34</v>
      </c>
      <c r="O32" s="406">
        <f t="shared" si="13"/>
        <v>34</v>
      </c>
      <c r="P32" s="406">
        <f t="shared" si="13"/>
        <v>33</v>
      </c>
      <c r="Q32" s="406">
        <f t="shared" si="13"/>
        <v>36</v>
      </c>
      <c r="R32" s="406">
        <f t="shared" si="13"/>
        <v>26</v>
      </c>
      <c r="S32" s="406">
        <f t="shared" si="13"/>
        <v>36</v>
      </c>
      <c r="T32" s="406">
        <f t="shared" si="13"/>
        <v>34</v>
      </c>
      <c r="U32" s="406">
        <f t="shared" si="13"/>
        <v>23</v>
      </c>
      <c r="V32" s="406">
        <f t="shared" si="13"/>
        <v>37</v>
      </c>
      <c r="W32" s="497"/>
    </row>
    <row r="33" spans="1:23" s="498" customFormat="1" ht="19.5" customHeight="1">
      <c r="A33" s="499"/>
      <c r="B33" s="500"/>
      <c r="C33" s="501" t="s">
        <v>378</v>
      </c>
      <c r="D33" s="401">
        <f t="shared" si="6"/>
        <v>255</v>
      </c>
      <c r="E33" s="482">
        <v>2</v>
      </c>
      <c r="F33" s="482">
        <v>8</v>
      </c>
      <c r="G33" s="482">
        <v>14</v>
      </c>
      <c r="H33" s="482">
        <v>18</v>
      </c>
      <c r="I33" s="482">
        <v>22</v>
      </c>
      <c r="J33" s="482">
        <v>12</v>
      </c>
      <c r="K33" s="482">
        <v>14</v>
      </c>
      <c r="L33" s="482">
        <v>8</v>
      </c>
      <c r="M33" s="482">
        <v>10</v>
      </c>
      <c r="N33" s="482">
        <v>16</v>
      </c>
      <c r="O33" s="482">
        <v>20</v>
      </c>
      <c r="P33" s="482">
        <v>15</v>
      </c>
      <c r="Q33" s="482">
        <v>14</v>
      </c>
      <c r="R33" s="482">
        <v>14</v>
      </c>
      <c r="S33" s="482">
        <v>21</v>
      </c>
      <c r="T33" s="482">
        <v>21</v>
      </c>
      <c r="U33" s="502">
        <v>13</v>
      </c>
      <c r="V33" s="502">
        <v>13</v>
      </c>
      <c r="W33" s="497"/>
    </row>
    <row r="34" spans="1:23" ht="19.5" customHeight="1">
      <c r="A34" s="499"/>
      <c r="B34" s="500"/>
      <c r="C34" s="501" t="s">
        <v>379</v>
      </c>
      <c r="D34" s="401">
        <f t="shared" si="6"/>
        <v>274</v>
      </c>
      <c r="E34" s="482">
        <v>0</v>
      </c>
      <c r="F34" s="482">
        <v>9</v>
      </c>
      <c r="G34" s="482">
        <v>18</v>
      </c>
      <c r="H34" s="482">
        <v>17</v>
      </c>
      <c r="I34" s="482">
        <v>21</v>
      </c>
      <c r="J34" s="482">
        <v>14</v>
      </c>
      <c r="K34" s="482">
        <v>13</v>
      </c>
      <c r="L34" s="482">
        <v>12</v>
      </c>
      <c r="M34" s="482">
        <v>24</v>
      </c>
      <c r="N34" s="482">
        <v>18</v>
      </c>
      <c r="O34" s="482">
        <v>14</v>
      </c>
      <c r="P34" s="482">
        <v>18</v>
      </c>
      <c r="Q34" s="482">
        <v>22</v>
      </c>
      <c r="R34" s="482">
        <v>12</v>
      </c>
      <c r="S34" s="482">
        <v>15</v>
      </c>
      <c r="T34" s="482">
        <v>13</v>
      </c>
      <c r="U34" s="502">
        <v>10</v>
      </c>
      <c r="V34" s="502">
        <v>24</v>
      </c>
    </row>
    <row r="35" spans="1:23" s="498" customFormat="1" ht="19.5" customHeight="1">
      <c r="A35" s="494" t="s">
        <v>39</v>
      </c>
      <c r="B35" s="495" t="s">
        <v>388</v>
      </c>
      <c r="C35" s="496"/>
      <c r="D35" s="403">
        <f t="shared" si="6"/>
        <v>590</v>
      </c>
      <c r="E35" s="405">
        <f t="shared" ref="E35:V35" si="14">SUM(E36:E37)</f>
        <v>7</v>
      </c>
      <c r="F35" s="406">
        <f t="shared" si="14"/>
        <v>26</v>
      </c>
      <c r="G35" s="406">
        <f t="shared" si="14"/>
        <v>28</v>
      </c>
      <c r="H35" s="406">
        <f t="shared" si="14"/>
        <v>30</v>
      </c>
      <c r="I35" s="406">
        <f t="shared" si="14"/>
        <v>34</v>
      </c>
      <c r="J35" s="406">
        <f t="shared" si="14"/>
        <v>26</v>
      </c>
      <c r="K35" s="406">
        <f t="shared" si="14"/>
        <v>35</v>
      </c>
      <c r="L35" s="406">
        <f t="shared" si="14"/>
        <v>41</v>
      </c>
      <c r="M35" s="406">
        <f t="shared" si="14"/>
        <v>36</v>
      </c>
      <c r="N35" s="406">
        <f t="shared" si="14"/>
        <v>38</v>
      </c>
      <c r="O35" s="406">
        <f t="shared" si="14"/>
        <v>37</v>
      </c>
      <c r="P35" s="406">
        <f t="shared" si="14"/>
        <v>43</v>
      </c>
      <c r="Q35" s="406">
        <f t="shared" si="14"/>
        <v>29</v>
      </c>
      <c r="R35" s="406">
        <f t="shared" si="14"/>
        <v>45</v>
      </c>
      <c r="S35" s="406">
        <f t="shared" si="14"/>
        <v>37</v>
      </c>
      <c r="T35" s="406">
        <f t="shared" si="14"/>
        <v>30</v>
      </c>
      <c r="U35" s="406">
        <f t="shared" si="14"/>
        <v>27</v>
      </c>
      <c r="V35" s="406">
        <f t="shared" si="14"/>
        <v>41</v>
      </c>
      <c r="W35" s="497"/>
    </row>
    <row r="36" spans="1:23" s="498" customFormat="1" ht="19.5" customHeight="1">
      <c r="A36" s="499"/>
      <c r="B36" s="500"/>
      <c r="C36" s="501" t="s">
        <v>378</v>
      </c>
      <c r="D36" s="401">
        <f t="shared" si="6"/>
        <v>301</v>
      </c>
      <c r="E36" s="482">
        <v>5</v>
      </c>
      <c r="F36" s="482">
        <v>17</v>
      </c>
      <c r="G36" s="482">
        <v>18</v>
      </c>
      <c r="H36" s="482">
        <v>18</v>
      </c>
      <c r="I36" s="482">
        <v>17</v>
      </c>
      <c r="J36" s="482">
        <v>11</v>
      </c>
      <c r="K36" s="482">
        <v>14</v>
      </c>
      <c r="L36" s="482">
        <v>20</v>
      </c>
      <c r="M36" s="482">
        <v>20</v>
      </c>
      <c r="N36" s="482">
        <v>18</v>
      </c>
      <c r="O36" s="482">
        <v>22</v>
      </c>
      <c r="P36" s="482">
        <v>26</v>
      </c>
      <c r="Q36" s="482">
        <v>16</v>
      </c>
      <c r="R36" s="482">
        <v>16</v>
      </c>
      <c r="S36" s="482">
        <v>19</v>
      </c>
      <c r="T36" s="482">
        <v>11</v>
      </c>
      <c r="U36" s="502">
        <v>15</v>
      </c>
      <c r="V36" s="502">
        <v>18</v>
      </c>
      <c r="W36" s="497"/>
    </row>
    <row r="37" spans="1:23" ht="19.5" customHeight="1">
      <c r="A37" s="499"/>
      <c r="B37" s="503"/>
      <c r="C37" s="501" t="s">
        <v>379</v>
      </c>
      <c r="D37" s="401">
        <f t="shared" si="6"/>
        <v>289</v>
      </c>
      <c r="E37" s="482">
        <v>2</v>
      </c>
      <c r="F37" s="482">
        <v>9</v>
      </c>
      <c r="G37" s="482">
        <v>10</v>
      </c>
      <c r="H37" s="482">
        <v>12</v>
      </c>
      <c r="I37" s="482">
        <v>17</v>
      </c>
      <c r="J37" s="482">
        <v>15</v>
      </c>
      <c r="K37" s="482">
        <v>21</v>
      </c>
      <c r="L37" s="482">
        <v>21</v>
      </c>
      <c r="M37" s="482">
        <v>16</v>
      </c>
      <c r="N37" s="482">
        <v>20</v>
      </c>
      <c r="O37" s="482">
        <v>15</v>
      </c>
      <c r="P37" s="482">
        <v>17</v>
      </c>
      <c r="Q37" s="482">
        <v>13</v>
      </c>
      <c r="R37" s="482">
        <v>29</v>
      </c>
      <c r="S37" s="482">
        <v>18</v>
      </c>
      <c r="T37" s="482">
        <v>19</v>
      </c>
      <c r="U37" s="502">
        <v>12</v>
      </c>
      <c r="V37" s="502">
        <v>23</v>
      </c>
    </row>
    <row r="38" spans="1:23" s="498" customFormat="1" ht="19.5" customHeight="1">
      <c r="A38" s="494" t="s">
        <v>46</v>
      </c>
      <c r="B38" s="495" t="s">
        <v>389</v>
      </c>
      <c r="C38" s="496"/>
      <c r="D38" s="403">
        <f t="shared" si="6"/>
        <v>381</v>
      </c>
      <c r="E38" s="405">
        <f t="shared" ref="E38:V38" si="15">SUM(E39:E40)</f>
        <v>1</v>
      </c>
      <c r="F38" s="406">
        <f t="shared" si="15"/>
        <v>10</v>
      </c>
      <c r="G38" s="406">
        <f t="shared" si="15"/>
        <v>19</v>
      </c>
      <c r="H38" s="406">
        <f t="shared" si="15"/>
        <v>23</v>
      </c>
      <c r="I38" s="406">
        <f t="shared" si="15"/>
        <v>23</v>
      </c>
      <c r="J38" s="406">
        <f t="shared" si="15"/>
        <v>21</v>
      </c>
      <c r="K38" s="406">
        <f t="shared" si="15"/>
        <v>23</v>
      </c>
      <c r="L38" s="406">
        <f t="shared" si="15"/>
        <v>28</v>
      </c>
      <c r="M38" s="406">
        <f t="shared" si="15"/>
        <v>27</v>
      </c>
      <c r="N38" s="406">
        <f t="shared" si="15"/>
        <v>24</v>
      </c>
      <c r="O38" s="406">
        <f t="shared" si="15"/>
        <v>22</v>
      </c>
      <c r="P38" s="406">
        <f t="shared" si="15"/>
        <v>24</v>
      </c>
      <c r="Q38" s="406">
        <f t="shared" si="15"/>
        <v>28</v>
      </c>
      <c r="R38" s="406">
        <f t="shared" si="15"/>
        <v>23</v>
      </c>
      <c r="S38" s="406">
        <f t="shared" si="15"/>
        <v>28</v>
      </c>
      <c r="T38" s="406">
        <f t="shared" si="15"/>
        <v>18</v>
      </c>
      <c r="U38" s="406">
        <f t="shared" si="15"/>
        <v>22</v>
      </c>
      <c r="V38" s="406">
        <f t="shared" si="15"/>
        <v>17</v>
      </c>
      <c r="W38" s="497"/>
    </row>
    <row r="39" spans="1:23" s="498" customFormat="1" ht="19.5" customHeight="1">
      <c r="A39" s="499"/>
      <c r="B39" s="503"/>
      <c r="C39" s="501" t="s">
        <v>378</v>
      </c>
      <c r="D39" s="401">
        <f t="shared" si="6"/>
        <v>190</v>
      </c>
      <c r="E39" s="482">
        <v>1</v>
      </c>
      <c r="F39" s="482">
        <v>6</v>
      </c>
      <c r="G39" s="482">
        <v>9</v>
      </c>
      <c r="H39" s="482">
        <v>9</v>
      </c>
      <c r="I39" s="482">
        <v>14</v>
      </c>
      <c r="J39" s="482">
        <v>9</v>
      </c>
      <c r="K39" s="482">
        <v>13</v>
      </c>
      <c r="L39" s="482">
        <v>14</v>
      </c>
      <c r="M39" s="482">
        <v>14</v>
      </c>
      <c r="N39" s="482">
        <v>13</v>
      </c>
      <c r="O39" s="482">
        <v>13</v>
      </c>
      <c r="P39" s="482">
        <v>12</v>
      </c>
      <c r="Q39" s="482">
        <v>11</v>
      </c>
      <c r="R39" s="482">
        <v>10</v>
      </c>
      <c r="S39" s="482">
        <v>12</v>
      </c>
      <c r="T39" s="482">
        <v>10</v>
      </c>
      <c r="U39" s="502">
        <v>10</v>
      </c>
      <c r="V39" s="502">
        <v>10</v>
      </c>
      <c r="W39" s="497"/>
    </row>
    <row r="40" spans="1:23" ht="19.5" customHeight="1">
      <c r="A40" s="499"/>
      <c r="B40" s="505"/>
      <c r="C40" s="501" t="s">
        <v>379</v>
      </c>
      <c r="D40" s="401">
        <f t="shared" si="6"/>
        <v>191</v>
      </c>
      <c r="E40" s="482">
        <v>0</v>
      </c>
      <c r="F40" s="482">
        <v>4</v>
      </c>
      <c r="G40" s="482">
        <v>10</v>
      </c>
      <c r="H40" s="482">
        <v>14</v>
      </c>
      <c r="I40" s="482">
        <v>9</v>
      </c>
      <c r="J40" s="482">
        <v>12</v>
      </c>
      <c r="K40" s="482">
        <v>10</v>
      </c>
      <c r="L40" s="482">
        <v>14</v>
      </c>
      <c r="M40" s="482">
        <v>13</v>
      </c>
      <c r="N40" s="482">
        <v>11</v>
      </c>
      <c r="O40" s="482">
        <v>9</v>
      </c>
      <c r="P40" s="482">
        <v>12</v>
      </c>
      <c r="Q40" s="482">
        <v>17</v>
      </c>
      <c r="R40" s="482">
        <v>13</v>
      </c>
      <c r="S40" s="482">
        <v>16</v>
      </c>
      <c r="T40" s="482">
        <v>8</v>
      </c>
      <c r="U40" s="502">
        <v>12</v>
      </c>
      <c r="V40" s="502">
        <v>7</v>
      </c>
    </row>
    <row r="41" spans="1:23" s="498" customFormat="1" ht="19.5" customHeight="1">
      <c r="A41" s="494" t="s">
        <v>48</v>
      </c>
      <c r="B41" s="495" t="s">
        <v>390</v>
      </c>
      <c r="C41" s="496"/>
      <c r="D41" s="403">
        <f t="shared" si="6"/>
        <v>441</v>
      </c>
      <c r="E41" s="405">
        <f t="shared" ref="E41:V41" si="16">SUM(E42:E43)</f>
        <v>3</v>
      </c>
      <c r="F41" s="406">
        <f t="shared" si="16"/>
        <v>15</v>
      </c>
      <c r="G41" s="406">
        <f t="shared" si="16"/>
        <v>21</v>
      </c>
      <c r="H41" s="406">
        <f t="shared" si="16"/>
        <v>19</v>
      </c>
      <c r="I41" s="406">
        <f t="shared" si="16"/>
        <v>21</v>
      </c>
      <c r="J41" s="406">
        <f t="shared" si="16"/>
        <v>26</v>
      </c>
      <c r="K41" s="406">
        <f t="shared" si="16"/>
        <v>25</v>
      </c>
      <c r="L41" s="406">
        <f t="shared" si="16"/>
        <v>28</v>
      </c>
      <c r="M41" s="406">
        <f t="shared" si="16"/>
        <v>30</v>
      </c>
      <c r="N41" s="406">
        <f t="shared" si="16"/>
        <v>31</v>
      </c>
      <c r="O41" s="406">
        <f t="shared" si="16"/>
        <v>24</v>
      </c>
      <c r="P41" s="406">
        <f t="shared" si="16"/>
        <v>35</v>
      </c>
      <c r="Q41" s="406">
        <f t="shared" si="16"/>
        <v>35</v>
      </c>
      <c r="R41" s="406">
        <f t="shared" si="16"/>
        <v>29</v>
      </c>
      <c r="S41" s="406">
        <f t="shared" si="16"/>
        <v>30</v>
      </c>
      <c r="T41" s="406">
        <f t="shared" si="16"/>
        <v>19</v>
      </c>
      <c r="U41" s="406">
        <f t="shared" si="16"/>
        <v>20</v>
      </c>
      <c r="V41" s="406">
        <f t="shared" si="16"/>
        <v>30</v>
      </c>
      <c r="W41" s="497"/>
    </row>
    <row r="42" spans="1:23" s="498" customFormat="1" ht="19.5" customHeight="1">
      <c r="A42" s="499"/>
      <c r="B42" s="500"/>
      <c r="C42" s="501" t="s">
        <v>378</v>
      </c>
      <c r="D42" s="401">
        <f t="shared" si="6"/>
        <v>222</v>
      </c>
      <c r="E42" s="482">
        <v>1</v>
      </c>
      <c r="F42" s="482">
        <v>8</v>
      </c>
      <c r="G42" s="482">
        <v>11</v>
      </c>
      <c r="H42" s="482">
        <v>9</v>
      </c>
      <c r="I42" s="482">
        <v>10</v>
      </c>
      <c r="J42" s="482">
        <v>12</v>
      </c>
      <c r="K42" s="482">
        <v>14</v>
      </c>
      <c r="L42" s="482">
        <v>15</v>
      </c>
      <c r="M42" s="482">
        <v>16</v>
      </c>
      <c r="N42" s="482">
        <v>15</v>
      </c>
      <c r="O42" s="482">
        <v>13</v>
      </c>
      <c r="P42" s="482">
        <v>18</v>
      </c>
      <c r="Q42" s="482">
        <v>19</v>
      </c>
      <c r="R42" s="482">
        <v>17</v>
      </c>
      <c r="S42" s="482">
        <v>15</v>
      </c>
      <c r="T42" s="482">
        <v>9</v>
      </c>
      <c r="U42" s="502">
        <v>8</v>
      </c>
      <c r="V42" s="502">
        <v>12</v>
      </c>
      <c r="W42" s="506"/>
    </row>
    <row r="43" spans="1:23" ht="19.5" customHeight="1">
      <c r="A43" s="499"/>
      <c r="B43" s="500"/>
      <c r="C43" s="507" t="s">
        <v>379</v>
      </c>
      <c r="D43" s="401">
        <f t="shared" si="6"/>
        <v>219</v>
      </c>
      <c r="E43" s="502">
        <v>2</v>
      </c>
      <c r="F43" s="482">
        <v>7</v>
      </c>
      <c r="G43" s="482">
        <v>10</v>
      </c>
      <c r="H43" s="482">
        <v>10</v>
      </c>
      <c r="I43" s="482">
        <v>11</v>
      </c>
      <c r="J43" s="482">
        <v>14</v>
      </c>
      <c r="K43" s="482">
        <v>11</v>
      </c>
      <c r="L43" s="482">
        <v>13</v>
      </c>
      <c r="M43" s="482">
        <v>14</v>
      </c>
      <c r="N43" s="482">
        <v>16</v>
      </c>
      <c r="O43" s="482">
        <v>11</v>
      </c>
      <c r="P43" s="482">
        <v>17</v>
      </c>
      <c r="Q43" s="482">
        <v>16</v>
      </c>
      <c r="R43" s="482">
        <v>12</v>
      </c>
      <c r="S43" s="482">
        <v>15</v>
      </c>
      <c r="T43" s="482">
        <v>10</v>
      </c>
      <c r="U43" s="502">
        <v>12</v>
      </c>
      <c r="V43" s="502">
        <v>18</v>
      </c>
      <c r="W43" s="508"/>
    </row>
    <row r="44" spans="1:23" ht="19.5" customHeight="1">
      <c r="A44" s="1429" t="s">
        <v>27</v>
      </c>
      <c r="B44" s="1422" t="s">
        <v>71</v>
      </c>
      <c r="C44" s="1423"/>
      <c r="D44" s="1364">
        <f>SUM(E44:V44)</f>
        <v>29536</v>
      </c>
      <c r="E44" s="1430">
        <f t="shared" ref="E44:V44" si="17">SUM(E47+E50+E53+E56+E59+E62+E65+E68+E71+E74+E77+E80+E83+E86+E89+E92+E95+E98+E101+E104+E107+E110+E113+E116)</f>
        <v>307</v>
      </c>
      <c r="F44" s="1430">
        <f t="shared" si="17"/>
        <v>1281</v>
      </c>
      <c r="G44" s="1430">
        <f t="shared" si="17"/>
        <v>1643</v>
      </c>
      <c r="H44" s="1430">
        <f t="shared" si="17"/>
        <v>1680</v>
      </c>
      <c r="I44" s="1430">
        <f t="shared" si="17"/>
        <v>1845</v>
      </c>
      <c r="J44" s="1430">
        <f t="shared" si="17"/>
        <v>2153</v>
      </c>
      <c r="K44" s="1430">
        <f t="shared" si="17"/>
        <v>2125</v>
      </c>
      <c r="L44" s="1430">
        <f t="shared" si="17"/>
        <v>2149</v>
      </c>
      <c r="M44" s="1430">
        <f t="shared" si="17"/>
        <v>2092</v>
      </c>
      <c r="N44" s="1430">
        <f t="shared" si="17"/>
        <v>1776</v>
      </c>
      <c r="O44" s="1430">
        <f t="shared" si="17"/>
        <v>1665</v>
      </c>
      <c r="P44" s="1430">
        <f t="shared" si="17"/>
        <v>1980</v>
      </c>
      <c r="Q44" s="1430">
        <f t="shared" si="17"/>
        <v>1781</v>
      </c>
      <c r="R44" s="1430">
        <f t="shared" si="17"/>
        <v>1713</v>
      </c>
      <c r="S44" s="1430">
        <f t="shared" si="17"/>
        <v>1510</v>
      </c>
      <c r="T44" s="1430">
        <f t="shared" si="17"/>
        <v>1269</v>
      </c>
      <c r="U44" s="1430">
        <f t="shared" si="17"/>
        <v>968</v>
      </c>
      <c r="V44" s="1430">
        <f t="shared" si="17"/>
        <v>1599</v>
      </c>
    </row>
    <row r="45" spans="1:23" ht="19.5" customHeight="1">
      <c r="A45" s="1425"/>
      <c r="B45" s="509"/>
      <c r="C45" s="489" t="s">
        <v>378</v>
      </c>
      <c r="D45" s="401">
        <f>SUM(E45:V45)</f>
        <v>14412</v>
      </c>
      <c r="E45" s="510">
        <f>E48+E51+E54+E57+E60+E63+E66+E69+E72+E75+E78+E81+E84+E87+E90+E93+E96+E99+E102+E105+E108+E111+E114+E117</f>
        <v>154</v>
      </c>
      <c r="F45" s="510">
        <f>F48+F51+F54+F57+F60+F63+F66+F69+F72+F75+F78+F81+F84+F87+F90+F93+F96+F99+F102+F105+F108+F111+F114+F117</f>
        <v>661</v>
      </c>
      <c r="G45" s="510">
        <f t="shared" ref="G45:V45" si="18">G48+G51+G54+G57+G60+G63+G66+G69+G72+G75+G78+G81+G84+G87+G90+G93+G96+G99+G102+G105+G108+G111+G114+G117</f>
        <v>842</v>
      </c>
      <c r="H45" s="510">
        <f t="shared" si="18"/>
        <v>834</v>
      </c>
      <c r="I45" s="510">
        <f t="shared" si="18"/>
        <v>912</v>
      </c>
      <c r="J45" s="510">
        <f t="shared" si="18"/>
        <v>1097</v>
      </c>
      <c r="K45" s="510">
        <f t="shared" si="18"/>
        <v>1087</v>
      </c>
      <c r="L45" s="510">
        <f t="shared" si="18"/>
        <v>1075</v>
      </c>
      <c r="M45" s="510">
        <f t="shared" si="18"/>
        <v>1072</v>
      </c>
      <c r="N45" s="510">
        <f t="shared" si="18"/>
        <v>883</v>
      </c>
      <c r="O45" s="510">
        <f t="shared" si="18"/>
        <v>821</v>
      </c>
      <c r="P45" s="510">
        <f t="shared" si="18"/>
        <v>1014</v>
      </c>
      <c r="Q45" s="510">
        <f t="shared" si="18"/>
        <v>839</v>
      </c>
      <c r="R45" s="510">
        <f t="shared" si="18"/>
        <v>817</v>
      </c>
      <c r="S45" s="510">
        <f t="shared" si="18"/>
        <v>724</v>
      </c>
      <c r="T45" s="510">
        <f t="shared" si="18"/>
        <v>599</v>
      </c>
      <c r="U45" s="510">
        <f t="shared" si="18"/>
        <v>419</v>
      </c>
      <c r="V45" s="510">
        <f t="shared" si="18"/>
        <v>562</v>
      </c>
    </row>
    <row r="46" spans="1:23" ht="19.5" customHeight="1">
      <c r="A46" s="1426"/>
      <c r="B46" s="1431"/>
      <c r="C46" s="1427" t="s">
        <v>379</v>
      </c>
      <c r="D46" s="1382">
        <f>SUM(E46:V46)</f>
        <v>15124</v>
      </c>
      <c r="E46" s="1432">
        <f t="shared" ref="E46:V46" si="19">E49+E52+E55+E58+E61+E64+E67+E70+E73+E76+E79+E82+E85+E88+E91+E94+E97+E100+E103+E106+E109+E112+E115+E118</f>
        <v>153</v>
      </c>
      <c r="F46" s="1432">
        <f t="shared" si="19"/>
        <v>620</v>
      </c>
      <c r="G46" s="1432">
        <f t="shared" si="19"/>
        <v>801</v>
      </c>
      <c r="H46" s="1432">
        <f t="shared" si="19"/>
        <v>846</v>
      </c>
      <c r="I46" s="1432">
        <f t="shared" si="19"/>
        <v>933</v>
      </c>
      <c r="J46" s="1432">
        <f t="shared" si="19"/>
        <v>1056</v>
      </c>
      <c r="K46" s="1432">
        <f t="shared" si="19"/>
        <v>1038</v>
      </c>
      <c r="L46" s="1432">
        <f t="shared" si="19"/>
        <v>1074</v>
      </c>
      <c r="M46" s="1432">
        <f t="shared" si="19"/>
        <v>1020</v>
      </c>
      <c r="N46" s="1432">
        <f t="shared" si="19"/>
        <v>893</v>
      </c>
      <c r="O46" s="1432">
        <f t="shared" si="19"/>
        <v>844</v>
      </c>
      <c r="P46" s="1432">
        <f t="shared" si="19"/>
        <v>966</v>
      </c>
      <c r="Q46" s="1432">
        <f t="shared" si="19"/>
        <v>942</v>
      </c>
      <c r="R46" s="1432">
        <f t="shared" si="19"/>
        <v>896</v>
      </c>
      <c r="S46" s="1432">
        <f t="shared" si="19"/>
        <v>786</v>
      </c>
      <c r="T46" s="1432">
        <f t="shared" si="19"/>
        <v>670</v>
      </c>
      <c r="U46" s="1432">
        <f t="shared" si="19"/>
        <v>549</v>
      </c>
      <c r="V46" s="1432">
        <f t="shared" si="19"/>
        <v>1037</v>
      </c>
    </row>
    <row r="47" spans="1:23" s="498" customFormat="1" ht="19.5" customHeight="1">
      <c r="A47" s="494" t="s">
        <v>25</v>
      </c>
      <c r="B47" s="495" t="s">
        <v>391</v>
      </c>
      <c r="C47" s="496"/>
      <c r="D47" s="403">
        <f t="shared" ref="D47:D78" si="20">SUM(E47:V47)</f>
        <v>9723</v>
      </c>
      <c r="E47" s="405">
        <f t="shared" ref="E47:V47" si="21">SUM(E48:E49)</f>
        <v>91</v>
      </c>
      <c r="F47" s="406">
        <f t="shared" si="21"/>
        <v>414</v>
      </c>
      <c r="G47" s="406">
        <f t="shared" si="21"/>
        <v>529</v>
      </c>
      <c r="H47" s="406">
        <f t="shared" si="21"/>
        <v>505</v>
      </c>
      <c r="I47" s="406">
        <f t="shared" si="21"/>
        <v>595</v>
      </c>
      <c r="J47" s="406">
        <f t="shared" si="21"/>
        <v>765</v>
      </c>
      <c r="K47" s="406">
        <f t="shared" si="21"/>
        <v>774</v>
      </c>
      <c r="L47" s="406">
        <f t="shared" si="21"/>
        <v>762</v>
      </c>
      <c r="M47" s="406">
        <f t="shared" si="21"/>
        <v>702</v>
      </c>
      <c r="N47" s="406">
        <f t="shared" si="21"/>
        <v>571</v>
      </c>
      <c r="O47" s="406">
        <f t="shared" si="21"/>
        <v>568</v>
      </c>
      <c r="P47" s="406">
        <f t="shared" si="21"/>
        <v>649</v>
      </c>
      <c r="Q47" s="406">
        <f t="shared" si="21"/>
        <v>606</v>
      </c>
      <c r="R47" s="406">
        <f t="shared" si="21"/>
        <v>567</v>
      </c>
      <c r="S47" s="406">
        <f t="shared" si="21"/>
        <v>445</v>
      </c>
      <c r="T47" s="406">
        <f t="shared" si="21"/>
        <v>402</v>
      </c>
      <c r="U47" s="406">
        <f t="shared" si="21"/>
        <v>275</v>
      </c>
      <c r="V47" s="406">
        <f t="shared" si="21"/>
        <v>503</v>
      </c>
      <c r="W47" s="497"/>
    </row>
    <row r="48" spans="1:23" s="498" customFormat="1" ht="19.5" customHeight="1">
      <c r="A48" s="499"/>
      <c r="B48" s="500"/>
      <c r="C48" s="501" t="s">
        <v>378</v>
      </c>
      <c r="D48" s="401">
        <f t="shared" si="20"/>
        <v>4610</v>
      </c>
      <c r="E48" s="482">
        <v>45</v>
      </c>
      <c r="F48" s="482">
        <v>224</v>
      </c>
      <c r="G48" s="482">
        <v>274</v>
      </c>
      <c r="H48" s="482">
        <v>228</v>
      </c>
      <c r="I48" s="482">
        <v>308</v>
      </c>
      <c r="J48" s="482">
        <v>388</v>
      </c>
      <c r="K48" s="482">
        <v>398</v>
      </c>
      <c r="L48" s="482">
        <v>396</v>
      </c>
      <c r="M48" s="482">
        <v>352</v>
      </c>
      <c r="N48" s="482">
        <v>283</v>
      </c>
      <c r="O48" s="482">
        <v>267</v>
      </c>
      <c r="P48" s="482">
        <v>323</v>
      </c>
      <c r="Q48" s="482">
        <v>267</v>
      </c>
      <c r="R48" s="482">
        <v>242</v>
      </c>
      <c r="S48" s="482">
        <v>204</v>
      </c>
      <c r="T48" s="482">
        <v>161</v>
      </c>
      <c r="U48" s="502">
        <v>111</v>
      </c>
      <c r="V48" s="502">
        <v>139</v>
      </c>
      <c r="W48" s="497"/>
    </row>
    <row r="49" spans="1:24" ht="19.5" customHeight="1">
      <c r="A49" s="499"/>
      <c r="B49" s="500"/>
      <c r="C49" s="501" t="s">
        <v>379</v>
      </c>
      <c r="D49" s="424">
        <f t="shared" si="20"/>
        <v>5113</v>
      </c>
      <c r="E49" s="502">
        <v>46</v>
      </c>
      <c r="F49" s="482">
        <v>190</v>
      </c>
      <c r="G49" s="482">
        <v>255</v>
      </c>
      <c r="H49" s="482">
        <v>277</v>
      </c>
      <c r="I49" s="482">
        <v>287</v>
      </c>
      <c r="J49" s="482">
        <v>377</v>
      </c>
      <c r="K49" s="482">
        <v>376</v>
      </c>
      <c r="L49" s="482">
        <v>366</v>
      </c>
      <c r="M49" s="482">
        <v>350</v>
      </c>
      <c r="N49" s="482">
        <v>288</v>
      </c>
      <c r="O49" s="482">
        <v>301</v>
      </c>
      <c r="P49" s="482">
        <v>326</v>
      </c>
      <c r="Q49" s="482">
        <v>339</v>
      </c>
      <c r="R49" s="482">
        <v>325</v>
      </c>
      <c r="S49" s="482">
        <v>241</v>
      </c>
      <c r="T49" s="482">
        <v>241</v>
      </c>
      <c r="U49" s="502">
        <v>164</v>
      </c>
      <c r="V49" s="502">
        <v>364</v>
      </c>
    </row>
    <row r="50" spans="1:24" s="498" customFormat="1" ht="19.5" customHeight="1">
      <c r="A50" s="494" t="s">
        <v>27</v>
      </c>
      <c r="B50" s="495" t="s">
        <v>392</v>
      </c>
      <c r="C50" s="496"/>
      <c r="D50" s="403">
        <f t="shared" si="20"/>
        <v>491</v>
      </c>
      <c r="E50" s="405">
        <f t="shared" ref="E50:V50" si="22">SUM(E51:E52)</f>
        <v>3</v>
      </c>
      <c r="F50" s="406">
        <f t="shared" si="22"/>
        <v>17</v>
      </c>
      <c r="G50" s="406">
        <f t="shared" si="22"/>
        <v>22</v>
      </c>
      <c r="H50" s="406">
        <f t="shared" si="22"/>
        <v>20</v>
      </c>
      <c r="I50" s="406">
        <f t="shared" si="22"/>
        <v>25</v>
      </c>
      <c r="J50" s="406">
        <f t="shared" si="22"/>
        <v>22</v>
      </c>
      <c r="K50" s="406">
        <f t="shared" si="22"/>
        <v>20</v>
      </c>
      <c r="L50" s="406">
        <f t="shared" si="22"/>
        <v>24</v>
      </c>
      <c r="M50" s="406">
        <f t="shared" si="22"/>
        <v>38</v>
      </c>
      <c r="N50" s="406">
        <f t="shared" si="22"/>
        <v>29</v>
      </c>
      <c r="O50" s="406">
        <f t="shared" si="22"/>
        <v>24</v>
      </c>
      <c r="P50" s="406">
        <f t="shared" si="22"/>
        <v>33</v>
      </c>
      <c r="Q50" s="406">
        <f t="shared" si="22"/>
        <v>45</v>
      </c>
      <c r="R50" s="406">
        <f t="shared" si="22"/>
        <v>33</v>
      </c>
      <c r="S50" s="406">
        <f t="shared" si="22"/>
        <v>47</v>
      </c>
      <c r="T50" s="406">
        <f t="shared" si="22"/>
        <v>30</v>
      </c>
      <c r="U50" s="406">
        <f t="shared" si="22"/>
        <v>25</v>
      </c>
      <c r="V50" s="406">
        <f t="shared" si="22"/>
        <v>34</v>
      </c>
      <c r="W50" s="497"/>
      <c r="X50" s="497"/>
    </row>
    <row r="51" spans="1:24" s="498" customFormat="1" ht="19.5" customHeight="1">
      <c r="A51" s="499"/>
      <c r="B51" s="500"/>
      <c r="C51" s="501" t="s">
        <v>378</v>
      </c>
      <c r="D51" s="401">
        <f t="shared" si="20"/>
        <v>267</v>
      </c>
      <c r="E51" s="482">
        <v>1</v>
      </c>
      <c r="F51" s="482">
        <v>9</v>
      </c>
      <c r="G51" s="482">
        <v>13</v>
      </c>
      <c r="H51" s="482">
        <v>9</v>
      </c>
      <c r="I51" s="482">
        <v>15</v>
      </c>
      <c r="J51" s="482">
        <v>9</v>
      </c>
      <c r="K51" s="482">
        <v>11</v>
      </c>
      <c r="L51" s="482">
        <v>11</v>
      </c>
      <c r="M51" s="482">
        <v>22</v>
      </c>
      <c r="N51" s="482">
        <v>17</v>
      </c>
      <c r="O51" s="482">
        <v>15</v>
      </c>
      <c r="P51" s="482">
        <v>20</v>
      </c>
      <c r="Q51" s="482">
        <v>24</v>
      </c>
      <c r="R51" s="482">
        <v>19</v>
      </c>
      <c r="S51" s="482">
        <v>28</v>
      </c>
      <c r="T51" s="482">
        <v>18</v>
      </c>
      <c r="U51" s="502">
        <v>13</v>
      </c>
      <c r="V51" s="502">
        <v>13</v>
      </c>
      <c r="W51" s="511"/>
      <c r="X51" s="497"/>
    </row>
    <row r="52" spans="1:24" ht="19.5" customHeight="1">
      <c r="A52" s="499"/>
      <c r="B52" s="500"/>
      <c r="C52" s="501" t="s">
        <v>379</v>
      </c>
      <c r="D52" s="401">
        <f t="shared" si="20"/>
        <v>224</v>
      </c>
      <c r="E52" s="502">
        <v>2</v>
      </c>
      <c r="F52" s="482">
        <v>8</v>
      </c>
      <c r="G52" s="482">
        <v>9</v>
      </c>
      <c r="H52" s="482">
        <v>11</v>
      </c>
      <c r="I52" s="482">
        <v>10</v>
      </c>
      <c r="J52" s="482">
        <v>13</v>
      </c>
      <c r="K52" s="482">
        <v>9</v>
      </c>
      <c r="L52" s="482">
        <v>13</v>
      </c>
      <c r="M52" s="482">
        <v>16</v>
      </c>
      <c r="N52" s="482">
        <v>12</v>
      </c>
      <c r="O52" s="482">
        <v>9</v>
      </c>
      <c r="P52" s="482">
        <v>13</v>
      </c>
      <c r="Q52" s="482">
        <v>21</v>
      </c>
      <c r="R52" s="482">
        <v>14</v>
      </c>
      <c r="S52" s="482">
        <v>19</v>
      </c>
      <c r="T52" s="482">
        <v>12</v>
      </c>
      <c r="U52" s="502">
        <v>12</v>
      </c>
      <c r="V52" s="502">
        <v>21</v>
      </c>
      <c r="W52" s="512"/>
      <c r="X52" s="465"/>
    </row>
    <row r="53" spans="1:24" s="498" customFormat="1" ht="19.5" customHeight="1">
      <c r="A53" s="494" t="s">
        <v>29</v>
      </c>
      <c r="B53" s="495" t="s">
        <v>393</v>
      </c>
      <c r="C53" s="496"/>
      <c r="D53" s="403">
        <f t="shared" si="20"/>
        <v>660</v>
      </c>
      <c r="E53" s="405">
        <f t="shared" ref="E53:V53" si="23">SUM(E54:E55)</f>
        <v>8</v>
      </c>
      <c r="F53" s="406">
        <f t="shared" si="23"/>
        <v>31</v>
      </c>
      <c r="G53" s="406">
        <f t="shared" si="23"/>
        <v>38</v>
      </c>
      <c r="H53" s="406">
        <f t="shared" si="23"/>
        <v>42</v>
      </c>
      <c r="I53" s="406">
        <f t="shared" si="23"/>
        <v>52</v>
      </c>
      <c r="J53" s="406">
        <f t="shared" si="23"/>
        <v>42</v>
      </c>
      <c r="K53" s="406">
        <f t="shared" si="23"/>
        <v>41</v>
      </c>
      <c r="L53" s="406">
        <f t="shared" si="23"/>
        <v>39</v>
      </c>
      <c r="M53" s="406">
        <f t="shared" si="23"/>
        <v>40</v>
      </c>
      <c r="N53" s="406">
        <f t="shared" si="23"/>
        <v>33</v>
      </c>
      <c r="O53" s="406">
        <f t="shared" si="23"/>
        <v>28</v>
      </c>
      <c r="P53" s="406">
        <f t="shared" si="23"/>
        <v>52</v>
      </c>
      <c r="Q53" s="406">
        <f t="shared" si="23"/>
        <v>38</v>
      </c>
      <c r="R53" s="406">
        <f t="shared" si="23"/>
        <v>41</v>
      </c>
      <c r="S53" s="406">
        <f t="shared" si="23"/>
        <v>41</v>
      </c>
      <c r="T53" s="406">
        <f t="shared" si="23"/>
        <v>31</v>
      </c>
      <c r="U53" s="406">
        <f t="shared" si="23"/>
        <v>30</v>
      </c>
      <c r="V53" s="406">
        <f t="shared" si="23"/>
        <v>33</v>
      </c>
      <c r="W53" s="497"/>
    </row>
    <row r="54" spans="1:24" s="498" customFormat="1" ht="19.5" customHeight="1">
      <c r="A54" s="499"/>
      <c r="B54" s="500"/>
      <c r="C54" s="501" t="s">
        <v>378</v>
      </c>
      <c r="D54" s="401">
        <f t="shared" si="20"/>
        <v>348</v>
      </c>
      <c r="E54" s="482">
        <v>5</v>
      </c>
      <c r="F54" s="482">
        <v>15</v>
      </c>
      <c r="G54" s="482">
        <v>15</v>
      </c>
      <c r="H54" s="482">
        <v>22</v>
      </c>
      <c r="I54" s="482">
        <v>27</v>
      </c>
      <c r="J54" s="482">
        <v>20</v>
      </c>
      <c r="K54" s="482">
        <v>22</v>
      </c>
      <c r="L54" s="482">
        <v>21</v>
      </c>
      <c r="M54" s="482">
        <v>19</v>
      </c>
      <c r="N54" s="482">
        <v>22</v>
      </c>
      <c r="O54" s="482">
        <v>16</v>
      </c>
      <c r="P54" s="482">
        <v>30</v>
      </c>
      <c r="Q54" s="482">
        <v>20</v>
      </c>
      <c r="R54" s="482">
        <v>24</v>
      </c>
      <c r="S54" s="482">
        <v>19</v>
      </c>
      <c r="T54" s="482">
        <v>19</v>
      </c>
      <c r="U54" s="502">
        <v>16</v>
      </c>
      <c r="V54" s="502">
        <v>16</v>
      </c>
      <c r="W54" s="497"/>
    </row>
    <row r="55" spans="1:24" ht="19.5" customHeight="1">
      <c r="A55" s="499"/>
      <c r="B55" s="500"/>
      <c r="C55" s="501" t="s">
        <v>379</v>
      </c>
      <c r="D55" s="401">
        <f t="shared" si="20"/>
        <v>312</v>
      </c>
      <c r="E55" s="502">
        <v>3</v>
      </c>
      <c r="F55" s="482">
        <v>16</v>
      </c>
      <c r="G55" s="482">
        <v>23</v>
      </c>
      <c r="H55" s="482">
        <v>20</v>
      </c>
      <c r="I55" s="482">
        <v>25</v>
      </c>
      <c r="J55" s="482">
        <v>22</v>
      </c>
      <c r="K55" s="482">
        <v>19</v>
      </c>
      <c r="L55" s="482">
        <v>18</v>
      </c>
      <c r="M55" s="482">
        <v>21</v>
      </c>
      <c r="N55" s="482">
        <v>11</v>
      </c>
      <c r="O55" s="482">
        <v>12</v>
      </c>
      <c r="P55" s="482">
        <v>22</v>
      </c>
      <c r="Q55" s="482">
        <v>18</v>
      </c>
      <c r="R55" s="482">
        <v>17</v>
      </c>
      <c r="S55" s="482">
        <v>22</v>
      </c>
      <c r="T55" s="482">
        <v>12</v>
      </c>
      <c r="U55" s="502">
        <v>14</v>
      </c>
      <c r="V55" s="502">
        <v>17</v>
      </c>
    </row>
    <row r="56" spans="1:24" s="498" customFormat="1" ht="19.5" customHeight="1">
      <c r="A56" s="494" t="s">
        <v>31</v>
      </c>
      <c r="B56" s="495" t="s">
        <v>394</v>
      </c>
      <c r="C56" s="496"/>
      <c r="D56" s="403">
        <f t="shared" si="20"/>
        <v>932</v>
      </c>
      <c r="E56" s="405">
        <f t="shared" ref="E56:V56" si="24">SUM(E57:E58)</f>
        <v>9</v>
      </c>
      <c r="F56" s="406">
        <f t="shared" si="24"/>
        <v>47</v>
      </c>
      <c r="G56" s="406">
        <f t="shared" si="24"/>
        <v>59</v>
      </c>
      <c r="H56" s="406">
        <f t="shared" si="24"/>
        <v>49</v>
      </c>
      <c r="I56" s="406">
        <f t="shared" si="24"/>
        <v>66</v>
      </c>
      <c r="J56" s="406">
        <f t="shared" si="24"/>
        <v>67</v>
      </c>
      <c r="K56" s="406">
        <f t="shared" si="24"/>
        <v>65</v>
      </c>
      <c r="L56" s="406">
        <f t="shared" si="24"/>
        <v>61</v>
      </c>
      <c r="M56" s="406">
        <f t="shared" si="24"/>
        <v>53</v>
      </c>
      <c r="N56" s="406">
        <f t="shared" si="24"/>
        <v>51</v>
      </c>
      <c r="O56" s="406">
        <f t="shared" si="24"/>
        <v>42</v>
      </c>
      <c r="P56" s="406">
        <f t="shared" si="24"/>
        <v>74</v>
      </c>
      <c r="Q56" s="406">
        <f t="shared" si="24"/>
        <v>49</v>
      </c>
      <c r="R56" s="406">
        <f t="shared" si="24"/>
        <v>59</v>
      </c>
      <c r="S56" s="406">
        <f t="shared" si="24"/>
        <v>43</v>
      </c>
      <c r="T56" s="406">
        <f t="shared" si="24"/>
        <v>47</v>
      </c>
      <c r="U56" s="406">
        <f t="shared" si="24"/>
        <v>38</v>
      </c>
      <c r="V56" s="406">
        <f t="shared" si="24"/>
        <v>53</v>
      </c>
      <c r="W56" s="497"/>
    </row>
    <row r="57" spans="1:24" s="498" customFormat="1" ht="19.5" customHeight="1">
      <c r="A57" s="499"/>
      <c r="B57" s="500"/>
      <c r="C57" s="501" t="s">
        <v>378</v>
      </c>
      <c r="D57" s="401">
        <f t="shared" si="20"/>
        <v>473</v>
      </c>
      <c r="E57" s="482">
        <v>2</v>
      </c>
      <c r="F57" s="482">
        <v>27</v>
      </c>
      <c r="G57" s="482">
        <v>41</v>
      </c>
      <c r="H57" s="482">
        <v>25</v>
      </c>
      <c r="I57" s="482">
        <v>36</v>
      </c>
      <c r="J57" s="482">
        <v>28</v>
      </c>
      <c r="K57" s="482">
        <v>34</v>
      </c>
      <c r="L57" s="482">
        <v>23</v>
      </c>
      <c r="M57" s="482">
        <v>28</v>
      </c>
      <c r="N57" s="482">
        <v>22</v>
      </c>
      <c r="O57" s="482">
        <v>22</v>
      </c>
      <c r="P57" s="482">
        <v>47</v>
      </c>
      <c r="Q57" s="482">
        <v>26</v>
      </c>
      <c r="R57" s="482">
        <v>31</v>
      </c>
      <c r="S57" s="482">
        <v>18</v>
      </c>
      <c r="T57" s="482">
        <v>24</v>
      </c>
      <c r="U57" s="502">
        <v>15</v>
      </c>
      <c r="V57" s="502">
        <v>24</v>
      </c>
      <c r="W57" s="497"/>
    </row>
    <row r="58" spans="1:24" ht="19.5" customHeight="1">
      <c r="A58" s="499"/>
      <c r="B58" s="500"/>
      <c r="C58" s="501" t="s">
        <v>379</v>
      </c>
      <c r="D58" s="401">
        <f t="shared" si="20"/>
        <v>459</v>
      </c>
      <c r="E58" s="502">
        <v>7</v>
      </c>
      <c r="F58" s="482">
        <v>20</v>
      </c>
      <c r="G58" s="482">
        <v>18</v>
      </c>
      <c r="H58" s="482">
        <v>24</v>
      </c>
      <c r="I58" s="482">
        <v>30</v>
      </c>
      <c r="J58" s="482">
        <v>39</v>
      </c>
      <c r="K58" s="482">
        <v>31</v>
      </c>
      <c r="L58" s="482">
        <v>38</v>
      </c>
      <c r="M58" s="482">
        <v>25</v>
      </c>
      <c r="N58" s="482">
        <v>29</v>
      </c>
      <c r="O58" s="482">
        <v>20</v>
      </c>
      <c r="P58" s="482">
        <v>27</v>
      </c>
      <c r="Q58" s="482">
        <v>23</v>
      </c>
      <c r="R58" s="482">
        <v>28</v>
      </c>
      <c r="S58" s="482">
        <v>25</v>
      </c>
      <c r="T58" s="482">
        <v>23</v>
      </c>
      <c r="U58" s="502">
        <v>23</v>
      </c>
      <c r="V58" s="502">
        <v>29</v>
      </c>
    </row>
    <row r="59" spans="1:24" s="498" customFormat="1" ht="19.5" customHeight="1">
      <c r="A59" s="494" t="s">
        <v>33</v>
      </c>
      <c r="B59" s="495" t="s">
        <v>395</v>
      </c>
      <c r="C59" s="496"/>
      <c r="D59" s="403">
        <f t="shared" si="20"/>
        <v>2118</v>
      </c>
      <c r="E59" s="405">
        <f t="shared" ref="E59:V59" si="25">SUM(E60:E61)</f>
        <v>23</v>
      </c>
      <c r="F59" s="406">
        <f t="shared" si="25"/>
        <v>108</v>
      </c>
      <c r="G59" s="406">
        <f t="shared" si="25"/>
        <v>145</v>
      </c>
      <c r="H59" s="406">
        <f t="shared" si="25"/>
        <v>141</v>
      </c>
      <c r="I59" s="406">
        <f t="shared" si="25"/>
        <v>136</v>
      </c>
      <c r="J59" s="406">
        <f t="shared" si="25"/>
        <v>168</v>
      </c>
      <c r="K59" s="406">
        <f t="shared" si="25"/>
        <v>148</v>
      </c>
      <c r="L59" s="406">
        <f t="shared" si="25"/>
        <v>192</v>
      </c>
      <c r="M59" s="406">
        <f t="shared" si="25"/>
        <v>140</v>
      </c>
      <c r="N59" s="406">
        <f t="shared" si="25"/>
        <v>153</v>
      </c>
      <c r="O59" s="406">
        <f t="shared" si="25"/>
        <v>115</v>
      </c>
      <c r="P59" s="406">
        <f t="shared" si="25"/>
        <v>132</v>
      </c>
      <c r="Q59" s="406">
        <f t="shared" si="25"/>
        <v>119</v>
      </c>
      <c r="R59" s="406">
        <f t="shared" si="25"/>
        <v>104</v>
      </c>
      <c r="S59" s="406">
        <f t="shared" si="25"/>
        <v>89</v>
      </c>
      <c r="T59" s="406">
        <f t="shared" si="25"/>
        <v>58</v>
      </c>
      <c r="U59" s="406">
        <f t="shared" si="25"/>
        <v>58</v>
      </c>
      <c r="V59" s="406">
        <f t="shared" si="25"/>
        <v>89</v>
      </c>
      <c r="W59" s="497"/>
    </row>
    <row r="60" spans="1:24" s="498" customFormat="1" ht="19.5" customHeight="1">
      <c r="A60" s="499"/>
      <c r="B60" s="500"/>
      <c r="C60" s="501" t="s">
        <v>378</v>
      </c>
      <c r="D60" s="401">
        <f t="shared" si="20"/>
        <v>1011</v>
      </c>
      <c r="E60" s="482">
        <v>13</v>
      </c>
      <c r="F60" s="482">
        <v>55</v>
      </c>
      <c r="G60" s="482">
        <v>68</v>
      </c>
      <c r="H60" s="482">
        <v>65</v>
      </c>
      <c r="I60" s="482">
        <v>65</v>
      </c>
      <c r="J60" s="482">
        <v>79</v>
      </c>
      <c r="K60" s="482">
        <v>66</v>
      </c>
      <c r="L60" s="482">
        <v>98</v>
      </c>
      <c r="M60" s="482">
        <v>68</v>
      </c>
      <c r="N60" s="482">
        <v>75</v>
      </c>
      <c r="O60" s="482">
        <v>59</v>
      </c>
      <c r="P60" s="482">
        <v>65</v>
      </c>
      <c r="Q60" s="482">
        <v>61</v>
      </c>
      <c r="R60" s="482">
        <v>54</v>
      </c>
      <c r="S60" s="482">
        <v>44</v>
      </c>
      <c r="T60" s="482">
        <v>27</v>
      </c>
      <c r="U60" s="502">
        <v>21</v>
      </c>
      <c r="V60" s="502">
        <v>28</v>
      </c>
      <c r="W60" s="497"/>
    </row>
    <row r="61" spans="1:24" ht="19.5" customHeight="1">
      <c r="A61" s="499"/>
      <c r="B61" s="500"/>
      <c r="C61" s="501" t="s">
        <v>379</v>
      </c>
      <c r="D61" s="401">
        <f t="shared" si="20"/>
        <v>1107</v>
      </c>
      <c r="E61" s="502">
        <v>10</v>
      </c>
      <c r="F61" s="482">
        <v>53</v>
      </c>
      <c r="G61" s="482">
        <v>77</v>
      </c>
      <c r="H61" s="482">
        <v>76</v>
      </c>
      <c r="I61" s="482">
        <v>71</v>
      </c>
      <c r="J61" s="482">
        <v>89</v>
      </c>
      <c r="K61" s="482">
        <v>82</v>
      </c>
      <c r="L61" s="482">
        <v>94</v>
      </c>
      <c r="M61" s="482">
        <v>72</v>
      </c>
      <c r="N61" s="482">
        <v>78</v>
      </c>
      <c r="O61" s="482">
        <v>56</v>
      </c>
      <c r="P61" s="482">
        <v>67</v>
      </c>
      <c r="Q61" s="482">
        <v>58</v>
      </c>
      <c r="R61" s="482">
        <v>50</v>
      </c>
      <c r="S61" s="482">
        <v>45</v>
      </c>
      <c r="T61" s="482">
        <v>31</v>
      </c>
      <c r="U61" s="502">
        <v>37</v>
      </c>
      <c r="V61" s="502">
        <v>61</v>
      </c>
    </row>
    <row r="62" spans="1:24" s="498" customFormat="1" ht="19.5" customHeight="1">
      <c r="A62" s="494" t="s">
        <v>35</v>
      </c>
      <c r="B62" s="495" t="s">
        <v>396</v>
      </c>
      <c r="C62" s="496"/>
      <c r="D62" s="403">
        <f t="shared" si="20"/>
        <v>990</v>
      </c>
      <c r="E62" s="405">
        <f t="shared" ref="E62:V62" si="26">SUM(E63:E64)</f>
        <v>9</v>
      </c>
      <c r="F62" s="406">
        <f t="shared" si="26"/>
        <v>45</v>
      </c>
      <c r="G62" s="406">
        <f t="shared" si="26"/>
        <v>65</v>
      </c>
      <c r="H62" s="406">
        <f t="shared" si="26"/>
        <v>65</v>
      </c>
      <c r="I62" s="406">
        <f t="shared" si="26"/>
        <v>67</v>
      </c>
      <c r="J62" s="406">
        <f t="shared" si="26"/>
        <v>99</v>
      </c>
      <c r="K62" s="406">
        <f t="shared" si="26"/>
        <v>81</v>
      </c>
      <c r="L62" s="406">
        <f t="shared" si="26"/>
        <v>64</v>
      </c>
      <c r="M62" s="406">
        <f t="shared" si="26"/>
        <v>58</v>
      </c>
      <c r="N62" s="406">
        <f t="shared" si="26"/>
        <v>46</v>
      </c>
      <c r="O62" s="406">
        <f t="shared" si="26"/>
        <v>58</v>
      </c>
      <c r="P62" s="406">
        <f t="shared" si="26"/>
        <v>67</v>
      </c>
      <c r="Q62" s="406">
        <f t="shared" si="26"/>
        <v>57</v>
      </c>
      <c r="R62" s="406">
        <f t="shared" si="26"/>
        <v>65</v>
      </c>
      <c r="S62" s="406">
        <f t="shared" si="26"/>
        <v>36</v>
      </c>
      <c r="T62" s="406">
        <f t="shared" si="26"/>
        <v>27</v>
      </c>
      <c r="U62" s="406">
        <f t="shared" si="26"/>
        <v>27</v>
      </c>
      <c r="V62" s="406">
        <f t="shared" si="26"/>
        <v>54</v>
      </c>
      <c r="W62" s="497"/>
    </row>
    <row r="63" spans="1:24" s="498" customFormat="1" ht="19.5" customHeight="1">
      <c r="A63" s="499"/>
      <c r="B63" s="500"/>
      <c r="C63" s="501" t="s">
        <v>378</v>
      </c>
      <c r="D63" s="401">
        <f t="shared" si="20"/>
        <v>484</v>
      </c>
      <c r="E63" s="482">
        <v>5</v>
      </c>
      <c r="F63" s="482">
        <v>27</v>
      </c>
      <c r="G63" s="482">
        <v>36</v>
      </c>
      <c r="H63" s="482">
        <v>30</v>
      </c>
      <c r="I63" s="482">
        <v>32</v>
      </c>
      <c r="J63" s="482">
        <v>58</v>
      </c>
      <c r="K63" s="482">
        <v>35</v>
      </c>
      <c r="L63" s="482">
        <v>29</v>
      </c>
      <c r="M63" s="482">
        <v>28</v>
      </c>
      <c r="N63" s="482">
        <v>24</v>
      </c>
      <c r="O63" s="482">
        <v>27</v>
      </c>
      <c r="P63" s="482">
        <v>30</v>
      </c>
      <c r="Q63" s="482">
        <v>24</v>
      </c>
      <c r="R63" s="482">
        <v>39</v>
      </c>
      <c r="S63" s="482">
        <v>17</v>
      </c>
      <c r="T63" s="482">
        <v>13</v>
      </c>
      <c r="U63" s="502">
        <v>12</v>
      </c>
      <c r="V63" s="502">
        <v>18</v>
      </c>
      <c r="W63" s="497"/>
    </row>
    <row r="64" spans="1:24" ht="19.5" customHeight="1">
      <c r="A64" s="499"/>
      <c r="B64" s="500"/>
      <c r="C64" s="501" t="s">
        <v>379</v>
      </c>
      <c r="D64" s="401">
        <f t="shared" si="20"/>
        <v>506</v>
      </c>
      <c r="E64" s="502">
        <v>4</v>
      </c>
      <c r="F64" s="482">
        <v>18</v>
      </c>
      <c r="G64" s="482">
        <v>29</v>
      </c>
      <c r="H64" s="482">
        <v>35</v>
      </c>
      <c r="I64" s="482">
        <v>35</v>
      </c>
      <c r="J64" s="482">
        <v>41</v>
      </c>
      <c r="K64" s="482">
        <v>46</v>
      </c>
      <c r="L64" s="482">
        <v>35</v>
      </c>
      <c r="M64" s="482">
        <v>30</v>
      </c>
      <c r="N64" s="482">
        <v>22</v>
      </c>
      <c r="O64" s="482">
        <v>31</v>
      </c>
      <c r="P64" s="482">
        <v>37</v>
      </c>
      <c r="Q64" s="482">
        <v>33</v>
      </c>
      <c r="R64" s="482">
        <v>26</v>
      </c>
      <c r="S64" s="482">
        <v>19</v>
      </c>
      <c r="T64" s="482">
        <v>14</v>
      </c>
      <c r="U64" s="502">
        <v>15</v>
      </c>
      <c r="V64" s="502">
        <v>36</v>
      </c>
    </row>
    <row r="65" spans="1:23" s="498" customFormat="1" ht="19.5" customHeight="1">
      <c r="A65" s="494" t="s">
        <v>37</v>
      </c>
      <c r="B65" s="495" t="s">
        <v>397</v>
      </c>
      <c r="C65" s="496"/>
      <c r="D65" s="403">
        <f t="shared" si="20"/>
        <v>408</v>
      </c>
      <c r="E65" s="405">
        <f t="shared" ref="E65:V65" si="27">SUM(E66:E67)</f>
        <v>3</v>
      </c>
      <c r="F65" s="406">
        <f t="shared" si="27"/>
        <v>22</v>
      </c>
      <c r="G65" s="406">
        <f t="shared" si="27"/>
        <v>29</v>
      </c>
      <c r="H65" s="406">
        <f t="shared" si="27"/>
        <v>23</v>
      </c>
      <c r="I65" s="406">
        <f t="shared" si="27"/>
        <v>33</v>
      </c>
      <c r="J65" s="406">
        <f t="shared" si="27"/>
        <v>23</v>
      </c>
      <c r="K65" s="406">
        <f t="shared" si="27"/>
        <v>20</v>
      </c>
      <c r="L65" s="406">
        <f t="shared" si="27"/>
        <v>24</v>
      </c>
      <c r="M65" s="406">
        <f t="shared" si="27"/>
        <v>26</v>
      </c>
      <c r="N65" s="406">
        <f t="shared" si="27"/>
        <v>29</v>
      </c>
      <c r="O65" s="406">
        <f t="shared" si="27"/>
        <v>28</v>
      </c>
      <c r="P65" s="406">
        <f t="shared" si="27"/>
        <v>28</v>
      </c>
      <c r="Q65" s="406">
        <f t="shared" si="27"/>
        <v>21</v>
      </c>
      <c r="R65" s="406">
        <f t="shared" si="27"/>
        <v>23</v>
      </c>
      <c r="S65" s="406">
        <f t="shared" si="27"/>
        <v>24</v>
      </c>
      <c r="T65" s="406">
        <f t="shared" si="27"/>
        <v>16</v>
      </c>
      <c r="U65" s="406">
        <f t="shared" si="27"/>
        <v>14</v>
      </c>
      <c r="V65" s="406">
        <f t="shared" si="27"/>
        <v>22</v>
      </c>
      <c r="W65" s="497"/>
    </row>
    <row r="66" spans="1:23" s="498" customFormat="1" ht="19.5" customHeight="1">
      <c r="A66" s="499"/>
      <c r="B66" s="500"/>
      <c r="C66" s="501" t="s">
        <v>378</v>
      </c>
      <c r="D66" s="401">
        <f t="shared" si="20"/>
        <v>186</v>
      </c>
      <c r="E66" s="482">
        <v>2</v>
      </c>
      <c r="F66" s="482">
        <v>10</v>
      </c>
      <c r="G66" s="482">
        <v>11</v>
      </c>
      <c r="H66" s="482">
        <v>9</v>
      </c>
      <c r="I66" s="482">
        <v>12</v>
      </c>
      <c r="J66" s="482">
        <v>11</v>
      </c>
      <c r="K66" s="482">
        <v>8</v>
      </c>
      <c r="L66" s="482">
        <v>12</v>
      </c>
      <c r="M66" s="482">
        <v>9</v>
      </c>
      <c r="N66" s="482">
        <v>14</v>
      </c>
      <c r="O66" s="482">
        <v>16</v>
      </c>
      <c r="P66" s="482">
        <v>16</v>
      </c>
      <c r="Q66" s="482">
        <v>10</v>
      </c>
      <c r="R66" s="482">
        <v>11</v>
      </c>
      <c r="S66" s="482">
        <v>9</v>
      </c>
      <c r="T66" s="482">
        <v>7</v>
      </c>
      <c r="U66" s="502">
        <v>7</v>
      </c>
      <c r="V66" s="502">
        <v>12</v>
      </c>
      <c r="W66" s="497"/>
    </row>
    <row r="67" spans="1:23" ht="19.5" customHeight="1">
      <c r="A67" s="499"/>
      <c r="B67" s="500"/>
      <c r="C67" s="501" t="s">
        <v>379</v>
      </c>
      <c r="D67" s="401">
        <f t="shared" si="20"/>
        <v>222</v>
      </c>
      <c r="E67" s="502">
        <v>1</v>
      </c>
      <c r="F67" s="482">
        <v>12</v>
      </c>
      <c r="G67" s="482">
        <v>18</v>
      </c>
      <c r="H67" s="482">
        <v>14</v>
      </c>
      <c r="I67" s="482">
        <v>21</v>
      </c>
      <c r="J67" s="482">
        <v>12</v>
      </c>
      <c r="K67" s="482">
        <v>12</v>
      </c>
      <c r="L67" s="482">
        <v>12</v>
      </c>
      <c r="M67" s="482">
        <v>17</v>
      </c>
      <c r="N67" s="482">
        <v>15</v>
      </c>
      <c r="O67" s="482">
        <v>12</v>
      </c>
      <c r="P67" s="482">
        <v>12</v>
      </c>
      <c r="Q67" s="482">
        <v>11</v>
      </c>
      <c r="R67" s="482">
        <v>12</v>
      </c>
      <c r="S67" s="482">
        <v>15</v>
      </c>
      <c r="T67" s="482">
        <v>9</v>
      </c>
      <c r="U67" s="502">
        <v>7</v>
      </c>
      <c r="V67" s="502">
        <v>10</v>
      </c>
    </row>
    <row r="68" spans="1:23" s="498" customFormat="1" ht="19.5" customHeight="1">
      <c r="A68" s="494" t="s">
        <v>39</v>
      </c>
      <c r="B68" s="495" t="s">
        <v>398</v>
      </c>
      <c r="C68" s="496"/>
      <c r="D68" s="403">
        <f t="shared" si="20"/>
        <v>313</v>
      </c>
      <c r="E68" s="405">
        <f t="shared" ref="E68:V68" si="28">SUM(E69:E70)</f>
        <v>4</v>
      </c>
      <c r="F68" s="406">
        <f t="shared" si="28"/>
        <v>11</v>
      </c>
      <c r="G68" s="406">
        <f t="shared" si="28"/>
        <v>13</v>
      </c>
      <c r="H68" s="406">
        <f t="shared" si="28"/>
        <v>15</v>
      </c>
      <c r="I68" s="406">
        <f t="shared" si="28"/>
        <v>13</v>
      </c>
      <c r="J68" s="406">
        <f t="shared" si="28"/>
        <v>16</v>
      </c>
      <c r="K68" s="406">
        <f t="shared" si="28"/>
        <v>17</v>
      </c>
      <c r="L68" s="406">
        <f t="shared" si="28"/>
        <v>26</v>
      </c>
      <c r="M68" s="406">
        <f t="shared" si="28"/>
        <v>22</v>
      </c>
      <c r="N68" s="406">
        <f t="shared" si="28"/>
        <v>17</v>
      </c>
      <c r="O68" s="406">
        <f t="shared" si="28"/>
        <v>15</v>
      </c>
      <c r="P68" s="406">
        <f t="shared" si="28"/>
        <v>21</v>
      </c>
      <c r="Q68" s="406">
        <f t="shared" si="28"/>
        <v>19</v>
      </c>
      <c r="R68" s="406">
        <f t="shared" si="28"/>
        <v>25</v>
      </c>
      <c r="S68" s="406">
        <f t="shared" si="28"/>
        <v>23</v>
      </c>
      <c r="T68" s="406">
        <f t="shared" si="28"/>
        <v>21</v>
      </c>
      <c r="U68" s="406">
        <f t="shared" si="28"/>
        <v>12</v>
      </c>
      <c r="V68" s="406">
        <f t="shared" si="28"/>
        <v>23</v>
      </c>
      <c r="W68" s="497"/>
    </row>
    <row r="69" spans="1:23" s="498" customFormat="1" ht="19.5" customHeight="1">
      <c r="A69" s="499"/>
      <c r="B69" s="500"/>
      <c r="C69" s="501" t="s">
        <v>378</v>
      </c>
      <c r="D69" s="401">
        <f t="shared" si="20"/>
        <v>143</v>
      </c>
      <c r="E69" s="482">
        <v>2</v>
      </c>
      <c r="F69" s="482">
        <v>4</v>
      </c>
      <c r="G69" s="482">
        <v>5</v>
      </c>
      <c r="H69" s="482">
        <v>7</v>
      </c>
      <c r="I69" s="482">
        <v>5</v>
      </c>
      <c r="J69" s="482">
        <v>6</v>
      </c>
      <c r="K69" s="482">
        <v>11</v>
      </c>
      <c r="L69" s="482">
        <v>10</v>
      </c>
      <c r="M69" s="482">
        <v>13</v>
      </c>
      <c r="N69" s="482">
        <v>10</v>
      </c>
      <c r="O69" s="482">
        <v>7</v>
      </c>
      <c r="P69" s="482">
        <v>12</v>
      </c>
      <c r="Q69" s="482">
        <v>9</v>
      </c>
      <c r="R69" s="482">
        <v>10</v>
      </c>
      <c r="S69" s="482">
        <v>12</v>
      </c>
      <c r="T69" s="482">
        <v>10</v>
      </c>
      <c r="U69" s="502">
        <v>5</v>
      </c>
      <c r="V69" s="502">
        <v>5</v>
      </c>
      <c r="W69" s="497"/>
    </row>
    <row r="70" spans="1:23" ht="19.5" customHeight="1">
      <c r="A70" s="499"/>
      <c r="B70" s="500"/>
      <c r="C70" s="501" t="s">
        <v>379</v>
      </c>
      <c r="D70" s="401">
        <f t="shared" si="20"/>
        <v>170</v>
      </c>
      <c r="E70" s="502">
        <v>2</v>
      </c>
      <c r="F70" s="482">
        <v>7</v>
      </c>
      <c r="G70" s="482">
        <v>8</v>
      </c>
      <c r="H70" s="482">
        <v>8</v>
      </c>
      <c r="I70" s="482">
        <v>8</v>
      </c>
      <c r="J70" s="482">
        <v>10</v>
      </c>
      <c r="K70" s="482">
        <v>6</v>
      </c>
      <c r="L70" s="482">
        <v>16</v>
      </c>
      <c r="M70" s="482">
        <v>9</v>
      </c>
      <c r="N70" s="482">
        <v>7</v>
      </c>
      <c r="O70" s="482">
        <v>8</v>
      </c>
      <c r="P70" s="482">
        <v>9</v>
      </c>
      <c r="Q70" s="482">
        <v>10</v>
      </c>
      <c r="R70" s="482">
        <v>15</v>
      </c>
      <c r="S70" s="482">
        <v>11</v>
      </c>
      <c r="T70" s="482">
        <v>11</v>
      </c>
      <c r="U70" s="502">
        <v>7</v>
      </c>
      <c r="V70" s="502">
        <v>18</v>
      </c>
    </row>
    <row r="71" spans="1:23" s="498" customFormat="1" ht="19.5" customHeight="1">
      <c r="A71" s="494" t="s">
        <v>46</v>
      </c>
      <c r="B71" s="495" t="s">
        <v>399</v>
      </c>
      <c r="C71" s="496"/>
      <c r="D71" s="403">
        <f t="shared" si="20"/>
        <v>561</v>
      </c>
      <c r="E71" s="405">
        <f t="shared" ref="E71:V71" si="29">SUM(E72:E73)</f>
        <v>5</v>
      </c>
      <c r="F71" s="406">
        <f t="shared" si="29"/>
        <v>20</v>
      </c>
      <c r="G71" s="406">
        <f t="shared" si="29"/>
        <v>26</v>
      </c>
      <c r="H71" s="406">
        <f t="shared" si="29"/>
        <v>27</v>
      </c>
      <c r="I71" s="406">
        <f t="shared" si="29"/>
        <v>30</v>
      </c>
      <c r="J71" s="406">
        <f t="shared" si="29"/>
        <v>32</v>
      </c>
      <c r="K71" s="406">
        <f t="shared" si="29"/>
        <v>37</v>
      </c>
      <c r="L71" s="406">
        <f t="shared" si="29"/>
        <v>25</v>
      </c>
      <c r="M71" s="406">
        <f t="shared" si="29"/>
        <v>36</v>
      </c>
      <c r="N71" s="406">
        <f t="shared" si="29"/>
        <v>28</v>
      </c>
      <c r="O71" s="406">
        <f t="shared" si="29"/>
        <v>33</v>
      </c>
      <c r="P71" s="406">
        <f t="shared" si="29"/>
        <v>48</v>
      </c>
      <c r="Q71" s="406">
        <f t="shared" si="29"/>
        <v>33</v>
      </c>
      <c r="R71" s="406">
        <f t="shared" si="29"/>
        <v>38</v>
      </c>
      <c r="S71" s="406">
        <f t="shared" si="29"/>
        <v>34</v>
      </c>
      <c r="T71" s="406">
        <f t="shared" si="29"/>
        <v>33</v>
      </c>
      <c r="U71" s="406">
        <f t="shared" si="29"/>
        <v>28</v>
      </c>
      <c r="V71" s="406">
        <f t="shared" si="29"/>
        <v>48</v>
      </c>
      <c r="W71" s="497"/>
    </row>
    <row r="72" spans="1:23" s="498" customFormat="1" ht="19.5" customHeight="1">
      <c r="A72" s="499"/>
      <c r="B72" s="500"/>
      <c r="C72" s="501" t="s">
        <v>378</v>
      </c>
      <c r="D72" s="401">
        <f t="shared" si="20"/>
        <v>265</v>
      </c>
      <c r="E72" s="482">
        <v>3</v>
      </c>
      <c r="F72" s="482">
        <v>8</v>
      </c>
      <c r="G72" s="482">
        <v>11</v>
      </c>
      <c r="H72" s="482">
        <v>16</v>
      </c>
      <c r="I72" s="482">
        <v>9</v>
      </c>
      <c r="J72" s="482">
        <v>21</v>
      </c>
      <c r="K72" s="482">
        <v>17</v>
      </c>
      <c r="L72" s="482">
        <v>14</v>
      </c>
      <c r="M72" s="482">
        <v>18</v>
      </c>
      <c r="N72" s="482">
        <v>11</v>
      </c>
      <c r="O72" s="482">
        <v>20</v>
      </c>
      <c r="P72" s="482">
        <v>21</v>
      </c>
      <c r="Q72" s="482">
        <v>16</v>
      </c>
      <c r="R72" s="482">
        <v>18</v>
      </c>
      <c r="S72" s="482">
        <v>18</v>
      </c>
      <c r="T72" s="482">
        <v>16</v>
      </c>
      <c r="U72" s="502">
        <v>11</v>
      </c>
      <c r="V72" s="502">
        <v>17</v>
      </c>
      <c r="W72" s="497"/>
    </row>
    <row r="73" spans="1:23" ht="19.5" customHeight="1">
      <c r="A73" s="499"/>
      <c r="B73" s="500"/>
      <c r="C73" s="501" t="s">
        <v>379</v>
      </c>
      <c r="D73" s="401">
        <f t="shared" si="20"/>
        <v>296</v>
      </c>
      <c r="E73" s="502">
        <v>2</v>
      </c>
      <c r="F73" s="482">
        <v>12</v>
      </c>
      <c r="G73" s="482">
        <v>15</v>
      </c>
      <c r="H73" s="482">
        <v>11</v>
      </c>
      <c r="I73" s="482">
        <v>21</v>
      </c>
      <c r="J73" s="482">
        <v>11</v>
      </c>
      <c r="K73" s="482">
        <v>20</v>
      </c>
      <c r="L73" s="482">
        <v>11</v>
      </c>
      <c r="M73" s="482">
        <v>18</v>
      </c>
      <c r="N73" s="482">
        <v>17</v>
      </c>
      <c r="O73" s="482">
        <v>13</v>
      </c>
      <c r="P73" s="482">
        <v>27</v>
      </c>
      <c r="Q73" s="482">
        <v>17</v>
      </c>
      <c r="R73" s="482">
        <v>20</v>
      </c>
      <c r="S73" s="482">
        <v>16</v>
      </c>
      <c r="T73" s="482">
        <v>17</v>
      </c>
      <c r="U73" s="502">
        <v>17</v>
      </c>
      <c r="V73" s="502">
        <v>31</v>
      </c>
    </row>
    <row r="74" spans="1:23" s="498" customFormat="1" ht="19.5" customHeight="1">
      <c r="A74" s="494" t="s">
        <v>48</v>
      </c>
      <c r="B74" s="495" t="s">
        <v>400</v>
      </c>
      <c r="C74" s="496"/>
      <c r="D74" s="403">
        <f t="shared" si="20"/>
        <v>292</v>
      </c>
      <c r="E74" s="405">
        <f t="shared" ref="E74:V74" si="30">SUM(E75:E76)</f>
        <v>3</v>
      </c>
      <c r="F74" s="406">
        <f t="shared" si="30"/>
        <v>14</v>
      </c>
      <c r="G74" s="406">
        <f t="shared" si="30"/>
        <v>16</v>
      </c>
      <c r="H74" s="406">
        <f t="shared" si="30"/>
        <v>13</v>
      </c>
      <c r="I74" s="406">
        <f t="shared" si="30"/>
        <v>18</v>
      </c>
      <c r="J74" s="406">
        <f t="shared" si="30"/>
        <v>27</v>
      </c>
      <c r="K74" s="406">
        <f t="shared" si="30"/>
        <v>21</v>
      </c>
      <c r="L74" s="406">
        <f t="shared" si="30"/>
        <v>19</v>
      </c>
      <c r="M74" s="406">
        <f t="shared" si="30"/>
        <v>16</v>
      </c>
      <c r="N74" s="406">
        <f t="shared" si="30"/>
        <v>22</v>
      </c>
      <c r="O74" s="406">
        <f t="shared" si="30"/>
        <v>15</v>
      </c>
      <c r="P74" s="406">
        <f t="shared" si="30"/>
        <v>18</v>
      </c>
      <c r="Q74" s="406">
        <f t="shared" si="30"/>
        <v>14</v>
      </c>
      <c r="R74" s="406">
        <f t="shared" si="30"/>
        <v>18</v>
      </c>
      <c r="S74" s="406">
        <f t="shared" si="30"/>
        <v>14</v>
      </c>
      <c r="T74" s="406">
        <f t="shared" si="30"/>
        <v>13</v>
      </c>
      <c r="U74" s="406">
        <f t="shared" si="30"/>
        <v>15</v>
      </c>
      <c r="V74" s="406">
        <f t="shared" si="30"/>
        <v>16</v>
      </c>
      <c r="W74" s="497"/>
    </row>
    <row r="75" spans="1:23" s="498" customFormat="1" ht="19.5" customHeight="1">
      <c r="A75" s="499"/>
      <c r="B75" s="500"/>
      <c r="C75" s="501" t="s">
        <v>378</v>
      </c>
      <c r="D75" s="401">
        <f t="shared" si="20"/>
        <v>149</v>
      </c>
      <c r="E75" s="482">
        <v>1</v>
      </c>
      <c r="F75" s="482">
        <v>8</v>
      </c>
      <c r="G75" s="482">
        <v>9</v>
      </c>
      <c r="H75" s="482">
        <v>6</v>
      </c>
      <c r="I75" s="482">
        <v>11</v>
      </c>
      <c r="J75" s="482">
        <v>11</v>
      </c>
      <c r="K75" s="482">
        <v>13</v>
      </c>
      <c r="L75" s="482">
        <v>9</v>
      </c>
      <c r="M75" s="482">
        <v>10</v>
      </c>
      <c r="N75" s="482">
        <v>8</v>
      </c>
      <c r="O75" s="482">
        <v>8</v>
      </c>
      <c r="P75" s="482">
        <v>8</v>
      </c>
      <c r="Q75" s="482">
        <v>8</v>
      </c>
      <c r="R75" s="482">
        <v>7</v>
      </c>
      <c r="S75" s="482">
        <v>10</v>
      </c>
      <c r="T75" s="482">
        <v>5</v>
      </c>
      <c r="U75" s="502">
        <v>10</v>
      </c>
      <c r="V75" s="502">
        <v>7</v>
      </c>
      <c r="W75" s="497"/>
    </row>
    <row r="76" spans="1:23" ht="19.5" customHeight="1">
      <c r="A76" s="499"/>
      <c r="B76" s="500"/>
      <c r="C76" s="501" t="s">
        <v>379</v>
      </c>
      <c r="D76" s="401">
        <f t="shared" si="20"/>
        <v>143</v>
      </c>
      <c r="E76" s="502">
        <v>2</v>
      </c>
      <c r="F76" s="482">
        <v>6</v>
      </c>
      <c r="G76" s="482">
        <v>7</v>
      </c>
      <c r="H76" s="482">
        <v>7</v>
      </c>
      <c r="I76" s="482">
        <v>7</v>
      </c>
      <c r="J76" s="482">
        <v>16</v>
      </c>
      <c r="K76" s="482">
        <v>8</v>
      </c>
      <c r="L76" s="482">
        <v>10</v>
      </c>
      <c r="M76" s="482">
        <v>6</v>
      </c>
      <c r="N76" s="482">
        <v>14</v>
      </c>
      <c r="O76" s="482">
        <v>7</v>
      </c>
      <c r="P76" s="482">
        <v>10</v>
      </c>
      <c r="Q76" s="482">
        <v>6</v>
      </c>
      <c r="R76" s="482">
        <v>11</v>
      </c>
      <c r="S76" s="482">
        <v>4</v>
      </c>
      <c r="T76" s="482">
        <v>8</v>
      </c>
      <c r="U76" s="502">
        <v>5</v>
      </c>
      <c r="V76" s="502">
        <v>9</v>
      </c>
    </row>
    <row r="77" spans="1:23" s="498" customFormat="1" ht="19.5" customHeight="1">
      <c r="A77" s="491">
        <v>11</v>
      </c>
      <c r="B77" s="495" t="s">
        <v>401</v>
      </c>
      <c r="C77" s="496"/>
      <c r="D77" s="403">
        <f t="shared" si="20"/>
        <v>1289</v>
      </c>
      <c r="E77" s="405">
        <f t="shared" ref="E77:V77" si="31">SUM(E78:E79)</f>
        <v>12</v>
      </c>
      <c r="F77" s="406">
        <f t="shared" si="31"/>
        <v>45</v>
      </c>
      <c r="G77" s="406">
        <f t="shared" si="31"/>
        <v>54</v>
      </c>
      <c r="H77" s="406">
        <f t="shared" si="31"/>
        <v>59</v>
      </c>
      <c r="I77" s="406">
        <f t="shared" si="31"/>
        <v>67</v>
      </c>
      <c r="J77" s="406">
        <f t="shared" si="31"/>
        <v>62</v>
      </c>
      <c r="K77" s="406">
        <f t="shared" si="31"/>
        <v>76</v>
      </c>
      <c r="L77" s="406">
        <f t="shared" si="31"/>
        <v>51</v>
      </c>
      <c r="M77" s="406">
        <f t="shared" si="31"/>
        <v>63</v>
      </c>
      <c r="N77" s="406">
        <f t="shared" si="31"/>
        <v>53</v>
      </c>
      <c r="O77" s="406">
        <f t="shared" si="31"/>
        <v>54</v>
      </c>
      <c r="P77" s="406">
        <f t="shared" si="31"/>
        <v>77</v>
      </c>
      <c r="Q77" s="406">
        <f t="shared" si="31"/>
        <v>80</v>
      </c>
      <c r="R77" s="406">
        <f t="shared" si="31"/>
        <v>97</v>
      </c>
      <c r="S77" s="406">
        <f t="shared" si="31"/>
        <v>128</v>
      </c>
      <c r="T77" s="406">
        <f t="shared" si="31"/>
        <v>98</v>
      </c>
      <c r="U77" s="406">
        <f t="shared" si="31"/>
        <v>92</v>
      </c>
      <c r="V77" s="406">
        <f t="shared" si="31"/>
        <v>121</v>
      </c>
      <c r="W77" s="497"/>
    </row>
    <row r="78" spans="1:23" s="498" customFormat="1" ht="19.5" customHeight="1">
      <c r="A78" s="499"/>
      <c r="B78" s="500"/>
      <c r="C78" s="501" t="s">
        <v>378</v>
      </c>
      <c r="D78" s="401">
        <f t="shared" si="20"/>
        <v>632</v>
      </c>
      <c r="E78" s="482">
        <v>5</v>
      </c>
      <c r="F78" s="482">
        <v>21</v>
      </c>
      <c r="G78" s="482">
        <v>28</v>
      </c>
      <c r="H78" s="482">
        <v>32</v>
      </c>
      <c r="I78" s="482">
        <v>33</v>
      </c>
      <c r="J78" s="482">
        <v>28</v>
      </c>
      <c r="K78" s="482">
        <v>42</v>
      </c>
      <c r="L78" s="482">
        <v>26</v>
      </c>
      <c r="M78" s="482">
        <v>31</v>
      </c>
      <c r="N78" s="482">
        <v>26</v>
      </c>
      <c r="O78" s="482">
        <v>26</v>
      </c>
      <c r="P78" s="482">
        <v>36</v>
      </c>
      <c r="Q78" s="482">
        <v>43</v>
      </c>
      <c r="R78" s="482">
        <v>43</v>
      </c>
      <c r="S78" s="482">
        <v>69</v>
      </c>
      <c r="T78" s="482">
        <v>52</v>
      </c>
      <c r="U78" s="502">
        <v>40</v>
      </c>
      <c r="V78" s="502">
        <v>51</v>
      </c>
      <c r="W78" s="497"/>
    </row>
    <row r="79" spans="1:23" ht="19.5" customHeight="1">
      <c r="A79" s="499"/>
      <c r="B79" s="500"/>
      <c r="C79" s="501" t="s">
        <v>379</v>
      </c>
      <c r="D79" s="401">
        <f t="shared" ref="D79:D110" si="32">SUM(E79:V79)</f>
        <v>657</v>
      </c>
      <c r="E79" s="502">
        <v>7</v>
      </c>
      <c r="F79" s="482">
        <v>24</v>
      </c>
      <c r="G79" s="482">
        <v>26</v>
      </c>
      <c r="H79" s="482">
        <v>27</v>
      </c>
      <c r="I79" s="482">
        <v>34</v>
      </c>
      <c r="J79" s="482">
        <v>34</v>
      </c>
      <c r="K79" s="482">
        <v>34</v>
      </c>
      <c r="L79" s="482">
        <v>25</v>
      </c>
      <c r="M79" s="482">
        <v>32</v>
      </c>
      <c r="N79" s="482">
        <v>27</v>
      </c>
      <c r="O79" s="482">
        <v>28</v>
      </c>
      <c r="P79" s="482">
        <v>41</v>
      </c>
      <c r="Q79" s="482">
        <v>37</v>
      </c>
      <c r="R79" s="482">
        <v>54</v>
      </c>
      <c r="S79" s="482">
        <v>59</v>
      </c>
      <c r="T79" s="482">
        <v>46</v>
      </c>
      <c r="U79" s="502">
        <v>52</v>
      </c>
      <c r="V79" s="502">
        <v>70</v>
      </c>
    </row>
    <row r="80" spans="1:23" s="498" customFormat="1" ht="19.5" customHeight="1">
      <c r="A80" s="491">
        <v>12</v>
      </c>
      <c r="B80" s="495" t="s">
        <v>402</v>
      </c>
      <c r="C80" s="496"/>
      <c r="D80" s="403">
        <f t="shared" si="32"/>
        <v>1793</v>
      </c>
      <c r="E80" s="405">
        <f t="shared" ref="E80:V80" si="33">SUM(E81:E82)</f>
        <v>17</v>
      </c>
      <c r="F80" s="406">
        <f t="shared" si="33"/>
        <v>74</v>
      </c>
      <c r="G80" s="406">
        <f t="shared" si="33"/>
        <v>98</v>
      </c>
      <c r="H80" s="406">
        <f t="shared" si="33"/>
        <v>105</v>
      </c>
      <c r="I80" s="406">
        <f t="shared" si="33"/>
        <v>133</v>
      </c>
      <c r="J80" s="406">
        <f t="shared" si="33"/>
        <v>129</v>
      </c>
      <c r="K80" s="406">
        <f t="shared" si="33"/>
        <v>152</v>
      </c>
      <c r="L80" s="406">
        <f t="shared" si="33"/>
        <v>132</v>
      </c>
      <c r="M80" s="406">
        <f t="shared" si="33"/>
        <v>145</v>
      </c>
      <c r="N80" s="406">
        <f t="shared" si="33"/>
        <v>115</v>
      </c>
      <c r="O80" s="406">
        <f t="shared" si="33"/>
        <v>106</v>
      </c>
      <c r="P80" s="406">
        <f t="shared" si="33"/>
        <v>114</v>
      </c>
      <c r="Q80" s="406">
        <f t="shared" si="33"/>
        <v>106</v>
      </c>
      <c r="R80" s="406">
        <f t="shared" si="33"/>
        <v>93</v>
      </c>
      <c r="S80" s="406">
        <f t="shared" si="33"/>
        <v>85</v>
      </c>
      <c r="T80" s="406">
        <f t="shared" si="33"/>
        <v>67</v>
      </c>
      <c r="U80" s="406">
        <f t="shared" si="33"/>
        <v>49</v>
      </c>
      <c r="V80" s="406">
        <f t="shared" si="33"/>
        <v>73</v>
      </c>
      <c r="W80" s="497"/>
    </row>
    <row r="81" spans="1:23" s="498" customFormat="1" ht="19.5" customHeight="1">
      <c r="A81" s="491"/>
      <c r="B81" s="495"/>
      <c r="C81" s="501" t="s">
        <v>378</v>
      </c>
      <c r="D81" s="401">
        <f t="shared" si="32"/>
        <v>914</v>
      </c>
      <c r="E81" s="482">
        <v>13</v>
      </c>
      <c r="F81" s="482">
        <v>42</v>
      </c>
      <c r="G81" s="482">
        <v>50</v>
      </c>
      <c r="H81" s="482">
        <v>62</v>
      </c>
      <c r="I81" s="482">
        <v>70</v>
      </c>
      <c r="J81" s="482">
        <v>60</v>
      </c>
      <c r="K81" s="482">
        <v>81</v>
      </c>
      <c r="L81" s="482">
        <v>72</v>
      </c>
      <c r="M81" s="482">
        <v>76</v>
      </c>
      <c r="N81" s="482">
        <v>59</v>
      </c>
      <c r="O81" s="482">
        <v>57</v>
      </c>
      <c r="P81" s="482">
        <v>59</v>
      </c>
      <c r="Q81" s="482">
        <v>54</v>
      </c>
      <c r="R81" s="482">
        <v>40</v>
      </c>
      <c r="S81" s="482">
        <v>35</v>
      </c>
      <c r="T81" s="482">
        <v>35</v>
      </c>
      <c r="U81" s="502">
        <v>19</v>
      </c>
      <c r="V81" s="502">
        <v>30</v>
      </c>
      <c r="W81" s="497"/>
    </row>
    <row r="82" spans="1:23" ht="19.5" customHeight="1">
      <c r="A82" s="491"/>
      <c r="B82" s="495"/>
      <c r="C82" s="501" t="s">
        <v>379</v>
      </c>
      <c r="D82" s="401">
        <f t="shared" si="32"/>
        <v>879</v>
      </c>
      <c r="E82" s="502">
        <v>4</v>
      </c>
      <c r="F82" s="482">
        <v>32</v>
      </c>
      <c r="G82" s="482">
        <v>48</v>
      </c>
      <c r="H82" s="482">
        <v>43</v>
      </c>
      <c r="I82" s="482">
        <v>63</v>
      </c>
      <c r="J82" s="482">
        <v>69</v>
      </c>
      <c r="K82" s="482">
        <v>71</v>
      </c>
      <c r="L82" s="482">
        <v>60</v>
      </c>
      <c r="M82" s="482">
        <v>69</v>
      </c>
      <c r="N82" s="482">
        <v>56</v>
      </c>
      <c r="O82" s="482">
        <v>49</v>
      </c>
      <c r="P82" s="482">
        <v>55</v>
      </c>
      <c r="Q82" s="482">
        <v>52</v>
      </c>
      <c r="R82" s="482">
        <v>53</v>
      </c>
      <c r="S82" s="482">
        <v>50</v>
      </c>
      <c r="T82" s="482">
        <v>32</v>
      </c>
      <c r="U82" s="502">
        <v>30</v>
      </c>
      <c r="V82" s="502">
        <v>43</v>
      </c>
    </row>
    <row r="83" spans="1:23" s="498" customFormat="1" ht="19.5" customHeight="1">
      <c r="A83" s="491">
        <v>13</v>
      </c>
      <c r="B83" s="495" t="s">
        <v>403</v>
      </c>
      <c r="C83" s="496"/>
      <c r="D83" s="403">
        <f t="shared" si="32"/>
        <v>2373</v>
      </c>
      <c r="E83" s="405">
        <f t="shared" ref="E83:V83" si="34">SUM(E84:E85)</f>
        <v>32</v>
      </c>
      <c r="F83" s="406">
        <f t="shared" si="34"/>
        <v>124</v>
      </c>
      <c r="G83" s="406">
        <f t="shared" si="34"/>
        <v>160</v>
      </c>
      <c r="H83" s="406">
        <f t="shared" si="34"/>
        <v>171</v>
      </c>
      <c r="I83" s="406">
        <f t="shared" si="34"/>
        <v>169</v>
      </c>
      <c r="J83" s="406">
        <f t="shared" si="34"/>
        <v>190</v>
      </c>
      <c r="K83" s="406">
        <f t="shared" si="34"/>
        <v>183</v>
      </c>
      <c r="L83" s="406">
        <f t="shared" si="34"/>
        <v>206</v>
      </c>
      <c r="M83" s="406">
        <f t="shared" si="34"/>
        <v>230</v>
      </c>
      <c r="N83" s="406">
        <f t="shared" si="34"/>
        <v>149</v>
      </c>
      <c r="O83" s="406">
        <f t="shared" si="34"/>
        <v>129</v>
      </c>
      <c r="P83" s="406">
        <f t="shared" si="34"/>
        <v>156</v>
      </c>
      <c r="Q83" s="406">
        <f t="shared" si="34"/>
        <v>107</v>
      </c>
      <c r="R83" s="406">
        <f t="shared" si="34"/>
        <v>103</v>
      </c>
      <c r="S83" s="406">
        <f t="shared" si="34"/>
        <v>89</v>
      </c>
      <c r="T83" s="406">
        <f t="shared" si="34"/>
        <v>59</v>
      </c>
      <c r="U83" s="406">
        <f t="shared" si="34"/>
        <v>40</v>
      </c>
      <c r="V83" s="406">
        <f t="shared" si="34"/>
        <v>76</v>
      </c>
      <c r="W83" s="497"/>
    </row>
    <row r="84" spans="1:23" s="498" customFormat="1" ht="19.5" customHeight="1">
      <c r="A84" s="499"/>
      <c r="B84" s="500"/>
      <c r="C84" s="501" t="s">
        <v>378</v>
      </c>
      <c r="D84" s="401">
        <f t="shared" si="32"/>
        <v>1154</v>
      </c>
      <c r="E84" s="482">
        <v>7</v>
      </c>
      <c r="F84" s="482">
        <v>52</v>
      </c>
      <c r="G84" s="482">
        <v>90</v>
      </c>
      <c r="H84" s="482">
        <v>92</v>
      </c>
      <c r="I84" s="482">
        <v>84</v>
      </c>
      <c r="J84" s="482">
        <v>102</v>
      </c>
      <c r="K84" s="482">
        <v>105</v>
      </c>
      <c r="L84" s="482">
        <v>91</v>
      </c>
      <c r="M84" s="482">
        <v>121</v>
      </c>
      <c r="N84" s="482">
        <v>63</v>
      </c>
      <c r="O84" s="482">
        <v>60</v>
      </c>
      <c r="P84" s="482">
        <v>81</v>
      </c>
      <c r="Q84" s="482">
        <v>48</v>
      </c>
      <c r="R84" s="482">
        <v>48</v>
      </c>
      <c r="S84" s="482">
        <v>36</v>
      </c>
      <c r="T84" s="482">
        <v>31</v>
      </c>
      <c r="U84" s="502">
        <v>16</v>
      </c>
      <c r="V84" s="502">
        <v>27</v>
      </c>
      <c r="W84" s="497"/>
    </row>
    <row r="85" spans="1:23" ht="19.5" customHeight="1">
      <c r="A85" s="499"/>
      <c r="B85" s="500"/>
      <c r="C85" s="501" t="s">
        <v>379</v>
      </c>
      <c r="D85" s="401">
        <f t="shared" si="32"/>
        <v>1219</v>
      </c>
      <c r="E85" s="502">
        <v>25</v>
      </c>
      <c r="F85" s="482">
        <v>72</v>
      </c>
      <c r="G85" s="482">
        <v>70</v>
      </c>
      <c r="H85" s="482">
        <v>79</v>
      </c>
      <c r="I85" s="482">
        <v>85</v>
      </c>
      <c r="J85" s="482">
        <v>88</v>
      </c>
      <c r="K85" s="482">
        <v>78</v>
      </c>
      <c r="L85" s="482">
        <v>115</v>
      </c>
      <c r="M85" s="482">
        <v>109</v>
      </c>
      <c r="N85" s="482">
        <v>86</v>
      </c>
      <c r="O85" s="482">
        <v>69</v>
      </c>
      <c r="P85" s="482">
        <v>75</v>
      </c>
      <c r="Q85" s="482">
        <v>59</v>
      </c>
      <c r="R85" s="482">
        <v>55</v>
      </c>
      <c r="S85" s="482">
        <v>53</v>
      </c>
      <c r="T85" s="482">
        <v>28</v>
      </c>
      <c r="U85" s="502">
        <v>24</v>
      </c>
      <c r="V85" s="502">
        <v>49</v>
      </c>
    </row>
    <row r="86" spans="1:23" s="498" customFormat="1" ht="19.5" customHeight="1">
      <c r="A86" s="491">
        <v>14</v>
      </c>
      <c r="B86" s="495" t="s">
        <v>404</v>
      </c>
      <c r="C86" s="496"/>
      <c r="D86" s="403">
        <f t="shared" si="32"/>
        <v>1291</v>
      </c>
      <c r="E86" s="405">
        <f t="shared" ref="E86:V86" si="35">SUM(E87:E88)</f>
        <v>20</v>
      </c>
      <c r="F86" s="406">
        <f t="shared" si="35"/>
        <v>71</v>
      </c>
      <c r="G86" s="406">
        <f t="shared" si="35"/>
        <v>80</v>
      </c>
      <c r="H86" s="406">
        <f t="shared" si="35"/>
        <v>83</v>
      </c>
      <c r="I86" s="406">
        <f t="shared" si="35"/>
        <v>79</v>
      </c>
      <c r="J86" s="406">
        <f t="shared" si="35"/>
        <v>101</v>
      </c>
      <c r="K86" s="406">
        <f t="shared" si="35"/>
        <v>107</v>
      </c>
      <c r="L86" s="406">
        <f t="shared" si="35"/>
        <v>104</v>
      </c>
      <c r="M86" s="406">
        <f t="shared" si="35"/>
        <v>110</v>
      </c>
      <c r="N86" s="406">
        <f t="shared" si="35"/>
        <v>96</v>
      </c>
      <c r="O86" s="406">
        <f t="shared" si="35"/>
        <v>80</v>
      </c>
      <c r="P86" s="406">
        <f t="shared" si="35"/>
        <v>89</v>
      </c>
      <c r="Q86" s="406">
        <f t="shared" si="35"/>
        <v>79</v>
      </c>
      <c r="R86" s="406">
        <f t="shared" si="35"/>
        <v>53</v>
      </c>
      <c r="S86" s="406">
        <f t="shared" si="35"/>
        <v>49</v>
      </c>
      <c r="T86" s="406">
        <f t="shared" si="35"/>
        <v>36</v>
      </c>
      <c r="U86" s="406">
        <f t="shared" si="35"/>
        <v>22</v>
      </c>
      <c r="V86" s="406">
        <f t="shared" si="35"/>
        <v>32</v>
      </c>
      <c r="W86" s="497"/>
    </row>
    <row r="87" spans="1:23" s="498" customFormat="1" ht="19.5" customHeight="1">
      <c r="A87" s="499"/>
      <c r="B87" s="500"/>
      <c r="C87" s="501" t="s">
        <v>378</v>
      </c>
      <c r="D87" s="401">
        <f t="shared" si="32"/>
        <v>627</v>
      </c>
      <c r="E87" s="482">
        <v>14</v>
      </c>
      <c r="F87" s="482">
        <v>38</v>
      </c>
      <c r="G87" s="482">
        <v>37</v>
      </c>
      <c r="H87" s="482">
        <v>46</v>
      </c>
      <c r="I87" s="482">
        <v>28</v>
      </c>
      <c r="J87" s="482">
        <v>51</v>
      </c>
      <c r="K87" s="482">
        <v>49</v>
      </c>
      <c r="L87" s="482">
        <v>57</v>
      </c>
      <c r="M87" s="482">
        <v>59</v>
      </c>
      <c r="N87" s="482">
        <v>44</v>
      </c>
      <c r="O87" s="482">
        <v>37</v>
      </c>
      <c r="P87" s="482">
        <v>39</v>
      </c>
      <c r="Q87" s="482">
        <v>26</v>
      </c>
      <c r="R87" s="482">
        <v>31</v>
      </c>
      <c r="S87" s="482">
        <v>26</v>
      </c>
      <c r="T87" s="482">
        <v>19</v>
      </c>
      <c r="U87" s="502">
        <v>13</v>
      </c>
      <c r="V87" s="502">
        <v>13</v>
      </c>
      <c r="W87" s="497"/>
    </row>
    <row r="88" spans="1:23" ht="19.5" customHeight="1">
      <c r="A88" s="499"/>
      <c r="B88" s="500"/>
      <c r="C88" s="501" t="s">
        <v>379</v>
      </c>
      <c r="D88" s="401">
        <f t="shared" si="32"/>
        <v>664</v>
      </c>
      <c r="E88" s="502">
        <v>6</v>
      </c>
      <c r="F88" s="482">
        <v>33</v>
      </c>
      <c r="G88" s="482">
        <v>43</v>
      </c>
      <c r="H88" s="482">
        <v>37</v>
      </c>
      <c r="I88" s="482">
        <v>51</v>
      </c>
      <c r="J88" s="482">
        <v>50</v>
      </c>
      <c r="K88" s="482">
        <v>58</v>
      </c>
      <c r="L88" s="482">
        <v>47</v>
      </c>
      <c r="M88" s="482">
        <v>51</v>
      </c>
      <c r="N88" s="482">
        <v>52</v>
      </c>
      <c r="O88" s="482">
        <v>43</v>
      </c>
      <c r="P88" s="482">
        <v>50</v>
      </c>
      <c r="Q88" s="482">
        <v>53</v>
      </c>
      <c r="R88" s="482">
        <v>22</v>
      </c>
      <c r="S88" s="482">
        <v>23</v>
      </c>
      <c r="T88" s="482">
        <v>17</v>
      </c>
      <c r="U88" s="502">
        <v>9</v>
      </c>
      <c r="V88" s="502">
        <v>19</v>
      </c>
    </row>
    <row r="89" spans="1:23" s="498" customFormat="1" ht="19.5" customHeight="1">
      <c r="A89" s="491">
        <v>15</v>
      </c>
      <c r="B89" s="495" t="s">
        <v>405</v>
      </c>
      <c r="C89" s="496"/>
      <c r="D89" s="403">
        <f t="shared" si="32"/>
        <v>201</v>
      </c>
      <c r="E89" s="405">
        <f t="shared" ref="E89:V89" si="36">SUM(E90:E91)</f>
        <v>2</v>
      </c>
      <c r="F89" s="406">
        <f t="shared" si="36"/>
        <v>7</v>
      </c>
      <c r="G89" s="406">
        <f t="shared" si="36"/>
        <v>10</v>
      </c>
      <c r="H89" s="406">
        <f t="shared" si="36"/>
        <v>7</v>
      </c>
      <c r="I89" s="406">
        <f t="shared" si="36"/>
        <v>12</v>
      </c>
      <c r="J89" s="406">
        <f t="shared" si="36"/>
        <v>14</v>
      </c>
      <c r="K89" s="406">
        <f t="shared" si="36"/>
        <v>16</v>
      </c>
      <c r="L89" s="406">
        <f t="shared" si="36"/>
        <v>15</v>
      </c>
      <c r="M89" s="406">
        <f t="shared" si="36"/>
        <v>10</v>
      </c>
      <c r="N89" s="406">
        <f t="shared" si="36"/>
        <v>8</v>
      </c>
      <c r="O89" s="406">
        <f t="shared" si="36"/>
        <v>9</v>
      </c>
      <c r="P89" s="406">
        <f t="shared" si="36"/>
        <v>12</v>
      </c>
      <c r="Q89" s="406">
        <f t="shared" si="36"/>
        <v>14</v>
      </c>
      <c r="R89" s="406">
        <f t="shared" si="36"/>
        <v>18</v>
      </c>
      <c r="S89" s="406">
        <f t="shared" si="36"/>
        <v>13</v>
      </c>
      <c r="T89" s="406">
        <f t="shared" si="36"/>
        <v>12</v>
      </c>
      <c r="U89" s="406">
        <f t="shared" si="36"/>
        <v>9</v>
      </c>
      <c r="V89" s="406">
        <f t="shared" si="36"/>
        <v>13</v>
      </c>
      <c r="W89" s="497"/>
    </row>
    <row r="90" spans="1:23" s="498" customFormat="1" ht="19.5" customHeight="1">
      <c r="A90" s="499"/>
      <c r="B90" s="500"/>
      <c r="C90" s="501" t="s">
        <v>378</v>
      </c>
      <c r="D90" s="401">
        <f t="shared" si="32"/>
        <v>113</v>
      </c>
      <c r="E90" s="482">
        <v>1</v>
      </c>
      <c r="F90" s="482">
        <v>4</v>
      </c>
      <c r="G90" s="482">
        <v>6</v>
      </c>
      <c r="H90" s="482">
        <v>4</v>
      </c>
      <c r="I90" s="482">
        <v>6</v>
      </c>
      <c r="J90" s="482">
        <v>9</v>
      </c>
      <c r="K90" s="482">
        <v>9</v>
      </c>
      <c r="L90" s="482">
        <v>6</v>
      </c>
      <c r="M90" s="482">
        <v>6</v>
      </c>
      <c r="N90" s="482">
        <v>3</v>
      </c>
      <c r="O90" s="482">
        <v>6</v>
      </c>
      <c r="P90" s="482">
        <v>5</v>
      </c>
      <c r="Q90" s="482">
        <v>9</v>
      </c>
      <c r="R90" s="482">
        <v>10</v>
      </c>
      <c r="S90" s="482">
        <v>9</v>
      </c>
      <c r="T90" s="482">
        <v>8</v>
      </c>
      <c r="U90" s="502">
        <v>5</v>
      </c>
      <c r="V90" s="502">
        <v>7</v>
      </c>
      <c r="W90" s="497"/>
    </row>
    <row r="91" spans="1:23" ht="19.5" customHeight="1">
      <c r="A91" s="499"/>
      <c r="B91" s="500"/>
      <c r="C91" s="501" t="s">
        <v>379</v>
      </c>
      <c r="D91" s="401">
        <f t="shared" si="32"/>
        <v>88</v>
      </c>
      <c r="E91" s="502">
        <v>1</v>
      </c>
      <c r="F91" s="482">
        <v>3</v>
      </c>
      <c r="G91" s="482">
        <v>4</v>
      </c>
      <c r="H91" s="482">
        <v>3</v>
      </c>
      <c r="I91" s="482">
        <v>6</v>
      </c>
      <c r="J91" s="482">
        <v>5</v>
      </c>
      <c r="K91" s="482">
        <v>7</v>
      </c>
      <c r="L91" s="482">
        <v>9</v>
      </c>
      <c r="M91" s="482">
        <v>4</v>
      </c>
      <c r="N91" s="482">
        <v>5</v>
      </c>
      <c r="O91" s="482">
        <v>3</v>
      </c>
      <c r="P91" s="482">
        <v>7</v>
      </c>
      <c r="Q91" s="482">
        <v>5</v>
      </c>
      <c r="R91" s="482">
        <v>8</v>
      </c>
      <c r="S91" s="482">
        <v>4</v>
      </c>
      <c r="T91" s="482">
        <v>4</v>
      </c>
      <c r="U91" s="502">
        <v>4</v>
      </c>
      <c r="V91" s="502">
        <v>6</v>
      </c>
    </row>
    <row r="92" spans="1:23" s="498" customFormat="1" ht="19.5" customHeight="1">
      <c r="A92" s="491">
        <v>16</v>
      </c>
      <c r="B92" s="495" t="s">
        <v>180</v>
      </c>
      <c r="C92" s="496"/>
      <c r="D92" s="403">
        <f t="shared" si="32"/>
        <v>108</v>
      </c>
      <c r="E92" s="405">
        <f t="shared" ref="E92:V92" si="37">SUM(E93:E94)</f>
        <v>3</v>
      </c>
      <c r="F92" s="406">
        <f>SUM(F93:F94)</f>
        <v>5</v>
      </c>
      <c r="G92" s="406">
        <f t="shared" si="37"/>
        <v>3</v>
      </c>
      <c r="H92" s="406">
        <f t="shared" si="37"/>
        <v>7</v>
      </c>
      <c r="I92" s="406">
        <f t="shared" si="37"/>
        <v>4</v>
      </c>
      <c r="J92" s="406">
        <f t="shared" si="37"/>
        <v>7</v>
      </c>
      <c r="K92" s="406">
        <f t="shared" si="37"/>
        <v>9</v>
      </c>
      <c r="L92" s="406">
        <f t="shared" si="37"/>
        <v>8</v>
      </c>
      <c r="M92" s="406">
        <f t="shared" si="37"/>
        <v>8</v>
      </c>
      <c r="N92" s="406">
        <f t="shared" si="37"/>
        <v>5</v>
      </c>
      <c r="O92" s="406">
        <f t="shared" si="37"/>
        <v>5</v>
      </c>
      <c r="P92" s="406">
        <f t="shared" si="37"/>
        <v>7</v>
      </c>
      <c r="Q92" s="406">
        <f t="shared" si="37"/>
        <v>8</v>
      </c>
      <c r="R92" s="406">
        <f t="shared" si="37"/>
        <v>6</v>
      </c>
      <c r="S92" s="406">
        <f t="shared" si="37"/>
        <v>6</v>
      </c>
      <c r="T92" s="406">
        <f t="shared" si="37"/>
        <v>4</v>
      </c>
      <c r="U92" s="406">
        <f t="shared" si="37"/>
        <v>6</v>
      </c>
      <c r="V92" s="406">
        <f t="shared" si="37"/>
        <v>7</v>
      </c>
      <c r="W92" s="497"/>
    </row>
    <row r="93" spans="1:23" s="498" customFormat="1" ht="19.5" customHeight="1">
      <c r="A93" s="499"/>
      <c r="B93" s="500"/>
      <c r="C93" s="501" t="s">
        <v>378</v>
      </c>
      <c r="D93" s="401">
        <f t="shared" si="32"/>
        <v>62</v>
      </c>
      <c r="E93" s="498">
        <v>1</v>
      </c>
      <c r="F93" s="482">
        <v>3</v>
      </c>
      <c r="G93" s="482">
        <v>2</v>
      </c>
      <c r="H93" s="482">
        <v>4</v>
      </c>
      <c r="I93" s="482">
        <v>3</v>
      </c>
      <c r="J93" s="482">
        <v>4</v>
      </c>
      <c r="K93" s="482">
        <v>5</v>
      </c>
      <c r="L93" s="482">
        <v>6</v>
      </c>
      <c r="M93" s="482">
        <v>4</v>
      </c>
      <c r="N93" s="482">
        <v>4</v>
      </c>
      <c r="O93" s="482">
        <v>3</v>
      </c>
      <c r="P93" s="482">
        <v>4</v>
      </c>
      <c r="Q93" s="482">
        <v>5</v>
      </c>
      <c r="R93" s="482">
        <v>3</v>
      </c>
      <c r="S93" s="482">
        <v>3</v>
      </c>
      <c r="T93" s="482">
        <v>2</v>
      </c>
      <c r="U93" s="502">
        <v>3</v>
      </c>
      <c r="V93" s="502">
        <v>3</v>
      </c>
      <c r="W93" s="497"/>
    </row>
    <row r="94" spans="1:23" ht="19.5" customHeight="1">
      <c r="A94" s="499"/>
      <c r="B94" s="500"/>
      <c r="C94" s="501" t="s">
        <v>379</v>
      </c>
      <c r="D94" s="401">
        <f t="shared" si="32"/>
        <v>46</v>
      </c>
      <c r="E94" s="502">
        <v>2</v>
      </c>
      <c r="F94" s="482">
        <v>2</v>
      </c>
      <c r="G94" s="482">
        <v>1</v>
      </c>
      <c r="H94" s="482">
        <v>3</v>
      </c>
      <c r="I94" s="482">
        <v>1</v>
      </c>
      <c r="J94" s="482">
        <v>3</v>
      </c>
      <c r="K94" s="482">
        <v>4</v>
      </c>
      <c r="L94" s="482">
        <v>2</v>
      </c>
      <c r="M94" s="482">
        <v>4</v>
      </c>
      <c r="N94" s="482">
        <v>1</v>
      </c>
      <c r="O94" s="482">
        <v>2</v>
      </c>
      <c r="P94" s="482">
        <v>3</v>
      </c>
      <c r="Q94" s="482">
        <v>3</v>
      </c>
      <c r="R94" s="482">
        <v>3</v>
      </c>
      <c r="S94" s="482">
        <v>3</v>
      </c>
      <c r="T94" s="482">
        <v>2</v>
      </c>
      <c r="U94" s="502">
        <v>3</v>
      </c>
      <c r="V94" s="502">
        <v>4</v>
      </c>
    </row>
    <row r="95" spans="1:23" s="498" customFormat="1" ht="19.5" customHeight="1">
      <c r="A95" s="491">
        <v>17</v>
      </c>
      <c r="B95" s="495" t="s">
        <v>406</v>
      </c>
      <c r="C95" s="496"/>
      <c r="D95" s="403">
        <f t="shared" si="32"/>
        <v>964</v>
      </c>
      <c r="E95" s="405">
        <f t="shared" ref="E95:V95" si="38">SUM(E96:E97)</f>
        <v>10</v>
      </c>
      <c r="F95" s="406">
        <f t="shared" si="38"/>
        <v>32</v>
      </c>
      <c r="G95" s="406">
        <f t="shared" si="38"/>
        <v>40</v>
      </c>
      <c r="H95" s="406">
        <f t="shared" si="38"/>
        <v>60</v>
      </c>
      <c r="I95" s="406">
        <f t="shared" si="38"/>
        <v>74</v>
      </c>
      <c r="J95" s="406">
        <f t="shared" si="38"/>
        <v>75</v>
      </c>
      <c r="K95" s="406">
        <f t="shared" si="38"/>
        <v>64</v>
      </c>
      <c r="L95" s="406">
        <f t="shared" si="38"/>
        <v>55</v>
      </c>
      <c r="M95" s="406">
        <f t="shared" si="38"/>
        <v>60</v>
      </c>
      <c r="N95" s="406">
        <f t="shared" si="38"/>
        <v>58</v>
      </c>
      <c r="O95" s="406">
        <f t="shared" si="38"/>
        <v>59</v>
      </c>
      <c r="P95" s="406">
        <f t="shared" si="38"/>
        <v>69</v>
      </c>
      <c r="Q95" s="406">
        <f t="shared" si="38"/>
        <v>58</v>
      </c>
      <c r="R95" s="406">
        <f t="shared" si="38"/>
        <v>56</v>
      </c>
      <c r="S95" s="406">
        <f t="shared" si="38"/>
        <v>47</v>
      </c>
      <c r="T95" s="406">
        <f t="shared" si="38"/>
        <v>40</v>
      </c>
      <c r="U95" s="406">
        <f t="shared" si="38"/>
        <v>32</v>
      </c>
      <c r="V95" s="406">
        <f t="shared" si="38"/>
        <v>75</v>
      </c>
      <c r="W95" s="497"/>
    </row>
    <row r="96" spans="1:23" s="498" customFormat="1" ht="19.5" customHeight="1">
      <c r="A96" s="499"/>
      <c r="B96" s="500"/>
      <c r="C96" s="501" t="s">
        <v>378</v>
      </c>
      <c r="D96" s="401">
        <f t="shared" si="32"/>
        <v>489</v>
      </c>
      <c r="E96" s="482">
        <v>4</v>
      </c>
      <c r="F96" s="482">
        <v>16</v>
      </c>
      <c r="G96" s="482">
        <v>23</v>
      </c>
      <c r="H96" s="482">
        <v>31</v>
      </c>
      <c r="I96" s="482">
        <v>38</v>
      </c>
      <c r="J96" s="482">
        <v>45</v>
      </c>
      <c r="K96" s="482">
        <v>36</v>
      </c>
      <c r="L96" s="482">
        <v>27</v>
      </c>
      <c r="M96" s="482">
        <v>27</v>
      </c>
      <c r="N96" s="482">
        <v>29</v>
      </c>
      <c r="O96" s="482">
        <v>32</v>
      </c>
      <c r="P96" s="482">
        <v>35</v>
      </c>
      <c r="Q96" s="482">
        <v>30</v>
      </c>
      <c r="R96" s="482">
        <v>29</v>
      </c>
      <c r="S96" s="482">
        <v>20</v>
      </c>
      <c r="T96" s="482">
        <v>23</v>
      </c>
      <c r="U96" s="502">
        <v>12</v>
      </c>
      <c r="V96" s="502">
        <v>32</v>
      </c>
      <c r="W96" s="497"/>
    </row>
    <row r="97" spans="1:23" ht="19.5" customHeight="1">
      <c r="A97" s="499"/>
      <c r="B97" s="500"/>
      <c r="C97" s="501" t="s">
        <v>379</v>
      </c>
      <c r="D97" s="401">
        <f t="shared" si="32"/>
        <v>475</v>
      </c>
      <c r="E97" s="502">
        <v>6</v>
      </c>
      <c r="F97" s="482">
        <v>16</v>
      </c>
      <c r="G97" s="482">
        <v>17</v>
      </c>
      <c r="H97" s="482">
        <v>29</v>
      </c>
      <c r="I97" s="482">
        <v>36</v>
      </c>
      <c r="J97" s="482">
        <v>30</v>
      </c>
      <c r="K97" s="482">
        <v>28</v>
      </c>
      <c r="L97" s="482">
        <v>28</v>
      </c>
      <c r="M97" s="482">
        <v>33</v>
      </c>
      <c r="N97" s="482">
        <v>29</v>
      </c>
      <c r="O97" s="482">
        <v>27</v>
      </c>
      <c r="P97" s="482">
        <v>34</v>
      </c>
      <c r="Q97" s="482">
        <v>28</v>
      </c>
      <c r="R97" s="482">
        <v>27</v>
      </c>
      <c r="S97" s="482">
        <v>27</v>
      </c>
      <c r="T97" s="482">
        <v>17</v>
      </c>
      <c r="U97" s="502">
        <v>20</v>
      </c>
      <c r="V97" s="502">
        <v>43</v>
      </c>
    </row>
    <row r="98" spans="1:23" s="498" customFormat="1" ht="19.5" customHeight="1">
      <c r="A98" s="491">
        <v>18</v>
      </c>
      <c r="B98" s="495" t="s">
        <v>407</v>
      </c>
      <c r="C98" s="496"/>
      <c r="D98" s="403">
        <f t="shared" si="32"/>
        <v>209</v>
      </c>
      <c r="E98" s="405">
        <f t="shared" ref="E98:V98" si="39">SUM(E99:E100)</f>
        <v>1</v>
      </c>
      <c r="F98" s="406">
        <f t="shared" si="39"/>
        <v>5</v>
      </c>
      <c r="G98" s="406">
        <f t="shared" si="39"/>
        <v>7</v>
      </c>
      <c r="H98" s="406">
        <f t="shared" si="39"/>
        <v>6</v>
      </c>
      <c r="I98" s="406">
        <f t="shared" si="39"/>
        <v>7</v>
      </c>
      <c r="J98" s="406">
        <f t="shared" si="39"/>
        <v>8</v>
      </c>
      <c r="K98" s="406">
        <f t="shared" si="39"/>
        <v>9</v>
      </c>
      <c r="L98" s="406">
        <f t="shared" si="39"/>
        <v>14</v>
      </c>
      <c r="M98" s="406">
        <f t="shared" si="39"/>
        <v>12</v>
      </c>
      <c r="N98" s="406">
        <f t="shared" si="39"/>
        <v>10</v>
      </c>
      <c r="O98" s="406">
        <f t="shared" si="39"/>
        <v>12</v>
      </c>
      <c r="P98" s="406">
        <f t="shared" si="39"/>
        <v>15</v>
      </c>
      <c r="Q98" s="406">
        <f t="shared" si="39"/>
        <v>17</v>
      </c>
      <c r="R98" s="406">
        <f t="shared" si="39"/>
        <v>16</v>
      </c>
      <c r="S98" s="406">
        <f t="shared" si="39"/>
        <v>13</v>
      </c>
      <c r="T98" s="406">
        <f t="shared" si="39"/>
        <v>18</v>
      </c>
      <c r="U98" s="406">
        <f t="shared" si="39"/>
        <v>10</v>
      </c>
      <c r="V98" s="406">
        <f t="shared" si="39"/>
        <v>29</v>
      </c>
      <c r="W98" s="497"/>
    </row>
    <row r="99" spans="1:23" s="498" customFormat="1" ht="19.5" customHeight="1">
      <c r="A99" s="499"/>
      <c r="B99" s="500"/>
      <c r="C99" s="501" t="s">
        <v>378</v>
      </c>
      <c r="D99" s="401">
        <f t="shared" si="32"/>
        <v>112</v>
      </c>
      <c r="E99" s="482">
        <v>1</v>
      </c>
      <c r="F99" s="482">
        <v>2</v>
      </c>
      <c r="G99" s="482">
        <v>3</v>
      </c>
      <c r="H99" s="482">
        <v>3</v>
      </c>
      <c r="I99" s="482">
        <v>4</v>
      </c>
      <c r="J99" s="482">
        <v>6</v>
      </c>
      <c r="K99" s="482">
        <v>6</v>
      </c>
      <c r="L99" s="482">
        <v>6</v>
      </c>
      <c r="M99" s="482">
        <v>9</v>
      </c>
      <c r="N99" s="482">
        <v>5</v>
      </c>
      <c r="O99" s="482">
        <v>7</v>
      </c>
      <c r="P99" s="482">
        <v>8</v>
      </c>
      <c r="Q99" s="482">
        <v>11</v>
      </c>
      <c r="R99" s="482">
        <v>9</v>
      </c>
      <c r="S99" s="482">
        <v>6</v>
      </c>
      <c r="T99" s="482">
        <v>10</v>
      </c>
      <c r="U99" s="502">
        <v>5</v>
      </c>
      <c r="V99" s="502">
        <v>11</v>
      </c>
      <c r="W99" s="497"/>
    </row>
    <row r="100" spans="1:23" ht="19.5" customHeight="1">
      <c r="A100" s="499"/>
      <c r="B100" s="500"/>
      <c r="C100" s="501" t="s">
        <v>379</v>
      </c>
      <c r="D100" s="401">
        <f t="shared" si="32"/>
        <v>97</v>
      </c>
      <c r="E100" s="502">
        <v>0</v>
      </c>
      <c r="F100" s="482">
        <v>3</v>
      </c>
      <c r="G100" s="482">
        <v>4</v>
      </c>
      <c r="H100" s="482">
        <v>3</v>
      </c>
      <c r="I100" s="482">
        <v>3</v>
      </c>
      <c r="J100" s="482">
        <v>2</v>
      </c>
      <c r="K100" s="482">
        <v>3</v>
      </c>
      <c r="L100" s="482">
        <v>8</v>
      </c>
      <c r="M100" s="482">
        <v>3</v>
      </c>
      <c r="N100" s="482">
        <v>5</v>
      </c>
      <c r="O100" s="482">
        <v>5</v>
      </c>
      <c r="P100" s="482">
        <v>7</v>
      </c>
      <c r="Q100" s="482">
        <v>6</v>
      </c>
      <c r="R100" s="482">
        <v>7</v>
      </c>
      <c r="S100" s="482">
        <v>7</v>
      </c>
      <c r="T100" s="482">
        <v>8</v>
      </c>
      <c r="U100" s="502">
        <v>5</v>
      </c>
      <c r="V100" s="502">
        <v>18</v>
      </c>
    </row>
    <row r="101" spans="1:23" s="498" customFormat="1" ht="19.5" customHeight="1">
      <c r="A101" s="491">
        <v>19</v>
      </c>
      <c r="B101" s="495" t="s">
        <v>408</v>
      </c>
      <c r="C101" s="496"/>
      <c r="D101" s="403">
        <f t="shared" si="32"/>
        <v>613</v>
      </c>
      <c r="E101" s="405">
        <f t="shared" ref="E101:V101" si="40">SUM(E102:E103)</f>
        <v>5</v>
      </c>
      <c r="F101" s="406">
        <f t="shared" si="40"/>
        <v>22</v>
      </c>
      <c r="G101" s="406">
        <f t="shared" si="40"/>
        <v>29</v>
      </c>
      <c r="H101" s="406">
        <f t="shared" si="40"/>
        <v>25</v>
      </c>
      <c r="I101" s="406">
        <f t="shared" si="40"/>
        <v>27</v>
      </c>
      <c r="J101" s="406">
        <f t="shared" si="40"/>
        <v>27</v>
      </c>
      <c r="K101" s="406">
        <f t="shared" si="40"/>
        <v>42</v>
      </c>
      <c r="L101" s="406">
        <f t="shared" si="40"/>
        <v>29</v>
      </c>
      <c r="M101" s="406">
        <f t="shared" si="40"/>
        <v>33</v>
      </c>
      <c r="N101" s="406">
        <f t="shared" si="40"/>
        <v>37</v>
      </c>
      <c r="O101" s="406">
        <f t="shared" si="40"/>
        <v>36</v>
      </c>
      <c r="P101" s="406">
        <f t="shared" si="40"/>
        <v>50</v>
      </c>
      <c r="Q101" s="406">
        <f t="shared" si="40"/>
        <v>52</v>
      </c>
      <c r="R101" s="406">
        <f t="shared" si="40"/>
        <v>51</v>
      </c>
      <c r="S101" s="406">
        <f t="shared" si="40"/>
        <v>42</v>
      </c>
      <c r="T101" s="406">
        <f t="shared" si="40"/>
        <v>34</v>
      </c>
      <c r="U101" s="406">
        <f t="shared" si="40"/>
        <v>28</v>
      </c>
      <c r="V101" s="406">
        <f t="shared" si="40"/>
        <v>44</v>
      </c>
      <c r="W101" s="497"/>
    </row>
    <row r="102" spans="1:23" s="498" customFormat="1" ht="19.5" customHeight="1">
      <c r="A102" s="499"/>
      <c r="B102" s="500"/>
      <c r="C102" s="501" t="s">
        <v>378</v>
      </c>
      <c r="D102" s="401">
        <f t="shared" si="32"/>
        <v>304</v>
      </c>
      <c r="E102" s="482">
        <v>3</v>
      </c>
      <c r="F102" s="482">
        <v>9</v>
      </c>
      <c r="G102" s="482">
        <v>11</v>
      </c>
      <c r="H102" s="482">
        <v>12</v>
      </c>
      <c r="I102" s="482">
        <v>11</v>
      </c>
      <c r="J102" s="482">
        <v>15</v>
      </c>
      <c r="K102" s="482">
        <v>17</v>
      </c>
      <c r="L102" s="482">
        <v>19</v>
      </c>
      <c r="M102" s="482">
        <v>16</v>
      </c>
      <c r="N102" s="482">
        <v>18</v>
      </c>
      <c r="O102" s="482">
        <v>20</v>
      </c>
      <c r="P102" s="482">
        <v>28</v>
      </c>
      <c r="Q102" s="482">
        <v>27</v>
      </c>
      <c r="R102" s="482">
        <v>27</v>
      </c>
      <c r="S102" s="482">
        <v>24</v>
      </c>
      <c r="T102" s="482">
        <v>17</v>
      </c>
      <c r="U102" s="502">
        <v>13</v>
      </c>
      <c r="V102" s="502">
        <v>17</v>
      </c>
      <c r="W102" s="497"/>
    </row>
    <row r="103" spans="1:23" ht="19.5" customHeight="1">
      <c r="A103" s="499"/>
      <c r="B103" s="500"/>
      <c r="C103" s="501" t="s">
        <v>379</v>
      </c>
      <c r="D103" s="401">
        <f t="shared" si="32"/>
        <v>309</v>
      </c>
      <c r="E103" s="502">
        <v>2</v>
      </c>
      <c r="F103" s="482">
        <v>13</v>
      </c>
      <c r="G103" s="482">
        <v>18</v>
      </c>
      <c r="H103" s="482">
        <v>13</v>
      </c>
      <c r="I103" s="482">
        <v>16</v>
      </c>
      <c r="J103" s="482">
        <v>12</v>
      </c>
      <c r="K103" s="482">
        <v>25</v>
      </c>
      <c r="L103" s="482">
        <v>10</v>
      </c>
      <c r="M103" s="482">
        <v>17</v>
      </c>
      <c r="N103" s="482">
        <v>19</v>
      </c>
      <c r="O103" s="482">
        <v>16</v>
      </c>
      <c r="P103" s="482">
        <v>22</v>
      </c>
      <c r="Q103" s="482">
        <v>25</v>
      </c>
      <c r="R103" s="482">
        <v>24</v>
      </c>
      <c r="S103" s="482">
        <v>18</v>
      </c>
      <c r="T103" s="482">
        <v>17</v>
      </c>
      <c r="U103" s="502">
        <v>15</v>
      </c>
      <c r="V103" s="502">
        <v>27</v>
      </c>
    </row>
    <row r="104" spans="1:23" s="498" customFormat="1" ht="19.5" customHeight="1">
      <c r="A104" s="491">
        <v>20</v>
      </c>
      <c r="B104" s="495" t="s">
        <v>409</v>
      </c>
      <c r="C104" s="496"/>
      <c r="D104" s="403">
        <f t="shared" si="32"/>
        <v>123</v>
      </c>
      <c r="E104" s="405">
        <f t="shared" ref="E104:V104" si="41">SUM(E105:E106)</f>
        <v>2</v>
      </c>
      <c r="F104" s="406">
        <f t="shared" si="41"/>
        <v>4</v>
      </c>
      <c r="G104" s="406">
        <f t="shared" si="41"/>
        <v>4</v>
      </c>
      <c r="H104" s="406">
        <f t="shared" si="41"/>
        <v>6</v>
      </c>
      <c r="I104" s="406">
        <f t="shared" si="41"/>
        <v>5</v>
      </c>
      <c r="J104" s="406">
        <f t="shared" si="41"/>
        <v>10</v>
      </c>
      <c r="K104" s="406">
        <f t="shared" si="41"/>
        <v>7</v>
      </c>
      <c r="L104" s="406">
        <f t="shared" si="41"/>
        <v>7</v>
      </c>
      <c r="M104" s="406">
        <f t="shared" si="41"/>
        <v>8</v>
      </c>
      <c r="N104" s="406">
        <f t="shared" si="41"/>
        <v>9</v>
      </c>
      <c r="O104" s="406">
        <f t="shared" si="41"/>
        <v>7</v>
      </c>
      <c r="P104" s="406">
        <f t="shared" si="41"/>
        <v>9</v>
      </c>
      <c r="Q104" s="406">
        <f t="shared" si="41"/>
        <v>8</v>
      </c>
      <c r="R104" s="406">
        <f t="shared" si="41"/>
        <v>6</v>
      </c>
      <c r="S104" s="406">
        <f t="shared" si="41"/>
        <v>9</v>
      </c>
      <c r="T104" s="406">
        <f t="shared" si="41"/>
        <v>7</v>
      </c>
      <c r="U104" s="406">
        <f t="shared" si="41"/>
        <v>7</v>
      </c>
      <c r="V104" s="406">
        <f t="shared" si="41"/>
        <v>8</v>
      </c>
      <c r="W104" s="497"/>
    </row>
    <row r="105" spans="1:23" s="498" customFormat="1" ht="19.5" customHeight="1">
      <c r="A105" s="499"/>
      <c r="B105" s="500"/>
      <c r="C105" s="501" t="s">
        <v>378</v>
      </c>
      <c r="D105" s="401">
        <f t="shared" si="32"/>
        <v>69</v>
      </c>
      <c r="E105" s="482">
        <v>1</v>
      </c>
      <c r="F105" s="482">
        <v>2</v>
      </c>
      <c r="G105" s="482">
        <v>3</v>
      </c>
      <c r="H105" s="482">
        <v>4</v>
      </c>
      <c r="I105" s="482">
        <v>3</v>
      </c>
      <c r="J105" s="482">
        <v>6</v>
      </c>
      <c r="K105" s="482">
        <v>4</v>
      </c>
      <c r="L105" s="482">
        <v>4</v>
      </c>
      <c r="M105" s="482">
        <v>6</v>
      </c>
      <c r="N105" s="482">
        <v>6</v>
      </c>
      <c r="O105" s="482">
        <v>4</v>
      </c>
      <c r="P105" s="482">
        <v>5</v>
      </c>
      <c r="Q105" s="482">
        <v>4</v>
      </c>
      <c r="R105" s="482">
        <v>3</v>
      </c>
      <c r="S105" s="482">
        <v>4</v>
      </c>
      <c r="T105" s="482">
        <v>3</v>
      </c>
      <c r="U105" s="502">
        <v>3</v>
      </c>
      <c r="V105" s="502">
        <v>4</v>
      </c>
      <c r="W105" s="497"/>
    </row>
    <row r="106" spans="1:23" ht="19.5" customHeight="1">
      <c r="A106" s="499"/>
      <c r="B106" s="500"/>
      <c r="C106" s="501" t="s">
        <v>379</v>
      </c>
      <c r="D106" s="401">
        <f t="shared" si="32"/>
        <v>54</v>
      </c>
      <c r="E106" s="502">
        <v>1</v>
      </c>
      <c r="F106" s="482">
        <v>2</v>
      </c>
      <c r="G106" s="482">
        <v>1</v>
      </c>
      <c r="H106" s="482">
        <v>2</v>
      </c>
      <c r="I106" s="482">
        <v>2</v>
      </c>
      <c r="J106" s="482">
        <v>4</v>
      </c>
      <c r="K106" s="482">
        <v>3</v>
      </c>
      <c r="L106" s="482">
        <v>3</v>
      </c>
      <c r="M106" s="482">
        <v>2</v>
      </c>
      <c r="N106" s="482">
        <v>3</v>
      </c>
      <c r="O106" s="482">
        <v>3</v>
      </c>
      <c r="P106" s="482">
        <v>4</v>
      </c>
      <c r="Q106" s="482">
        <v>4</v>
      </c>
      <c r="R106" s="482">
        <v>3</v>
      </c>
      <c r="S106" s="482">
        <v>5</v>
      </c>
      <c r="T106" s="482">
        <v>4</v>
      </c>
      <c r="U106" s="502">
        <v>4</v>
      </c>
      <c r="V106" s="502">
        <v>4</v>
      </c>
    </row>
    <row r="107" spans="1:23" s="498" customFormat="1" ht="19.5" customHeight="1">
      <c r="A107" s="491">
        <v>21</v>
      </c>
      <c r="B107" s="495" t="s">
        <v>223</v>
      </c>
      <c r="C107" s="496"/>
      <c r="D107" s="403">
        <f t="shared" si="32"/>
        <v>2199</v>
      </c>
      <c r="E107" s="405">
        <f t="shared" ref="E107:V107" si="42">SUM(E108:E109)</f>
        <v>24</v>
      </c>
      <c r="F107" s="406">
        <f t="shared" si="42"/>
        <v>87</v>
      </c>
      <c r="G107" s="406">
        <f t="shared" si="42"/>
        <v>114</v>
      </c>
      <c r="H107" s="406">
        <f t="shared" si="42"/>
        <v>134</v>
      </c>
      <c r="I107" s="406">
        <f t="shared" si="42"/>
        <v>129</v>
      </c>
      <c r="J107" s="406">
        <f t="shared" si="42"/>
        <v>155</v>
      </c>
      <c r="K107" s="406">
        <f t="shared" si="42"/>
        <v>136</v>
      </c>
      <c r="L107" s="406">
        <f t="shared" si="42"/>
        <v>159</v>
      </c>
      <c r="M107" s="406">
        <f t="shared" si="42"/>
        <v>143</v>
      </c>
      <c r="N107" s="406">
        <f t="shared" si="42"/>
        <v>146</v>
      </c>
      <c r="O107" s="406">
        <f t="shared" si="42"/>
        <v>130</v>
      </c>
      <c r="P107" s="406">
        <f t="shared" si="42"/>
        <v>142</v>
      </c>
      <c r="Q107" s="406">
        <f t="shared" si="42"/>
        <v>122</v>
      </c>
      <c r="R107" s="406">
        <f t="shared" si="42"/>
        <v>125</v>
      </c>
      <c r="S107" s="406">
        <f t="shared" si="42"/>
        <v>132</v>
      </c>
      <c r="T107" s="406">
        <f t="shared" si="42"/>
        <v>114</v>
      </c>
      <c r="U107" s="406">
        <f t="shared" si="42"/>
        <v>77</v>
      </c>
      <c r="V107" s="406">
        <f t="shared" si="42"/>
        <v>130</v>
      </c>
      <c r="W107" s="497"/>
    </row>
    <row r="108" spans="1:23" s="498" customFormat="1" ht="19.5" customHeight="1">
      <c r="A108" s="499"/>
      <c r="B108" s="500"/>
      <c r="C108" s="501" t="s">
        <v>378</v>
      </c>
      <c r="D108" s="401">
        <f t="shared" si="32"/>
        <v>1068</v>
      </c>
      <c r="E108" s="482">
        <v>17</v>
      </c>
      <c r="F108" s="482">
        <v>41</v>
      </c>
      <c r="G108" s="482">
        <v>47</v>
      </c>
      <c r="H108" s="482">
        <v>74</v>
      </c>
      <c r="I108" s="482">
        <v>57</v>
      </c>
      <c r="J108" s="482">
        <v>83</v>
      </c>
      <c r="K108" s="482">
        <v>71</v>
      </c>
      <c r="L108" s="482">
        <v>80</v>
      </c>
      <c r="M108" s="482">
        <v>77</v>
      </c>
      <c r="N108" s="482">
        <v>82</v>
      </c>
      <c r="O108" s="482">
        <v>59</v>
      </c>
      <c r="P108" s="482">
        <v>84</v>
      </c>
      <c r="Q108" s="482">
        <v>49</v>
      </c>
      <c r="R108" s="482">
        <v>64</v>
      </c>
      <c r="S108" s="482">
        <v>61</v>
      </c>
      <c r="T108" s="482">
        <v>49</v>
      </c>
      <c r="U108" s="502">
        <v>35</v>
      </c>
      <c r="V108" s="502">
        <v>38</v>
      </c>
      <c r="W108" s="497"/>
    </row>
    <row r="109" spans="1:23" ht="19.5" customHeight="1">
      <c r="A109" s="499"/>
      <c r="B109" s="500"/>
      <c r="C109" s="501" t="s">
        <v>379</v>
      </c>
      <c r="D109" s="401">
        <f t="shared" si="32"/>
        <v>1131</v>
      </c>
      <c r="E109" s="502">
        <v>7</v>
      </c>
      <c r="F109" s="482">
        <v>46</v>
      </c>
      <c r="G109" s="482">
        <v>67</v>
      </c>
      <c r="H109" s="482">
        <v>60</v>
      </c>
      <c r="I109" s="482">
        <v>72</v>
      </c>
      <c r="J109" s="482">
        <v>72</v>
      </c>
      <c r="K109" s="482">
        <v>65</v>
      </c>
      <c r="L109" s="482">
        <v>79</v>
      </c>
      <c r="M109" s="482">
        <v>66</v>
      </c>
      <c r="N109" s="482">
        <v>64</v>
      </c>
      <c r="O109" s="482">
        <v>71</v>
      </c>
      <c r="P109" s="482">
        <v>58</v>
      </c>
      <c r="Q109" s="482">
        <v>73</v>
      </c>
      <c r="R109" s="482">
        <v>61</v>
      </c>
      <c r="S109" s="482">
        <v>71</v>
      </c>
      <c r="T109" s="482">
        <v>65</v>
      </c>
      <c r="U109" s="502">
        <v>42</v>
      </c>
      <c r="V109" s="502">
        <v>92</v>
      </c>
    </row>
    <row r="110" spans="1:23" s="498" customFormat="1" ht="19.5" customHeight="1">
      <c r="A110" s="491">
        <v>22</v>
      </c>
      <c r="B110" s="495" t="s">
        <v>410</v>
      </c>
      <c r="C110" s="496"/>
      <c r="D110" s="403">
        <f t="shared" si="32"/>
        <v>1178</v>
      </c>
      <c r="E110" s="405">
        <f t="shared" ref="E110:V110" si="43">SUM(E111:E112)</f>
        <v>16</v>
      </c>
      <c r="F110" s="406">
        <f t="shared" si="43"/>
        <v>48</v>
      </c>
      <c r="G110" s="406">
        <f t="shared" si="43"/>
        <v>65</v>
      </c>
      <c r="H110" s="406">
        <f t="shared" si="43"/>
        <v>85</v>
      </c>
      <c r="I110" s="406">
        <f t="shared" si="43"/>
        <v>63</v>
      </c>
      <c r="J110" s="406">
        <f t="shared" si="43"/>
        <v>83</v>
      </c>
      <c r="K110" s="406">
        <f t="shared" si="43"/>
        <v>64</v>
      </c>
      <c r="L110" s="406">
        <f t="shared" si="43"/>
        <v>89</v>
      </c>
      <c r="M110" s="406">
        <f t="shared" si="43"/>
        <v>88</v>
      </c>
      <c r="N110" s="406">
        <f t="shared" si="43"/>
        <v>69</v>
      </c>
      <c r="O110" s="406">
        <f t="shared" si="43"/>
        <v>75</v>
      </c>
      <c r="P110" s="406">
        <f t="shared" si="43"/>
        <v>64</v>
      </c>
      <c r="Q110" s="406">
        <f t="shared" si="43"/>
        <v>78</v>
      </c>
      <c r="R110" s="406">
        <f t="shared" si="43"/>
        <v>68</v>
      </c>
      <c r="S110" s="406">
        <f t="shared" si="43"/>
        <v>60</v>
      </c>
      <c r="T110" s="406">
        <f t="shared" si="43"/>
        <v>58</v>
      </c>
      <c r="U110" s="406">
        <f t="shared" si="43"/>
        <v>40</v>
      </c>
      <c r="V110" s="406">
        <f t="shared" si="43"/>
        <v>65</v>
      </c>
      <c r="W110" s="497"/>
    </row>
    <row r="111" spans="1:23" s="498" customFormat="1" ht="19.5" customHeight="1">
      <c r="A111" s="499"/>
      <c r="B111" s="500"/>
      <c r="C111" s="501" t="s">
        <v>378</v>
      </c>
      <c r="D111" s="401">
        <f t="shared" ref="D111:D118" si="44">SUM(E111:V111)</f>
        <v>566</v>
      </c>
      <c r="E111" s="482">
        <v>6</v>
      </c>
      <c r="F111" s="482">
        <v>29</v>
      </c>
      <c r="G111" s="482">
        <v>40</v>
      </c>
      <c r="H111" s="482">
        <v>37</v>
      </c>
      <c r="I111" s="482">
        <v>35</v>
      </c>
      <c r="J111" s="482">
        <v>38</v>
      </c>
      <c r="K111" s="482">
        <v>29</v>
      </c>
      <c r="L111" s="482">
        <v>38</v>
      </c>
      <c r="M111" s="482">
        <v>41</v>
      </c>
      <c r="N111" s="482">
        <v>34</v>
      </c>
      <c r="O111" s="482">
        <v>34</v>
      </c>
      <c r="P111" s="482">
        <v>33</v>
      </c>
      <c r="Q111" s="482">
        <v>40</v>
      </c>
      <c r="R111" s="482">
        <v>30</v>
      </c>
      <c r="S111" s="482">
        <v>29</v>
      </c>
      <c r="T111" s="482">
        <v>26</v>
      </c>
      <c r="U111" s="502">
        <v>18</v>
      </c>
      <c r="V111" s="502">
        <v>29</v>
      </c>
      <c r="W111" s="497"/>
    </row>
    <row r="112" spans="1:23" ht="19.5" customHeight="1">
      <c r="A112" s="499"/>
      <c r="B112" s="500"/>
      <c r="C112" s="501" t="s">
        <v>379</v>
      </c>
      <c r="D112" s="401">
        <f t="shared" si="44"/>
        <v>612</v>
      </c>
      <c r="E112" s="502">
        <v>10</v>
      </c>
      <c r="F112" s="482">
        <v>19</v>
      </c>
      <c r="G112" s="482">
        <v>25</v>
      </c>
      <c r="H112" s="482">
        <v>48</v>
      </c>
      <c r="I112" s="482">
        <v>28</v>
      </c>
      <c r="J112" s="482">
        <v>45</v>
      </c>
      <c r="K112" s="482">
        <v>35</v>
      </c>
      <c r="L112" s="482">
        <v>51</v>
      </c>
      <c r="M112" s="482">
        <v>47</v>
      </c>
      <c r="N112" s="482">
        <v>35</v>
      </c>
      <c r="O112" s="482">
        <v>41</v>
      </c>
      <c r="P112" s="482">
        <v>31</v>
      </c>
      <c r="Q112" s="482">
        <v>38</v>
      </c>
      <c r="R112" s="482">
        <v>38</v>
      </c>
      <c r="S112" s="482">
        <v>31</v>
      </c>
      <c r="T112" s="482">
        <v>32</v>
      </c>
      <c r="U112" s="502">
        <v>22</v>
      </c>
      <c r="V112" s="502">
        <v>36</v>
      </c>
    </row>
    <row r="113" spans="1:23" s="498" customFormat="1" ht="19.5" customHeight="1">
      <c r="A113" s="491">
        <v>23</v>
      </c>
      <c r="B113" s="495" t="s">
        <v>411</v>
      </c>
      <c r="C113" s="496"/>
      <c r="D113" s="403">
        <f t="shared" si="44"/>
        <v>413</v>
      </c>
      <c r="E113" s="405">
        <f t="shared" ref="E113:V113" si="45">SUM(E114:E115)</f>
        <v>3</v>
      </c>
      <c r="F113" s="406">
        <f t="shared" si="45"/>
        <v>17</v>
      </c>
      <c r="G113" s="406">
        <f t="shared" si="45"/>
        <v>22</v>
      </c>
      <c r="H113" s="406">
        <f t="shared" si="45"/>
        <v>20</v>
      </c>
      <c r="I113" s="406">
        <f t="shared" si="45"/>
        <v>26</v>
      </c>
      <c r="J113" s="406">
        <f t="shared" si="45"/>
        <v>19</v>
      </c>
      <c r="K113" s="406">
        <f t="shared" si="45"/>
        <v>19</v>
      </c>
      <c r="L113" s="406">
        <f t="shared" si="45"/>
        <v>28</v>
      </c>
      <c r="M113" s="406">
        <f t="shared" si="45"/>
        <v>30</v>
      </c>
      <c r="N113" s="406">
        <f t="shared" si="45"/>
        <v>24</v>
      </c>
      <c r="O113" s="406">
        <f t="shared" si="45"/>
        <v>21</v>
      </c>
      <c r="P113" s="406">
        <f t="shared" si="45"/>
        <v>35</v>
      </c>
      <c r="Q113" s="406">
        <f t="shared" si="45"/>
        <v>30</v>
      </c>
      <c r="R113" s="406">
        <f t="shared" si="45"/>
        <v>28</v>
      </c>
      <c r="S113" s="406">
        <f t="shared" si="45"/>
        <v>20</v>
      </c>
      <c r="T113" s="406">
        <f t="shared" si="45"/>
        <v>27</v>
      </c>
      <c r="U113" s="406">
        <f t="shared" si="45"/>
        <v>17</v>
      </c>
      <c r="V113" s="406">
        <f t="shared" si="45"/>
        <v>27</v>
      </c>
      <c r="W113" s="497"/>
    </row>
    <row r="114" spans="1:23" s="498" customFormat="1" ht="19.5" customHeight="1">
      <c r="A114" s="499"/>
      <c r="B114" s="500"/>
      <c r="C114" s="501" t="s">
        <v>378</v>
      </c>
      <c r="D114" s="401">
        <f t="shared" si="44"/>
        <v>208</v>
      </c>
      <c r="E114" s="482">
        <v>1</v>
      </c>
      <c r="F114" s="482">
        <v>8</v>
      </c>
      <c r="G114" s="482">
        <v>10</v>
      </c>
      <c r="H114" s="482">
        <v>9</v>
      </c>
      <c r="I114" s="482">
        <v>12</v>
      </c>
      <c r="J114" s="482">
        <v>11</v>
      </c>
      <c r="K114" s="482">
        <v>10</v>
      </c>
      <c r="L114" s="482">
        <v>11</v>
      </c>
      <c r="M114" s="482">
        <v>19</v>
      </c>
      <c r="N114" s="482">
        <v>12</v>
      </c>
      <c r="O114" s="482">
        <v>11</v>
      </c>
      <c r="P114" s="482">
        <v>14</v>
      </c>
      <c r="Q114" s="482">
        <v>17</v>
      </c>
      <c r="R114" s="482">
        <v>13</v>
      </c>
      <c r="S114" s="482">
        <v>12</v>
      </c>
      <c r="T114" s="482">
        <v>16</v>
      </c>
      <c r="U114" s="502">
        <v>9</v>
      </c>
      <c r="V114" s="502">
        <v>13</v>
      </c>
      <c r="W114" s="497"/>
    </row>
    <row r="115" spans="1:23" ht="19.5" customHeight="1">
      <c r="A115" s="499"/>
      <c r="B115" s="500"/>
      <c r="C115" s="501" t="s">
        <v>379</v>
      </c>
      <c r="D115" s="401">
        <f t="shared" si="44"/>
        <v>205</v>
      </c>
      <c r="E115" s="502">
        <v>2</v>
      </c>
      <c r="F115" s="482">
        <v>9</v>
      </c>
      <c r="G115" s="482">
        <v>12</v>
      </c>
      <c r="H115" s="482">
        <v>11</v>
      </c>
      <c r="I115" s="482">
        <v>14</v>
      </c>
      <c r="J115" s="482">
        <v>8</v>
      </c>
      <c r="K115" s="482">
        <v>9</v>
      </c>
      <c r="L115" s="482">
        <v>17</v>
      </c>
      <c r="M115" s="482">
        <v>11</v>
      </c>
      <c r="N115" s="482">
        <v>12</v>
      </c>
      <c r="O115" s="482">
        <v>10</v>
      </c>
      <c r="P115" s="482">
        <v>21</v>
      </c>
      <c r="Q115" s="482">
        <v>13</v>
      </c>
      <c r="R115" s="482">
        <v>15</v>
      </c>
      <c r="S115" s="482">
        <v>8</v>
      </c>
      <c r="T115" s="482">
        <v>11</v>
      </c>
      <c r="U115" s="502">
        <v>8</v>
      </c>
      <c r="V115" s="502">
        <v>14</v>
      </c>
    </row>
    <row r="116" spans="1:23" s="498" customFormat="1" ht="19.5" customHeight="1">
      <c r="A116" s="491">
        <v>24</v>
      </c>
      <c r="B116" s="495" t="s">
        <v>412</v>
      </c>
      <c r="C116" s="496"/>
      <c r="D116" s="403">
        <f t="shared" si="44"/>
        <v>294</v>
      </c>
      <c r="E116" s="405">
        <f t="shared" ref="E116:V116" si="46">SUM(E117:E118)</f>
        <v>2</v>
      </c>
      <c r="F116" s="406">
        <f t="shared" si="46"/>
        <v>11</v>
      </c>
      <c r="G116" s="406">
        <f t="shared" si="46"/>
        <v>15</v>
      </c>
      <c r="H116" s="406">
        <f t="shared" si="46"/>
        <v>12</v>
      </c>
      <c r="I116" s="406">
        <f t="shared" si="46"/>
        <v>15</v>
      </c>
      <c r="J116" s="406">
        <f t="shared" si="46"/>
        <v>12</v>
      </c>
      <c r="K116" s="406">
        <f t="shared" si="46"/>
        <v>17</v>
      </c>
      <c r="L116" s="406">
        <f t="shared" si="46"/>
        <v>16</v>
      </c>
      <c r="M116" s="406">
        <f t="shared" si="46"/>
        <v>21</v>
      </c>
      <c r="N116" s="406">
        <f t="shared" si="46"/>
        <v>18</v>
      </c>
      <c r="O116" s="406">
        <f t="shared" si="46"/>
        <v>16</v>
      </c>
      <c r="P116" s="406">
        <f t="shared" si="46"/>
        <v>19</v>
      </c>
      <c r="Q116" s="406">
        <f t="shared" si="46"/>
        <v>21</v>
      </c>
      <c r="R116" s="406">
        <f t="shared" si="46"/>
        <v>20</v>
      </c>
      <c r="S116" s="406">
        <f t="shared" si="46"/>
        <v>21</v>
      </c>
      <c r="T116" s="406">
        <f t="shared" si="46"/>
        <v>17</v>
      </c>
      <c r="U116" s="406">
        <f t="shared" si="46"/>
        <v>17</v>
      </c>
      <c r="V116" s="406">
        <f t="shared" si="46"/>
        <v>24</v>
      </c>
      <c r="W116" s="497"/>
    </row>
    <row r="117" spans="1:23" s="498" customFormat="1" ht="19.5" customHeight="1">
      <c r="A117" s="499"/>
      <c r="B117" s="505"/>
      <c r="C117" s="501" t="s">
        <v>378</v>
      </c>
      <c r="D117" s="401">
        <f t="shared" si="44"/>
        <v>158</v>
      </c>
      <c r="E117" s="482">
        <v>1</v>
      </c>
      <c r="F117" s="482">
        <v>7</v>
      </c>
      <c r="G117" s="482">
        <v>9</v>
      </c>
      <c r="H117" s="482">
        <v>7</v>
      </c>
      <c r="I117" s="482">
        <v>8</v>
      </c>
      <c r="J117" s="482">
        <v>8</v>
      </c>
      <c r="K117" s="482">
        <v>8</v>
      </c>
      <c r="L117" s="482">
        <v>9</v>
      </c>
      <c r="M117" s="482">
        <v>13</v>
      </c>
      <c r="N117" s="482">
        <v>12</v>
      </c>
      <c r="O117" s="482">
        <v>8</v>
      </c>
      <c r="P117" s="482">
        <v>11</v>
      </c>
      <c r="Q117" s="482">
        <v>11</v>
      </c>
      <c r="R117" s="482">
        <v>12</v>
      </c>
      <c r="S117" s="482">
        <v>11</v>
      </c>
      <c r="T117" s="482">
        <v>8</v>
      </c>
      <c r="U117" s="502">
        <v>7</v>
      </c>
      <c r="V117" s="502">
        <v>8</v>
      </c>
      <c r="W117" s="511"/>
    </row>
    <row r="118" spans="1:23" ht="19.5" customHeight="1">
      <c r="A118" s="499"/>
      <c r="B118" s="505"/>
      <c r="C118" s="501" t="s">
        <v>379</v>
      </c>
      <c r="D118" s="401">
        <f t="shared" si="44"/>
        <v>136</v>
      </c>
      <c r="E118" s="502">
        <v>1</v>
      </c>
      <c r="F118" s="482">
        <v>4</v>
      </c>
      <c r="G118" s="482">
        <v>6</v>
      </c>
      <c r="H118" s="482">
        <v>5</v>
      </c>
      <c r="I118" s="482">
        <v>7</v>
      </c>
      <c r="J118" s="482">
        <v>4</v>
      </c>
      <c r="K118" s="482">
        <v>9</v>
      </c>
      <c r="L118" s="482">
        <v>7</v>
      </c>
      <c r="M118" s="482">
        <v>8</v>
      </c>
      <c r="N118" s="482">
        <v>6</v>
      </c>
      <c r="O118" s="482">
        <v>8</v>
      </c>
      <c r="P118" s="482">
        <v>8</v>
      </c>
      <c r="Q118" s="482">
        <v>10</v>
      </c>
      <c r="R118" s="482">
        <v>8</v>
      </c>
      <c r="S118" s="482">
        <v>10</v>
      </c>
      <c r="T118" s="482">
        <v>9</v>
      </c>
      <c r="U118" s="502">
        <v>10</v>
      </c>
      <c r="V118" s="502">
        <v>16</v>
      </c>
      <c r="W118" s="512"/>
    </row>
    <row r="119" spans="1:23" ht="19.5" customHeight="1">
      <c r="A119" s="1429" t="s">
        <v>29</v>
      </c>
      <c r="B119" s="1422" t="s">
        <v>38</v>
      </c>
      <c r="C119" s="1423"/>
      <c r="D119" s="1364">
        <f>SUM(E119:V119)</f>
        <v>27329</v>
      </c>
      <c r="E119" s="1433">
        <f>SUM(E122+E125+E128+E131+E134+E137+E140+E143+E146+E149+E152+E155+E158+E161+E164)</f>
        <v>270</v>
      </c>
      <c r="F119" s="1433">
        <f t="shared" ref="F119:V119" si="47">SUM(F122+F125+F128+F131+F134+F137+F140+F143+F146+F149+F152+F155+F158+F161+F164)</f>
        <v>1157</v>
      </c>
      <c r="G119" s="1433">
        <f t="shared" si="47"/>
        <v>1543</v>
      </c>
      <c r="H119" s="1433">
        <f t="shared" si="47"/>
        <v>1588</v>
      </c>
      <c r="I119" s="1433">
        <f t="shared" si="47"/>
        <v>1751</v>
      </c>
      <c r="J119" s="1433">
        <f t="shared" si="47"/>
        <v>1951</v>
      </c>
      <c r="K119" s="1433">
        <f t="shared" si="47"/>
        <v>1953</v>
      </c>
      <c r="L119" s="1433">
        <f t="shared" si="47"/>
        <v>1868</v>
      </c>
      <c r="M119" s="1433">
        <f t="shared" si="47"/>
        <v>1909</v>
      </c>
      <c r="N119" s="1433">
        <f t="shared" si="47"/>
        <v>1762</v>
      </c>
      <c r="O119" s="1433">
        <f t="shared" si="47"/>
        <v>1635</v>
      </c>
      <c r="P119" s="1433">
        <f t="shared" si="47"/>
        <v>1826</v>
      </c>
      <c r="Q119" s="1433">
        <f t="shared" si="47"/>
        <v>1748</v>
      </c>
      <c r="R119" s="1433">
        <f t="shared" si="47"/>
        <v>1600</v>
      </c>
      <c r="S119" s="1433">
        <f t="shared" si="47"/>
        <v>1389</v>
      </c>
      <c r="T119" s="1433">
        <f t="shared" si="47"/>
        <v>1175</v>
      </c>
      <c r="U119" s="1433">
        <f t="shared" si="47"/>
        <v>883</v>
      </c>
      <c r="V119" s="1433">
        <f t="shared" si="47"/>
        <v>1321</v>
      </c>
    </row>
    <row r="120" spans="1:23" ht="19.5" customHeight="1">
      <c r="A120" s="1420"/>
      <c r="B120" s="509"/>
      <c r="C120" s="489" t="s">
        <v>378</v>
      </c>
      <c r="D120" s="401">
        <f>SUM(E120:V120)</f>
        <v>13431</v>
      </c>
      <c r="E120" s="510">
        <f>E123+E126+E129+E132+E135+E138+E141+E144+E147+E150+E153+E156+E159+E162+E165</f>
        <v>137</v>
      </c>
      <c r="F120" s="510">
        <f t="shared" ref="F120:V120" si="48">F123+F126+F129+F132+F135+F138+F141+F144+F147+F150+F153+F156+F159+F162+F165</f>
        <v>592</v>
      </c>
      <c r="G120" s="510">
        <f t="shared" si="48"/>
        <v>797</v>
      </c>
      <c r="H120" s="510">
        <f t="shared" si="48"/>
        <v>815</v>
      </c>
      <c r="I120" s="510">
        <f t="shared" si="48"/>
        <v>895</v>
      </c>
      <c r="J120" s="510">
        <f t="shared" si="48"/>
        <v>994</v>
      </c>
      <c r="K120" s="510">
        <f t="shared" si="48"/>
        <v>974</v>
      </c>
      <c r="L120" s="510">
        <f t="shared" si="48"/>
        <v>928</v>
      </c>
      <c r="M120" s="510">
        <f t="shared" si="48"/>
        <v>928</v>
      </c>
      <c r="N120" s="510">
        <f t="shared" si="48"/>
        <v>883</v>
      </c>
      <c r="O120" s="510">
        <f t="shared" si="48"/>
        <v>814</v>
      </c>
      <c r="P120" s="510">
        <f t="shared" si="48"/>
        <v>924</v>
      </c>
      <c r="Q120" s="510">
        <f t="shared" si="48"/>
        <v>845</v>
      </c>
      <c r="R120" s="510">
        <f t="shared" si="48"/>
        <v>804</v>
      </c>
      <c r="S120" s="510">
        <f t="shared" si="48"/>
        <v>638</v>
      </c>
      <c r="T120" s="510">
        <f t="shared" si="48"/>
        <v>559</v>
      </c>
      <c r="U120" s="510">
        <f t="shared" si="48"/>
        <v>427</v>
      </c>
      <c r="V120" s="510">
        <f t="shared" si="48"/>
        <v>477</v>
      </c>
    </row>
    <row r="121" spans="1:23" ht="19.5" customHeight="1">
      <c r="A121" s="1421"/>
      <c r="B121" s="1431"/>
      <c r="C121" s="1427" t="s">
        <v>379</v>
      </c>
      <c r="D121" s="1612">
        <f>SUM(E121:V121)</f>
        <v>13898</v>
      </c>
      <c r="E121" s="1434">
        <f>E124+E127+E130+E133+E136+E139+E142+E145+E148+E151+E154+E157+E160+E163+E166</f>
        <v>133</v>
      </c>
      <c r="F121" s="1434">
        <f t="shared" ref="F121:V121" si="49">F124+F127+F130+F133+F136+F139+F142+F145+F148+F151+F154+F157+F160+F163+F166</f>
        <v>565</v>
      </c>
      <c r="G121" s="1434">
        <f t="shared" si="49"/>
        <v>746</v>
      </c>
      <c r="H121" s="1434">
        <f t="shared" si="49"/>
        <v>773</v>
      </c>
      <c r="I121" s="1434">
        <f t="shared" si="49"/>
        <v>856</v>
      </c>
      <c r="J121" s="1434">
        <f t="shared" si="49"/>
        <v>957</v>
      </c>
      <c r="K121" s="1434">
        <f t="shared" si="49"/>
        <v>979</v>
      </c>
      <c r="L121" s="1434">
        <f t="shared" si="49"/>
        <v>940</v>
      </c>
      <c r="M121" s="1434">
        <f t="shared" si="49"/>
        <v>981</v>
      </c>
      <c r="N121" s="1434">
        <f t="shared" si="49"/>
        <v>879</v>
      </c>
      <c r="O121" s="1434">
        <f t="shared" si="49"/>
        <v>821</v>
      </c>
      <c r="P121" s="1434">
        <f t="shared" si="49"/>
        <v>902</v>
      </c>
      <c r="Q121" s="1434">
        <f t="shared" si="49"/>
        <v>903</v>
      </c>
      <c r="R121" s="1434">
        <f t="shared" si="49"/>
        <v>796</v>
      </c>
      <c r="S121" s="1434">
        <f t="shared" si="49"/>
        <v>751</v>
      </c>
      <c r="T121" s="1434">
        <f t="shared" si="49"/>
        <v>616</v>
      </c>
      <c r="U121" s="1434">
        <f t="shared" si="49"/>
        <v>456</v>
      </c>
      <c r="V121" s="1434">
        <f t="shared" si="49"/>
        <v>844</v>
      </c>
    </row>
    <row r="122" spans="1:23" s="498" customFormat="1" ht="19.5" customHeight="1">
      <c r="A122" s="494" t="s">
        <v>25</v>
      </c>
      <c r="B122" s="495" t="s">
        <v>413</v>
      </c>
      <c r="C122" s="496"/>
      <c r="D122" s="403">
        <f t="shared" ref="D122:D166" si="50">SUM(E122:V122)</f>
        <v>8549</v>
      </c>
      <c r="E122" s="405">
        <f t="shared" ref="E122:V122" si="51">SUM(E123:E124)</f>
        <v>81</v>
      </c>
      <c r="F122" s="406">
        <f t="shared" si="51"/>
        <v>356</v>
      </c>
      <c r="G122" s="406">
        <f t="shared" si="51"/>
        <v>486</v>
      </c>
      <c r="H122" s="406">
        <f t="shared" si="51"/>
        <v>504</v>
      </c>
      <c r="I122" s="406">
        <f t="shared" si="51"/>
        <v>511</v>
      </c>
      <c r="J122" s="406">
        <f t="shared" si="51"/>
        <v>590</v>
      </c>
      <c r="K122" s="406">
        <f t="shared" si="51"/>
        <v>636</v>
      </c>
      <c r="L122" s="406">
        <f t="shared" si="51"/>
        <v>624</v>
      </c>
      <c r="M122" s="406">
        <f t="shared" si="51"/>
        <v>611</v>
      </c>
      <c r="N122" s="406">
        <f t="shared" si="51"/>
        <v>550</v>
      </c>
      <c r="O122" s="406">
        <f t="shared" si="51"/>
        <v>518</v>
      </c>
      <c r="P122" s="406">
        <f t="shared" si="51"/>
        <v>615</v>
      </c>
      <c r="Q122" s="406">
        <f t="shared" si="51"/>
        <v>553</v>
      </c>
      <c r="R122" s="406">
        <f t="shared" si="51"/>
        <v>460</v>
      </c>
      <c r="S122" s="406">
        <f t="shared" si="51"/>
        <v>408</v>
      </c>
      <c r="T122" s="406">
        <f t="shared" si="51"/>
        <v>379</v>
      </c>
      <c r="U122" s="406">
        <f t="shared" si="51"/>
        <v>282</v>
      </c>
      <c r="V122" s="406">
        <f t="shared" si="51"/>
        <v>385</v>
      </c>
      <c r="W122" s="497"/>
    </row>
    <row r="123" spans="1:23" s="498" customFormat="1" ht="19.5" customHeight="1">
      <c r="A123" s="499"/>
      <c r="B123" s="500"/>
      <c r="C123" s="501" t="s">
        <v>378</v>
      </c>
      <c r="D123" s="401">
        <f t="shared" si="50"/>
        <v>4005</v>
      </c>
      <c r="E123" s="482">
        <v>44</v>
      </c>
      <c r="F123" s="482">
        <v>187</v>
      </c>
      <c r="G123" s="482">
        <v>246</v>
      </c>
      <c r="H123" s="482">
        <v>249</v>
      </c>
      <c r="I123" s="482">
        <v>254</v>
      </c>
      <c r="J123" s="482">
        <v>306</v>
      </c>
      <c r="K123" s="482">
        <v>304</v>
      </c>
      <c r="L123" s="482">
        <v>312</v>
      </c>
      <c r="M123" s="482">
        <v>277</v>
      </c>
      <c r="N123" s="482">
        <v>277</v>
      </c>
      <c r="O123" s="482">
        <v>237</v>
      </c>
      <c r="P123" s="482">
        <v>310</v>
      </c>
      <c r="Q123" s="482">
        <v>242</v>
      </c>
      <c r="R123" s="482">
        <v>213</v>
      </c>
      <c r="S123" s="482">
        <v>160</v>
      </c>
      <c r="T123" s="482">
        <v>153</v>
      </c>
      <c r="U123" s="502">
        <v>126</v>
      </c>
      <c r="V123" s="502">
        <v>108</v>
      </c>
      <c r="W123" s="497"/>
    </row>
    <row r="124" spans="1:23" ht="19.5" customHeight="1">
      <c r="A124" s="499"/>
      <c r="B124" s="500"/>
      <c r="C124" s="501" t="s">
        <v>379</v>
      </c>
      <c r="D124" s="401">
        <f t="shared" si="50"/>
        <v>4544</v>
      </c>
      <c r="E124" s="502">
        <v>37</v>
      </c>
      <c r="F124" s="482">
        <v>169</v>
      </c>
      <c r="G124" s="482">
        <v>240</v>
      </c>
      <c r="H124" s="482">
        <v>255</v>
      </c>
      <c r="I124" s="482">
        <v>257</v>
      </c>
      <c r="J124" s="482">
        <v>284</v>
      </c>
      <c r="K124" s="482">
        <v>332</v>
      </c>
      <c r="L124" s="482">
        <v>312</v>
      </c>
      <c r="M124" s="482">
        <v>334</v>
      </c>
      <c r="N124" s="482">
        <v>273</v>
      </c>
      <c r="O124" s="482">
        <v>281</v>
      </c>
      <c r="P124" s="482">
        <v>305</v>
      </c>
      <c r="Q124" s="482">
        <v>311</v>
      </c>
      <c r="R124" s="482">
        <v>247</v>
      </c>
      <c r="S124" s="482">
        <v>248</v>
      </c>
      <c r="T124" s="482">
        <v>226</v>
      </c>
      <c r="U124" s="502">
        <v>156</v>
      </c>
      <c r="V124" s="502">
        <v>277</v>
      </c>
    </row>
    <row r="125" spans="1:23" s="498" customFormat="1" ht="19.5" customHeight="1">
      <c r="A125" s="494" t="s">
        <v>27</v>
      </c>
      <c r="B125" s="495" t="s">
        <v>168</v>
      </c>
      <c r="C125" s="496"/>
      <c r="D125" s="403">
        <f t="shared" si="50"/>
        <v>646</v>
      </c>
      <c r="E125" s="405">
        <f t="shared" ref="E125:V125" si="52">SUM(E126:E127)</f>
        <v>5</v>
      </c>
      <c r="F125" s="406">
        <f t="shared" si="52"/>
        <v>29</v>
      </c>
      <c r="G125" s="406">
        <f t="shared" si="52"/>
        <v>41</v>
      </c>
      <c r="H125" s="406">
        <f t="shared" si="52"/>
        <v>37</v>
      </c>
      <c r="I125" s="406">
        <f t="shared" si="52"/>
        <v>45</v>
      </c>
      <c r="J125" s="406">
        <f t="shared" si="52"/>
        <v>49</v>
      </c>
      <c r="K125" s="406">
        <f t="shared" si="52"/>
        <v>41</v>
      </c>
      <c r="L125" s="406">
        <f t="shared" si="52"/>
        <v>36</v>
      </c>
      <c r="M125" s="406">
        <f t="shared" si="52"/>
        <v>48</v>
      </c>
      <c r="N125" s="406">
        <f t="shared" si="52"/>
        <v>45</v>
      </c>
      <c r="O125" s="406">
        <f t="shared" si="52"/>
        <v>34</v>
      </c>
      <c r="P125" s="406">
        <f t="shared" si="52"/>
        <v>43</v>
      </c>
      <c r="Q125" s="406">
        <f t="shared" si="52"/>
        <v>47</v>
      </c>
      <c r="R125" s="406">
        <f t="shared" si="52"/>
        <v>37</v>
      </c>
      <c r="S125" s="406">
        <f t="shared" si="52"/>
        <v>33</v>
      </c>
      <c r="T125" s="406">
        <f t="shared" si="52"/>
        <v>25</v>
      </c>
      <c r="U125" s="406">
        <f t="shared" si="52"/>
        <v>21</v>
      </c>
      <c r="V125" s="406">
        <f t="shared" si="52"/>
        <v>30</v>
      </c>
      <c r="W125" s="497"/>
    </row>
    <row r="126" spans="1:23" s="498" customFormat="1" ht="19.5" customHeight="1">
      <c r="A126" s="499"/>
      <c r="B126" s="500"/>
      <c r="C126" s="501" t="s">
        <v>378</v>
      </c>
      <c r="D126" s="401">
        <f t="shared" si="50"/>
        <v>325</v>
      </c>
      <c r="E126" s="482">
        <v>3</v>
      </c>
      <c r="F126" s="482">
        <v>14</v>
      </c>
      <c r="G126" s="482">
        <v>20</v>
      </c>
      <c r="H126" s="482">
        <v>19</v>
      </c>
      <c r="I126" s="482">
        <v>26</v>
      </c>
      <c r="J126" s="482">
        <v>24</v>
      </c>
      <c r="K126" s="482">
        <v>18</v>
      </c>
      <c r="L126" s="482">
        <v>19</v>
      </c>
      <c r="M126" s="482">
        <v>27</v>
      </c>
      <c r="N126" s="482">
        <v>21</v>
      </c>
      <c r="O126" s="482">
        <v>18</v>
      </c>
      <c r="P126" s="482">
        <v>20</v>
      </c>
      <c r="Q126" s="482">
        <v>29</v>
      </c>
      <c r="R126" s="482">
        <v>15</v>
      </c>
      <c r="S126" s="482">
        <v>21</v>
      </c>
      <c r="T126" s="482">
        <v>11</v>
      </c>
      <c r="U126" s="502">
        <v>11</v>
      </c>
      <c r="V126" s="502">
        <v>9</v>
      </c>
      <c r="W126" s="497"/>
    </row>
    <row r="127" spans="1:23" ht="19.5" customHeight="1">
      <c r="A127" s="499"/>
      <c r="B127" s="500"/>
      <c r="C127" s="501" t="s">
        <v>379</v>
      </c>
      <c r="D127" s="401">
        <f t="shared" si="50"/>
        <v>321</v>
      </c>
      <c r="E127" s="502">
        <v>2</v>
      </c>
      <c r="F127" s="482">
        <v>15</v>
      </c>
      <c r="G127" s="482">
        <v>21</v>
      </c>
      <c r="H127" s="482">
        <v>18</v>
      </c>
      <c r="I127" s="482">
        <v>19</v>
      </c>
      <c r="J127" s="482">
        <v>25</v>
      </c>
      <c r="K127" s="482">
        <v>23</v>
      </c>
      <c r="L127" s="482">
        <v>17</v>
      </c>
      <c r="M127" s="482">
        <v>21</v>
      </c>
      <c r="N127" s="482">
        <v>24</v>
      </c>
      <c r="O127" s="482">
        <v>16</v>
      </c>
      <c r="P127" s="482">
        <v>23</v>
      </c>
      <c r="Q127" s="482">
        <v>18</v>
      </c>
      <c r="R127" s="482">
        <v>22</v>
      </c>
      <c r="S127" s="482">
        <v>12</v>
      </c>
      <c r="T127" s="482">
        <v>14</v>
      </c>
      <c r="U127" s="502">
        <v>10</v>
      </c>
      <c r="V127" s="502">
        <v>21</v>
      </c>
    </row>
    <row r="128" spans="1:23" s="498" customFormat="1" ht="19.5" customHeight="1">
      <c r="A128" s="513" t="s">
        <v>29</v>
      </c>
      <c r="B128" s="495" t="s">
        <v>414</v>
      </c>
      <c r="C128" s="496"/>
      <c r="D128" s="403">
        <f t="shared" si="50"/>
        <v>1079</v>
      </c>
      <c r="E128" s="405">
        <f t="shared" ref="E128:V128" si="53">SUM(E129:E130)</f>
        <v>4</v>
      </c>
      <c r="F128" s="406">
        <f t="shared" si="53"/>
        <v>50</v>
      </c>
      <c r="G128" s="406">
        <f t="shared" si="53"/>
        <v>88</v>
      </c>
      <c r="H128" s="406">
        <f t="shared" si="53"/>
        <v>64</v>
      </c>
      <c r="I128" s="406">
        <f t="shared" si="53"/>
        <v>68</v>
      </c>
      <c r="J128" s="406">
        <f t="shared" si="53"/>
        <v>78</v>
      </c>
      <c r="K128" s="406">
        <f t="shared" si="53"/>
        <v>65</v>
      </c>
      <c r="L128" s="406">
        <f t="shared" si="53"/>
        <v>70</v>
      </c>
      <c r="M128" s="406">
        <f t="shared" si="53"/>
        <v>64</v>
      </c>
      <c r="N128" s="406">
        <f t="shared" si="53"/>
        <v>62</v>
      </c>
      <c r="O128" s="406">
        <f t="shared" si="53"/>
        <v>64</v>
      </c>
      <c r="P128" s="406">
        <f t="shared" si="53"/>
        <v>68</v>
      </c>
      <c r="Q128" s="406">
        <f t="shared" si="53"/>
        <v>69</v>
      </c>
      <c r="R128" s="406">
        <f t="shared" si="53"/>
        <v>78</v>
      </c>
      <c r="S128" s="406">
        <f t="shared" si="53"/>
        <v>45</v>
      </c>
      <c r="T128" s="406">
        <f t="shared" si="53"/>
        <v>44</v>
      </c>
      <c r="U128" s="406">
        <f t="shared" si="53"/>
        <v>38</v>
      </c>
      <c r="V128" s="406">
        <f t="shared" si="53"/>
        <v>60</v>
      </c>
      <c r="W128" s="497"/>
    </row>
    <row r="129" spans="1:23" s="498" customFormat="1" ht="19.5" customHeight="1">
      <c r="A129" s="499"/>
      <c r="B129" s="500"/>
      <c r="C129" s="501" t="s">
        <v>378</v>
      </c>
      <c r="D129" s="401">
        <f t="shared" si="50"/>
        <v>554</v>
      </c>
      <c r="E129" s="482">
        <v>3</v>
      </c>
      <c r="F129" s="482">
        <v>29</v>
      </c>
      <c r="G129" s="482">
        <v>45</v>
      </c>
      <c r="H129" s="482">
        <v>34</v>
      </c>
      <c r="I129" s="482">
        <v>34</v>
      </c>
      <c r="J129" s="482">
        <v>37</v>
      </c>
      <c r="K129" s="482">
        <v>33</v>
      </c>
      <c r="L129" s="482">
        <v>30</v>
      </c>
      <c r="M129" s="482">
        <v>30</v>
      </c>
      <c r="N129" s="482">
        <v>30</v>
      </c>
      <c r="O129" s="482">
        <v>32</v>
      </c>
      <c r="P129" s="482">
        <v>37</v>
      </c>
      <c r="Q129" s="482">
        <v>40</v>
      </c>
      <c r="R129" s="482">
        <v>43</v>
      </c>
      <c r="S129" s="482">
        <v>28</v>
      </c>
      <c r="T129" s="482">
        <v>23</v>
      </c>
      <c r="U129" s="502">
        <v>18</v>
      </c>
      <c r="V129" s="502">
        <v>28</v>
      </c>
      <c r="W129" s="497"/>
    </row>
    <row r="130" spans="1:23" ht="19.5" customHeight="1">
      <c r="A130" s="499"/>
      <c r="B130" s="500"/>
      <c r="C130" s="501" t="s">
        <v>379</v>
      </c>
      <c r="D130" s="401">
        <f t="shared" si="50"/>
        <v>525</v>
      </c>
      <c r="E130" s="502">
        <v>1</v>
      </c>
      <c r="F130" s="482">
        <v>21</v>
      </c>
      <c r="G130" s="482">
        <v>43</v>
      </c>
      <c r="H130" s="482">
        <v>30</v>
      </c>
      <c r="I130" s="482">
        <v>34</v>
      </c>
      <c r="J130" s="482">
        <v>41</v>
      </c>
      <c r="K130" s="482">
        <v>32</v>
      </c>
      <c r="L130" s="482">
        <v>40</v>
      </c>
      <c r="M130" s="482">
        <v>34</v>
      </c>
      <c r="N130" s="482">
        <v>32</v>
      </c>
      <c r="O130" s="482">
        <v>32</v>
      </c>
      <c r="P130" s="482">
        <v>31</v>
      </c>
      <c r="Q130" s="482">
        <v>29</v>
      </c>
      <c r="R130" s="482">
        <v>35</v>
      </c>
      <c r="S130" s="482">
        <v>17</v>
      </c>
      <c r="T130" s="482">
        <v>21</v>
      </c>
      <c r="U130" s="502">
        <v>20</v>
      </c>
      <c r="V130" s="502">
        <v>32</v>
      </c>
    </row>
    <row r="131" spans="1:23" s="498" customFormat="1" ht="19.5" customHeight="1">
      <c r="A131" s="494" t="s">
        <v>31</v>
      </c>
      <c r="B131" s="495" t="s">
        <v>415</v>
      </c>
      <c r="C131" s="496"/>
      <c r="D131" s="403">
        <f t="shared" si="50"/>
        <v>1789</v>
      </c>
      <c r="E131" s="405">
        <f t="shared" ref="E131:V131" si="54">SUM(E132:E133)</f>
        <v>23</v>
      </c>
      <c r="F131" s="406">
        <f t="shared" si="54"/>
        <v>82</v>
      </c>
      <c r="G131" s="406">
        <f t="shared" si="54"/>
        <v>91</v>
      </c>
      <c r="H131" s="406">
        <f t="shared" si="54"/>
        <v>89</v>
      </c>
      <c r="I131" s="406">
        <f t="shared" si="54"/>
        <v>100</v>
      </c>
      <c r="J131" s="406">
        <f t="shared" si="54"/>
        <v>109</v>
      </c>
      <c r="K131" s="406">
        <f t="shared" si="54"/>
        <v>147</v>
      </c>
      <c r="L131" s="406">
        <f t="shared" si="54"/>
        <v>132</v>
      </c>
      <c r="M131" s="406">
        <f t="shared" si="54"/>
        <v>123</v>
      </c>
      <c r="N131" s="406">
        <f t="shared" si="54"/>
        <v>122</v>
      </c>
      <c r="O131" s="406">
        <f t="shared" si="54"/>
        <v>99</v>
      </c>
      <c r="P131" s="406">
        <f t="shared" si="54"/>
        <v>117</v>
      </c>
      <c r="Q131" s="406">
        <f t="shared" si="54"/>
        <v>109</v>
      </c>
      <c r="R131" s="406">
        <f t="shared" si="54"/>
        <v>122</v>
      </c>
      <c r="S131" s="406">
        <f t="shared" si="54"/>
        <v>99</v>
      </c>
      <c r="T131" s="406">
        <f t="shared" si="54"/>
        <v>85</v>
      </c>
      <c r="U131" s="406">
        <f t="shared" si="54"/>
        <v>58</v>
      </c>
      <c r="V131" s="406">
        <f t="shared" si="54"/>
        <v>82</v>
      </c>
      <c r="W131" s="497"/>
    </row>
    <row r="132" spans="1:23" s="498" customFormat="1" ht="19.5" customHeight="1">
      <c r="A132" s="499"/>
      <c r="B132" s="507"/>
      <c r="C132" s="501" t="s">
        <v>378</v>
      </c>
      <c r="D132" s="401">
        <f t="shared" si="50"/>
        <v>893</v>
      </c>
      <c r="E132" s="482">
        <v>9</v>
      </c>
      <c r="F132" s="482">
        <v>41</v>
      </c>
      <c r="G132" s="482">
        <v>52</v>
      </c>
      <c r="H132" s="482">
        <v>44</v>
      </c>
      <c r="I132" s="482">
        <v>51</v>
      </c>
      <c r="J132" s="482">
        <v>61</v>
      </c>
      <c r="K132" s="482">
        <v>63</v>
      </c>
      <c r="L132" s="482">
        <v>65</v>
      </c>
      <c r="M132" s="482">
        <v>63</v>
      </c>
      <c r="N132" s="482">
        <v>63</v>
      </c>
      <c r="O132" s="482">
        <v>55</v>
      </c>
      <c r="P132" s="482">
        <v>57</v>
      </c>
      <c r="Q132" s="482">
        <v>54</v>
      </c>
      <c r="R132" s="482">
        <v>65</v>
      </c>
      <c r="S132" s="482">
        <v>50</v>
      </c>
      <c r="T132" s="482">
        <v>38</v>
      </c>
      <c r="U132" s="502">
        <v>33</v>
      </c>
      <c r="V132" s="502">
        <v>29</v>
      </c>
      <c r="W132" s="497"/>
    </row>
    <row r="133" spans="1:23" ht="19.5" customHeight="1">
      <c r="A133" s="499"/>
      <c r="B133" s="500"/>
      <c r="C133" s="501" t="s">
        <v>379</v>
      </c>
      <c r="D133" s="401">
        <f t="shared" si="50"/>
        <v>896</v>
      </c>
      <c r="E133" s="502">
        <v>14</v>
      </c>
      <c r="F133" s="482">
        <v>41</v>
      </c>
      <c r="G133" s="482">
        <v>39</v>
      </c>
      <c r="H133" s="482">
        <v>45</v>
      </c>
      <c r="I133" s="482">
        <v>49</v>
      </c>
      <c r="J133" s="482">
        <v>48</v>
      </c>
      <c r="K133" s="482">
        <v>84</v>
      </c>
      <c r="L133" s="482">
        <v>67</v>
      </c>
      <c r="M133" s="482">
        <v>60</v>
      </c>
      <c r="N133" s="482">
        <v>59</v>
      </c>
      <c r="O133" s="482">
        <v>44</v>
      </c>
      <c r="P133" s="482">
        <v>60</v>
      </c>
      <c r="Q133" s="482">
        <v>55</v>
      </c>
      <c r="R133" s="482">
        <v>57</v>
      </c>
      <c r="S133" s="482">
        <v>49</v>
      </c>
      <c r="T133" s="482">
        <v>47</v>
      </c>
      <c r="U133" s="502">
        <v>25</v>
      </c>
      <c r="V133" s="502">
        <v>53</v>
      </c>
    </row>
    <row r="134" spans="1:23" s="498" customFormat="1" ht="19.5" customHeight="1">
      <c r="A134" s="494" t="s">
        <v>33</v>
      </c>
      <c r="B134" s="495" t="s">
        <v>416</v>
      </c>
      <c r="C134" s="496"/>
      <c r="D134" s="403">
        <f t="shared" si="50"/>
        <v>1252</v>
      </c>
      <c r="E134" s="405">
        <f t="shared" ref="E134:V134" si="55">SUM(E135:E136)</f>
        <v>7</v>
      </c>
      <c r="F134" s="406">
        <f t="shared" si="55"/>
        <v>43</v>
      </c>
      <c r="G134" s="406">
        <f t="shared" si="55"/>
        <v>67</v>
      </c>
      <c r="H134" s="406">
        <f t="shared" si="55"/>
        <v>68</v>
      </c>
      <c r="I134" s="406">
        <f t="shared" si="55"/>
        <v>93</v>
      </c>
      <c r="J134" s="406">
        <f t="shared" si="55"/>
        <v>96</v>
      </c>
      <c r="K134" s="406">
        <f t="shared" si="55"/>
        <v>82</v>
      </c>
      <c r="L134" s="406">
        <f t="shared" si="55"/>
        <v>77</v>
      </c>
      <c r="M134" s="406">
        <f t="shared" si="55"/>
        <v>91</v>
      </c>
      <c r="N134" s="406">
        <f t="shared" si="55"/>
        <v>89</v>
      </c>
      <c r="O134" s="406">
        <f t="shared" si="55"/>
        <v>70</v>
      </c>
      <c r="P134" s="406">
        <f t="shared" si="55"/>
        <v>92</v>
      </c>
      <c r="Q134" s="406">
        <f t="shared" si="55"/>
        <v>46</v>
      </c>
      <c r="R134" s="406">
        <f t="shared" si="55"/>
        <v>78</v>
      </c>
      <c r="S134" s="406">
        <f t="shared" si="55"/>
        <v>69</v>
      </c>
      <c r="T134" s="406">
        <f t="shared" si="55"/>
        <v>68</v>
      </c>
      <c r="U134" s="406">
        <f t="shared" si="55"/>
        <v>48</v>
      </c>
      <c r="V134" s="406">
        <f t="shared" si="55"/>
        <v>68</v>
      </c>
      <c r="W134" s="497"/>
    </row>
    <row r="135" spans="1:23" s="498" customFormat="1" ht="19.5" customHeight="1">
      <c r="A135" s="499"/>
      <c r="B135" s="500"/>
      <c r="C135" s="501" t="s">
        <v>378</v>
      </c>
      <c r="D135" s="401">
        <f t="shared" si="50"/>
        <v>642</v>
      </c>
      <c r="E135" s="482">
        <v>3</v>
      </c>
      <c r="F135" s="482">
        <v>22</v>
      </c>
      <c r="G135" s="482">
        <v>31</v>
      </c>
      <c r="H135" s="482">
        <v>26</v>
      </c>
      <c r="I135" s="482">
        <v>43</v>
      </c>
      <c r="J135" s="482">
        <v>51</v>
      </c>
      <c r="K135" s="482">
        <v>40</v>
      </c>
      <c r="L135" s="482">
        <v>42</v>
      </c>
      <c r="M135" s="482">
        <v>53</v>
      </c>
      <c r="N135" s="482">
        <v>52</v>
      </c>
      <c r="O135" s="482">
        <v>42</v>
      </c>
      <c r="P135" s="482">
        <v>49</v>
      </c>
      <c r="Q135" s="482">
        <v>24</v>
      </c>
      <c r="R135" s="482">
        <v>40</v>
      </c>
      <c r="S135" s="482">
        <v>33</v>
      </c>
      <c r="T135" s="482">
        <v>36</v>
      </c>
      <c r="U135" s="502">
        <v>24</v>
      </c>
      <c r="V135" s="502">
        <v>31</v>
      </c>
      <c r="W135" s="497"/>
    </row>
    <row r="136" spans="1:23" ht="19.5" customHeight="1">
      <c r="A136" s="499"/>
      <c r="B136" s="500"/>
      <c r="C136" s="501" t="s">
        <v>379</v>
      </c>
      <c r="D136" s="401">
        <f t="shared" si="50"/>
        <v>610</v>
      </c>
      <c r="E136" s="502">
        <v>4</v>
      </c>
      <c r="F136" s="482">
        <v>21</v>
      </c>
      <c r="G136" s="482">
        <v>36</v>
      </c>
      <c r="H136" s="482">
        <v>42</v>
      </c>
      <c r="I136" s="482">
        <v>50</v>
      </c>
      <c r="J136" s="482">
        <v>45</v>
      </c>
      <c r="K136" s="482">
        <v>42</v>
      </c>
      <c r="L136" s="482">
        <v>35</v>
      </c>
      <c r="M136" s="482">
        <v>38</v>
      </c>
      <c r="N136" s="482">
        <v>37</v>
      </c>
      <c r="O136" s="482">
        <v>28</v>
      </c>
      <c r="P136" s="482">
        <v>43</v>
      </c>
      <c r="Q136" s="482">
        <v>22</v>
      </c>
      <c r="R136" s="482">
        <v>38</v>
      </c>
      <c r="S136" s="482">
        <v>36</v>
      </c>
      <c r="T136" s="482">
        <v>32</v>
      </c>
      <c r="U136" s="502">
        <v>24</v>
      </c>
      <c r="V136" s="502">
        <v>37</v>
      </c>
    </row>
    <row r="137" spans="1:23" s="498" customFormat="1" ht="19.5" customHeight="1">
      <c r="A137" s="494" t="s">
        <v>35</v>
      </c>
      <c r="B137" s="495" t="s">
        <v>417</v>
      </c>
      <c r="C137" s="496"/>
      <c r="D137" s="403">
        <f t="shared" si="50"/>
        <v>708</v>
      </c>
      <c r="E137" s="405">
        <f t="shared" ref="E137:V137" si="56">SUM(E138:E139)</f>
        <v>5</v>
      </c>
      <c r="F137" s="406">
        <f t="shared" si="56"/>
        <v>21</v>
      </c>
      <c r="G137" s="406">
        <f t="shared" si="56"/>
        <v>29</v>
      </c>
      <c r="H137" s="406">
        <f t="shared" si="56"/>
        <v>35</v>
      </c>
      <c r="I137" s="406">
        <f t="shared" si="56"/>
        <v>50</v>
      </c>
      <c r="J137" s="406">
        <f t="shared" si="56"/>
        <v>36</v>
      </c>
      <c r="K137" s="406">
        <f t="shared" si="56"/>
        <v>38</v>
      </c>
      <c r="L137" s="406">
        <f t="shared" si="56"/>
        <v>44</v>
      </c>
      <c r="M137" s="406">
        <f t="shared" si="56"/>
        <v>49</v>
      </c>
      <c r="N137" s="406">
        <f t="shared" si="56"/>
        <v>64</v>
      </c>
      <c r="O137" s="406">
        <f t="shared" si="56"/>
        <v>39</v>
      </c>
      <c r="P137" s="406">
        <f t="shared" si="56"/>
        <v>40</v>
      </c>
      <c r="Q137" s="406">
        <f t="shared" si="56"/>
        <v>46</v>
      </c>
      <c r="R137" s="406">
        <f t="shared" si="56"/>
        <v>54</v>
      </c>
      <c r="S137" s="406">
        <f t="shared" si="56"/>
        <v>52</v>
      </c>
      <c r="T137" s="406">
        <f t="shared" si="56"/>
        <v>34</v>
      </c>
      <c r="U137" s="406">
        <f t="shared" si="56"/>
        <v>32</v>
      </c>
      <c r="V137" s="406">
        <f t="shared" si="56"/>
        <v>40</v>
      </c>
      <c r="W137" s="497"/>
    </row>
    <row r="138" spans="1:23" s="498" customFormat="1" ht="19.5" customHeight="1">
      <c r="A138" s="499"/>
      <c r="B138" s="500"/>
      <c r="C138" s="501" t="s">
        <v>378</v>
      </c>
      <c r="D138" s="401">
        <f t="shared" si="50"/>
        <v>374</v>
      </c>
      <c r="E138" s="482">
        <v>2</v>
      </c>
      <c r="F138" s="482">
        <v>8</v>
      </c>
      <c r="G138" s="482">
        <v>16</v>
      </c>
      <c r="H138" s="482">
        <v>22</v>
      </c>
      <c r="I138" s="482">
        <v>28</v>
      </c>
      <c r="J138" s="482">
        <v>19</v>
      </c>
      <c r="K138" s="482">
        <v>21</v>
      </c>
      <c r="L138" s="482">
        <v>23</v>
      </c>
      <c r="M138" s="482">
        <v>33</v>
      </c>
      <c r="N138" s="482">
        <v>35</v>
      </c>
      <c r="O138" s="482">
        <v>23</v>
      </c>
      <c r="P138" s="482">
        <v>21</v>
      </c>
      <c r="Q138" s="482">
        <v>24</v>
      </c>
      <c r="R138" s="482">
        <v>32</v>
      </c>
      <c r="S138" s="482">
        <v>23</v>
      </c>
      <c r="T138" s="482">
        <v>18</v>
      </c>
      <c r="U138" s="502">
        <v>14</v>
      </c>
      <c r="V138" s="502">
        <v>12</v>
      </c>
      <c r="W138" s="497"/>
    </row>
    <row r="139" spans="1:23" ht="19.5" customHeight="1">
      <c r="A139" s="499"/>
      <c r="B139" s="500"/>
      <c r="C139" s="501" t="s">
        <v>379</v>
      </c>
      <c r="D139" s="401">
        <f t="shared" si="50"/>
        <v>334</v>
      </c>
      <c r="E139" s="502">
        <v>3</v>
      </c>
      <c r="F139" s="482">
        <v>13</v>
      </c>
      <c r="G139" s="482">
        <v>13</v>
      </c>
      <c r="H139" s="482">
        <v>13</v>
      </c>
      <c r="I139" s="482">
        <v>22</v>
      </c>
      <c r="J139" s="482">
        <v>17</v>
      </c>
      <c r="K139" s="482">
        <v>17</v>
      </c>
      <c r="L139" s="482">
        <v>21</v>
      </c>
      <c r="M139" s="482">
        <v>16</v>
      </c>
      <c r="N139" s="482">
        <v>29</v>
      </c>
      <c r="O139" s="482">
        <v>16</v>
      </c>
      <c r="P139" s="482">
        <v>19</v>
      </c>
      <c r="Q139" s="482">
        <v>22</v>
      </c>
      <c r="R139" s="482">
        <v>22</v>
      </c>
      <c r="S139" s="482">
        <v>29</v>
      </c>
      <c r="T139" s="482">
        <v>16</v>
      </c>
      <c r="U139" s="502">
        <v>18</v>
      </c>
      <c r="V139" s="502">
        <v>28</v>
      </c>
    </row>
    <row r="140" spans="1:23" s="498" customFormat="1" ht="19.5" customHeight="1">
      <c r="A140" s="494" t="s">
        <v>37</v>
      </c>
      <c r="B140" s="495" t="s">
        <v>246</v>
      </c>
      <c r="C140" s="496"/>
      <c r="D140" s="403">
        <f t="shared" si="50"/>
        <v>904</v>
      </c>
      <c r="E140" s="405">
        <f t="shared" ref="E140:V140" si="57">SUM(E141:E142)</f>
        <v>9</v>
      </c>
      <c r="F140" s="406">
        <f t="shared" si="57"/>
        <v>35</v>
      </c>
      <c r="G140" s="406">
        <f t="shared" si="57"/>
        <v>44</v>
      </c>
      <c r="H140" s="406">
        <f t="shared" si="57"/>
        <v>47</v>
      </c>
      <c r="I140" s="406">
        <f t="shared" si="57"/>
        <v>69</v>
      </c>
      <c r="J140" s="406">
        <f t="shared" si="57"/>
        <v>61</v>
      </c>
      <c r="K140" s="406">
        <f t="shared" si="57"/>
        <v>66</v>
      </c>
      <c r="L140" s="406">
        <f t="shared" si="57"/>
        <v>56</v>
      </c>
      <c r="M140" s="406">
        <f t="shared" si="57"/>
        <v>61</v>
      </c>
      <c r="N140" s="406">
        <f t="shared" si="57"/>
        <v>52</v>
      </c>
      <c r="O140" s="406">
        <f t="shared" si="57"/>
        <v>51</v>
      </c>
      <c r="P140" s="406">
        <f t="shared" si="57"/>
        <v>49</v>
      </c>
      <c r="Q140" s="406">
        <f t="shared" si="57"/>
        <v>55</v>
      </c>
      <c r="R140" s="406">
        <f t="shared" si="57"/>
        <v>48</v>
      </c>
      <c r="S140" s="406">
        <f t="shared" si="57"/>
        <v>43</v>
      </c>
      <c r="T140" s="406">
        <f t="shared" si="57"/>
        <v>56</v>
      </c>
      <c r="U140" s="406">
        <f t="shared" si="57"/>
        <v>30</v>
      </c>
      <c r="V140" s="406">
        <f t="shared" si="57"/>
        <v>72</v>
      </c>
      <c r="W140" s="497"/>
    </row>
    <row r="141" spans="1:23" s="498" customFormat="1" ht="19.5" customHeight="1">
      <c r="A141" s="499"/>
      <c r="B141" s="500"/>
      <c r="C141" s="501" t="s">
        <v>378</v>
      </c>
      <c r="D141" s="401">
        <f t="shared" si="50"/>
        <v>455</v>
      </c>
      <c r="E141" s="482">
        <v>4</v>
      </c>
      <c r="F141" s="482">
        <v>18</v>
      </c>
      <c r="G141" s="482">
        <v>24</v>
      </c>
      <c r="H141" s="482">
        <v>25</v>
      </c>
      <c r="I141" s="482">
        <v>37</v>
      </c>
      <c r="J141" s="482">
        <v>28</v>
      </c>
      <c r="K141" s="482">
        <v>39</v>
      </c>
      <c r="L141" s="482">
        <v>26</v>
      </c>
      <c r="M141" s="482">
        <v>38</v>
      </c>
      <c r="N141" s="482">
        <v>25</v>
      </c>
      <c r="O141" s="482">
        <v>25</v>
      </c>
      <c r="P141" s="482">
        <v>21</v>
      </c>
      <c r="Q141" s="482">
        <v>29</v>
      </c>
      <c r="R141" s="482">
        <v>25</v>
      </c>
      <c r="S141" s="482">
        <v>22</v>
      </c>
      <c r="T141" s="482">
        <v>29</v>
      </c>
      <c r="U141" s="502">
        <v>16</v>
      </c>
      <c r="V141" s="502">
        <v>24</v>
      </c>
      <c r="W141" s="497"/>
    </row>
    <row r="142" spans="1:23" ht="19.5" customHeight="1">
      <c r="A142" s="499"/>
      <c r="B142" s="500"/>
      <c r="C142" s="501" t="s">
        <v>379</v>
      </c>
      <c r="D142" s="401">
        <f t="shared" si="50"/>
        <v>449</v>
      </c>
      <c r="E142" s="502">
        <v>5</v>
      </c>
      <c r="F142" s="482">
        <v>17</v>
      </c>
      <c r="G142" s="482">
        <v>20</v>
      </c>
      <c r="H142" s="482">
        <v>22</v>
      </c>
      <c r="I142" s="482">
        <v>32</v>
      </c>
      <c r="J142" s="482">
        <v>33</v>
      </c>
      <c r="K142" s="482">
        <v>27</v>
      </c>
      <c r="L142" s="482">
        <v>30</v>
      </c>
      <c r="M142" s="482">
        <v>23</v>
      </c>
      <c r="N142" s="482">
        <v>27</v>
      </c>
      <c r="O142" s="482">
        <v>26</v>
      </c>
      <c r="P142" s="482">
        <v>28</v>
      </c>
      <c r="Q142" s="482">
        <v>26</v>
      </c>
      <c r="R142" s="482">
        <v>23</v>
      </c>
      <c r="S142" s="482">
        <v>21</v>
      </c>
      <c r="T142" s="482">
        <v>27</v>
      </c>
      <c r="U142" s="502">
        <v>14</v>
      </c>
      <c r="V142" s="502">
        <v>48</v>
      </c>
    </row>
    <row r="143" spans="1:23" s="498" customFormat="1" ht="19.5" customHeight="1">
      <c r="A143" s="494" t="s">
        <v>39</v>
      </c>
      <c r="B143" s="495" t="s">
        <v>418</v>
      </c>
      <c r="C143" s="496"/>
      <c r="D143" s="403">
        <f t="shared" si="50"/>
        <v>1338</v>
      </c>
      <c r="E143" s="405">
        <f t="shared" ref="E143:V143" si="58">SUM(E144:E145)</f>
        <v>15</v>
      </c>
      <c r="F143" s="406">
        <f t="shared" si="58"/>
        <v>54</v>
      </c>
      <c r="G143" s="406">
        <f t="shared" si="58"/>
        <v>77</v>
      </c>
      <c r="H143" s="406">
        <f t="shared" si="58"/>
        <v>96</v>
      </c>
      <c r="I143" s="406">
        <f t="shared" si="58"/>
        <v>88</v>
      </c>
      <c r="J143" s="406">
        <f t="shared" si="58"/>
        <v>98</v>
      </c>
      <c r="K143" s="406">
        <f t="shared" si="58"/>
        <v>97</v>
      </c>
      <c r="L143" s="406">
        <f t="shared" si="58"/>
        <v>77</v>
      </c>
      <c r="M143" s="406">
        <f t="shared" si="58"/>
        <v>101</v>
      </c>
      <c r="N143" s="406">
        <f t="shared" si="58"/>
        <v>102</v>
      </c>
      <c r="O143" s="406">
        <f t="shared" si="58"/>
        <v>78</v>
      </c>
      <c r="P143" s="406">
        <f t="shared" si="58"/>
        <v>96</v>
      </c>
      <c r="Q143" s="406">
        <f t="shared" si="58"/>
        <v>80</v>
      </c>
      <c r="R143" s="406">
        <f t="shared" si="58"/>
        <v>80</v>
      </c>
      <c r="S143" s="406">
        <f t="shared" si="58"/>
        <v>64</v>
      </c>
      <c r="T143" s="406">
        <f t="shared" si="58"/>
        <v>51</v>
      </c>
      <c r="U143" s="406">
        <f t="shared" si="58"/>
        <v>31</v>
      </c>
      <c r="V143" s="406">
        <f t="shared" si="58"/>
        <v>53</v>
      </c>
      <c r="W143" s="497"/>
    </row>
    <row r="144" spans="1:23" s="498" customFormat="1" ht="19.5" customHeight="1">
      <c r="A144" s="499"/>
      <c r="B144" s="500"/>
      <c r="C144" s="501" t="s">
        <v>378</v>
      </c>
      <c r="D144" s="401">
        <f t="shared" si="50"/>
        <v>680</v>
      </c>
      <c r="E144" s="482">
        <v>8</v>
      </c>
      <c r="F144" s="482">
        <v>31</v>
      </c>
      <c r="G144" s="482">
        <v>43</v>
      </c>
      <c r="H144" s="482">
        <v>48</v>
      </c>
      <c r="I144" s="482">
        <v>46</v>
      </c>
      <c r="J144" s="482">
        <v>46</v>
      </c>
      <c r="K144" s="482">
        <v>45</v>
      </c>
      <c r="L144" s="482">
        <v>40</v>
      </c>
      <c r="M144" s="482">
        <v>50</v>
      </c>
      <c r="N144" s="482">
        <v>55</v>
      </c>
      <c r="O144" s="482">
        <v>41</v>
      </c>
      <c r="P144" s="482">
        <v>42</v>
      </c>
      <c r="Q144" s="482">
        <v>41</v>
      </c>
      <c r="R144" s="482">
        <v>41</v>
      </c>
      <c r="S144" s="482">
        <v>30</v>
      </c>
      <c r="T144" s="482">
        <v>33</v>
      </c>
      <c r="U144" s="502">
        <v>17</v>
      </c>
      <c r="V144" s="502">
        <v>23</v>
      </c>
      <c r="W144" s="497"/>
    </row>
    <row r="145" spans="1:23" ht="19.5" customHeight="1">
      <c r="A145" s="499"/>
      <c r="B145" s="500"/>
      <c r="C145" s="501" t="s">
        <v>379</v>
      </c>
      <c r="D145" s="401">
        <f t="shared" si="50"/>
        <v>658</v>
      </c>
      <c r="E145" s="502">
        <v>7</v>
      </c>
      <c r="F145" s="482">
        <v>23</v>
      </c>
      <c r="G145" s="482">
        <v>34</v>
      </c>
      <c r="H145" s="482">
        <v>48</v>
      </c>
      <c r="I145" s="482">
        <v>42</v>
      </c>
      <c r="J145" s="482">
        <v>52</v>
      </c>
      <c r="K145" s="482">
        <v>52</v>
      </c>
      <c r="L145" s="482">
        <v>37</v>
      </c>
      <c r="M145" s="482">
        <v>51</v>
      </c>
      <c r="N145" s="482">
        <v>47</v>
      </c>
      <c r="O145" s="482">
        <v>37</v>
      </c>
      <c r="P145" s="482">
        <v>54</v>
      </c>
      <c r="Q145" s="482">
        <v>39</v>
      </c>
      <c r="R145" s="482">
        <v>39</v>
      </c>
      <c r="S145" s="482">
        <v>34</v>
      </c>
      <c r="T145" s="482">
        <v>18</v>
      </c>
      <c r="U145" s="502">
        <v>14</v>
      </c>
      <c r="V145" s="502">
        <v>30</v>
      </c>
    </row>
    <row r="146" spans="1:23" s="498" customFormat="1" ht="19.5" customHeight="1">
      <c r="A146" s="494" t="s">
        <v>46</v>
      </c>
      <c r="B146" s="495" t="s">
        <v>419</v>
      </c>
      <c r="C146" s="496"/>
      <c r="D146" s="403">
        <f t="shared" si="50"/>
        <v>2423</v>
      </c>
      <c r="E146" s="405">
        <f t="shared" ref="E146:V146" si="59">SUM(E147:E148)</f>
        <v>26</v>
      </c>
      <c r="F146" s="406">
        <f t="shared" si="59"/>
        <v>108</v>
      </c>
      <c r="G146" s="406">
        <f t="shared" si="59"/>
        <v>145</v>
      </c>
      <c r="H146" s="406">
        <f t="shared" si="59"/>
        <v>162</v>
      </c>
      <c r="I146" s="406">
        <f t="shared" si="59"/>
        <v>176</v>
      </c>
      <c r="J146" s="406">
        <f t="shared" si="59"/>
        <v>179</v>
      </c>
      <c r="K146" s="406">
        <f t="shared" si="59"/>
        <v>193</v>
      </c>
      <c r="L146" s="406">
        <f t="shared" si="59"/>
        <v>181</v>
      </c>
      <c r="M146" s="406">
        <f t="shared" si="59"/>
        <v>181</v>
      </c>
      <c r="N146" s="406">
        <f t="shared" si="59"/>
        <v>163</v>
      </c>
      <c r="O146" s="406">
        <f t="shared" si="59"/>
        <v>139</v>
      </c>
      <c r="P146" s="406">
        <f t="shared" si="59"/>
        <v>173</v>
      </c>
      <c r="Q146" s="406">
        <f t="shared" si="59"/>
        <v>137</v>
      </c>
      <c r="R146" s="406">
        <f t="shared" si="59"/>
        <v>131</v>
      </c>
      <c r="S146" s="406">
        <f t="shared" si="59"/>
        <v>95</v>
      </c>
      <c r="T146" s="406">
        <f t="shared" si="59"/>
        <v>77</v>
      </c>
      <c r="U146" s="406">
        <f t="shared" si="59"/>
        <v>52</v>
      </c>
      <c r="V146" s="406">
        <f t="shared" si="59"/>
        <v>105</v>
      </c>
      <c r="W146" s="497"/>
    </row>
    <row r="147" spans="1:23" s="498" customFormat="1" ht="19.5" customHeight="1">
      <c r="A147" s="499"/>
      <c r="B147" s="500"/>
      <c r="C147" s="501" t="s">
        <v>378</v>
      </c>
      <c r="D147" s="401">
        <f t="shared" si="50"/>
        <v>1222</v>
      </c>
      <c r="E147" s="482">
        <v>11</v>
      </c>
      <c r="F147" s="482">
        <v>50</v>
      </c>
      <c r="G147" s="482">
        <v>74</v>
      </c>
      <c r="H147" s="482">
        <v>87</v>
      </c>
      <c r="I147" s="482">
        <v>97</v>
      </c>
      <c r="J147" s="482">
        <v>101</v>
      </c>
      <c r="K147" s="482">
        <v>110</v>
      </c>
      <c r="L147" s="482">
        <v>91</v>
      </c>
      <c r="M147" s="482">
        <v>90</v>
      </c>
      <c r="N147" s="482">
        <v>78</v>
      </c>
      <c r="O147" s="482">
        <v>75</v>
      </c>
      <c r="P147" s="482">
        <v>82</v>
      </c>
      <c r="Q147" s="482">
        <v>60</v>
      </c>
      <c r="R147" s="482">
        <v>78</v>
      </c>
      <c r="S147" s="482">
        <v>33</v>
      </c>
      <c r="T147" s="482">
        <v>45</v>
      </c>
      <c r="U147" s="502">
        <v>21</v>
      </c>
      <c r="V147" s="502">
        <v>39</v>
      </c>
      <c r="W147" s="497"/>
    </row>
    <row r="148" spans="1:23" ht="19.5" customHeight="1">
      <c r="A148" s="499"/>
      <c r="B148" s="500"/>
      <c r="C148" s="501" t="s">
        <v>379</v>
      </c>
      <c r="D148" s="401">
        <f t="shared" si="50"/>
        <v>1201</v>
      </c>
      <c r="E148" s="502">
        <v>15</v>
      </c>
      <c r="F148" s="482">
        <v>58</v>
      </c>
      <c r="G148" s="482">
        <v>71</v>
      </c>
      <c r="H148" s="482">
        <v>75</v>
      </c>
      <c r="I148" s="482">
        <v>79</v>
      </c>
      <c r="J148" s="482">
        <v>78</v>
      </c>
      <c r="K148" s="482">
        <v>83</v>
      </c>
      <c r="L148" s="482">
        <v>90</v>
      </c>
      <c r="M148" s="482">
        <v>91</v>
      </c>
      <c r="N148" s="482">
        <v>85</v>
      </c>
      <c r="O148" s="482">
        <v>64</v>
      </c>
      <c r="P148" s="482">
        <v>91</v>
      </c>
      <c r="Q148" s="482">
        <v>77</v>
      </c>
      <c r="R148" s="482">
        <v>53</v>
      </c>
      <c r="S148" s="482">
        <v>62</v>
      </c>
      <c r="T148" s="482">
        <v>32</v>
      </c>
      <c r="U148" s="502">
        <v>31</v>
      </c>
      <c r="V148" s="502">
        <v>66</v>
      </c>
    </row>
    <row r="149" spans="1:23" s="498" customFormat="1" ht="19.5" customHeight="1">
      <c r="A149" s="494" t="s">
        <v>48</v>
      </c>
      <c r="B149" s="495" t="s">
        <v>420</v>
      </c>
      <c r="C149" s="496"/>
      <c r="D149" s="403">
        <f t="shared" si="50"/>
        <v>2019</v>
      </c>
      <c r="E149" s="405">
        <f t="shared" ref="E149:V149" si="60">SUM(E150:E151)</f>
        <v>16</v>
      </c>
      <c r="F149" s="406">
        <f t="shared" si="60"/>
        <v>81</v>
      </c>
      <c r="G149" s="406">
        <f t="shared" si="60"/>
        <v>108</v>
      </c>
      <c r="H149" s="406">
        <f t="shared" si="60"/>
        <v>102</v>
      </c>
      <c r="I149" s="406">
        <f t="shared" si="60"/>
        <v>129</v>
      </c>
      <c r="J149" s="406">
        <f t="shared" si="60"/>
        <v>156</v>
      </c>
      <c r="K149" s="406">
        <f t="shared" si="60"/>
        <v>148</v>
      </c>
      <c r="L149" s="406">
        <f t="shared" si="60"/>
        <v>110</v>
      </c>
      <c r="M149" s="406">
        <f t="shared" si="60"/>
        <v>146</v>
      </c>
      <c r="N149" s="406">
        <f t="shared" si="60"/>
        <v>103</v>
      </c>
      <c r="O149" s="406">
        <f t="shared" si="60"/>
        <v>121</v>
      </c>
      <c r="P149" s="406">
        <f t="shared" si="60"/>
        <v>138</v>
      </c>
      <c r="Q149" s="406">
        <f t="shared" si="60"/>
        <v>145</v>
      </c>
      <c r="R149" s="406">
        <f t="shared" si="60"/>
        <v>127</v>
      </c>
      <c r="S149" s="406">
        <f t="shared" si="60"/>
        <v>99</v>
      </c>
      <c r="T149" s="406">
        <f t="shared" si="60"/>
        <v>94</v>
      </c>
      <c r="U149" s="406">
        <f t="shared" si="60"/>
        <v>69</v>
      </c>
      <c r="V149" s="406">
        <f t="shared" si="60"/>
        <v>127</v>
      </c>
      <c r="W149" s="497"/>
    </row>
    <row r="150" spans="1:23" s="498" customFormat="1" ht="19.5" customHeight="1">
      <c r="A150" s="499"/>
      <c r="B150" s="500"/>
      <c r="C150" s="501" t="s">
        <v>378</v>
      </c>
      <c r="D150" s="401">
        <f t="shared" si="50"/>
        <v>1004</v>
      </c>
      <c r="E150" s="482">
        <v>11</v>
      </c>
      <c r="F150" s="482">
        <v>39</v>
      </c>
      <c r="G150" s="482">
        <v>54</v>
      </c>
      <c r="H150" s="482">
        <v>65</v>
      </c>
      <c r="I150" s="482">
        <v>65</v>
      </c>
      <c r="J150" s="482">
        <v>71</v>
      </c>
      <c r="K150" s="482">
        <v>77</v>
      </c>
      <c r="L150" s="482">
        <v>60</v>
      </c>
      <c r="M150" s="482">
        <v>63</v>
      </c>
      <c r="N150" s="482">
        <v>51</v>
      </c>
      <c r="O150" s="482">
        <v>61</v>
      </c>
      <c r="P150" s="482">
        <v>73</v>
      </c>
      <c r="Q150" s="482">
        <v>74</v>
      </c>
      <c r="R150" s="482">
        <v>63</v>
      </c>
      <c r="S150" s="482">
        <v>44</v>
      </c>
      <c r="T150" s="482">
        <v>44</v>
      </c>
      <c r="U150" s="502">
        <v>33</v>
      </c>
      <c r="V150" s="502">
        <v>56</v>
      </c>
      <c r="W150" s="497"/>
    </row>
    <row r="151" spans="1:23" ht="19.5" customHeight="1">
      <c r="A151" s="499"/>
      <c r="B151" s="500"/>
      <c r="C151" s="501" t="s">
        <v>379</v>
      </c>
      <c r="D151" s="401">
        <f t="shared" si="50"/>
        <v>1015</v>
      </c>
      <c r="E151" s="502">
        <v>5</v>
      </c>
      <c r="F151" s="482">
        <v>42</v>
      </c>
      <c r="G151" s="482">
        <v>54</v>
      </c>
      <c r="H151" s="482">
        <v>37</v>
      </c>
      <c r="I151" s="482">
        <v>64</v>
      </c>
      <c r="J151" s="482">
        <v>85</v>
      </c>
      <c r="K151" s="482">
        <v>71</v>
      </c>
      <c r="L151" s="482">
        <v>50</v>
      </c>
      <c r="M151" s="482">
        <v>83</v>
      </c>
      <c r="N151" s="482">
        <v>52</v>
      </c>
      <c r="O151" s="482">
        <v>60</v>
      </c>
      <c r="P151" s="482">
        <v>65</v>
      </c>
      <c r="Q151" s="482">
        <v>71</v>
      </c>
      <c r="R151" s="482">
        <v>64</v>
      </c>
      <c r="S151" s="482">
        <v>55</v>
      </c>
      <c r="T151" s="482">
        <v>50</v>
      </c>
      <c r="U151" s="502">
        <v>36</v>
      </c>
      <c r="V151" s="502">
        <v>71</v>
      </c>
    </row>
    <row r="152" spans="1:23" s="498" customFormat="1" ht="19.5" customHeight="1">
      <c r="A152" s="494" t="s">
        <v>75</v>
      </c>
      <c r="B152" s="495" t="s">
        <v>421</v>
      </c>
      <c r="C152" s="496"/>
      <c r="D152" s="403">
        <f t="shared" si="50"/>
        <v>1311</v>
      </c>
      <c r="E152" s="405">
        <f t="shared" ref="E152:V152" si="61">SUM(E153:E154)</f>
        <v>14</v>
      </c>
      <c r="F152" s="406">
        <f t="shared" si="61"/>
        <v>59</v>
      </c>
      <c r="G152" s="406">
        <f t="shared" si="61"/>
        <v>78</v>
      </c>
      <c r="H152" s="406">
        <f t="shared" si="61"/>
        <v>82</v>
      </c>
      <c r="I152" s="406">
        <f t="shared" si="61"/>
        <v>90</v>
      </c>
      <c r="J152" s="406">
        <f t="shared" si="61"/>
        <v>99</v>
      </c>
      <c r="K152" s="406">
        <f t="shared" si="61"/>
        <v>91</v>
      </c>
      <c r="L152" s="406">
        <f t="shared" si="61"/>
        <v>97</v>
      </c>
      <c r="M152" s="406">
        <f t="shared" si="61"/>
        <v>90</v>
      </c>
      <c r="N152" s="406">
        <f t="shared" si="61"/>
        <v>76</v>
      </c>
      <c r="O152" s="406">
        <f t="shared" si="61"/>
        <v>89</v>
      </c>
      <c r="P152" s="406">
        <f t="shared" si="61"/>
        <v>77</v>
      </c>
      <c r="Q152" s="406">
        <f t="shared" si="61"/>
        <v>100</v>
      </c>
      <c r="R152" s="406">
        <f t="shared" si="61"/>
        <v>69</v>
      </c>
      <c r="S152" s="406">
        <f t="shared" si="61"/>
        <v>64</v>
      </c>
      <c r="T152" s="406">
        <f t="shared" si="61"/>
        <v>47</v>
      </c>
      <c r="U152" s="406">
        <f t="shared" si="61"/>
        <v>40</v>
      </c>
      <c r="V152" s="406">
        <f t="shared" si="61"/>
        <v>49</v>
      </c>
      <c r="W152" s="497"/>
    </row>
    <row r="153" spans="1:23" s="498" customFormat="1" ht="19.5" customHeight="1">
      <c r="A153" s="499"/>
      <c r="B153" s="500"/>
      <c r="C153" s="501" t="s">
        <v>378</v>
      </c>
      <c r="D153" s="401">
        <f t="shared" si="50"/>
        <v>651</v>
      </c>
      <c r="E153" s="482">
        <v>7</v>
      </c>
      <c r="F153" s="482">
        <v>31</v>
      </c>
      <c r="G153" s="482">
        <v>42</v>
      </c>
      <c r="H153" s="482">
        <v>42</v>
      </c>
      <c r="I153" s="482">
        <v>45</v>
      </c>
      <c r="J153" s="482">
        <v>50</v>
      </c>
      <c r="K153" s="482">
        <v>47</v>
      </c>
      <c r="L153" s="482">
        <v>46</v>
      </c>
      <c r="M153" s="482">
        <v>42</v>
      </c>
      <c r="N153" s="482">
        <v>35</v>
      </c>
      <c r="O153" s="482">
        <v>42</v>
      </c>
      <c r="P153" s="482">
        <v>42</v>
      </c>
      <c r="Q153" s="482">
        <v>50</v>
      </c>
      <c r="R153" s="482">
        <v>34</v>
      </c>
      <c r="S153" s="482">
        <v>33</v>
      </c>
      <c r="T153" s="482">
        <v>23</v>
      </c>
      <c r="U153" s="502">
        <v>21</v>
      </c>
      <c r="V153" s="502">
        <v>19</v>
      </c>
      <c r="W153" s="497"/>
    </row>
    <row r="154" spans="1:23" ht="19.5" customHeight="1">
      <c r="A154" s="499"/>
      <c r="B154" s="500"/>
      <c r="C154" s="501" t="s">
        <v>379</v>
      </c>
      <c r="D154" s="401">
        <f t="shared" si="50"/>
        <v>660</v>
      </c>
      <c r="E154" s="502">
        <v>7</v>
      </c>
      <c r="F154" s="482">
        <v>28</v>
      </c>
      <c r="G154" s="482">
        <v>36</v>
      </c>
      <c r="H154" s="482">
        <v>40</v>
      </c>
      <c r="I154" s="482">
        <v>45</v>
      </c>
      <c r="J154" s="482">
        <v>49</v>
      </c>
      <c r="K154" s="482">
        <v>44</v>
      </c>
      <c r="L154" s="482">
        <v>51</v>
      </c>
      <c r="M154" s="482">
        <v>48</v>
      </c>
      <c r="N154" s="482">
        <v>41</v>
      </c>
      <c r="O154" s="482">
        <v>47</v>
      </c>
      <c r="P154" s="482">
        <v>35</v>
      </c>
      <c r="Q154" s="482">
        <v>50</v>
      </c>
      <c r="R154" s="482">
        <v>35</v>
      </c>
      <c r="S154" s="482">
        <v>31</v>
      </c>
      <c r="T154" s="482">
        <v>24</v>
      </c>
      <c r="U154" s="502">
        <v>19</v>
      </c>
      <c r="V154" s="502">
        <v>30</v>
      </c>
    </row>
    <row r="155" spans="1:23" s="498" customFormat="1" ht="19.5" customHeight="1">
      <c r="A155" s="494" t="s">
        <v>300</v>
      </c>
      <c r="B155" s="495" t="s">
        <v>422</v>
      </c>
      <c r="C155" s="496"/>
      <c r="D155" s="403">
        <f t="shared" si="50"/>
        <v>763</v>
      </c>
      <c r="E155" s="405">
        <f t="shared" ref="E155:V155" si="62">SUM(E156:E157)</f>
        <v>10</v>
      </c>
      <c r="F155" s="406">
        <f t="shared" si="62"/>
        <v>34</v>
      </c>
      <c r="G155" s="406">
        <f t="shared" si="62"/>
        <v>40</v>
      </c>
      <c r="H155" s="406">
        <f t="shared" si="62"/>
        <v>43</v>
      </c>
      <c r="I155" s="406">
        <f t="shared" si="62"/>
        <v>44</v>
      </c>
      <c r="J155" s="406">
        <f t="shared" si="62"/>
        <v>36</v>
      </c>
      <c r="K155" s="406">
        <f t="shared" si="62"/>
        <v>63</v>
      </c>
      <c r="L155" s="406">
        <f t="shared" si="62"/>
        <v>48</v>
      </c>
      <c r="M155" s="406">
        <f t="shared" si="62"/>
        <v>54</v>
      </c>
      <c r="N155" s="406">
        <f t="shared" si="62"/>
        <v>44</v>
      </c>
      <c r="O155" s="406">
        <f t="shared" si="62"/>
        <v>41</v>
      </c>
      <c r="P155" s="406">
        <f t="shared" si="62"/>
        <v>36</v>
      </c>
      <c r="Q155" s="406">
        <f t="shared" si="62"/>
        <v>36</v>
      </c>
      <c r="R155" s="406">
        <f t="shared" si="62"/>
        <v>51</v>
      </c>
      <c r="S155" s="406">
        <f t="shared" si="62"/>
        <v>50</v>
      </c>
      <c r="T155" s="406">
        <f t="shared" si="62"/>
        <v>34</v>
      </c>
      <c r="U155" s="406">
        <f t="shared" si="62"/>
        <v>40</v>
      </c>
      <c r="V155" s="406">
        <f t="shared" si="62"/>
        <v>59</v>
      </c>
      <c r="W155" s="497"/>
    </row>
    <row r="156" spans="1:23" s="498" customFormat="1" ht="19.5" customHeight="1">
      <c r="A156" s="514"/>
      <c r="B156" s="503"/>
      <c r="C156" s="501" t="s">
        <v>378</v>
      </c>
      <c r="D156" s="401">
        <f t="shared" si="50"/>
        <v>365</v>
      </c>
      <c r="E156" s="482">
        <v>5</v>
      </c>
      <c r="F156" s="482">
        <v>17</v>
      </c>
      <c r="G156" s="482">
        <v>20</v>
      </c>
      <c r="H156" s="482">
        <v>22</v>
      </c>
      <c r="I156" s="482">
        <v>23</v>
      </c>
      <c r="J156" s="482">
        <v>20</v>
      </c>
      <c r="K156" s="482">
        <v>28</v>
      </c>
      <c r="L156" s="482">
        <v>21</v>
      </c>
      <c r="M156" s="482">
        <v>21</v>
      </c>
      <c r="N156" s="482">
        <v>21</v>
      </c>
      <c r="O156" s="482">
        <v>21</v>
      </c>
      <c r="P156" s="482">
        <v>21</v>
      </c>
      <c r="Q156" s="482">
        <v>17</v>
      </c>
      <c r="R156" s="482">
        <v>22</v>
      </c>
      <c r="S156" s="482">
        <v>28</v>
      </c>
      <c r="T156" s="482">
        <v>16</v>
      </c>
      <c r="U156" s="502">
        <v>22</v>
      </c>
      <c r="V156" s="502">
        <v>20</v>
      </c>
      <c r="W156" s="497"/>
    </row>
    <row r="157" spans="1:23" ht="19.5" customHeight="1">
      <c r="A157" s="514"/>
      <c r="B157" s="503"/>
      <c r="C157" s="501" t="s">
        <v>379</v>
      </c>
      <c r="D157" s="401">
        <f t="shared" si="50"/>
        <v>398</v>
      </c>
      <c r="E157" s="502">
        <v>5</v>
      </c>
      <c r="F157" s="482">
        <v>17</v>
      </c>
      <c r="G157" s="482">
        <v>20</v>
      </c>
      <c r="H157" s="482">
        <v>21</v>
      </c>
      <c r="I157" s="482">
        <v>21</v>
      </c>
      <c r="J157" s="482">
        <v>16</v>
      </c>
      <c r="K157" s="482">
        <v>35</v>
      </c>
      <c r="L157" s="482">
        <v>27</v>
      </c>
      <c r="M157" s="482">
        <v>33</v>
      </c>
      <c r="N157" s="482">
        <v>23</v>
      </c>
      <c r="O157" s="482">
        <v>20</v>
      </c>
      <c r="P157" s="482">
        <v>15</v>
      </c>
      <c r="Q157" s="482">
        <v>19</v>
      </c>
      <c r="R157" s="482">
        <v>29</v>
      </c>
      <c r="S157" s="482">
        <v>22</v>
      </c>
      <c r="T157" s="482">
        <v>18</v>
      </c>
      <c r="U157" s="502">
        <v>18</v>
      </c>
      <c r="V157" s="502">
        <v>39</v>
      </c>
    </row>
    <row r="158" spans="1:23" s="498" customFormat="1" ht="19.5" customHeight="1">
      <c r="A158" s="494" t="s">
        <v>50</v>
      </c>
      <c r="B158" s="495" t="s">
        <v>423</v>
      </c>
      <c r="C158" s="496"/>
      <c r="D158" s="403">
        <f t="shared" si="50"/>
        <v>1158</v>
      </c>
      <c r="E158" s="405">
        <f t="shared" ref="E158:V158" si="63">SUM(E159:E160)</f>
        <v>12</v>
      </c>
      <c r="F158" s="406">
        <f t="shared" si="63"/>
        <v>38</v>
      </c>
      <c r="G158" s="406">
        <f t="shared" si="63"/>
        <v>44</v>
      </c>
      <c r="H158" s="406">
        <f t="shared" si="63"/>
        <v>53</v>
      </c>
      <c r="I158" s="406">
        <f t="shared" si="63"/>
        <v>70</v>
      </c>
      <c r="J158" s="406">
        <f t="shared" si="63"/>
        <v>84</v>
      </c>
      <c r="K158" s="406">
        <f t="shared" si="63"/>
        <v>61</v>
      </c>
      <c r="L158" s="406">
        <f t="shared" si="63"/>
        <v>57</v>
      </c>
      <c r="M158" s="406">
        <f t="shared" si="63"/>
        <v>62</v>
      </c>
      <c r="N158" s="406">
        <f t="shared" si="63"/>
        <v>90</v>
      </c>
      <c r="O158" s="406">
        <f t="shared" si="63"/>
        <v>75</v>
      </c>
      <c r="P158" s="406">
        <f t="shared" si="63"/>
        <v>80</v>
      </c>
      <c r="Q158" s="406">
        <f t="shared" si="63"/>
        <v>85</v>
      </c>
      <c r="R158" s="406">
        <f t="shared" si="63"/>
        <v>69</v>
      </c>
      <c r="S158" s="406">
        <f t="shared" si="63"/>
        <v>102</v>
      </c>
      <c r="T158" s="406">
        <f t="shared" si="63"/>
        <v>61</v>
      </c>
      <c r="U158" s="406">
        <f t="shared" si="63"/>
        <v>46</v>
      </c>
      <c r="V158" s="406">
        <f t="shared" si="63"/>
        <v>69</v>
      </c>
      <c r="W158" s="497"/>
    </row>
    <row r="159" spans="1:23" s="498" customFormat="1" ht="19.5" customHeight="1">
      <c r="A159" s="514"/>
      <c r="B159" s="503"/>
      <c r="C159" s="501" t="s">
        <v>378</v>
      </c>
      <c r="D159" s="401">
        <f t="shared" si="50"/>
        <v>576</v>
      </c>
      <c r="E159" s="482">
        <v>6</v>
      </c>
      <c r="F159" s="482">
        <v>19</v>
      </c>
      <c r="G159" s="482">
        <v>22</v>
      </c>
      <c r="H159" s="482">
        <v>27</v>
      </c>
      <c r="I159" s="482">
        <v>36</v>
      </c>
      <c r="J159" s="482">
        <v>41</v>
      </c>
      <c r="K159" s="482">
        <v>32</v>
      </c>
      <c r="L159" s="482">
        <v>28</v>
      </c>
      <c r="M159" s="482">
        <v>31</v>
      </c>
      <c r="N159" s="482">
        <v>45</v>
      </c>
      <c r="O159" s="482">
        <v>38</v>
      </c>
      <c r="P159" s="482">
        <v>41</v>
      </c>
      <c r="Q159" s="482">
        <v>42</v>
      </c>
      <c r="R159" s="482">
        <v>35</v>
      </c>
      <c r="S159" s="482">
        <v>49</v>
      </c>
      <c r="T159" s="482">
        <v>30</v>
      </c>
      <c r="U159" s="502">
        <v>22</v>
      </c>
      <c r="V159" s="502">
        <v>32</v>
      </c>
      <c r="W159" s="497"/>
    </row>
    <row r="160" spans="1:23" ht="19.5" customHeight="1">
      <c r="A160" s="514"/>
      <c r="B160" s="503"/>
      <c r="C160" s="501" t="s">
        <v>379</v>
      </c>
      <c r="D160" s="401">
        <f t="shared" si="50"/>
        <v>582</v>
      </c>
      <c r="E160" s="502">
        <v>6</v>
      </c>
      <c r="F160" s="482">
        <v>19</v>
      </c>
      <c r="G160" s="482">
        <v>22</v>
      </c>
      <c r="H160" s="482">
        <v>26</v>
      </c>
      <c r="I160" s="482">
        <v>34</v>
      </c>
      <c r="J160" s="482">
        <v>43</v>
      </c>
      <c r="K160" s="482">
        <v>29</v>
      </c>
      <c r="L160" s="482">
        <v>29</v>
      </c>
      <c r="M160" s="482">
        <v>31</v>
      </c>
      <c r="N160" s="482">
        <v>45</v>
      </c>
      <c r="O160" s="482">
        <v>37</v>
      </c>
      <c r="P160" s="482">
        <v>39</v>
      </c>
      <c r="Q160" s="482">
        <v>43</v>
      </c>
      <c r="R160" s="482">
        <v>34</v>
      </c>
      <c r="S160" s="482">
        <v>53</v>
      </c>
      <c r="T160" s="482">
        <v>31</v>
      </c>
      <c r="U160" s="502">
        <v>24</v>
      </c>
      <c r="V160" s="502">
        <v>37</v>
      </c>
    </row>
    <row r="161" spans="1:23" s="498" customFormat="1" ht="19.5" customHeight="1">
      <c r="A161" s="494">
        <v>14</v>
      </c>
      <c r="B161" s="495" t="s">
        <v>424</v>
      </c>
      <c r="C161" s="496"/>
      <c r="D161" s="403">
        <f t="shared" si="50"/>
        <v>1138</v>
      </c>
      <c r="E161" s="405">
        <f>E162+E163</f>
        <v>18</v>
      </c>
      <c r="F161" s="406">
        <f t="shared" ref="F161:V161" si="64">SUM(F162:F163)</f>
        <v>65</v>
      </c>
      <c r="G161" s="406">
        <f t="shared" si="64"/>
        <v>71</v>
      </c>
      <c r="H161" s="406">
        <f t="shared" si="64"/>
        <v>65</v>
      </c>
      <c r="I161" s="406">
        <f t="shared" si="64"/>
        <v>65</v>
      </c>
      <c r="J161" s="406">
        <f t="shared" si="64"/>
        <v>109</v>
      </c>
      <c r="K161" s="406">
        <f t="shared" si="64"/>
        <v>71</v>
      </c>
      <c r="L161" s="406">
        <f t="shared" si="64"/>
        <v>92</v>
      </c>
      <c r="M161" s="406">
        <f t="shared" si="64"/>
        <v>75</v>
      </c>
      <c r="N161" s="406">
        <f t="shared" si="64"/>
        <v>69</v>
      </c>
      <c r="O161" s="406">
        <f t="shared" si="64"/>
        <v>64</v>
      </c>
      <c r="P161" s="406">
        <f t="shared" si="64"/>
        <v>67</v>
      </c>
      <c r="Q161" s="406">
        <f t="shared" si="64"/>
        <v>68</v>
      </c>
      <c r="R161" s="406">
        <f t="shared" si="64"/>
        <v>77</v>
      </c>
      <c r="S161" s="406">
        <f t="shared" si="64"/>
        <v>55</v>
      </c>
      <c r="T161" s="406">
        <f t="shared" si="64"/>
        <v>39</v>
      </c>
      <c r="U161" s="406">
        <f t="shared" si="64"/>
        <v>29</v>
      </c>
      <c r="V161" s="406">
        <f t="shared" si="64"/>
        <v>39</v>
      </c>
      <c r="W161" s="497"/>
    </row>
    <row r="162" spans="1:23" s="498" customFormat="1" ht="19.5" customHeight="1">
      <c r="A162" s="499"/>
      <c r="B162" s="500"/>
      <c r="C162" s="501" t="s">
        <v>378</v>
      </c>
      <c r="D162" s="401">
        <f t="shared" si="50"/>
        <v>566</v>
      </c>
      <c r="E162" s="482">
        <v>9</v>
      </c>
      <c r="F162" s="482">
        <v>32</v>
      </c>
      <c r="G162" s="482">
        <v>36</v>
      </c>
      <c r="H162" s="482">
        <v>33</v>
      </c>
      <c r="I162" s="482">
        <v>33</v>
      </c>
      <c r="J162" s="482">
        <v>53</v>
      </c>
      <c r="K162" s="482">
        <v>37</v>
      </c>
      <c r="L162" s="482">
        <v>45</v>
      </c>
      <c r="M162" s="482">
        <v>38</v>
      </c>
      <c r="N162" s="482">
        <v>34</v>
      </c>
      <c r="O162" s="482">
        <v>32</v>
      </c>
      <c r="P162" s="482">
        <v>34</v>
      </c>
      <c r="Q162" s="482">
        <v>33</v>
      </c>
      <c r="R162" s="482">
        <v>39</v>
      </c>
      <c r="S162" s="482">
        <v>27</v>
      </c>
      <c r="T162" s="482">
        <v>19</v>
      </c>
      <c r="U162" s="502">
        <v>14</v>
      </c>
      <c r="V162" s="502">
        <v>18</v>
      </c>
      <c r="W162" s="497"/>
    </row>
    <row r="163" spans="1:23" ht="19.5" customHeight="1">
      <c r="A163" s="499"/>
      <c r="B163" s="500"/>
      <c r="C163" s="501" t="s">
        <v>379</v>
      </c>
      <c r="D163" s="401">
        <f t="shared" si="50"/>
        <v>572</v>
      </c>
      <c r="E163" s="502">
        <v>9</v>
      </c>
      <c r="F163" s="482">
        <v>33</v>
      </c>
      <c r="G163" s="482">
        <v>35</v>
      </c>
      <c r="H163" s="482">
        <v>32</v>
      </c>
      <c r="I163" s="482">
        <v>32</v>
      </c>
      <c r="J163" s="482">
        <v>56</v>
      </c>
      <c r="K163" s="482">
        <v>34</v>
      </c>
      <c r="L163" s="482">
        <v>47</v>
      </c>
      <c r="M163" s="482">
        <v>37</v>
      </c>
      <c r="N163" s="482">
        <v>35</v>
      </c>
      <c r="O163" s="482">
        <v>32</v>
      </c>
      <c r="P163" s="482">
        <v>33</v>
      </c>
      <c r="Q163" s="482">
        <v>35</v>
      </c>
      <c r="R163" s="482">
        <v>38</v>
      </c>
      <c r="S163" s="482">
        <v>28</v>
      </c>
      <c r="T163" s="482">
        <v>20</v>
      </c>
      <c r="U163" s="502">
        <v>15</v>
      </c>
      <c r="V163" s="502">
        <v>21</v>
      </c>
    </row>
    <row r="164" spans="1:23" ht="19.5" customHeight="1">
      <c r="A164" s="494">
        <v>15</v>
      </c>
      <c r="B164" s="496" t="s">
        <v>801</v>
      </c>
      <c r="D164" s="403">
        <f t="shared" si="50"/>
        <v>2252</v>
      </c>
      <c r="E164" s="405">
        <f>E165+E166</f>
        <v>25</v>
      </c>
      <c r="F164" s="406">
        <f t="shared" ref="F164:V164" si="65">SUM(F165:F166)</f>
        <v>102</v>
      </c>
      <c r="G164" s="406">
        <f t="shared" si="65"/>
        <v>134</v>
      </c>
      <c r="H164" s="406">
        <f t="shared" si="65"/>
        <v>141</v>
      </c>
      <c r="I164" s="406">
        <f t="shared" si="65"/>
        <v>153</v>
      </c>
      <c r="J164" s="406">
        <f t="shared" si="65"/>
        <v>171</v>
      </c>
      <c r="K164" s="406">
        <f t="shared" si="65"/>
        <v>154</v>
      </c>
      <c r="L164" s="406">
        <f t="shared" si="65"/>
        <v>167</v>
      </c>
      <c r="M164" s="406">
        <f t="shared" si="65"/>
        <v>153</v>
      </c>
      <c r="N164" s="406">
        <f t="shared" si="65"/>
        <v>131</v>
      </c>
      <c r="O164" s="406">
        <f t="shared" si="65"/>
        <v>153</v>
      </c>
      <c r="P164" s="406">
        <f t="shared" si="65"/>
        <v>135</v>
      </c>
      <c r="Q164" s="406">
        <f t="shared" si="65"/>
        <v>172</v>
      </c>
      <c r="R164" s="406">
        <f t="shared" si="65"/>
        <v>119</v>
      </c>
      <c r="S164" s="406">
        <f t="shared" si="65"/>
        <v>111</v>
      </c>
      <c r="T164" s="406">
        <f t="shared" si="65"/>
        <v>81</v>
      </c>
      <c r="U164" s="406">
        <f t="shared" si="65"/>
        <v>67</v>
      </c>
      <c r="V164" s="406">
        <f t="shared" si="65"/>
        <v>83</v>
      </c>
    </row>
    <row r="165" spans="1:23" ht="19.5" customHeight="1">
      <c r="A165" s="499"/>
      <c r="B165" s="500"/>
      <c r="C165" s="501" t="s">
        <v>378</v>
      </c>
      <c r="D165" s="401">
        <f t="shared" si="50"/>
        <v>1119</v>
      </c>
      <c r="E165" s="482">
        <v>12</v>
      </c>
      <c r="F165" s="482">
        <v>54</v>
      </c>
      <c r="G165" s="482">
        <v>72</v>
      </c>
      <c r="H165" s="482">
        <v>72</v>
      </c>
      <c r="I165" s="482">
        <v>77</v>
      </c>
      <c r="J165" s="482">
        <v>86</v>
      </c>
      <c r="K165" s="482">
        <v>80</v>
      </c>
      <c r="L165" s="482">
        <v>80</v>
      </c>
      <c r="M165" s="482">
        <v>72</v>
      </c>
      <c r="N165" s="482">
        <v>61</v>
      </c>
      <c r="O165" s="482">
        <v>72</v>
      </c>
      <c r="P165" s="482">
        <v>74</v>
      </c>
      <c r="Q165" s="482">
        <v>86</v>
      </c>
      <c r="R165" s="482">
        <v>59</v>
      </c>
      <c r="S165" s="482">
        <v>57</v>
      </c>
      <c r="T165" s="482">
        <v>41</v>
      </c>
      <c r="U165" s="502">
        <v>35</v>
      </c>
      <c r="V165" s="502">
        <v>29</v>
      </c>
    </row>
    <row r="166" spans="1:23" ht="19.5" customHeight="1">
      <c r="A166" s="499"/>
      <c r="B166" s="500"/>
      <c r="C166" s="501" t="s">
        <v>379</v>
      </c>
      <c r="D166" s="401">
        <f t="shared" si="50"/>
        <v>1133</v>
      </c>
      <c r="E166" s="502">
        <v>13</v>
      </c>
      <c r="F166" s="482">
        <v>48</v>
      </c>
      <c r="G166" s="482">
        <v>62</v>
      </c>
      <c r="H166" s="482">
        <v>69</v>
      </c>
      <c r="I166" s="482">
        <v>76</v>
      </c>
      <c r="J166" s="482">
        <v>85</v>
      </c>
      <c r="K166" s="482">
        <v>74</v>
      </c>
      <c r="L166" s="482">
        <v>87</v>
      </c>
      <c r="M166" s="482">
        <v>81</v>
      </c>
      <c r="N166" s="482">
        <v>70</v>
      </c>
      <c r="O166" s="482">
        <v>81</v>
      </c>
      <c r="P166" s="482">
        <v>61</v>
      </c>
      <c r="Q166" s="482">
        <v>86</v>
      </c>
      <c r="R166" s="482">
        <v>60</v>
      </c>
      <c r="S166" s="482">
        <v>54</v>
      </c>
      <c r="T166" s="482">
        <v>40</v>
      </c>
      <c r="U166" s="502">
        <v>32</v>
      </c>
      <c r="V166" s="502">
        <v>54</v>
      </c>
    </row>
    <row r="167" spans="1:23" ht="19.5" customHeight="1">
      <c r="A167" s="1429" t="s">
        <v>31</v>
      </c>
      <c r="B167" s="1422" t="s">
        <v>425</v>
      </c>
      <c r="C167" s="1423"/>
      <c r="D167" s="1364">
        <f>SUM(E167:V167)</f>
        <v>9282</v>
      </c>
      <c r="E167" s="1430">
        <f t="shared" ref="E167:V167" si="66">SUM(E170+E173+E176+E179+E182+E185+E188+E191+E194+E197+E200)</f>
        <v>111</v>
      </c>
      <c r="F167" s="1430">
        <f t="shared" si="66"/>
        <v>406</v>
      </c>
      <c r="G167" s="1430">
        <f t="shared" si="66"/>
        <v>549</v>
      </c>
      <c r="H167" s="1430">
        <f t="shared" si="66"/>
        <v>651</v>
      </c>
      <c r="I167" s="1430">
        <f t="shared" si="66"/>
        <v>669</v>
      </c>
      <c r="J167" s="1430">
        <f t="shared" si="66"/>
        <v>667</v>
      </c>
      <c r="K167" s="1430">
        <f t="shared" si="66"/>
        <v>673</v>
      </c>
      <c r="L167" s="1430">
        <f t="shared" si="66"/>
        <v>596</v>
      </c>
      <c r="M167" s="1430">
        <f t="shared" si="66"/>
        <v>620</v>
      </c>
      <c r="N167" s="1430">
        <f t="shared" si="66"/>
        <v>542</v>
      </c>
      <c r="O167" s="1430">
        <f t="shared" si="66"/>
        <v>556</v>
      </c>
      <c r="P167" s="1430">
        <f t="shared" si="66"/>
        <v>585</v>
      </c>
      <c r="Q167" s="1430">
        <f t="shared" si="66"/>
        <v>555</v>
      </c>
      <c r="R167" s="1430">
        <f t="shared" si="66"/>
        <v>534</v>
      </c>
      <c r="S167" s="1430">
        <f t="shared" si="66"/>
        <v>440</v>
      </c>
      <c r="T167" s="1430">
        <f t="shared" si="66"/>
        <v>379</v>
      </c>
      <c r="U167" s="1430">
        <f t="shared" si="66"/>
        <v>323</v>
      </c>
      <c r="V167" s="1430">
        <f t="shared" si="66"/>
        <v>426</v>
      </c>
    </row>
    <row r="168" spans="1:23" ht="19.5" customHeight="1">
      <c r="A168" s="1439"/>
      <c r="B168" s="515"/>
      <c r="C168" s="489" t="s">
        <v>378</v>
      </c>
      <c r="D168" s="401">
        <f>SUM(E168:V168)</f>
        <v>4781</v>
      </c>
      <c r="E168" s="510">
        <f t="shared" ref="E168:V168" si="67">E171+E174+E177+E180+E183+E186+E189+E192+E195+E198+E201</f>
        <v>49</v>
      </c>
      <c r="F168" s="510">
        <f t="shared" si="67"/>
        <v>206</v>
      </c>
      <c r="G168" s="510">
        <f t="shared" si="67"/>
        <v>289</v>
      </c>
      <c r="H168" s="510">
        <f t="shared" si="67"/>
        <v>326</v>
      </c>
      <c r="I168" s="510">
        <f t="shared" si="67"/>
        <v>381</v>
      </c>
      <c r="J168" s="510">
        <f t="shared" si="67"/>
        <v>320</v>
      </c>
      <c r="K168" s="510">
        <f t="shared" si="67"/>
        <v>376</v>
      </c>
      <c r="L168" s="510">
        <f t="shared" si="67"/>
        <v>287</v>
      </c>
      <c r="M168" s="510">
        <f t="shared" si="67"/>
        <v>320</v>
      </c>
      <c r="N168" s="510">
        <f t="shared" si="67"/>
        <v>280</v>
      </c>
      <c r="O168" s="510">
        <f t="shared" si="67"/>
        <v>310</v>
      </c>
      <c r="P168" s="510">
        <f t="shared" si="67"/>
        <v>286</v>
      </c>
      <c r="Q168" s="510">
        <f t="shared" si="67"/>
        <v>291</v>
      </c>
      <c r="R168" s="510">
        <f t="shared" si="67"/>
        <v>282</v>
      </c>
      <c r="S168" s="510">
        <f t="shared" si="67"/>
        <v>226</v>
      </c>
      <c r="T168" s="510">
        <f t="shared" si="67"/>
        <v>192</v>
      </c>
      <c r="U168" s="510">
        <f t="shared" si="67"/>
        <v>157</v>
      </c>
      <c r="V168" s="510">
        <f t="shared" si="67"/>
        <v>203</v>
      </c>
    </row>
    <row r="169" spans="1:23" ht="19.5" customHeight="1">
      <c r="A169" s="1440"/>
      <c r="B169" s="1441"/>
      <c r="C169" s="1427" t="s">
        <v>379</v>
      </c>
      <c r="D169" s="1382">
        <f>SUM(E169:V169)</f>
        <v>4501</v>
      </c>
      <c r="E169" s="1432">
        <f t="shared" ref="E169:V169" si="68">E172+E175+E178+E181+E184+E187+E190+E193+E196+E199+E202</f>
        <v>62</v>
      </c>
      <c r="F169" s="1432">
        <f t="shared" si="68"/>
        <v>200</v>
      </c>
      <c r="G169" s="1432">
        <f t="shared" si="68"/>
        <v>260</v>
      </c>
      <c r="H169" s="1432">
        <f t="shared" si="68"/>
        <v>325</v>
      </c>
      <c r="I169" s="1432">
        <f t="shared" si="68"/>
        <v>288</v>
      </c>
      <c r="J169" s="1432">
        <f t="shared" si="68"/>
        <v>347</v>
      </c>
      <c r="K169" s="1432">
        <f t="shared" si="68"/>
        <v>297</v>
      </c>
      <c r="L169" s="1432">
        <f t="shared" si="68"/>
        <v>309</v>
      </c>
      <c r="M169" s="1432">
        <f t="shared" si="68"/>
        <v>300</v>
      </c>
      <c r="N169" s="1432">
        <f t="shared" si="68"/>
        <v>262</v>
      </c>
      <c r="O169" s="1432">
        <f t="shared" si="68"/>
        <v>246</v>
      </c>
      <c r="P169" s="1432">
        <f t="shared" si="68"/>
        <v>299</v>
      </c>
      <c r="Q169" s="1432">
        <f t="shared" si="68"/>
        <v>264</v>
      </c>
      <c r="R169" s="1432">
        <f t="shared" si="68"/>
        <v>252</v>
      </c>
      <c r="S169" s="1432">
        <f t="shared" si="68"/>
        <v>214</v>
      </c>
      <c r="T169" s="1432">
        <f t="shared" si="68"/>
        <v>187</v>
      </c>
      <c r="U169" s="1432">
        <f t="shared" si="68"/>
        <v>166</v>
      </c>
      <c r="V169" s="1432">
        <f t="shared" si="68"/>
        <v>223</v>
      </c>
    </row>
    <row r="170" spans="1:23" s="498" customFormat="1" ht="19.5" customHeight="1">
      <c r="A170" s="494" t="s">
        <v>25</v>
      </c>
      <c r="B170" s="495" t="s">
        <v>426</v>
      </c>
      <c r="C170" s="496"/>
      <c r="D170" s="403">
        <f t="shared" ref="D170:D202" si="69">SUM(E170:V170)</f>
        <v>2669</v>
      </c>
      <c r="E170" s="405">
        <f t="shared" ref="E170:V170" si="70">SUM(E171:E172)</f>
        <v>42</v>
      </c>
      <c r="F170" s="406">
        <f t="shared" si="70"/>
        <v>122</v>
      </c>
      <c r="G170" s="406">
        <f t="shared" si="70"/>
        <v>147</v>
      </c>
      <c r="H170" s="406">
        <f t="shared" si="70"/>
        <v>201</v>
      </c>
      <c r="I170" s="406">
        <f t="shared" si="70"/>
        <v>196</v>
      </c>
      <c r="J170" s="406">
        <f t="shared" si="70"/>
        <v>223</v>
      </c>
      <c r="K170" s="406">
        <f t="shared" si="70"/>
        <v>184</v>
      </c>
      <c r="L170" s="406">
        <f t="shared" si="70"/>
        <v>196</v>
      </c>
      <c r="M170" s="406">
        <f t="shared" si="70"/>
        <v>185</v>
      </c>
      <c r="N170" s="406">
        <f t="shared" si="70"/>
        <v>165</v>
      </c>
      <c r="O170" s="406">
        <f t="shared" si="70"/>
        <v>168</v>
      </c>
      <c r="P170" s="406">
        <f t="shared" si="70"/>
        <v>181</v>
      </c>
      <c r="Q170" s="406">
        <f t="shared" si="70"/>
        <v>165</v>
      </c>
      <c r="R170" s="406">
        <f t="shared" si="70"/>
        <v>158</v>
      </c>
      <c r="S170" s="406">
        <f t="shared" si="70"/>
        <v>94</v>
      </c>
      <c r="T170" s="406">
        <f t="shared" si="70"/>
        <v>88</v>
      </c>
      <c r="U170" s="406">
        <f t="shared" si="70"/>
        <v>63</v>
      </c>
      <c r="V170" s="406">
        <f t="shared" si="70"/>
        <v>91</v>
      </c>
      <c r="W170" s="497"/>
    </row>
    <row r="171" spans="1:23" s="498" customFormat="1" ht="19.5" customHeight="1">
      <c r="A171" s="499"/>
      <c r="B171" s="500"/>
      <c r="C171" s="501" t="s">
        <v>378</v>
      </c>
      <c r="D171" s="401">
        <f t="shared" si="69"/>
        <v>1294</v>
      </c>
      <c r="E171" s="482">
        <v>21</v>
      </c>
      <c r="F171" s="482">
        <v>65</v>
      </c>
      <c r="G171" s="482">
        <v>75</v>
      </c>
      <c r="H171" s="482">
        <v>95</v>
      </c>
      <c r="I171" s="482">
        <v>111</v>
      </c>
      <c r="J171" s="482">
        <v>101</v>
      </c>
      <c r="K171" s="482">
        <v>104</v>
      </c>
      <c r="L171" s="482">
        <v>84</v>
      </c>
      <c r="M171" s="482">
        <v>89</v>
      </c>
      <c r="N171" s="482">
        <v>72</v>
      </c>
      <c r="O171" s="482">
        <v>88</v>
      </c>
      <c r="P171" s="482">
        <v>78</v>
      </c>
      <c r="Q171" s="482">
        <v>84</v>
      </c>
      <c r="R171" s="482">
        <v>81</v>
      </c>
      <c r="S171" s="482">
        <v>38</v>
      </c>
      <c r="T171" s="482">
        <v>42</v>
      </c>
      <c r="U171" s="502">
        <v>20</v>
      </c>
      <c r="V171" s="502">
        <v>46</v>
      </c>
      <c r="W171" s="497"/>
    </row>
    <row r="172" spans="1:23" ht="19.5" customHeight="1">
      <c r="A172" s="499"/>
      <c r="B172" s="500"/>
      <c r="C172" s="501" t="s">
        <v>379</v>
      </c>
      <c r="D172" s="401">
        <f t="shared" si="69"/>
        <v>1375</v>
      </c>
      <c r="E172" s="502">
        <v>21</v>
      </c>
      <c r="F172" s="482">
        <v>57</v>
      </c>
      <c r="G172" s="482">
        <v>72</v>
      </c>
      <c r="H172" s="482">
        <v>106</v>
      </c>
      <c r="I172" s="482">
        <v>85</v>
      </c>
      <c r="J172" s="482">
        <v>122</v>
      </c>
      <c r="K172" s="482">
        <v>80</v>
      </c>
      <c r="L172" s="482">
        <v>112</v>
      </c>
      <c r="M172" s="482">
        <v>96</v>
      </c>
      <c r="N172" s="482">
        <v>93</v>
      </c>
      <c r="O172" s="482">
        <v>80</v>
      </c>
      <c r="P172" s="482">
        <v>103</v>
      </c>
      <c r="Q172" s="482">
        <v>81</v>
      </c>
      <c r="R172" s="482">
        <v>77</v>
      </c>
      <c r="S172" s="482">
        <v>56</v>
      </c>
      <c r="T172" s="482">
        <v>46</v>
      </c>
      <c r="U172" s="502">
        <v>43</v>
      </c>
      <c r="V172" s="502">
        <v>45</v>
      </c>
    </row>
    <row r="173" spans="1:23" s="498" customFormat="1" ht="19.5" customHeight="1">
      <c r="A173" s="494" t="s">
        <v>27</v>
      </c>
      <c r="B173" s="495" t="s">
        <v>427</v>
      </c>
      <c r="C173" s="496"/>
      <c r="D173" s="403">
        <f t="shared" si="69"/>
        <v>614</v>
      </c>
      <c r="E173" s="405">
        <f t="shared" ref="E173:V173" si="71">SUM(E174:E175)</f>
        <v>3</v>
      </c>
      <c r="F173" s="406">
        <f t="shared" si="71"/>
        <v>32</v>
      </c>
      <c r="G173" s="406">
        <f t="shared" si="71"/>
        <v>50</v>
      </c>
      <c r="H173" s="406">
        <f t="shared" si="71"/>
        <v>41</v>
      </c>
      <c r="I173" s="406">
        <f t="shared" si="71"/>
        <v>54</v>
      </c>
      <c r="J173" s="406">
        <f t="shared" si="71"/>
        <v>53</v>
      </c>
      <c r="K173" s="406">
        <f t="shared" si="71"/>
        <v>60</v>
      </c>
      <c r="L173" s="406">
        <f t="shared" si="71"/>
        <v>37</v>
      </c>
      <c r="M173" s="406">
        <f t="shared" si="71"/>
        <v>38</v>
      </c>
      <c r="N173" s="406">
        <f t="shared" si="71"/>
        <v>29</v>
      </c>
      <c r="O173" s="406">
        <f t="shared" si="71"/>
        <v>31</v>
      </c>
      <c r="P173" s="406">
        <f t="shared" si="71"/>
        <v>35</v>
      </c>
      <c r="Q173" s="406">
        <f t="shared" si="71"/>
        <v>35</v>
      </c>
      <c r="R173" s="406">
        <f t="shared" si="71"/>
        <v>27</v>
      </c>
      <c r="S173" s="406">
        <f t="shared" si="71"/>
        <v>30</v>
      </c>
      <c r="T173" s="406">
        <f t="shared" si="71"/>
        <v>16</v>
      </c>
      <c r="U173" s="406">
        <f t="shared" si="71"/>
        <v>22</v>
      </c>
      <c r="V173" s="406">
        <f t="shared" si="71"/>
        <v>21</v>
      </c>
      <c r="W173" s="497"/>
    </row>
    <row r="174" spans="1:23" s="498" customFormat="1" ht="19.5" customHeight="1">
      <c r="A174" s="499"/>
      <c r="B174" s="500"/>
      <c r="C174" s="501" t="s">
        <v>378</v>
      </c>
      <c r="D174" s="401">
        <f t="shared" si="69"/>
        <v>336</v>
      </c>
      <c r="E174" s="482">
        <v>2</v>
      </c>
      <c r="F174" s="482">
        <v>16</v>
      </c>
      <c r="G174" s="482">
        <v>24</v>
      </c>
      <c r="H174" s="482">
        <v>22</v>
      </c>
      <c r="I174" s="482">
        <v>33</v>
      </c>
      <c r="J174" s="482">
        <v>29</v>
      </c>
      <c r="K174" s="482">
        <v>29</v>
      </c>
      <c r="L174" s="482">
        <v>21</v>
      </c>
      <c r="M174" s="482">
        <v>19</v>
      </c>
      <c r="N174" s="482">
        <v>21</v>
      </c>
      <c r="O174" s="482">
        <v>17</v>
      </c>
      <c r="P174" s="482">
        <v>23</v>
      </c>
      <c r="Q174" s="482">
        <v>16</v>
      </c>
      <c r="R174" s="482">
        <v>16</v>
      </c>
      <c r="S174" s="482">
        <v>18</v>
      </c>
      <c r="T174" s="482">
        <v>10</v>
      </c>
      <c r="U174" s="502">
        <v>11</v>
      </c>
      <c r="V174" s="502">
        <v>9</v>
      </c>
      <c r="W174" s="497"/>
    </row>
    <row r="175" spans="1:23" ht="19.5" customHeight="1">
      <c r="A175" s="499"/>
      <c r="B175" s="500"/>
      <c r="C175" s="501" t="s">
        <v>379</v>
      </c>
      <c r="D175" s="401">
        <f t="shared" si="69"/>
        <v>278</v>
      </c>
      <c r="E175" s="502">
        <v>1</v>
      </c>
      <c r="F175" s="482">
        <v>16</v>
      </c>
      <c r="G175" s="482">
        <v>26</v>
      </c>
      <c r="H175" s="482">
        <v>19</v>
      </c>
      <c r="I175" s="482">
        <v>21</v>
      </c>
      <c r="J175" s="482">
        <v>24</v>
      </c>
      <c r="K175" s="482">
        <v>31</v>
      </c>
      <c r="L175" s="482">
        <v>16</v>
      </c>
      <c r="M175" s="482">
        <v>19</v>
      </c>
      <c r="N175" s="482">
        <v>8</v>
      </c>
      <c r="O175" s="482">
        <v>14</v>
      </c>
      <c r="P175" s="482">
        <v>12</v>
      </c>
      <c r="Q175" s="482">
        <v>19</v>
      </c>
      <c r="R175" s="482">
        <v>11</v>
      </c>
      <c r="S175" s="482">
        <v>12</v>
      </c>
      <c r="T175" s="482">
        <v>6</v>
      </c>
      <c r="U175" s="502">
        <v>11</v>
      </c>
      <c r="V175" s="502">
        <v>12</v>
      </c>
    </row>
    <row r="176" spans="1:23" s="498" customFormat="1" ht="19.5" customHeight="1">
      <c r="A176" s="494" t="s">
        <v>29</v>
      </c>
      <c r="B176" s="495" t="s">
        <v>428</v>
      </c>
      <c r="C176" s="496"/>
      <c r="D176" s="403">
        <f t="shared" si="69"/>
        <v>536</v>
      </c>
      <c r="E176" s="405">
        <f t="shared" ref="E176:V176" si="72">SUM(E177:E178)</f>
        <v>7</v>
      </c>
      <c r="F176" s="406">
        <f t="shared" si="72"/>
        <v>23</v>
      </c>
      <c r="G176" s="406">
        <f t="shared" si="72"/>
        <v>34</v>
      </c>
      <c r="H176" s="406">
        <f t="shared" si="72"/>
        <v>47</v>
      </c>
      <c r="I176" s="406">
        <f t="shared" si="72"/>
        <v>41</v>
      </c>
      <c r="J176" s="406">
        <f t="shared" si="72"/>
        <v>41</v>
      </c>
      <c r="K176" s="406">
        <f t="shared" si="72"/>
        <v>40</v>
      </c>
      <c r="L176" s="406">
        <f t="shared" si="72"/>
        <v>29</v>
      </c>
      <c r="M176" s="406">
        <f t="shared" si="72"/>
        <v>38</v>
      </c>
      <c r="N176" s="406">
        <f t="shared" si="72"/>
        <v>33</v>
      </c>
      <c r="O176" s="406">
        <f t="shared" si="72"/>
        <v>37</v>
      </c>
      <c r="P176" s="406">
        <f t="shared" si="72"/>
        <v>27</v>
      </c>
      <c r="Q176" s="406">
        <f t="shared" si="72"/>
        <v>28</v>
      </c>
      <c r="R176" s="406">
        <f t="shared" si="72"/>
        <v>27</v>
      </c>
      <c r="S176" s="406">
        <f t="shared" si="72"/>
        <v>22</v>
      </c>
      <c r="T176" s="406">
        <f t="shared" si="72"/>
        <v>24</v>
      </c>
      <c r="U176" s="406">
        <f t="shared" si="72"/>
        <v>18</v>
      </c>
      <c r="V176" s="406">
        <f t="shared" si="72"/>
        <v>20</v>
      </c>
      <c r="W176" s="497"/>
    </row>
    <row r="177" spans="1:23" s="498" customFormat="1" ht="19.5" customHeight="1">
      <c r="A177" s="499"/>
      <c r="B177" s="500"/>
      <c r="C177" s="501" t="s">
        <v>378</v>
      </c>
      <c r="D177" s="401">
        <f t="shared" si="69"/>
        <v>296</v>
      </c>
      <c r="E177" s="482">
        <v>4</v>
      </c>
      <c r="F177" s="482">
        <v>8</v>
      </c>
      <c r="G177" s="482">
        <v>14</v>
      </c>
      <c r="H177" s="482">
        <v>28</v>
      </c>
      <c r="I177" s="482">
        <v>24</v>
      </c>
      <c r="J177" s="482">
        <v>22</v>
      </c>
      <c r="K177" s="482">
        <v>25</v>
      </c>
      <c r="L177" s="482">
        <v>14</v>
      </c>
      <c r="M177" s="482">
        <v>22</v>
      </c>
      <c r="N177" s="482">
        <v>21</v>
      </c>
      <c r="O177" s="482">
        <v>21</v>
      </c>
      <c r="P177" s="482">
        <v>16</v>
      </c>
      <c r="Q177" s="482">
        <v>14</v>
      </c>
      <c r="R177" s="482">
        <v>18</v>
      </c>
      <c r="S177" s="482">
        <v>10</v>
      </c>
      <c r="T177" s="482">
        <v>14</v>
      </c>
      <c r="U177" s="502">
        <v>9</v>
      </c>
      <c r="V177" s="502">
        <v>12</v>
      </c>
      <c r="W177" s="497"/>
    </row>
    <row r="178" spans="1:23" ht="19.5" customHeight="1">
      <c r="A178" s="499"/>
      <c r="B178" s="500"/>
      <c r="C178" s="501" t="s">
        <v>379</v>
      </c>
      <c r="D178" s="401">
        <f t="shared" si="69"/>
        <v>240</v>
      </c>
      <c r="E178" s="502">
        <v>3</v>
      </c>
      <c r="F178" s="482">
        <v>15</v>
      </c>
      <c r="G178" s="482">
        <v>20</v>
      </c>
      <c r="H178" s="482">
        <v>19</v>
      </c>
      <c r="I178" s="482">
        <v>17</v>
      </c>
      <c r="J178" s="482">
        <v>19</v>
      </c>
      <c r="K178" s="482">
        <v>15</v>
      </c>
      <c r="L178" s="482">
        <v>15</v>
      </c>
      <c r="M178" s="482">
        <v>16</v>
      </c>
      <c r="N178" s="482">
        <v>12</v>
      </c>
      <c r="O178" s="482">
        <v>16</v>
      </c>
      <c r="P178" s="482">
        <v>11</v>
      </c>
      <c r="Q178" s="482">
        <v>14</v>
      </c>
      <c r="R178" s="482">
        <v>9</v>
      </c>
      <c r="S178" s="482">
        <v>12</v>
      </c>
      <c r="T178" s="482">
        <v>10</v>
      </c>
      <c r="U178" s="502">
        <v>9</v>
      </c>
      <c r="V178" s="502">
        <v>8</v>
      </c>
    </row>
    <row r="179" spans="1:23" s="498" customFormat="1" ht="19.5" customHeight="1">
      <c r="A179" s="494" t="s">
        <v>31</v>
      </c>
      <c r="B179" s="495" t="s">
        <v>429</v>
      </c>
      <c r="C179" s="496"/>
      <c r="D179" s="403">
        <f t="shared" si="69"/>
        <v>603</v>
      </c>
      <c r="E179" s="405">
        <f t="shared" ref="E179:V179" si="73">SUM(E180:E181)</f>
        <v>5</v>
      </c>
      <c r="F179" s="406">
        <f t="shared" si="73"/>
        <v>31</v>
      </c>
      <c r="G179" s="406">
        <f t="shared" si="73"/>
        <v>46</v>
      </c>
      <c r="H179" s="406">
        <f t="shared" si="73"/>
        <v>43</v>
      </c>
      <c r="I179" s="406">
        <f t="shared" si="73"/>
        <v>41</v>
      </c>
      <c r="J179" s="406">
        <f t="shared" si="73"/>
        <v>46</v>
      </c>
      <c r="K179" s="406">
        <f t="shared" si="73"/>
        <v>52</v>
      </c>
      <c r="L179" s="406">
        <f t="shared" si="73"/>
        <v>43</v>
      </c>
      <c r="M179" s="406">
        <f t="shared" si="73"/>
        <v>45</v>
      </c>
      <c r="N179" s="406">
        <f t="shared" si="73"/>
        <v>35</v>
      </c>
      <c r="O179" s="406">
        <f t="shared" si="73"/>
        <v>32</v>
      </c>
      <c r="P179" s="406">
        <f t="shared" si="73"/>
        <v>40</v>
      </c>
      <c r="Q179" s="406">
        <f t="shared" si="73"/>
        <v>28</v>
      </c>
      <c r="R179" s="406">
        <f t="shared" si="73"/>
        <v>29</v>
      </c>
      <c r="S179" s="406">
        <f t="shared" si="73"/>
        <v>23</v>
      </c>
      <c r="T179" s="406">
        <f t="shared" si="73"/>
        <v>26</v>
      </c>
      <c r="U179" s="406">
        <f t="shared" si="73"/>
        <v>15</v>
      </c>
      <c r="V179" s="406">
        <f t="shared" si="73"/>
        <v>23</v>
      </c>
      <c r="W179" s="497"/>
    </row>
    <row r="180" spans="1:23" s="498" customFormat="1" ht="19.5" customHeight="1">
      <c r="A180" s="499"/>
      <c r="B180" s="500"/>
      <c r="C180" s="501" t="s">
        <v>378</v>
      </c>
      <c r="D180" s="401">
        <f t="shared" si="69"/>
        <v>305</v>
      </c>
      <c r="E180" s="482">
        <v>2</v>
      </c>
      <c r="F180" s="482">
        <v>15</v>
      </c>
      <c r="G180" s="482">
        <v>22</v>
      </c>
      <c r="H180" s="482">
        <v>16</v>
      </c>
      <c r="I180" s="482">
        <v>17</v>
      </c>
      <c r="J180" s="482">
        <v>19</v>
      </c>
      <c r="K180" s="482">
        <v>27</v>
      </c>
      <c r="L180" s="482">
        <v>22</v>
      </c>
      <c r="M180" s="482">
        <v>28</v>
      </c>
      <c r="N180" s="482">
        <v>15</v>
      </c>
      <c r="O180" s="482">
        <v>19</v>
      </c>
      <c r="P180" s="482">
        <v>22</v>
      </c>
      <c r="Q180" s="482">
        <v>17</v>
      </c>
      <c r="R180" s="482">
        <v>19</v>
      </c>
      <c r="S180" s="482">
        <v>12</v>
      </c>
      <c r="T180" s="482">
        <v>14</v>
      </c>
      <c r="U180" s="502">
        <v>8</v>
      </c>
      <c r="V180" s="502">
        <v>11</v>
      </c>
      <c r="W180" s="497"/>
    </row>
    <row r="181" spans="1:23" ht="19.5" customHeight="1">
      <c r="A181" s="499"/>
      <c r="B181" s="500"/>
      <c r="C181" s="501" t="s">
        <v>379</v>
      </c>
      <c r="D181" s="401">
        <f t="shared" si="69"/>
        <v>298</v>
      </c>
      <c r="E181" s="502">
        <v>3</v>
      </c>
      <c r="F181" s="482">
        <v>16</v>
      </c>
      <c r="G181" s="482">
        <v>24</v>
      </c>
      <c r="H181" s="482">
        <v>27</v>
      </c>
      <c r="I181" s="482">
        <v>24</v>
      </c>
      <c r="J181" s="482">
        <v>27</v>
      </c>
      <c r="K181" s="482">
        <v>25</v>
      </c>
      <c r="L181" s="482">
        <v>21</v>
      </c>
      <c r="M181" s="482">
        <v>17</v>
      </c>
      <c r="N181" s="482">
        <v>20</v>
      </c>
      <c r="O181" s="482">
        <v>13</v>
      </c>
      <c r="P181" s="482">
        <v>18</v>
      </c>
      <c r="Q181" s="482">
        <v>11</v>
      </c>
      <c r="R181" s="482">
        <v>10</v>
      </c>
      <c r="S181" s="482">
        <v>11</v>
      </c>
      <c r="T181" s="482">
        <v>12</v>
      </c>
      <c r="U181" s="502">
        <v>7</v>
      </c>
      <c r="V181" s="502">
        <v>12</v>
      </c>
    </row>
    <row r="182" spans="1:23" s="498" customFormat="1" ht="19.5" customHeight="1">
      <c r="A182" s="494" t="s">
        <v>33</v>
      </c>
      <c r="B182" s="495" t="s">
        <v>430</v>
      </c>
      <c r="C182" s="496"/>
      <c r="D182" s="403">
        <f t="shared" si="69"/>
        <v>471</v>
      </c>
      <c r="E182" s="405">
        <f t="shared" ref="E182:V182" si="74">SUM(E183:E184)</f>
        <v>5</v>
      </c>
      <c r="F182" s="406">
        <f t="shared" si="74"/>
        <v>22</v>
      </c>
      <c r="G182" s="406">
        <f t="shared" si="74"/>
        <v>26</v>
      </c>
      <c r="H182" s="406">
        <f t="shared" si="74"/>
        <v>24</v>
      </c>
      <c r="I182" s="406">
        <f t="shared" si="74"/>
        <v>32</v>
      </c>
      <c r="J182" s="406">
        <f t="shared" si="74"/>
        <v>29</v>
      </c>
      <c r="K182" s="406">
        <f t="shared" si="74"/>
        <v>31</v>
      </c>
      <c r="L182" s="406">
        <f t="shared" si="74"/>
        <v>31</v>
      </c>
      <c r="M182" s="406">
        <f t="shared" si="74"/>
        <v>22</v>
      </c>
      <c r="N182" s="406">
        <f t="shared" si="74"/>
        <v>30</v>
      </c>
      <c r="O182" s="406">
        <f t="shared" si="74"/>
        <v>25</v>
      </c>
      <c r="P182" s="406">
        <f t="shared" si="74"/>
        <v>36</v>
      </c>
      <c r="Q182" s="406">
        <f t="shared" si="74"/>
        <v>34</v>
      </c>
      <c r="R182" s="406">
        <f t="shared" si="74"/>
        <v>27</v>
      </c>
      <c r="S182" s="406">
        <f t="shared" si="74"/>
        <v>28</v>
      </c>
      <c r="T182" s="406">
        <f t="shared" si="74"/>
        <v>26</v>
      </c>
      <c r="U182" s="406">
        <f t="shared" si="74"/>
        <v>23</v>
      </c>
      <c r="V182" s="406">
        <f t="shared" si="74"/>
        <v>20</v>
      </c>
      <c r="W182" s="497"/>
    </row>
    <row r="183" spans="1:23" s="498" customFormat="1" ht="19.5" customHeight="1">
      <c r="A183" s="499"/>
      <c r="B183" s="500"/>
      <c r="C183" s="501" t="s">
        <v>378</v>
      </c>
      <c r="D183" s="401">
        <f t="shared" si="69"/>
        <v>238</v>
      </c>
      <c r="E183" s="482">
        <v>3</v>
      </c>
      <c r="F183" s="482">
        <v>10</v>
      </c>
      <c r="G183" s="482">
        <v>11</v>
      </c>
      <c r="H183" s="482">
        <v>11</v>
      </c>
      <c r="I183" s="482">
        <v>17</v>
      </c>
      <c r="J183" s="482">
        <v>13</v>
      </c>
      <c r="K183" s="482">
        <v>15</v>
      </c>
      <c r="L183" s="482">
        <v>16</v>
      </c>
      <c r="M183" s="482">
        <v>10</v>
      </c>
      <c r="N183" s="482">
        <v>17</v>
      </c>
      <c r="O183" s="482">
        <v>11</v>
      </c>
      <c r="P183" s="482">
        <v>19</v>
      </c>
      <c r="Q183" s="482">
        <v>16</v>
      </c>
      <c r="R183" s="482">
        <v>14</v>
      </c>
      <c r="S183" s="482">
        <v>16</v>
      </c>
      <c r="T183" s="482">
        <v>15</v>
      </c>
      <c r="U183" s="502">
        <v>14</v>
      </c>
      <c r="V183" s="502">
        <v>10</v>
      </c>
      <c r="W183" s="497"/>
    </row>
    <row r="184" spans="1:23" ht="19.5" customHeight="1">
      <c r="A184" s="499"/>
      <c r="B184" s="500"/>
      <c r="C184" s="501" t="s">
        <v>379</v>
      </c>
      <c r="D184" s="401">
        <f t="shared" si="69"/>
        <v>233</v>
      </c>
      <c r="E184" s="502">
        <v>2</v>
      </c>
      <c r="F184" s="482">
        <v>12</v>
      </c>
      <c r="G184" s="482">
        <v>15</v>
      </c>
      <c r="H184" s="482">
        <v>13</v>
      </c>
      <c r="I184" s="482">
        <v>15</v>
      </c>
      <c r="J184" s="482">
        <v>16</v>
      </c>
      <c r="K184" s="482">
        <v>16</v>
      </c>
      <c r="L184" s="482">
        <v>15</v>
      </c>
      <c r="M184" s="482">
        <v>12</v>
      </c>
      <c r="N184" s="482">
        <v>13</v>
      </c>
      <c r="O184" s="482">
        <v>14</v>
      </c>
      <c r="P184" s="482">
        <v>17</v>
      </c>
      <c r="Q184" s="482">
        <v>18</v>
      </c>
      <c r="R184" s="482">
        <v>13</v>
      </c>
      <c r="S184" s="482">
        <v>12</v>
      </c>
      <c r="T184" s="482">
        <v>11</v>
      </c>
      <c r="U184" s="502">
        <v>9</v>
      </c>
      <c r="V184" s="502">
        <v>10</v>
      </c>
    </row>
    <row r="185" spans="1:23" s="498" customFormat="1" ht="19.5" customHeight="1">
      <c r="A185" s="494" t="s">
        <v>35</v>
      </c>
      <c r="B185" s="495" t="s">
        <v>340</v>
      </c>
      <c r="C185" s="496"/>
      <c r="D185" s="403">
        <f t="shared" si="69"/>
        <v>412</v>
      </c>
      <c r="E185" s="405">
        <f t="shared" ref="E185:V185" si="75">SUM(E186:E187)</f>
        <v>4</v>
      </c>
      <c r="F185" s="406">
        <f t="shared" si="75"/>
        <v>16</v>
      </c>
      <c r="G185" s="406">
        <f t="shared" si="75"/>
        <v>20</v>
      </c>
      <c r="H185" s="406">
        <f t="shared" si="75"/>
        <v>21</v>
      </c>
      <c r="I185" s="406">
        <f t="shared" si="75"/>
        <v>31</v>
      </c>
      <c r="J185" s="406">
        <f t="shared" si="75"/>
        <v>21</v>
      </c>
      <c r="K185" s="406">
        <f t="shared" si="75"/>
        <v>34</v>
      </c>
      <c r="L185" s="406">
        <f t="shared" si="75"/>
        <v>26</v>
      </c>
      <c r="M185" s="406">
        <f t="shared" si="75"/>
        <v>29</v>
      </c>
      <c r="N185" s="406">
        <f t="shared" si="75"/>
        <v>22</v>
      </c>
      <c r="O185" s="406">
        <f t="shared" si="75"/>
        <v>28</v>
      </c>
      <c r="P185" s="406">
        <f t="shared" si="75"/>
        <v>28</v>
      </c>
      <c r="Q185" s="406">
        <f t="shared" si="75"/>
        <v>34</v>
      </c>
      <c r="R185" s="406">
        <f t="shared" si="75"/>
        <v>20</v>
      </c>
      <c r="S185" s="406">
        <f t="shared" si="75"/>
        <v>21</v>
      </c>
      <c r="T185" s="406">
        <f t="shared" si="75"/>
        <v>15</v>
      </c>
      <c r="U185" s="406">
        <f t="shared" si="75"/>
        <v>19</v>
      </c>
      <c r="V185" s="406">
        <f t="shared" si="75"/>
        <v>23</v>
      </c>
      <c r="W185" s="497"/>
    </row>
    <row r="186" spans="1:23" s="498" customFormat="1" ht="19.5" customHeight="1">
      <c r="A186" s="499"/>
      <c r="B186" s="500"/>
      <c r="C186" s="501" t="s">
        <v>378</v>
      </c>
      <c r="D186" s="401">
        <f t="shared" si="69"/>
        <v>222</v>
      </c>
      <c r="E186" s="482">
        <v>1</v>
      </c>
      <c r="F186" s="482">
        <v>7</v>
      </c>
      <c r="G186" s="482">
        <v>11</v>
      </c>
      <c r="H186" s="482">
        <v>9</v>
      </c>
      <c r="I186" s="482">
        <v>19</v>
      </c>
      <c r="J186" s="482">
        <v>11</v>
      </c>
      <c r="K186" s="482">
        <v>24</v>
      </c>
      <c r="L186" s="482">
        <v>10</v>
      </c>
      <c r="M186" s="482">
        <v>16</v>
      </c>
      <c r="N186" s="482">
        <v>11</v>
      </c>
      <c r="O186" s="482">
        <v>20</v>
      </c>
      <c r="P186" s="482">
        <v>11</v>
      </c>
      <c r="Q186" s="482">
        <v>21</v>
      </c>
      <c r="R186" s="482">
        <v>9</v>
      </c>
      <c r="S186" s="482">
        <v>10</v>
      </c>
      <c r="T186" s="482">
        <v>10</v>
      </c>
      <c r="U186" s="502">
        <v>12</v>
      </c>
      <c r="V186" s="502">
        <v>10</v>
      </c>
      <c r="W186" s="497"/>
    </row>
    <row r="187" spans="1:23" ht="19.5" customHeight="1">
      <c r="A187" s="499"/>
      <c r="B187" s="500"/>
      <c r="C187" s="501" t="s">
        <v>379</v>
      </c>
      <c r="D187" s="401">
        <f t="shared" si="69"/>
        <v>190</v>
      </c>
      <c r="E187" s="502">
        <v>3</v>
      </c>
      <c r="F187" s="482">
        <v>9</v>
      </c>
      <c r="G187" s="482">
        <v>9</v>
      </c>
      <c r="H187" s="482">
        <v>12</v>
      </c>
      <c r="I187" s="482">
        <v>12</v>
      </c>
      <c r="J187" s="482">
        <v>10</v>
      </c>
      <c r="K187" s="482">
        <v>10</v>
      </c>
      <c r="L187" s="482">
        <v>16</v>
      </c>
      <c r="M187" s="482">
        <v>13</v>
      </c>
      <c r="N187" s="482">
        <v>11</v>
      </c>
      <c r="O187" s="482">
        <v>8</v>
      </c>
      <c r="P187" s="482">
        <v>17</v>
      </c>
      <c r="Q187" s="482">
        <v>13</v>
      </c>
      <c r="R187" s="482">
        <v>11</v>
      </c>
      <c r="S187" s="482">
        <v>11</v>
      </c>
      <c r="T187" s="482">
        <v>5</v>
      </c>
      <c r="U187" s="502">
        <v>7</v>
      </c>
      <c r="V187" s="502">
        <v>13</v>
      </c>
    </row>
    <row r="188" spans="1:23" s="498" customFormat="1" ht="19.5" customHeight="1">
      <c r="A188" s="494" t="s">
        <v>37</v>
      </c>
      <c r="B188" s="495" t="s">
        <v>431</v>
      </c>
      <c r="C188" s="496"/>
      <c r="D188" s="403">
        <f t="shared" si="69"/>
        <v>178</v>
      </c>
      <c r="E188" s="405">
        <f t="shared" ref="E188:V188" si="76">SUM(E189:E190)</f>
        <v>3</v>
      </c>
      <c r="F188" s="406">
        <f t="shared" si="76"/>
        <v>10</v>
      </c>
      <c r="G188" s="406">
        <f t="shared" si="76"/>
        <v>11</v>
      </c>
      <c r="H188" s="406">
        <f t="shared" si="76"/>
        <v>9</v>
      </c>
      <c r="I188" s="406">
        <f t="shared" si="76"/>
        <v>10</v>
      </c>
      <c r="J188" s="406">
        <f t="shared" si="76"/>
        <v>11</v>
      </c>
      <c r="K188" s="406">
        <f t="shared" si="76"/>
        <v>13</v>
      </c>
      <c r="L188" s="406">
        <f t="shared" si="76"/>
        <v>16</v>
      </c>
      <c r="M188" s="406">
        <f t="shared" si="76"/>
        <v>10</v>
      </c>
      <c r="N188" s="406">
        <f t="shared" si="76"/>
        <v>10</v>
      </c>
      <c r="O188" s="406">
        <f t="shared" si="76"/>
        <v>10</v>
      </c>
      <c r="P188" s="406">
        <f t="shared" si="76"/>
        <v>11</v>
      </c>
      <c r="Q188" s="406">
        <f t="shared" si="76"/>
        <v>11</v>
      </c>
      <c r="R188" s="406">
        <f t="shared" si="76"/>
        <v>10</v>
      </c>
      <c r="S188" s="406">
        <f t="shared" si="76"/>
        <v>8</v>
      </c>
      <c r="T188" s="406">
        <f t="shared" si="76"/>
        <v>8</v>
      </c>
      <c r="U188" s="406">
        <f t="shared" si="76"/>
        <v>9</v>
      </c>
      <c r="V188" s="406">
        <f t="shared" si="76"/>
        <v>8</v>
      </c>
      <c r="W188" s="497"/>
    </row>
    <row r="189" spans="1:23" s="498" customFormat="1" ht="19.5" customHeight="1">
      <c r="A189" s="499"/>
      <c r="B189" s="500"/>
      <c r="C189" s="501" t="s">
        <v>378</v>
      </c>
      <c r="D189" s="401">
        <f t="shared" si="69"/>
        <v>101</v>
      </c>
      <c r="E189" s="482">
        <v>1</v>
      </c>
      <c r="F189" s="482">
        <v>5</v>
      </c>
      <c r="G189" s="482">
        <v>6</v>
      </c>
      <c r="H189" s="482">
        <v>5</v>
      </c>
      <c r="I189" s="482">
        <v>6</v>
      </c>
      <c r="J189" s="482">
        <v>5</v>
      </c>
      <c r="K189" s="482">
        <v>9</v>
      </c>
      <c r="L189" s="482">
        <v>10</v>
      </c>
      <c r="M189" s="482">
        <v>6</v>
      </c>
      <c r="N189" s="482">
        <v>6</v>
      </c>
      <c r="O189" s="482">
        <v>6</v>
      </c>
      <c r="P189" s="482">
        <v>7</v>
      </c>
      <c r="Q189" s="482">
        <v>7</v>
      </c>
      <c r="R189" s="482">
        <v>5</v>
      </c>
      <c r="S189" s="482">
        <v>3</v>
      </c>
      <c r="T189" s="482">
        <v>4</v>
      </c>
      <c r="U189" s="502">
        <v>5</v>
      </c>
      <c r="V189" s="502">
        <v>5</v>
      </c>
      <c r="W189" s="497"/>
    </row>
    <row r="190" spans="1:23" ht="19.5" customHeight="1">
      <c r="A190" s="499"/>
      <c r="B190" s="500"/>
      <c r="C190" s="501" t="s">
        <v>379</v>
      </c>
      <c r="D190" s="401">
        <f t="shared" si="69"/>
        <v>77</v>
      </c>
      <c r="E190" s="502">
        <v>2</v>
      </c>
      <c r="F190" s="482">
        <v>5</v>
      </c>
      <c r="G190" s="482">
        <v>5</v>
      </c>
      <c r="H190" s="482">
        <v>4</v>
      </c>
      <c r="I190" s="482">
        <v>4</v>
      </c>
      <c r="J190" s="482">
        <v>6</v>
      </c>
      <c r="K190" s="482">
        <v>4</v>
      </c>
      <c r="L190" s="482">
        <v>6</v>
      </c>
      <c r="M190" s="482">
        <v>4</v>
      </c>
      <c r="N190" s="482">
        <v>4</v>
      </c>
      <c r="O190" s="482">
        <v>4</v>
      </c>
      <c r="P190" s="482">
        <v>4</v>
      </c>
      <c r="Q190" s="482">
        <v>4</v>
      </c>
      <c r="R190" s="482">
        <v>5</v>
      </c>
      <c r="S190" s="482">
        <v>5</v>
      </c>
      <c r="T190" s="482">
        <v>4</v>
      </c>
      <c r="U190" s="502">
        <v>4</v>
      </c>
      <c r="V190" s="502">
        <v>3</v>
      </c>
    </row>
    <row r="191" spans="1:23" s="498" customFormat="1" ht="19.5" customHeight="1">
      <c r="A191" s="494" t="s">
        <v>39</v>
      </c>
      <c r="B191" s="495" t="s">
        <v>432</v>
      </c>
      <c r="C191" s="496"/>
      <c r="D191" s="403">
        <f t="shared" si="69"/>
        <v>589</v>
      </c>
      <c r="E191" s="405">
        <f t="shared" ref="E191:V191" si="77">SUM(E192:E193)</f>
        <v>6</v>
      </c>
      <c r="F191" s="406">
        <f t="shared" si="77"/>
        <v>26</v>
      </c>
      <c r="G191" s="406">
        <f t="shared" si="77"/>
        <v>39</v>
      </c>
      <c r="H191" s="406">
        <f t="shared" si="77"/>
        <v>44</v>
      </c>
      <c r="I191" s="406">
        <f t="shared" si="77"/>
        <v>42</v>
      </c>
      <c r="J191" s="406">
        <f t="shared" si="77"/>
        <v>38</v>
      </c>
      <c r="K191" s="406">
        <f t="shared" si="77"/>
        <v>40</v>
      </c>
      <c r="L191" s="406">
        <f t="shared" si="77"/>
        <v>43</v>
      </c>
      <c r="M191" s="406">
        <f t="shared" si="77"/>
        <v>42</v>
      </c>
      <c r="N191" s="406">
        <f t="shared" si="77"/>
        <v>38</v>
      </c>
      <c r="O191" s="406">
        <f t="shared" si="77"/>
        <v>27</v>
      </c>
      <c r="P191" s="406">
        <f t="shared" si="77"/>
        <v>31</v>
      </c>
      <c r="Q191" s="406">
        <f t="shared" si="77"/>
        <v>32</v>
      </c>
      <c r="R191" s="406">
        <f t="shared" si="77"/>
        <v>29</v>
      </c>
      <c r="S191" s="406">
        <f t="shared" si="77"/>
        <v>31</v>
      </c>
      <c r="T191" s="406">
        <f t="shared" si="77"/>
        <v>24</v>
      </c>
      <c r="U191" s="406">
        <f t="shared" si="77"/>
        <v>22</v>
      </c>
      <c r="V191" s="406">
        <f t="shared" si="77"/>
        <v>35</v>
      </c>
      <c r="W191" s="497"/>
    </row>
    <row r="192" spans="1:23" s="498" customFormat="1" ht="19.5" customHeight="1">
      <c r="A192" s="499"/>
      <c r="B192" s="500"/>
      <c r="C192" s="501" t="s">
        <v>378</v>
      </c>
      <c r="D192" s="401">
        <f t="shared" si="69"/>
        <v>326</v>
      </c>
      <c r="E192" s="482">
        <v>2</v>
      </c>
      <c r="F192" s="482">
        <v>14</v>
      </c>
      <c r="G192" s="482">
        <v>22</v>
      </c>
      <c r="H192" s="482">
        <v>23</v>
      </c>
      <c r="I192" s="482">
        <v>24</v>
      </c>
      <c r="J192" s="482">
        <v>19</v>
      </c>
      <c r="K192" s="482">
        <v>20</v>
      </c>
      <c r="L192" s="482">
        <v>22</v>
      </c>
      <c r="M192" s="482">
        <v>24</v>
      </c>
      <c r="N192" s="482">
        <v>20</v>
      </c>
      <c r="O192" s="482">
        <v>18</v>
      </c>
      <c r="P192" s="482">
        <v>15</v>
      </c>
      <c r="Q192" s="482">
        <v>19</v>
      </c>
      <c r="R192" s="482">
        <v>18</v>
      </c>
      <c r="S192" s="482">
        <v>20</v>
      </c>
      <c r="T192" s="482">
        <v>14</v>
      </c>
      <c r="U192" s="502">
        <v>12</v>
      </c>
      <c r="V192" s="502">
        <v>20</v>
      </c>
      <c r="W192" s="497"/>
    </row>
    <row r="193" spans="1:27" ht="19.5" customHeight="1">
      <c r="A193" s="499"/>
      <c r="B193" s="500"/>
      <c r="C193" s="501" t="s">
        <v>379</v>
      </c>
      <c r="D193" s="401">
        <f t="shared" si="69"/>
        <v>263</v>
      </c>
      <c r="E193" s="502">
        <v>4</v>
      </c>
      <c r="F193" s="482">
        <v>12</v>
      </c>
      <c r="G193" s="482">
        <v>17</v>
      </c>
      <c r="H193" s="482">
        <v>21</v>
      </c>
      <c r="I193" s="482">
        <v>18</v>
      </c>
      <c r="J193" s="482">
        <v>19</v>
      </c>
      <c r="K193" s="482">
        <v>20</v>
      </c>
      <c r="L193" s="482">
        <v>21</v>
      </c>
      <c r="M193" s="482">
        <v>18</v>
      </c>
      <c r="N193" s="482">
        <v>18</v>
      </c>
      <c r="O193" s="482">
        <v>9</v>
      </c>
      <c r="P193" s="482">
        <v>16</v>
      </c>
      <c r="Q193" s="482">
        <v>13</v>
      </c>
      <c r="R193" s="482">
        <v>11</v>
      </c>
      <c r="S193" s="482">
        <v>11</v>
      </c>
      <c r="T193" s="482">
        <v>10</v>
      </c>
      <c r="U193" s="502">
        <v>10</v>
      </c>
      <c r="V193" s="502">
        <v>15</v>
      </c>
    </row>
    <row r="194" spans="1:27" s="498" customFormat="1" ht="19.5" customHeight="1">
      <c r="A194" s="494" t="s">
        <v>46</v>
      </c>
      <c r="B194" s="495" t="s">
        <v>433</v>
      </c>
      <c r="C194" s="496"/>
      <c r="D194" s="403">
        <f t="shared" si="69"/>
        <v>442</v>
      </c>
      <c r="E194" s="405">
        <f t="shared" ref="E194:V194" si="78">SUM(E195:E196)</f>
        <v>6</v>
      </c>
      <c r="F194" s="406">
        <f t="shared" si="78"/>
        <v>19</v>
      </c>
      <c r="G194" s="406">
        <f t="shared" si="78"/>
        <v>26</v>
      </c>
      <c r="H194" s="406">
        <f t="shared" si="78"/>
        <v>34</v>
      </c>
      <c r="I194" s="406">
        <f t="shared" si="78"/>
        <v>35</v>
      </c>
      <c r="J194" s="406">
        <f t="shared" si="78"/>
        <v>28</v>
      </c>
      <c r="K194" s="406">
        <f t="shared" si="78"/>
        <v>31</v>
      </c>
      <c r="L194" s="406">
        <f t="shared" si="78"/>
        <v>24</v>
      </c>
      <c r="M194" s="406">
        <f t="shared" si="78"/>
        <v>32</v>
      </c>
      <c r="N194" s="406">
        <f t="shared" si="78"/>
        <v>29</v>
      </c>
      <c r="O194" s="406">
        <f t="shared" si="78"/>
        <v>25</v>
      </c>
      <c r="P194" s="406">
        <f t="shared" si="78"/>
        <v>25</v>
      </c>
      <c r="Q194" s="406">
        <f t="shared" si="78"/>
        <v>22</v>
      </c>
      <c r="R194" s="406">
        <f t="shared" si="78"/>
        <v>27</v>
      </c>
      <c r="S194" s="406">
        <f t="shared" si="78"/>
        <v>23</v>
      </c>
      <c r="T194" s="406">
        <f t="shared" si="78"/>
        <v>16</v>
      </c>
      <c r="U194" s="406">
        <f t="shared" si="78"/>
        <v>15</v>
      </c>
      <c r="V194" s="406">
        <f t="shared" si="78"/>
        <v>25</v>
      </c>
      <c r="W194" s="497"/>
    </row>
    <row r="195" spans="1:27" s="498" customFormat="1" ht="19.5" customHeight="1">
      <c r="A195" s="499"/>
      <c r="B195" s="500"/>
      <c r="C195" s="501" t="s">
        <v>378</v>
      </c>
      <c r="D195" s="401">
        <f t="shared" si="69"/>
        <v>237</v>
      </c>
      <c r="E195" s="482">
        <v>3</v>
      </c>
      <c r="F195" s="482">
        <v>11</v>
      </c>
      <c r="G195" s="482">
        <v>15</v>
      </c>
      <c r="H195" s="482">
        <v>19</v>
      </c>
      <c r="I195" s="482">
        <v>16</v>
      </c>
      <c r="J195" s="482">
        <v>13</v>
      </c>
      <c r="K195" s="482">
        <v>16</v>
      </c>
      <c r="L195" s="482">
        <v>12</v>
      </c>
      <c r="M195" s="482">
        <v>16</v>
      </c>
      <c r="N195" s="482">
        <v>19</v>
      </c>
      <c r="O195" s="482">
        <v>15</v>
      </c>
      <c r="P195" s="482">
        <v>14</v>
      </c>
      <c r="Q195" s="482">
        <v>11</v>
      </c>
      <c r="R195" s="482">
        <v>17</v>
      </c>
      <c r="S195" s="482">
        <v>11</v>
      </c>
      <c r="T195" s="482">
        <v>10</v>
      </c>
      <c r="U195" s="502">
        <v>7</v>
      </c>
      <c r="V195" s="502">
        <v>12</v>
      </c>
      <c r="W195" s="511"/>
      <c r="X195" s="511"/>
      <c r="Y195" s="511"/>
      <c r="Z195" s="516">
        <v>0</v>
      </c>
      <c r="AA195" s="504">
        <v>0</v>
      </c>
    </row>
    <row r="196" spans="1:27" ht="19.5" customHeight="1">
      <c r="A196" s="499"/>
      <c r="B196" s="500"/>
      <c r="C196" s="501" t="s">
        <v>379</v>
      </c>
      <c r="D196" s="401">
        <f t="shared" si="69"/>
        <v>205</v>
      </c>
      <c r="E196" s="502">
        <v>3</v>
      </c>
      <c r="F196" s="482">
        <v>8</v>
      </c>
      <c r="G196" s="482">
        <v>11</v>
      </c>
      <c r="H196" s="482">
        <v>15</v>
      </c>
      <c r="I196" s="482">
        <v>19</v>
      </c>
      <c r="J196" s="482">
        <v>15</v>
      </c>
      <c r="K196" s="482">
        <v>15</v>
      </c>
      <c r="L196" s="482">
        <v>12</v>
      </c>
      <c r="M196" s="482">
        <v>16</v>
      </c>
      <c r="N196" s="482">
        <v>10</v>
      </c>
      <c r="O196" s="482">
        <v>10</v>
      </c>
      <c r="P196" s="482">
        <v>11</v>
      </c>
      <c r="Q196" s="482">
        <v>11</v>
      </c>
      <c r="R196" s="482">
        <v>10</v>
      </c>
      <c r="S196" s="482">
        <v>12</v>
      </c>
      <c r="T196" s="482">
        <v>6</v>
      </c>
      <c r="U196" s="502">
        <v>8</v>
      </c>
      <c r="V196" s="502">
        <v>13</v>
      </c>
      <c r="W196" s="512"/>
      <c r="X196" s="512"/>
      <c r="Y196" s="512"/>
      <c r="Z196" s="517">
        <v>0</v>
      </c>
      <c r="AA196" s="493">
        <v>0</v>
      </c>
    </row>
    <row r="197" spans="1:27" s="498" customFormat="1" ht="19.5" customHeight="1">
      <c r="A197" s="494" t="s">
        <v>48</v>
      </c>
      <c r="B197" s="495" t="s">
        <v>434</v>
      </c>
      <c r="C197" s="496"/>
      <c r="D197" s="403">
        <f t="shared" si="69"/>
        <v>2500</v>
      </c>
      <c r="E197" s="405">
        <f t="shared" ref="E197:V197" si="79">SUM(E198:E199)</f>
        <v>26</v>
      </c>
      <c r="F197" s="406">
        <f t="shared" si="79"/>
        <v>92</v>
      </c>
      <c r="G197" s="406">
        <f t="shared" si="79"/>
        <v>133</v>
      </c>
      <c r="H197" s="406">
        <f t="shared" si="79"/>
        <v>171</v>
      </c>
      <c r="I197" s="406">
        <f t="shared" si="79"/>
        <v>173</v>
      </c>
      <c r="J197" s="406">
        <f t="shared" si="79"/>
        <v>163</v>
      </c>
      <c r="K197" s="406">
        <f t="shared" si="79"/>
        <v>169</v>
      </c>
      <c r="L197" s="406">
        <f t="shared" si="79"/>
        <v>133</v>
      </c>
      <c r="M197" s="406">
        <f t="shared" si="79"/>
        <v>160</v>
      </c>
      <c r="N197" s="406">
        <f t="shared" si="79"/>
        <v>133</v>
      </c>
      <c r="O197" s="406">
        <f t="shared" si="79"/>
        <v>156</v>
      </c>
      <c r="P197" s="406">
        <f t="shared" si="79"/>
        <v>154</v>
      </c>
      <c r="Q197" s="406">
        <f t="shared" si="79"/>
        <v>146</v>
      </c>
      <c r="R197" s="406">
        <f t="shared" si="79"/>
        <v>168</v>
      </c>
      <c r="S197" s="406">
        <f t="shared" si="79"/>
        <v>146</v>
      </c>
      <c r="T197" s="406">
        <f t="shared" si="79"/>
        <v>121</v>
      </c>
      <c r="U197" s="406">
        <f t="shared" si="79"/>
        <v>107</v>
      </c>
      <c r="V197" s="406">
        <f t="shared" si="79"/>
        <v>149</v>
      </c>
      <c r="W197" s="497"/>
    </row>
    <row r="198" spans="1:27" s="498" customFormat="1" ht="19.5" customHeight="1">
      <c r="A198" s="499"/>
      <c r="B198" s="500"/>
      <c r="C198" s="501" t="s">
        <v>378</v>
      </c>
      <c r="D198" s="401">
        <f t="shared" si="69"/>
        <v>1268</v>
      </c>
      <c r="E198" s="482">
        <v>7</v>
      </c>
      <c r="F198" s="482">
        <v>46</v>
      </c>
      <c r="G198" s="482">
        <v>80</v>
      </c>
      <c r="H198" s="482">
        <v>90</v>
      </c>
      <c r="I198" s="482">
        <v>105</v>
      </c>
      <c r="J198" s="482">
        <v>84</v>
      </c>
      <c r="K198" s="482">
        <v>94</v>
      </c>
      <c r="L198" s="482">
        <v>68</v>
      </c>
      <c r="M198" s="482">
        <v>77</v>
      </c>
      <c r="N198" s="482">
        <v>67</v>
      </c>
      <c r="O198" s="482">
        <v>85</v>
      </c>
      <c r="P198" s="482">
        <v>71</v>
      </c>
      <c r="Q198" s="482">
        <v>74</v>
      </c>
      <c r="R198" s="482">
        <v>78</v>
      </c>
      <c r="S198" s="482">
        <v>81</v>
      </c>
      <c r="T198" s="482">
        <v>47</v>
      </c>
      <c r="U198" s="502">
        <v>53</v>
      </c>
      <c r="V198" s="502">
        <v>61</v>
      </c>
      <c r="W198" s="497"/>
    </row>
    <row r="199" spans="1:27" ht="19.5" customHeight="1">
      <c r="A199" s="499"/>
      <c r="B199" s="500"/>
      <c r="C199" s="501" t="s">
        <v>379</v>
      </c>
      <c r="D199" s="401">
        <f t="shared" si="69"/>
        <v>1232</v>
      </c>
      <c r="E199" s="502">
        <v>19</v>
      </c>
      <c r="F199" s="482">
        <v>46</v>
      </c>
      <c r="G199" s="482">
        <v>53</v>
      </c>
      <c r="H199" s="482">
        <v>81</v>
      </c>
      <c r="I199" s="482">
        <v>68</v>
      </c>
      <c r="J199" s="482">
        <v>79</v>
      </c>
      <c r="K199" s="482">
        <v>75</v>
      </c>
      <c r="L199" s="482">
        <v>65</v>
      </c>
      <c r="M199" s="482">
        <v>83</v>
      </c>
      <c r="N199" s="482">
        <v>66</v>
      </c>
      <c r="O199" s="482">
        <v>71</v>
      </c>
      <c r="P199" s="482">
        <v>83</v>
      </c>
      <c r="Q199" s="482">
        <v>72</v>
      </c>
      <c r="R199" s="482">
        <v>90</v>
      </c>
      <c r="S199" s="482">
        <v>65</v>
      </c>
      <c r="T199" s="482">
        <v>74</v>
      </c>
      <c r="U199" s="502">
        <v>54</v>
      </c>
      <c r="V199" s="502">
        <v>88</v>
      </c>
    </row>
    <row r="200" spans="1:27" s="498" customFormat="1" ht="19.5" customHeight="1">
      <c r="A200" s="494" t="s">
        <v>75</v>
      </c>
      <c r="B200" s="495" t="s">
        <v>435</v>
      </c>
      <c r="C200" s="496"/>
      <c r="D200" s="403">
        <f t="shared" si="69"/>
        <v>268</v>
      </c>
      <c r="E200" s="405">
        <f t="shared" ref="E200:V200" si="80">SUM(E201:E202)</f>
        <v>4</v>
      </c>
      <c r="F200" s="406">
        <f t="shared" si="80"/>
        <v>13</v>
      </c>
      <c r="G200" s="406">
        <f t="shared" si="80"/>
        <v>17</v>
      </c>
      <c r="H200" s="406">
        <f t="shared" si="80"/>
        <v>16</v>
      </c>
      <c r="I200" s="406">
        <f t="shared" si="80"/>
        <v>14</v>
      </c>
      <c r="J200" s="406">
        <f t="shared" si="80"/>
        <v>14</v>
      </c>
      <c r="K200" s="406">
        <f t="shared" si="80"/>
        <v>19</v>
      </c>
      <c r="L200" s="406">
        <f t="shared" si="80"/>
        <v>18</v>
      </c>
      <c r="M200" s="406">
        <f t="shared" si="80"/>
        <v>19</v>
      </c>
      <c r="N200" s="406">
        <f t="shared" si="80"/>
        <v>18</v>
      </c>
      <c r="O200" s="406">
        <f t="shared" si="80"/>
        <v>17</v>
      </c>
      <c r="P200" s="406">
        <f t="shared" si="80"/>
        <v>17</v>
      </c>
      <c r="Q200" s="406">
        <f t="shared" si="80"/>
        <v>20</v>
      </c>
      <c r="R200" s="406">
        <f t="shared" si="80"/>
        <v>12</v>
      </c>
      <c r="S200" s="406">
        <f t="shared" si="80"/>
        <v>14</v>
      </c>
      <c r="T200" s="406">
        <f t="shared" si="80"/>
        <v>15</v>
      </c>
      <c r="U200" s="406">
        <f t="shared" si="80"/>
        <v>10</v>
      </c>
      <c r="V200" s="406">
        <f t="shared" si="80"/>
        <v>11</v>
      </c>
      <c r="W200" s="497"/>
    </row>
    <row r="201" spans="1:27" s="498" customFormat="1" ht="19.5" customHeight="1">
      <c r="A201" s="514"/>
      <c r="B201" s="503"/>
      <c r="C201" s="501" t="s">
        <v>378</v>
      </c>
      <c r="D201" s="401">
        <f t="shared" si="69"/>
        <v>158</v>
      </c>
      <c r="E201" s="482">
        <v>3</v>
      </c>
      <c r="F201" s="482">
        <v>9</v>
      </c>
      <c r="G201" s="482">
        <v>9</v>
      </c>
      <c r="H201" s="482">
        <v>8</v>
      </c>
      <c r="I201" s="482">
        <v>9</v>
      </c>
      <c r="J201" s="482">
        <v>4</v>
      </c>
      <c r="K201" s="482">
        <v>13</v>
      </c>
      <c r="L201" s="482">
        <v>8</v>
      </c>
      <c r="M201" s="482">
        <v>13</v>
      </c>
      <c r="N201" s="482">
        <v>11</v>
      </c>
      <c r="O201" s="482">
        <v>10</v>
      </c>
      <c r="P201" s="482">
        <v>10</v>
      </c>
      <c r="Q201" s="482">
        <v>12</v>
      </c>
      <c r="R201" s="482">
        <v>7</v>
      </c>
      <c r="S201" s="482">
        <v>7</v>
      </c>
      <c r="T201" s="482">
        <v>12</v>
      </c>
      <c r="U201" s="502">
        <v>6</v>
      </c>
      <c r="V201" s="502">
        <v>7</v>
      </c>
      <c r="W201" s="511"/>
    </row>
    <row r="202" spans="1:27" ht="19.5" customHeight="1">
      <c r="A202" s="514"/>
      <c r="B202" s="503"/>
      <c r="C202" s="501" t="s">
        <v>379</v>
      </c>
      <c r="D202" s="401">
        <f t="shared" si="69"/>
        <v>110</v>
      </c>
      <c r="E202" s="502">
        <v>1</v>
      </c>
      <c r="F202" s="482">
        <v>4</v>
      </c>
      <c r="G202" s="482">
        <v>8</v>
      </c>
      <c r="H202" s="482">
        <v>8</v>
      </c>
      <c r="I202" s="482">
        <v>5</v>
      </c>
      <c r="J202" s="482">
        <v>10</v>
      </c>
      <c r="K202" s="482">
        <v>6</v>
      </c>
      <c r="L202" s="482">
        <v>10</v>
      </c>
      <c r="M202" s="482">
        <v>6</v>
      </c>
      <c r="N202" s="482">
        <v>7</v>
      </c>
      <c r="O202" s="482">
        <v>7</v>
      </c>
      <c r="P202" s="482">
        <v>7</v>
      </c>
      <c r="Q202" s="482">
        <v>8</v>
      </c>
      <c r="R202" s="482">
        <v>5</v>
      </c>
      <c r="S202" s="482">
        <v>7</v>
      </c>
      <c r="T202" s="482">
        <v>3</v>
      </c>
      <c r="U202" s="502">
        <v>4</v>
      </c>
      <c r="V202" s="502">
        <v>4</v>
      </c>
      <c r="W202" s="512"/>
    </row>
    <row r="203" spans="1:27" ht="19.5" customHeight="1">
      <c r="A203" s="1429" t="s">
        <v>33</v>
      </c>
      <c r="B203" s="1422" t="s">
        <v>436</v>
      </c>
      <c r="C203" s="1423"/>
      <c r="D203" s="1364">
        <f>SUM(E203:V203)</f>
        <v>4681</v>
      </c>
      <c r="E203" s="1430">
        <f t="shared" ref="E203:V203" si="81">SUM(E206+E209+E212+E215+E218)</f>
        <v>53</v>
      </c>
      <c r="F203" s="1430">
        <f t="shared" si="81"/>
        <v>193</v>
      </c>
      <c r="G203" s="1430">
        <f t="shared" si="81"/>
        <v>241</v>
      </c>
      <c r="H203" s="1430">
        <f t="shared" si="81"/>
        <v>274</v>
      </c>
      <c r="I203" s="1430">
        <f t="shared" si="81"/>
        <v>313</v>
      </c>
      <c r="J203" s="1430">
        <f t="shared" si="81"/>
        <v>359</v>
      </c>
      <c r="K203" s="1430">
        <f t="shared" si="81"/>
        <v>315</v>
      </c>
      <c r="L203" s="1430">
        <f t="shared" si="81"/>
        <v>318</v>
      </c>
      <c r="M203" s="1430">
        <f t="shared" si="81"/>
        <v>332</v>
      </c>
      <c r="N203" s="1430">
        <f t="shared" si="81"/>
        <v>267</v>
      </c>
      <c r="O203" s="1430">
        <f t="shared" si="81"/>
        <v>284</v>
      </c>
      <c r="P203" s="1430">
        <f t="shared" si="81"/>
        <v>314</v>
      </c>
      <c r="Q203" s="1430">
        <f t="shared" si="81"/>
        <v>286</v>
      </c>
      <c r="R203" s="1430">
        <f t="shared" si="81"/>
        <v>274</v>
      </c>
      <c r="S203" s="1430">
        <f t="shared" si="81"/>
        <v>232</v>
      </c>
      <c r="T203" s="1430">
        <f t="shared" si="81"/>
        <v>222</v>
      </c>
      <c r="U203" s="1430">
        <f t="shared" si="81"/>
        <v>159</v>
      </c>
      <c r="V203" s="1430">
        <f t="shared" si="81"/>
        <v>245</v>
      </c>
    </row>
    <row r="204" spans="1:27" ht="19.5" customHeight="1">
      <c r="A204" s="1439"/>
      <c r="B204" s="515"/>
      <c r="C204" s="489" t="s">
        <v>378</v>
      </c>
      <c r="D204" s="401">
        <f>SUM(E204:V204)</f>
        <v>2459</v>
      </c>
      <c r="E204" s="510">
        <f>E207+E210+E213+E216+E219</f>
        <v>30</v>
      </c>
      <c r="F204" s="510">
        <f t="shared" ref="F204:V204" si="82">F207+F210+F213+F216+F219</f>
        <v>101</v>
      </c>
      <c r="G204" s="510">
        <f>G207+G210+G213+G216+G219</f>
        <v>119</v>
      </c>
      <c r="H204" s="510">
        <f>H207+H210+H213+H216+H219</f>
        <v>141</v>
      </c>
      <c r="I204" s="510">
        <f t="shared" si="82"/>
        <v>168</v>
      </c>
      <c r="J204" s="510">
        <f t="shared" si="82"/>
        <v>186</v>
      </c>
      <c r="K204" s="510">
        <f t="shared" si="82"/>
        <v>191</v>
      </c>
      <c r="L204" s="510">
        <f t="shared" si="82"/>
        <v>164</v>
      </c>
      <c r="M204" s="510">
        <f t="shared" si="82"/>
        <v>183</v>
      </c>
      <c r="N204" s="510">
        <f t="shared" si="82"/>
        <v>148</v>
      </c>
      <c r="O204" s="510">
        <f t="shared" si="82"/>
        <v>163</v>
      </c>
      <c r="P204" s="510">
        <f t="shared" si="82"/>
        <v>163</v>
      </c>
      <c r="Q204" s="510">
        <f t="shared" si="82"/>
        <v>149</v>
      </c>
      <c r="R204" s="510">
        <f t="shared" si="82"/>
        <v>160</v>
      </c>
      <c r="S204" s="510">
        <f t="shared" si="82"/>
        <v>114</v>
      </c>
      <c r="T204" s="510">
        <f t="shared" si="82"/>
        <v>108</v>
      </c>
      <c r="U204" s="510">
        <f t="shared" si="82"/>
        <v>63</v>
      </c>
      <c r="V204" s="510">
        <f t="shared" si="82"/>
        <v>108</v>
      </c>
    </row>
    <row r="205" spans="1:27" ht="19.5" customHeight="1">
      <c r="A205" s="1440"/>
      <c r="B205" s="1441"/>
      <c r="C205" s="1427" t="s">
        <v>379</v>
      </c>
      <c r="D205" s="1382">
        <f>SUM(E205:V205)</f>
        <v>2222</v>
      </c>
      <c r="E205" s="1432">
        <f t="shared" ref="E205:V205" si="83">E208+E211+E214+E217+E220</f>
        <v>23</v>
      </c>
      <c r="F205" s="1432">
        <f t="shared" si="83"/>
        <v>92</v>
      </c>
      <c r="G205" s="1432">
        <f>G208+G211+G214+G217+G220</f>
        <v>122</v>
      </c>
      <c r="H205" s="1432">
        <f t="shared" si="83"/>
        <v>133</v>
      </c>
      <c r="I205" s="1432">
        <f t="shared" si="83"/>
        <v>145</v>
      </c>
      <c r="J205" s="1432">
        <f t="shared" si="83"/>
        <v>173</v>
      </c>
      <c r="K205" s="1432">
        <f t="shared" si="83"/>
        <v>124</v>
      </c>
      <c r="L205" s="1432">
        <f t="shared" si="83"/>
        <v>154</v>
      </c>
      <c r="M205" s="1432">
        <f t="shared" si="83"/>
        <v>149</v>
      </c>
      <c r="N205" s="1432">
        <f t="shared" si="83"/>
        <v>119</v>
      </c>
      <c r="O205" s="1432">
        <f t="shared" si="83"/>
        <v>121</v>
      </c>
      <c r="P205" s="1432">
        <f t="shared" si="83"/>
        <v>151</v>
      </c>
      <c r="Q205" s="1432">
        <f t="shared" si="83"/>
        <v>137</v>
      </c>
      <c r="R205" s="1432">
        <f t="shared" si="83"/>
        <v>114</v>
      </c>
      <c r="S205" s="1432">
        <f t="shared" si="83"/>
        <v>118</v>
      </c>
      <c r="T205" s="1432">
        <f t="shared" si="83"/>
        <v>114</v>
      </c>
      <c r="U205" s="1432">
        <f t="shared" si="83"/>
        <v>96</v>
      </c>
      <c r="V205" s="1432">
        <f t="shared" si="83"/>
        <v>137</v>
      </c>
    </row>
    <row r="206" spans="1:27" s="498" customFormat="1" ht="19.5" customHeight="1">
      <c r="A206" s="494" t="s">
        <v>25</v>
      </c>
      <c r="B206" s="495" t="s">
        <v>860</v>
      </c>
      <c r="C206" s="496"/>
      <c r="D206" s="403">
        <f t="shared" ref="D206:D220" si="84">SUM(E206:V206)</f>
        <v>2701</v>
      </c>
      <c r="E206" s="405">
        <f t="shared" ref="E206:V206" si="85">SUM(E207:E208)</f>
        <v>33</v>
      </c>
      <c r="F206" s="406">
        <f t="shared" si="85"/>
        <v>122</v>
      </c>
      <c r="G206" s="406">
        <f t="shared" si="85"/>
        <v>154</v>
      </c>
      <c r="H206" s="406">
        <f t="shared" si="85"/>
        <v>172</v>
      </c>
      <c r="I206" s="406">
        <f t="shared" si="85"/>
        <v>191</v>
      </c>
      <c r="J206" s="406">
        <f t="shared" si="85"/>
        <v>221</v>
      </c>
      <c r="K206" s="406">
        <f t="shared" si="85"/>
        <v>180</v>
      </c>
      <c r="L206" s="406">
        <f t="shared" si="85"/>
        <v>197</v>
      </c>
      <c r="M206" s="406">
        <f t="shared" si="85"/>
        <v>202</v>
      </c>
      <c r="N206" s="406">
        <f t="shared" si="85"/>
        <v>155</v>
      </c>
      <c r="O206" s="406">
        <f t="shared" si="85"/>
        <v>172</v>
      </c>
      <c r="P206" s="406">
        <f t="shared" si="85"/>
        <v>182</v>
      </c>
      <c r="Q206" s="406">
        <f t="shared" si="85"/>
        <v>161</v>
      </c>
      <c r="R206" s="406">
        <f t="shared" si="85"/>
        <v>152</v>
      </c>
      <c r="S206" s="406">
        <f t="shared" si="85"/>
        <v>112</v>
      </c>
      <c r="T206" s="406">
        <f t="shared" si="85"/>
        <v>105</v>
      </c>
      <c r="U206" s="406">
        <f t="shared" si="85"/>
        <v>70</v>
      </c>
      <c r="V206" s="406">
        <f t="shared" si="85"/>
        <v>120</v>
      </c>
      <c r="W206" s="497"/>
    </row>
    <row r="207" spans="1:27" s="498" customFormat="1" ht="19.5" customHeight="1">
      <c r="A207" s="499"/>
      <c r="B207" s="500"/>
      <c r="C207" s="501" t="s">
        <v>378</v>
      </c>
      <c r="D207" s="401">
        <f t="shared" si="84"/>
        <v>1396</v>
      </c>
      <c r="E207" s="482">
        <v>17</v>
      </c>
      <c r="F207" s="482">
        <v>61</v>
      </c>
      <c r="G207" s="482">
        <v>75</v>
      </c>
      <c r="H207" s="482">
        <v>86</v>
      </c>
      <c r="I207" s="482">
        <v>106</v>
      </c>
      <c r="J207" s="482">
        <v>108</v>
      </c>
      <c r="K207" s="482">
        <v>106</v>
      </c>
      <c r="L207" s="482">
        <v>98</v>
      </c>
      <c r="M207" s="482">
        <v>107</v>
      </c>
      <c r="N207" s="482">
        <v>81</v>
      </c>
      <c r="O207" s="482">
        <v>97</v>
      </c>
      <c r="P207" s="482">
        <v>88</v>
      </c>
      <c r="Q207" s="482">
        <v>86</v>
      </c>
      <c r="R207" s="482">
        <v>88</v>
      </c>
      <c r="S207" s="482">
        <v>55</v>
      </c>
      <c r="T207" s="482">
        <v>57</v>
      </c>
      <c r="U207" s="502">
        <v>25</v>
      </c>
      <c r="V207" s="502">
        <v>55</v>
      </c>
      <c r="W207" s="497"/>
    </row>
    <row r="208" spans="1:27" ht="19.5" customHeight="1">
      <c r="A208" s="499"/>
      <c r="B208" s="500"/>
      <c r="C208" s="501" t="s">
        <v>379</v>
      </c>
      <c r="D208" s="424">
        <f>SUM(E208:V208)</f>
        <v>1305</v>
      </c>
      <c r="E208" s="502">
        <v>16</v>
      </c>
      <c r="F208" s="482">
        <v>61</v>
      </c>
      <c r="G208" s="482">
        <v>79</v>
      </c>
      <c r="H208" s="482">
        <v>86</v>
      </c>
      <c r="I208" s="482">
        <v>85</v>
      </c>
      <c r="J208" s="482">
        <v>113</v>
      </c>
      <c r="K208" s="482">
        <v>74</v>
      </c>
      <c r="L208" s="482">
        <v>99</v>
      </c>
      <c r="M208" s="482">
        <v>95</v>
      </c>
      <c r="N208" s="482">
        <v>74</v>
      </c>
      <c r="O208" s="482">
        <v>75</v>
      </c>
      <c r="P208" s="482">
        <v>94</v>
      </c>
      <c r="Q208" s="482">
        <v>75</v>
      </c>
      <c r="R208" s="482">
        <v>64</v>
      </c>
      <c r="S208" s="482">
        <v>57</v>
      </c>
      <c r="T208" s="482">
        <v>48</v>
      </c>
      <c r="U208" s="502">
        <v>45</v>
      </c>
      <c r="V208" s="502">
        <v>65</v>
      </c>
    </row>
    <row r="209" spans="1:23" s="498" customFormat="1" ht="19.5" customHeight="1">
      <c r="A209" s="494" t="s">
        <v>27</v>
      </c>
      <c r="B209" s="495" t="s">
        <v>437</v>
      </c>
      <c r="C209" s="496"/>
      <c r="D209" s="403">
        <f t="shared" si="84"/>
        <v>805</v>
      </c>
      <c r="E209" s="405">
        <f t="shared" ref="E209:V209" si="86">SUM(E210:E211)</f>
        <v>9</v>
      </c>
      <c r="F209" s="406">
        <f t="shared" si="86"/>
        <v>34</v>
      </c>
      <c r="G209" s="406">
        <f t="shared" si="86"/>
        <v>41</v>
      </c>
      <c r="H209" s="406">
        <f t="shared" si="86"/>
        <v>48</v>
      </c>
      <c r="I209" s="406">
        <f t="shared" si="86"/>
        <v>58</v>
      </c>
      <c r="J209" s="406">
        <f t="shared" si="86"/>
        <v>62</v>
      </c>
      <c r="K209" s="406">
        <f t="shared" si="86"/>
        <v>55</v>
      </c>
      <c r="L209" s="406">
        <f t="shared" si="86"/>
        <v>54</v>
      </c>
      <c r="M209" s="406">
        <f t="shared" si="86"/>
        <v>49</v>
      </c>
      <c r="N209" s="406">
        <f t="shared" si="86"/>
        <v>44</v>
      </c>
      <c r="O209" s="406">
        <f t="shared" si="86"/>
        <v>40</v>
      </c>
      <c r="P209" s="406">
        <f t="shared" si="86"/>
        <v>39</v>
      </c>
      <c r="Q209" s="406">
        <f t="shared" si="86"/>
        <v>43</v>
      </c>
      <c r="R209" s="406">
        <f t="shared" si="86"/>
        <v>49</v>
      </c>
      <c r="S209" s="406">
        <f t="shared" si="86"/>
        <v>43</v>
      </c>
      <c r="T209" s="406">
        <f t="shared" si="86"/>
        <v>51</v>
      </c>
      <c r="U209" s="406">
        <f t="shared" si="86"/>
        <v>33</v>
      </c>
      <c r="V209" s="406">
        <f t="shared" si="86"/>
        <v>53</v>
      </c>
      <c r="W209" s="497"/>
    </row>
    <row r="210" spans="1:23" s="498" customFormat="1" ht="19.5" customHeight="1">
      <c r="A210" s="499"/>
      <c r="B210" s="500"/>
      <c r="C210" s="501" t="s">
        <v>378</v>
      </c>
      <c r="D210" s="401">
        <f t="shared" si="84"/>
        <v>419</v>
      </c>
      <c r="E210" s="482">
        <v>7</v>
      </c>
      <c r="F210" s="482">
        <v>20</v>
      </c>
      <c r="G210" s="482">
        <v>19</v>
      </c>
      <c r="H210" s="482">
        <v>26</v>
      </c>
      <c r="I210" s="482">
        <v>27</v>
      </c>
      <c r="J210" s="482">
        <v>36</v>
      </c>
      <c r="K210" s="482">
        <v>32</v>
      </c>
      <c r="L210" s="482">
        <v>30</v>
      </c>
      <c r="M210" s="482">
        <v>22</v>
      </c>
      <c r="N210" s="482">
        <v>25</v>
      </c>
      <c r="O210" s="482">
        <v>20</v>
      </c>
      <c r="P210" s="482">
        <v>22</v>
      </c>
      <c r="Q210" s="482">
        <v>21</v>
      </c>
      <c r="R210" s="482">
        <v>30</v>
      </c>
      <c r="S210" s="482">
        <v>23</v>
      </c>
      <c r="T210" s="482">
        <v>24</v>
      </c>
      <c r="U210" s="502">
        <v>15</v>
      </c>
      <c r="V210" s="502">
        <v>20</v>
      </c>
      <c r="W210" s="497"/>
    </row>
    <row r="211" spans="1:23" ht="19.5" customHeight="1">
      <c r="A211" s="499"/>
      <c r="B211" s="500"/>
      <c r="C211" s="501" t="s">
        <v>379</v>
      </c>
      <c r="D211" s="401">
        <f t="shared" si="84"/>
        <v>386</v>
      </c>
      <c r="E211" s="502">
        <v>2</v>
      </c>
      <c r="F211" s="482">
        <v>14</v>
      </c>
      <c r="G211" s="482">
        <v>22</v>
      </c>
      <c r="H211" s="482">
        <v>22</v>
      </c>
      <c r="I211" s="482">
        <v>31</v>
      </c>
      <c r="J211" s="482">
        <v>26</v>
      </c>
      <c r="K211" s="482">
        <v>23</v>
      </c>
      <c r="L211" s="482">
        <v>24</v>
      </c>
      <c r="M211" s="482">
        <v>27</v>
      </c>
      <c r="N211" s="482">
        <v>19</v>
      </c>
      <c r="O211" s="482">
        <v>20</v>
      </c>
      <c r="P211" s="482">
        <v>17</v>
      </c>
      <c r="Q211" s="482">
        <v>22</v>
      </c>
      <c r="R211" s="482">
        <v>19</v>
      </c>
      <c r="S211" s="482">
        <v>20</v>
      </c>
      <c r="T211" s="482">
        <v>27</v>
      </c>
      <c r="U211" s="502">
        <v>18</v>
      </c>
      <c r="V211" s="502">
        <v>33</v>
      </c>
    </row>
    <row r="212" spans="1:23" s="498" customFormat="1" ht="19.5" customHeight="1">
      <c r="A212" s="494" t="s">
        <v>29</v>
      </c>
      <c r="B212" s="495" t="s">
        <v>438</v>
      </c>
      <c r="C212" s="496"/>
      <c r="D212" s="403">
        <f t="shared" si="84"/>
        <v>353</v>
      </c>
      <c r="E212" s="405">
        <f t="shared" ref="E212:V212" si="87">SUM(E213:E214)</f>
        <v>2</v>
      </c>
      <c r="F212" s="406">
        <f t="shared" si="87"/>
        <v>14</v>
      </c>
      <c r="G212" s="406">
        <f t="shared" si="87"/>
        <v>19</v>
      </c>
      <c r="H212" s="406">
        <f t="shared" si="87"/>
        <v>16</v>
      </c>
      <c r="I212" s="406">
        <f t="shared" si="87"/>
        <v>24</v>
      </c>
      <c r="J212" s="406">
        <f t="shared" si="87"/>
        <v>27</v>
      </c>
      <c r="K212" s="406">
        <f t="shared" si="87"/>
        <v>29</v>
      </c>
      <c r="L212" s="406">
        <f t="shared" si="87"/>
        <v>23</v>
      </c>
      <c r="M212" s="406">
        <f t="shared" si="87"/>
        <v>30</v>
      </c>
      <c r="N212" s="406">
        <f t="shared" si="87"/>
        <v>17</v>
      </c>
      <c r="O212" s="406">
        <f t="shared" si="87"/>
        <v>19</v>
      </c>
      <c r="P212" s="406">
        <f t="shared" si="87"/>
        <v>20</v>
      </c>
      <c r="Q212" s="406">
        <f t="shared" si="87"/>
        <v>24</v>
      </c>
      <c r="R212" s="406">
        <f t="shared" si="87"/>
        <v>21</v>
      </c>
      <c r="S212" s="406">
        <f t="shared" si="87"/>
        <v>21</v>
      </c>
      <c r="T212" s="406">
        <f t="shared" si="87"/>
        <v>17</v>
      </c>
      <c r="U212" s="406">
        <f t="shared" si="87"/>
        <v>11</v>
      </c>
      <c r="V212" s="406">
        <f t="shared" si="87"/>
        <v>19</v>
      </c>
      <c r="W212" s="497"/>
    </row>
    <row r="213" spans="1:23" s="498" customFormat="1" ht="19.5" customHeight="1">
      <c r="A213" s="491"/>
      <c r="B213" s="495"/>
      <c r="C213" s="501" t="s">
        <v>378</v>
      </c>
      <c r="D213" s="401">
        <f t="shared" si="84"/>
        <v>201</v>
      </c>
      <c r="E213" s="482">
        <v>1</v>
      </c>
      <c r="F213" s="482">
        <v>9</v>
      </c>
      <c r="G213" s="482">
        <v>12</v>
      </c>
      <c r="H213" s="482">
        <v>9</v>
      </c>
      <c r="I213" s="482">
        <v>14</v>
      </c>
      <c r="J213" s="482">
        <v>16</v>
      </c>
      <c r="K213" s="482">
        <v>20</v>
      </c>
      <c r="L213" s="482">
        <v>13</v>
      </c>
      <c r="M213" s="482">
        <v>21</v>
      </c>
      <c r="N213" s="482">
        <v>9</v>
      </c>
      <c r="O213" s="482">
        <v>10</v>
      </c>
      <c r="P213" s="482">
        <v>10</v>
      </c>
      <c r="Q213" s="482">
        <v>12</v>
      </c>
      <c r="R213" s="482">
        <v>12</v>
      </c>
      <c r="S213" s="482">
        <v>11</v>
      </c>
      <c r="T213" s="482">
        <v>7</v>
      </c>
      <c r="U213" s="502">
        <v>5</v>
      </c>
      <c r="V213" s="502">
        <v>10</v>
      </c>
      <c r="W213" s="497"/>
    </row>
    <row r="214" spans="1:23" ht="19.5" customHeight="1">
      <c r="A214" s="499"/>
      <c r="B214" s="500"/>
      <c r="C214" s="501" t="s">
        <v>379</v>
      </c>
      <c r="D214" s="401">
        <f t="shared" si="84"/>
        <v>152</v>
      </c>
      <c r="E214" s="502">
        <v>1</v>
      </c>
      <c r="F214" s="482">
        <v>5</v>
      </c>
      <c r="G214" s="482">
        <v>7</v>
      </c>
      <c r="H214" s="482">
        <v>7</v>
      </c>
      <c r="I214" s="482">
        <v>10</v>
      </c>
      <c r="J214" s="482">
        <v>11</v>
      </c>
      <c r="K214" s="482">
        <v>9</v>
      </c>
      <c r="L214" s="482">
        <v>10</v>
      </c>
      <c r="M214" s="482">
        <v>9</v>
      </c>
      <c r="N214" s="482">
        <v>8</v>
      </c>
      <c r="O214" s="482">
        <v>9</v>
      </c>
      <c r="P214" s="482">
        <v>10</v>
      </c>
      <c r="Q214" s="482">
        <v>12</v>
      </c>
      <c r="R214" s="482">
        <v>9</v>
      </c>
      <c r="S214" s="482">
        <v>10</v>
      </c>
      <c r="T214" s="482">
        <v>10</v>
      </c>
      <c r="U214" s="502">
        <v>6</v>
      </c>
      <c r="V214" s="502">
        <v>9</v>
      </c>
    </row>
    <row r="215" spans="1:23" s="498" customFormat="1" ht="19.5" customHeight="1">
      <c r="A215" s="494" t="s">
        <v>31</v>
      </c>
      <c r="B215" s="495" t="s">
        <v>439</v>
      </c>
      <c r="C215" s="496"/>
      <c r="D215" s="403">
        <f t="shared" si="84"/>
        <v>502</v>
      </c>
      <c r="E215" s="405">
        <f t="shared" ref="E215:V215" si="88">SUM(E216:E217)</f>
        <v>5</v>
      </c>
      <c r="F215" s="406">
        <f t="shared" si="88"/>
        <v>13</v>
      </c>
      <c r="G215" s="406">
        <f t="shared" si="88"/>
        <v>14</v>
      </c>
      <c r="H215" s="406">
        <f t="shared" si="88"/>
        <v>23</v>
      </c>
      <c r="I215" s="406">
        <f t="shared" si="88"/>
        <v>22</v>
      </c>
      <c r="J215" s="406">
        <f t="shared" si="88"/>
        <v>28</v>
      </c>
      <c r="K215" s="406">
        <f t="shared" si="88"/>
        <v>21</v>
      </c>
      <c r="L215" s="406">
        <f t="shared" si="88"/>
        <v>20</v>
      </c>
      <c r="M215" s="406">
        <f t="shared" si="88"/>
        <v>21</v>
      </c>
      <c r="N215" s="406">
        <f t="shared" si="88"/>
        <v>22</v>
      </c>
      <c r="O215" s="406">
        <f t="shared" si="88"/>
        <v>31</v>
      </c>
      <c r="P215" s="406">
        <f t="shared" si="88"/>
        <v>51</v>
      </c>
      <c r="Q215" s="406">
        <f t="shared" si="88"/>
        <v>40</v>
      </c>
      <c r="R215" s="406">
        <f t="shared" si="88"/>
        <v>39</v>
      </c>
      <c r="S215" s="406">
        <f t="shared" si="88"/>
        <v>40</v>
      </c>
      <c r="T215" s="406">
        <f t="shared" si="88"/>
        <v>39</v>
      </c>
      <c r="U215" s="406">
        <f t="shared" si="88"/>
        <v>33</v>
      </c>
      <c r="V215" s="406">
        <f t="shared" si="88"/>
        <v>40</v>
      </c>
      <c r="W215" s="497"/>
    </row>
    <row r="216" spans="1:23" s="498" customFormat="1" ht="19.5" customHeight="1">
      <c r="A216" s="514"/>
      <c r="B216" s="503"/>
      <c r="C216" s="501" t="s">
        <v>378</v>
      </c>
      <c r="D216" s="401">
        <f t="shared" si="84"/>
        <v>249</v>
      </c>
      <c r="E216" s="482">
        <v>3</v>
      </c>
      <c r="F216" s="482">
        <v>6</v>
      </c>
      <c r="G216" s="482">
        <v>7</v>
      </c>
      <c r="H216" s="482">
        <v>13</v>
      </c>
      <c r="I216" s="482">
        <v>11</v>
      </c>
      <c r="J216" s="482">
        <v>16</v>
      </c>
      <c r="K216" s="482">
        <v>12</v>
      </c>
      <c r="L216" s="482">
        <v>10</v>
      </c>
      <c r="M216" s="482">
        <v>11</v>
      </c>
      <c r="N216" s="482">
        <v>14</v>
      </c>
      <c r="O216" s="482">
        <v>20</v>
      </c>
      <c r="P216" s="482">
        <v>29</v>
      </c>
      <c r="Q216" s="482">
        <v>19</v>
      </c>
      <c r="R216" s="482">
        <v>21</v>
      </c>
      <c r="S216" s="482">
        <v>16</v>
      </c>
      <c r="T216" s="482">
        <v>13</v>
      </c>
      <c r="U216" s="502">
        <v>12</v>
      </c>
      <c r="V216" s="502">
        <v>16</v>
      </c>
      <c r="W216" s="497"/>
    </row>
    <row r="217" spans="1:23" ht="19.5" customHeight="1">
      <c r="A217" s="514"/>
      <c r="B217" s="503"/>
      <c r="C217" s="501" t="s">
        <v>379</v>
      </c>
      <c r="D217" s="401">
        <f t="shared" si="84"/>
        <v>253</v>
      </c>
      <c r="E217" s="502">
        <v>2</v>
      </c>
      <c r="F217" s="482">
        <v>7</v>
      </c>
      <c r="G217" s="482">
        <v>7</v>
      </c>
      <c r="H217" s="482">
        <v>10</v>
      </c>
      <c r="I217" s="482">
        <v>11</v>
      </c>
      <c r="J217" s="482">
        <v>12</v>
      </c>
      <c r="K217" s="482">
        <v>9</v>
      </c>
      <c r="L217" s="482">
        <v>10</v>
      </c>
      <c r="M217" s="482">
        <v>10</v>
      </c>
      <c r="N217" s="482">
        <v>8</v>
      </c>
      <c r="O217" s="482">
        <v>11</v>
      </c>
      <c r="P217" s="482">
        <v>22</v>
      </c>
      <c r="Q217" s="482">
        <v>21</v>
      </c>
      <c r="R217" s="482">
        <v>18</v>
      </c>
      <c r="S217" s="482">
        <v>24</v>
      </c>
      <c r="T217" s="482">
        <v>26</v>
      </c>
      <c r="U217" s="502">
        <v>21</v>
      </c>
      <c r="V217" s="502">
        <v>24</v>
      </c>
    </row>
    <row r="218" spans="1:23" s="498" customFormat="1" ht="19.5" customHeight="1">
      <c r="A218" s="494" t="s">
        <v>33</v>
      </c>
      <c r="B218" s="495" t="s">
        <v>440</v>
      </c>
      <c r="C218" s="496"/>
      <c r="D218" s="403">
        <f t="shared" si="84"/>
        <v>320</v>
      </c>
      <c r="E218" s="405">
        <f t="shared" ref="E218:V218" si="89">SUM(E219:E220)</f>
        <v>4</v>
      </c>
      <c r="F218" s="406">
        <f t="shared" si="89"/>
        <v>10</v>
      </c>
      <c r="G218" s="406">
        <f t="shared" si="89"/>
        <v>13</v>
      </c>
      <c r="H218" s="406">
        <f t="shared" si="89"/>
        <v>15</v>
      </c>
      <c r="I218" s="406">
        <f t="shared" si="89"/>
        <v>18</v>
      </c>
      <c r="J218" s="406">
        <f t="shared" si="89"/>
        <v>21</v>
      </c>
      <c r="K218" s="406">
        <f t="shared" si="89"/>
        <v>30</v>
      </c>
      <c r="L218" s="406">
        <f t="shared" si="89"/>
        <v>24</v>
      </c>
      <c r="M218" s="406">
        <f t="shared" si="89"/>
        <v>30</v>
      </c>
      <c r="N218" s="406">
        <f t="shared" si="89"/>
        <v>29</v>
      </c>
      <c r="O218" s="406">
        <f t="shared" si="89"/>
        <v>22</v>
      </c>
      <c r="P218" s="406">
        <f t="shared" si="89"/>
        <v>22</v>
      </c>
      <c r="Q218" s="406">
        <f t="shared" si="89"/>
        <v>18</v>
      </c>
      <c r="R218" s="406">
        <f t="shared" si="89"/>
        <v>13</v>
      </c>
      <c r="S218" s="406">
        <f t="shared" si="89"/>
        <v>16</v>
      </c>
      <c r="T218" s="406">
        <f t="shared" si="89"/>
        <v>10</v>
      </c>
      <c r="U218" s="406">
        <f t="shared" si="89"/>
        <v>12</v>
      </c>
      <c r="V218" s="406">
        <f t="shared" si="89"/>
        <v>13</v>
      </c>
      <c r="W218" s="497"/>
    </row>
    <row r="219" spans="1:23" s="498" customFormat="1" ht="19.5" customHeight="1">
      <c r="A219" s="499"/>
      <c r="B219" s="500"/>
      <c r="C219" s="501" t="s">
        <v>378</v>
      </c>
      <c r="D219" s="401">
        <f t="shared" si="84"/>
        <v>194</v>
      </c>
      <c r="E219" s="482">
        <v>2</v>
      </c>
      <c r="F219" s="482">
        <v>5</v>
      </c>
      <c r="G219" s="482">
        <v>6</v>
      </c>
      <c r="H219" s="482">
        <v>7</v>
      </c>
      <c r="I219" s="482">
        <v>10</v>
      </c>
      <c r="J219" s="482">
        <v>10</v>
      </c>
      <c r="K219" s="482">
        <v>21</v>
      </c>
      <c r="L219" s="482">
        <v>13</v>
      </c>
      <c r="M219" s="482">
        <v>22</v>
      </c>
      <c r="N219" s="482">
        <v>19</v>
      </c>
      <c r="O219" s="482">
        <v>16</v>
      </c>
      <c r="P219" s="482">
        <v>14</v>
      </c>
      <c r="Q219" s="482">
        <v>11</v>
      </c>
      <c r="R219" s="482">
        <v>9</v>
      </c>
      <c r="S219" s="482">
        <v>9</v>
      </c>
      <c r="T219" s="482">
        <v>7</v>
      </c>
      <c r="U219" s="502">
        <v>6</v>
      </c>
      <c r="V219" s="502">
        <v>7</v>
      </c>
      <c r="W219" s="497"/>
    </row>
    <row r="220" spans="1:23" ht="19.5" customHeight="1">
      <c r="A220" s="518"/>
      <c r="B220" s="519"/>
      <c r="C220" s="507" t="s">
        <v>379</v>
      </c>
      <c r="D220" s="401">
        <f t="shared" si="84"/>
        <v>126</v>
      </c>
      <c r="E220" s="502">
        <v>2</v>
      </c>
      <c r="F220" s="482">
        <v>5</v>
      </c>
      <c r="G220" s="482">
        <v>7</v>
      </c>
      <c r="H220" s="482">
        <v>8</v>
      </c>
      <c r="I220" s="482">
        <v>8</v>
      </c>
      <c r="J220" s="482">
        <v>11</v>
      </c>
      <c r="K220" s="482">
        <v>9</v>
      </c>
      <c r="L220" s="482">
        <v>11</v>
      </c>
      <c r="M220" s="482">
        <v>8</v>
      </c>
      <c r="N220" s="482">
        <v>10</v>
      </c>
      <c r="O220" s="482">
        <v>6</v>
      </c>
      <c r="P220" s="482">
        <v>8</v>
      </c>
      <c r="Q220" s="482">
        <v>7</v>
      </c>
      <c r="R220" s="482">
        <v>4</v>
      </c>
      <c r="S220" s="482">
        <v>7</v>
      </c>
      <c r="T220" s="482">
        <v>3</v>
      </c>
      <c r="U220" s="502">
        <v>6</v>
      </c>
      <c r="V220" s="502">
        <v>6</v>
      </c>
    </row>
    <row r="221" spans="1:23" ht="19.5" customHeight="1">
      <c r="A221" s="1429" t="s">
        <v>35</v>
      </c>
      <c r="B221" s="1422" t="s">
        <v>94</v>
      </c>
      <c r="C221" s="1423"/>
      <c r="D221" s="1364">
        <f>SUM(E221:V221)</f>
        <v>3403</v>
      </c>
      <c r="E221" s="1430">
        <f t="shared" ref="E221:V221" si="90">SUM(E224+E227+E233+E230+E236)</f>
        <v>28</v>
      </c>
      <c r="F221" s="1430">
        <f t="shared" si="90"/>
        <v>111</v>
      </c>
      <c r="G221" s="1430">
        <f t="shared" si="90"/>
        <v>139</v>
      </c>
      <c r="H221" s="1430">
        <f t="shared" si="90"/>
        <v>163</v>
      </c>
      <c r="I221" s="1430">
        <f t="shared" si="90"/>
        <v>185</v>
      </c>
      <c r="J221" s="1430">
        <f t="shared" si="90"/>
        <v>142</v>
      </c>
      <c r="K221" s="1430">
        <f t="shared" si="90"/>
        <v>180</v>
      </c>
      <c r="L221" s="1430">
        <f t="shared" si="90"/>
        <v>132</v>
      </c>
      <c r="M221" s="1430">
        <f t="shared" si="90"/>
        <v>184</v>
      </c>
      <c r="N221" s="1430">
        <f t="shared" si="90"/>
        <v>190</v>
      </c>
      <c r="O221" s="1430">
        <f t="shared" si="90"/>
        <v>190</v>
      </c>
      <c r="P221" s="1430">
        <f t="shared" si="90"/>
        <v>234</v>
      </c>
      <c r="Q221" s="1430">
        <f t="shared" si="90"/>
        <v>245</v>
      </c>
      <c r="R221" s="1430">
        <f t="shared" si="90"/>
        <v>265</v>
      </c>
      <c r="S221" s="1430">
        <f t="shared" si="90"/>
        <v>258</v>
      </c>
      <c r="T221" s="1430">
        <f t="shared" si="90"/>
        <v>231</v>
      </c>
      <c r="U221" s="1430">
        <f t="shared" si="90"/>
        <v>220</v>
      </c>
      <c r="V221" s="1430">
        <f t="shared" si="90"/>
        <v>306</v>
      </c>
    </row>
    <row r="222" spans="1:23" ht="19.5" customHeight="1">
      <c r="A222" s="1439"/>
      <c r="B222" s="515"/>
      <c r="C222" s="489" t="s">
        <v>378</v>
      </c>
      <c r="D222" s="401">
        <f>SUM(E222:V222)</f>
        <v>1747</v>
      </c>
      <c r="E222" s="510">
        <f t="shared" ref="E222:V222" si="91">E225++E228+E231+E234+E237</f>
        <v>15</v>
      </c>
      <c r="F222" s="510">
        <f t="shared" si="91"/>
        <v>62</v>
      </c>
      <c r="G222" s="510">
        <f t="shared" si="91"/>
        <v>80</v>
      </c>
      <c r="H222" s="510">
        <f t="shared" si="91"/>
        <v>93</v>
      </c>
      <c r="I222" s="510">
        <f t="shared" si="91"/>
        <v>99</v>
      </c>
      <c r="J222" s="510">
        <f t="shared" si="91"/>
        <v>72</v>
      </c>
      <c r="K222" s="510">
        <f t="shared" si="91"/>
        <v>102</v>
      </c>
      <c r="L222" s="510">
        <f t="shared" si="91"/>
        <v>58</v>
      </c>
      <c r="M222" s="510">
        <f t="shared" si="91"/>
        <v>94</v>
      </c>
      <c r="N222" s="510">
        <f t="shared" si="91"/>
        <v>103</v>
      </c>
      <c r="O222" s="510">
        <f t="shared" si="91"/>
        <v>116</v>
      </c>
      <c r="P222" s="510">
        <f t="shared" si="91"/>
        <v>117</v>
      </c>
      <c r="Q222" s="510">
        <f t="shared" si="91"/>
        <v>134</v>
      </c>
      <c r="R222" s="510">
        <f t="shared" si="91"/>
        <v>127</v>
      </c>
      <c r="S222" s="510">
        <f t="shared" si="91"/>
        <v>135</v>
      </c>
      <c r="T222" s="510">
        <f t="shared" si="91"/>
        <v>118</v>
      </c>
      <c r="U222" s="510">
        <f t="shared" si="91"/>
        <v>112</v>
      </c>
      <c r="V222" s="510">
        <f t="shared" si="91"/>
        <v>110</v>
      </c>
    </row>
    <row r="223" spans="1:23" ht="19.5" customHeight="1">
      <c r="A223" s="1440"/>
      <c r="B223" s="1441"/>
      <c r="C223" s="1427" t="s">
        <v>379</v>
      </c>
      <c r="D223" s="1382">
        <f>SUM(E223:V223)</f>
        <v>1656</v>
      </c>
      <c r="E223" s="1432">
        <f t="shared" ref="E223:V223" si="92">E226++E229+E232+E235+E238</f>
        <v>13</v>
      </c>
      <c r="F223" s="1432">
        <f t="shared" si="92"/>
        <v>49</v>
      </c>
      <c r="G223" s="1432">
        <f t="shared" si="92"/>
        <v>59</v>
      </c>
      <c r="H223" s="1432">
        <f t="shared" si="92"/>
        <v>70</v>
      </c>
      <c r="I223" s="1432">
        <f t="shared" si="92"/>
        <v>86</v>
      </c>
      <c r="J223" s="1432">
        <f t="shared" si="92"/>
        <v>70</v>
      </c>
      <c r="K223" s="1432">
        <f t="shared" si="92"/>
        <v>78</v>
      </c>
      <c r="L223" s="1432">
        <f t="shared" si="92"/>
        <v>74</v>
      </c>
      <c r="M223" s="1432">
        <f t="shared" si="92"/>
        <v>90</v>
      </c>
      <c r="N223" s="1432">
        <f t="shared" si="92"/>
        <v>87</v>
      </c>
      <c r="O223" s="1432">
        <f t="shared" si="92"/>
        <v>74</v>
      </c>
      <c r="P223" s="1432">
        <f t="shared" si="92"/>
        <v>117</v>
      </c>
      <c r="Q223" s="1432">
        <f t="shared" si="92"/>
        <v>111</v>
      </c>
      <c r="R223" s="1432">
        <f t="shared" si="92"/>
        <v>138</v>
      </c>
      <c r="S223" s="1432">
        <f t="shared" si="92"/>
        <v>123</v>
      </c>
      <c r="T223" s="1432">
        <f t="shared" si="92"/>
        <v>113</v>
      </c>
      <c r="U223" s="1432">
        <f t="shared" si="92"/>
        <v>108</v>
      </c>
      <c r="V223" s="1432">
        <f t="shared" si="92"/>
        <v>196</v>
      </c>
    </row>
    <row r="224" spans="1:23" s="498" customFormat="1" ht="19.5" customHeight="1">
      <c r="A224" s="494" t="s">
        <v>25</v>
      </c>
      <c r="B224" s="495" t="s">
        <v>441</v>
      </c>
      <c r="C224" s="496"/>
      <c r="D224" s="403">
        <f t="shared" ref="D224:D238" si="93">SUM(E224:V224)</f>
        <v>1141</v>
      </c>
      <c r="E224" s="405">
        <f t="shared" ref="E224:V224" si="94">SUM(E225:E226)</f>
        <v>12</v>
      </c>
      <c r="F224" s="406">
        <f t="shared" si="94"/>
        <v>43</v>
      </c>
      <c r="G224" s="406">
        <f t="shared" si="94"/>
        <v>56</v>
      </c>
      <c r="H224" s="406">
        <f t="shared" si="94"/>
        <v>66</v>
      </c>
      <c r="I224" s="406">
        <f t="shared" si="94"/>
        <v>61</v>
      </c>
      <c r="J224" s="406">
        <f t="shared" si="94"/>
        <v>48</v>
      </c>
      <c r="K224" s="406">
        <f t="shared" si="94"/>
        <v>66</v>
      </c>
      <c r="L224" s="406">
        <f t="shared" si="94"/>
        <v>60</v>
      </c>
      <c r="M224" s="406">
        <f t="shared" si="94"/>
        <v>77</v>
      </c>
      <c r="N224" s="406">
        <f t="shared" si="94"/>
        <v>63</v>
      </c>
      <c r="O224" s="406">
        <f t="shared" si="94"/>
        <v>63</v>
      </c>
      <c r="P224" s="406">
        <f t="shared" si="94"/>
        <v>67</v>
      </c>
      <c r="Q224" s="406">
        <f t="shared" si="94"/>
        <v>67</v>
      </c>
      <c r="R224" s="406">
        <f t="shared" si="94"/>
        <v>82</v>
      </c>
      <c r="S224" s="406">
        <f t="shared" si="94"/>
        <v>77</v>
      </c>
      <c r="T224" s="406">
        <f t="shared" si="94"/>
        <v>61</v>
      </c>
      <c r="U224" s="406">
        <f t="shared" si="94"/>
        <v>66</v>
      </c>
      <c r="V224" s="406">
        <f t="shared" si="94"/>
        <v>106</v>
      </c>
      <c r="W224" s="497"/>
    </row>
    <row r="225" spans="1:23" s="498" customFormat="1" ht="19.5" customHeight="1">
      <c r="A225" s="499"/>
      <c r="B225" s="500"/>
      <c r="C225" s="501" t="s">
        <v>378</v>
      </c>
      <c r="D225" s="401">
        <f t="shared" si="93"/>
        <v>589</v>
      </c>
      <c r="E225" s="482">
        <v>6</v>
      </c>
      <c r="F225" s="482">
        <v>24</v>
      </c>
      <c r="G225" s="482">
        <v>33</v>
      </c>
      <c r="H225" s="482">
        <v>37</v>
      </c>
      <c r="I225" s="482">
        <v>33</v>
      </c>
      <c r="J225" s="482">
        <v>24</v>
      </c>
      <c r="K225" s="482">
        <v>38</v>
      </c>
      <c r="L225" s="482">
        <v>26</v>
      </c>
      <c r="M225" s="482">
        <v>40</v>
      </c>
      <c r="N225" s="482">
        <v>33</v>
      </c>
      <c r="O225" s="482">
        <v>38</v>
      </c>
      <c r="P225" s="482">
        <v>34</v>
      </c>
      <c r="Q225" s="482">
        <v>37</v>
      </c>
      <c r="R225" s="482">
        <v>40</v>
      </c>
      <c r="S225" s="482">
        <v>41</v>
      </c>
      <c r="T225" s="482">
        <v>32</v>
      </c>
      <c r="U225" s="502">
        <v>35</v>
      </c>
      <c r="V225" s="502">
        <v>38</v>
      </c>
      <c r="W225" s="497"/>
    </row>
    <row r="226" spans="1:23" ht="19.5" customHeight="1">
      <c r="A226" s="499"/>
      <c r="B226" s="500"/>
      <c r="C226" s="501" t="s">
        <v>379</v>
      </c>
      <c r="D226" s="401">
        <f t="shared" si="93"/>
        <v>552</v>
      </c>
      <c r="E226" s="502">
        <v>6</v>
      </c>
      <c r="F226" s="482">
        <v>19</v>
      </c>
      <c r="G226" s="482">
        <v>23</v>
      </c>
      <c r="H226" s="482">
        <v>29</v>
      </c>
      <c r="I226" s="482">
        <v>28</v>
      </c>
      <c r="J226" s="482">
        <v>24</v>
      </c>
      <c r="K226" s="482">
        <v>28</v>
      </c>
      <c r="L226" s="482">
        <v>34</v>
      </c>
      <c r="M226" s="482">
        <v>37</v>
      </c>
      <c r="N226" s="482">
        <v>30</v>
      </c>
      <c r="O226" s="482">
        <v>25</v>
      </c>
      <c r="P226" s="482">
        <v>33</v>
      </c>
      <c r="Q226" s="482">
        <v>30</v>
      </c>
      <c r="R226" s="482">
        <v>42</v>
      </c>
      <c r="S226" s="482">
        <v>36</v>
      </c>
      <c r="T226" s="482">
        <v>29</v>
      </c>
      <c r="U226" s="502">
        <v>31</v>
      </c>
      <c r="V226" s="502">
        <v>68</v>
      </c>
    </row>
    <row r="227" spans="1:23" s="498" customFormat="1" ht="19.5" customHeight="1">
      <c r="A227" s="494" t="s">
        <v>27</v>
      </c>
      <c r="B227" s="495" t="s">
        <v>442</v>
      </c>
      <c r="C227" s="496"/>
      <c r="D227" s="403">
        <f t="shared" si="93"/>
        <v>340</v>
      </c>
      <c r="E227" s="405">
        <f t="shared" ref="E227:V227" si="95">SUM(E228:E229)</f>
        <v>2</v>
      </c>
      <c r="F227" s="406">
        <f t="shared" si="95"/>
        <v>9</v>
      </c>
      <c r="G227" s="406">
        <f t="shared" si="95"/>
        <v>11</v>
      </c>
      <c r="H227" s="406">
        <f t="shared" si="95"/>
        <v>14</v>
      </c>
      <c r="I227" s="406">
        <f t="shared" si="95"/>
        <v>20</v>
      </c>
      <c r="J227" s="406">
        <f t="shared" si="95"/>
        <v>16</v>
      </c>
      <c r="K227" s="406">
        <f t="shared" si="95"/>
        <v>19</v>
      </c>
      <c r="L227" s="406">
        <f t="shared" si="95"/>
        <v>11</v>
      </c>
      <c r="M227" s="406">
        <f t="shared" si="95"/>
        <v>18</v>
      </c>
      <c r="N227" s="406">
        <f t="shared" si="95"/>
        <v>20</v>
      </c>
      <c r="O227" s="406">
        <f t="shared" si="95"/>
        <v>18</v>
      </c>
      <c r="P227" s="406">
        <f t="shared" si="95"/>
        <v>22</v>
      </c>
      <c r="Q227" s="406">
        <f t="shared" si="95"/>
        <v>22</v>
      </c>
      <c r="R227" s="406">
        <f t="shared" si="95"/>
        <v>31</v>
      </c>
      <c r="S227" s="406">
        <f t="shared" si="95"/>
        <v>27</v>
      </c>
      <c r="T227" s="406">
        <f t="shared" si="95"/>
        <v>30</v>
      </c>
      <c r="U227" s="406">
        <f t="shared" si="95"/>
        <v>25</v>
      </c>
      <c r="V227" s="406">
        <f t="shared" si="95"/>
        <v>25</v>
      </c>
      <c r="W227" s="497"/>
    </row>
    <row r="228" spans="1:23" s="498" customFormat="1" ht="19.5" customHeight="1">
      <c r="A228" s="499"/>
      <c r="B228" s="500"/>
      <c r="C228" s="501" t="s">
        <v>378</v>
      </c>
      <c r="D228" s="401">
        <f t="shared" si="93"/>
        <v>174</v>
      </c>
      <c r="E228" s="482">
        <v>1</v>
      </c>
      <c r="F228" s="482">
        <v>5</v>
      </c>
      <c r="G228" s="482">
        <v>6</v>
      </c>
      <c r="H228" s="482">
        <v>8</v>
      </c>
      <c r="I228" s="482">
        <v>11</v>
      </c>
      <c r="J228" s="482">
        <v>8</v>
      </c>
      <c r="K228" s="482">
        <v>11</v>
      </c>
      <c r="L228" s="482">
        <v>5</v>
      </c>
      <c r="M228" s="482">
        <v>9</v>
      </c>
      <c r="N228" s="482">
        <v>11</v>
      </c>
      <c r="O228" s="482">
        <v>11</v>
      </c>
      <c r="P228" s="482">
        <v>11</v>
      </c>
      <c r="Q228" s="482">
        <v>12</v>
      </c>
      <c r="R228" s="482">
        <v>15</v>
      </c>
      <c r="S228" s="482">
        <v>14</v>
      </c>
      <c r="T228" s="482">
        <v>15</v>
      </c>
      <c r="U228" s="502">
        <v>12</v>
      </c>
      <c r="V228" s="502">
        <v>9</v>
      </c>
      <c r="W228" s="497"/>
    </row>
    <row r="229" spans="1:23" ht="19.5" customHeight="1">
      <c r="A229" s="499"/>
      <c r="B229" s="500"/>
      <c r="C229" s="501" t="s">
        <v>379</v>
      </c>
      <c r="D229" s="401">
        <f t="shared" si="93"/>
        <v>166</v>
      </c>
      <c r="E229" s="502">
        <v>1</v>
      </c>
      <c r="F229" s="482">
        <v>4</v>
      </c>
      <c r="G229" s="482">
        <v>5</v>
      </c>
      <c r="H229" s="482">
        <v>6</v>
      </c>
      <c r="I229" s="482">
        <v>9</v>
      </c>
      <c r="J229" s="482">
        <v>8</v>
      </c>
      <c r="K229" s="482">
        <v>8</v>
      </c>
      <c r="L229" s="482">
        <v>6</v>
      </c>
      <c r="M229" s="482">
        <v>9</v>
      </c>
      <c r="N229" s="482">
        <v>9</v>
      </c>
      <c r="O229" s="482">
        <v>7</v>
      </c>
      <c r="P229" s="482">
        <v>11</v>
      </c>
      <c r="Q229" s="482">
        <v>10</v>
      </c>
      <c r="R229" s="482">
        <v>16</v>
      </c>
      <c r="S229" s="482">
        <v>13</v>
      </c>
      <c r="T229" s="482">
        <v>15</v>
      </c>
      <c r="U229" s="502">
        <v>13</v>
      </c>
      <c r="V229" s="502">
        <v>16</v>
      </c>
    </row>
    <row r="230" spans="1:23" s="498" customFormat="1" ht="19.5" customHeight="1">
      <c r="A230" s="494" t="s">
        <v>29</v>
      </c>
      <c r="B230" s="495" t="s">
        <v>443</v>
      </c>
      <c r="C230" s="496"/>
      <c r="D230" s="403">
        <f t="shared" si="93"/>
        <v>505</v>
      </c>
      <c r="E230" s="405">
        <f t="shared" ref="E230:V230" si="96">SUM(E231:E232)</f>
        <v>3</v>
      </c>
      <c r="F230" s="406">
        <f t="shared" si="96"/>
        <v>15</v>
      </c>
      <c r="G230" s="406">
        <f t="shared" si="96"/>
        <v>18</v>
      </c>
      <c r="H230" s="406">
        <f t="shared" si="96"/>
        <v>20</v>
      </c>
      <c r="I230" s="406">
        <f t="shared" si="96"/>
        <v>33</v>
      </c>
      <c r="J230" s="406">
        <f t="shared" si="96"/>
        <v>23</v>
      </c>
      <c r="K230" s="406">
        <f t="shared" si="96"/>
        <v>32</v>
      </c>
      <c r="L230" s="406">
        <f t="shared" si="96"/>
        <v>18</v>
      </c>
      <c r="M230" s="406">
        <f t="shared" si="96"/>
        <v>21</v>
      </c>
      <c r="N230" s="406">
        <f t="shared" si="96"/>
        <v>26</v>
      </c>
      <c r="O230" s="406">
        <f t="shared" si="96"/>
        <v>26</v>
      </c>
      <c r="P230" s="406">
        <f t="shared" si="96"/>
        <v>32</v>
      </c>
      <c r="Q230" s="406">
        <f t="shared" si="96"/>
        <v>43</v>
      </c>
      <c r="R230" s="406">
        <f t="shared" si="96"/>
        <v>41</v>
      </c>
      <c r="S230" s="406">
        <f t="shared" si="96"/>
        <v>31</v>
      </c>
      <c r="T230" s="406">
        <f t="shared" si="96"/>
        <v>39</v>
      </c>
      <c r="U230" s="406">
        <f t="shared" si="96"/>
        <v>38</v>
      </c>
      <c r="V230" s="406">
        <f t="shared" si="96"/>
        <v>46</v>
      </c>
      <c r="W230" s="497"/>
    </row>
    <row r="231" spans="1:23" s="498" customFormat="1" ht="19.5" customHeight="1">
      <c r="A231" s="499"/>
      <c r="B231" s="500"/>
      <c r="C231" s="501" t="s">
        <v>378</v>
      </c>
      <c r="D231" s="401">
        <f t="shared" si="93"/>
        <v>259</v>
      </c>
      <c r="E231" s="482">
        <v>2</v>
      </c>
      <c r="F231" s="482">
        <v>8</v>
      </c>
      <c r="G231" s="482">
        <v>10</v>
      </c>
      <c r="H231" s="482">
        <v>12</v>
      </c>
      <c r="I231" s="482">
        <v>17</v>
      </c>
      <c r="J231" s="482">
        <v>12</v>
      </c>
      <c r="K231" s="482">
        <v>18</v>
      </c>
      <c r="L231" s="482">
        <v>8</v>
      </c>
      <c r="M231" s="482">
        <v>11</v>
      </c>
      <c r="N231" s="482">
        <v>14</v>
      </c>
      <c r="O231" s="482">
        <v>16</v>
      </c>
      <c r="P231" s="482">
        <v>16</v>
      </c>
      <c r="Q231" s="482">
        <v>23</v>
      </c>
      <c r="R231" s="482">
        <v>20</v>
      </c>
      <c r="S231" s="482">
        <v>16</v>
      </c>
      <c r="T231" s="482">
        <v>20</v>
      </c>
      <c r="U231" s="502">
        <v>19</v>
      </c>
      <c r="V231" s="502">
        <v>17</v>
      </c>
      <c r="W231" s="497"/>
    </row>
    <row r="232" spans="1:23" ht="19.5" customHeight="1">
      <c r="A232" s="499"/>
      <c r="B232" s="500"/>
      <c r="C232" s="501" t="s">
        <v>379</v>
      </c>
      <c r="D232" s="401">
        <f t="shared" si="93"/>
        <v>246</v>
      </c>
      <c r="E232" s="502">
        <v>1</v>
      </c>
      <c r="F232" s="482">
        <v>7</v>
      </c>
      <c r="G232" s="482">
        <v>8</v>
      </c>
      <c r="H232" s="482">
        <v>8</v>
      </c>
      <c r="I232" s="482">
        <v>16</v>
      </c>
      <c r="J232" s="482">
        <v>11</v>
      </c>
      <c r="K232" s="482">
        <v>14</v>
      </c>
      <c r="L232" s="482">
        <v>10</v>
      </c>
      <c r="M232" s="482">
        <v>10</v>
      </c>
      <c r="N232" s="482">
        <v>12</v>
      </c>
      <c r="O232" s="482">
        <v>10</v>
      </c>
      <c r="P232" s="482">
        <v>16</v>
      </c>
      <c r="Q232" s="482">
        <v>20</v>
      </c>
      <c r="R232" s="482">
        <v>21</v>
      </c>
      <c r="S232" s="482">
        <v>15</v>
      </c>
      <c r="T232" s="482">
        <v>19</v>
      </c>
      <c r="U232" s="502">
        <v>19</v>
      </c>
      <c r="V232" s="502">
        <v>29</v>
      </c>
    </row>
    <row r="233" spans="1:23" s="498" customFormat="1" ht="19.5" customHeight="1">
      <c r="A233" s="494" t="s">
        <v>31</v>
      </c>
      <c r="B233" s="495" t="s">
        <v>206</v>
      </c>
      <c r="C233" s="496"/>
      <c r="D233" s="403">
        <f t="shared" si="93"/>
        <v>608</v>
      </c>
      <c r="E233" s="405">
        <f t="shared" ref="E233:V233" si="97">SUM(E234:E235)</f>
        <v>4</v>
      </c>
      <c r="F233" s="406">
        <f t="shared" si="97"/>
        <v>23</v>
      </c>
      <c r="G233" s="406">
        <f t="shared" si="97"/>
        <v>28</v>
      </c>
      <c r="H233" s="406">
        <f t="shared" si="97"/>
        <v>23</v>
      </c>
      <c r="I233" s="406">
        <f t="shared" si="97"/>
        <v>33</v>
      </c>
      <c r="J233" s="406">
        <f t="shared" si="97"/>
        <v>26</v>
      </c>
      <c r="K233" s="406">
        <f t="shared" si="97"/>
        <v>27</v>
      </c>
      <c r="L233" s="406">
        <f t="shared" si="97"/>
        <v>23</v>
      </c>
      <c r="M233" s="406">
        <f t="shared" si="97"/>
        <v>26</v>
      </c>
      <c r="N233" s="406">
        <f t="shared" si="97"/>
        <v>34</v>
      </c>
      <c r="O233" s="406">
        <f t="shared" si="97"/>
        <v>42</v>
      </c>
      <c r="P233" s="406">
        <f t="shared" si="97"/>
        <v>55</v>
      </c>
      <c r="Q233" s="406">
        <f t="shared" si="97"/>
        <v>50</v>
      </c>
      <c r="R233" s="406">
        <f t="shared" si="97"/>
        <v>51</v>
      </c>
      <c r="S233" s="406">
        <f t="shared" si="97"/>
        <v>48</v>
      </c>
      <c r="T233" s="406">
        <f t="shared" si="97"/>
        <v>32</v>
      </c>
      <c r="U233" s="406">
        <f t="shared" si="97"/>
        <v>31</v>
      </c>
      <c r="V233" s="406">
        <f t="shared" si="97"/>
        <v>52</v>
      </c>
      <c r="W233" s="497"/>
    </row>
    <row r="234" spans="1:23" s="498" customFormat="1" ht="19.5" customHeight="1">
      <c r="A234" s="514"/>
      <c r="B234" s="500"/>
      <c r="C234" s="501" t="s">
        <v>378</v>
      </c>
      <c r="D234" s="401">
        <f t="shared" si="93"/>
        <v>312</v>
      </c>
      <c r="E234" s="482">
        <v>2</v>
      </c>
      <c r="F234" s="482">
        <v>13</v>
      </c>
      <c r="G234" s="482">
        <v>16</v>
      </c>
      <c r="H234" s="482">
        <v>13</v>
      </c>
      <c r="I234" s="482">
        <v>18</v>
      </c>
      <c r="J234" s="482">
        <v>13</v>
      </c>
      <c r="K234" s="482">
        <v>15</v>
      </c>
      <c r="L234" s="482">
        <v>10</v>
      </c>
      <c r="M234" s="482">
        <v>13</v>
      </c>
      <c r="N234" s="482">
        <v>19</v>
      </c>
      <c r="O234" s="482">
        <v>26</v>
      </c>
      <c r="P234" s="482">
        <v>27</v>
      </c>
      <c r="Q234" s="482">
        <v>28</v>
      </c>
      <c r="R234" s="482">
        <v>24</v>
      </c>
      <c r="S234" s="482">
        <v>25</v>
      </c>
      <c r="T234" s="482">
        <v>16</v>
      </c>
      <c r="U234" s="502">
        <v>16</v>
      </c>
      <c r="V234" s="502">
        <v>18</v>
      </c>
      <c r="W234" s="497"/>
    </row>
    <row r="235" spans="1:23" ht="19.5" customHeight="1">
      <c r="A235" s="514"/>
      <c r="B235" s="500"/>
      <c r="C235" s="501" t="s">
        <v>379</v>
      </c>
      <c r="D235" s="401">
        <f t="shared" si="93"/>
        <v>296</v>
      </c>
      <c r="E235" s="502">
        <v>2</v>
      </c>
      <c r="F235" s="482">
        <v>10</v>
      </c>
      <c r="G235" s="482">
        <v>12</v>
      </c>
      <c r="H235" s="482">
        <v>10</v>
      </c>
      <c r="I235" s="482">
        <v>15</v>
      </c>
      <c r="J235" s="482">
        <v>13</v>
      </c>
      <c r="K235" s="482">
        <v>12</v>
      </c>
      <c r="L235" s="482">
        <v>13</v>
      </c>
      <c r="M235" s="482">
        <v>13</v>
      </c>
      <c r="N235" s="482">
        <v>15</v>
      </c>
      <c r="O235" s="482">
        <v>16</v>
      </c>
      <c r="P235" s="482">
        <v>28</v>
      </c>
      <c r="Q235" s="482">
        <v>22</v>
      </c>
      <c r="R235" s="482">
        <v>27</v>
      </c>
      <c r="S235" s="482">
        <v>23</v>
      </c>
      <c r="T235" s="482">
        <v>16</v>
      </c>
      <c r="U235" s="502">
        <v>15</v>
      </c>
      <c r="V235" s="502">
        <v>34</v>
      </c>
    </row>
    <row r="236" spans="1:23" s="498" customFormat="1" ht="19.5" customHeight="1">
      <c r="A236" s="494" t="s">
        <v>33</v>
      </c>
      <c r="B236" s="495" t="s">
        <v>444</v>
      </c>
      <c r="C236" s="495"/>
      <c r="D236" s="403">
        <f t="shared" si="93"/>
        <v>809</v>
      </c>
      <c r="E236" s="405">
        <f t="shared" ref="E236:V236" si="98">SUM(E237:E238)</f>
        <v>7</v>
      </c>
      <c r="F236" s="406">
        <f t="shared" si="98"/>
        <v>21</v>
      </c>
      <c r="G236" s="406">
        <f t="shared" si="98"/>
        <v>26</v>
      </c>
      <c r="H236" s="406">
        <f t="shared" si="98"/>
        <v>40</v>
      </c>
      <c r="I236" s="406">
        <f t="shared" si="98"/>
        <v>38</v>
      </c>
      <c r="J236" s="406">
        <f t="shared" si="98"/>
        <v>29</v>
      </c>
      <c r="K236" s="406">
        <f t="shared" si="98"/>
        <v>36</v>
      </c>
      <c r="L236" s="406">
        <f t="shared" si="98"/>
        <v>20</v>
      </c>
      <c r="M236" s="406">
        <f t="shared" si="98"/>
        <v>42</v>
      </c>
      <c r="N236" s="406">
        <f t="shared" si="98"/>
        <v>47</v>
      </c>
      <c r="O236" s="406">
        <f t="shared" si="98"/>
        <v>41</v>
      </c>
      <c r="P236" s="406">
        <f t="shared" si="98"/>
        <v>58</v>
      </c>
      <c r="Q236" s="406">
        <f t="shared" si="98"/>
        <v>63</v>
      </c>
      <c r="R236" s="406">
        <f t="shared" si="98"/>
        <v>60</v>
      </c>
      <c r="S236" s="406">
        <f t="shared" si="98"/>
        <v>75</v>
      </c>
      <c r="T236" s="406">
        <f t="shared" si="98"/>
        <v>69</v>
      </c>
      <c r="U236" s="406">
        <f t="shared" si="98"/>
        <v>60</v>
      </c>
      <c r="V236" s="406">
        <f t="shared" si="98"/>
        <v>77</v>
      </c>
      <c r="W236" s="497"/>
    </row>
    <row r="237" spans="1:23" s="498" customFormat="1" ht="19.5" customHeight="1">
      <c r="A237" s="520"/>
      <c r="B237" s="521"/>
      <c r="C237" s="507" t="s">
        <v>378</v>
      </c>
      <c r="D237" s="401">
        <f t="shared" si="93"/>
        <v>413</v>
      </c>
      <c r="E237" s="482">
        <v>4</v>
      </c>
      <c r="F237" s="482">
        <v>12</v>
      </c>
      <c r="G237" s="482">
        <v>15</v>
      </c>
      <c r="H237" s="482">
        <v>23</v>
      </c>
      <c r="I237" s="482">
        <v>20</v>
      </c>
      <c r="J237" s="482">
        <v>15</v>
      </c>
      <c r="K237" s="482">
        <v>20</v>
      </c>
      <c r="L237" s="482">
        <v>9</v>
      </c>
      <c r="M237" s="482">
        <v>21</v>
      </c>
      <c r="N237" s="482">
        <v>26</v>
      </c>
      <c r="O237" s="482">
        <v>25</v>
      </c>
      <c r="P237" s="482">
        <v>29</v>
      </c>
      <c r="Q237" s="482">
        <v>34</v>
      </c>
      <c r="R237" s="482">
        <v>28</v>
      </c>
      <c r="S237" s="482">
        <v>39</v>
      </c>
      <c r="T237" s="482">
        <v>35</v>
      </c>
      <c r="U237" s="502">
        <v>30</v>
      </c>
      <c r="V237" s="502">
        <v>28</v>
      </c>
      <c r="W237" s="497"/>
    </row>
    <row r="238" spans="1:23" ht="19.5" customHeight="1">
      <c r="A238" s="520"/>
      <c r="B238" s="521"/>
      <c r="C238" s="507" t="s">
        <v>379</v>
      </c>
      <c r="D238" s="401">
        <f t="shared" si="93"/>
        <v>396</v>
      </c>
      <c r="E238" s="502">
        <v>3</v>
      </c>
      <c r="F238" s="482">
        <v>9</v>
      </c>
      <c r="G238" s="482">
        <v>11</v>
      </c>
      <c r="H238" s="482">
        <v>17</v>
      </c>
      <c r="I238" s="482">
        <v>18</v>
      </c>
      <c r="J238" s="482">
        <v>14</v>
      </c>
      <c r="K238" s="482">
        <v>16</v>
      </c>
      <c r="L238" s="482">
        <v>11</v>
      </c>
      <c r="M238" s="482">
        <v>21</v>
      </c>
      <c r="N238" s="482">
        <v>21</v>
      </c>
      <c r="O238" s="482">
        <v>16</v>
      </c>
      <c r="P238" s="482">
        <v>29</v>
      </c>
      <c r="Q238" s="482">
        <v>29</v>
      </c>
      <c r="R238" s="482">
        <v>32</v>
      </c>
      <c r="S238" s="482">
        <v>36</v>
      </c>
      <c r="T238" s="482">
        <v>34</v>
      </c>
      <c r="U238" s="502">
        <v>30</v>
      </c>
      <c r="V238" s="502">
        <v>49</v>
      </c>
    </row>
    <row r="239" spans="1:23" ht="19.5" customHeight="1">
      <c r="A239" s="1444" t="s">
        <v>37</v>
      </c>
      <c r="B239" s="1442" t="s">
        <v>445</v>
      </c>
      <c r="C239" s="1423"/>
      <c r="D239" s="1364">
        <f>D240+D241</f>
        <v>10121</v>
      </c>
      <c r="E239" s="1364">
        <f t="shared" ref="E239:V239" si="99">E240+E241</f>
        <v>83</v>
      </c>
      <c r="F239" s="1364">
        <f t="shared" si="99"/>
        <v>440</v>
      </c>
      <c r="G239" s="1364">
        <f t="shared" si="99"/>
        <v>655</v>
      </c>
      <c r="H239" s="1364">
        <f t="shared" si="99"/>
        <v>681</v>
      </c>
      <c r="I239" s="1364">
        <f t="shared" si="99"/>
        <v>776</v>
      </c>
      <c r="J239" s="1364">
        <f t="shared" si="99"/>
        <v>762</v>
      </c>
      <c r="K239" s="1364">
        <f t="shared" si="99"/>
        <v>737</v>
      </c>
      <c r="L239" s="1364">
        <f t="shared" si="99"/>
        <v>719</v>
      </c>
      <c r="M239" s="1364">
        <f t="shared" si="99"/>
        <v>722</v>
      </c>
      <c r="N239" s="1364">
        <f t="shared" si="99"/>
        <v>635</v>
      </c>
      <c r="O239" s="1364">
        <f t="shared" si="99"/>
        <v>572</v>
      </c>
      <c r="P239" s="1364">
        <f t="shared" si="99"/>
        <v>691</v>
      </c>
      <c r="Q239" s="1364">
        <f t="shared" si="99"/>
        <v>653</v>
      </c>
      <c r="R239" s="1364">
        <f t="shared" si="99"/>
        <v>544</v>
      </c>
      <c r="S239" s="1364">
        <f t="shared" si="99"/>
        <v>405</v>
      </c>
      <c r="T239" s="1364">
        <f t="shared" si="99"/>
        <v>403</v>
      </c>
      <c r="U239" s="1364">
        <f t="shared" si="99"/>
        <v>294</v>
      </c>
      <c r="V239" s="1443">
        <f t="shared" si="99"/>
        <v>349</v>
      </c>
    </row>
    <row r="240" spans="1:23" ht="19.5" customHeight="1">
      <c r="A240" s="1439"/>
      <c r="B240" s="515"/>
      <c r="C240" s="489" t="s">
        <v>378</v>
      </c>
      <c r="D240" s="401">
        <f>SUM(E240:V240)</f>
        <v>5476</v>
      </c>
      <c r="E240" s="510">
        <f t="shared" ref="E240:V240" si="100">E243+E246+E249+E252+E255+E258+E261+E264+E267+E270+E273</f>
        <v>44</v>
      </c>
      <c r="F240" s="510">
        <f t="shared" si="100"/>
        <v>211</v>
      </c>
      <c r="G240" s="510">
        <f t="shared" si="100"/>
        <v>320</v>
      </c>
      <c r="H240" s="510">
        <f t="shared" si="100"/>
        <v>361</v>
      </c>
      <c r="I240" s="510">
        <f t="shared" si="100"/>
        <v>393</v>
      </c>
      <c r="J240" s="510">
        <f t="shared" si="100"/>
        <v>424</v>
      </c>
      <c r="K240" s="510">
        <f t="shared" si="100"/>
        <v>411</v>
      </c>
      <c r="L240" s="510">
        <f t="shared" si="100"/>
        <v>410</v>
      </c>
      <c r="M240" s="510">
        <f t="shared" si="100"/>
        <v>388</v>
      </c>
      <c r="N240" s="510">
        <f t="shared" si="100"/>
        <v>362</v>
      </c>
      <c r="O240" s="510">
        <f t="shared" si="100"/>
        <v>320</v>
      </c>
      <c r="P240" s="510">
        <f t="shared" si="100"/>
        <v>385</v>
      </c>
      <c r="Q240" s="510">
        <f t="shared" si="100"/>
        <v>369</v>
      </c>
      <c r="R240" s="510">
        <f t="shared" si="100"/>
        <v>311</v>
      </c>
      <c r="S240" s="510">
        <f t="shared" si="100"/>
        <v>235</v>
      </c>
      <c r="T240" s="510">
        <f t="shared" si="100"/>
        <v>211</v>
      </c>
      <c r="U240" s="510">
        <f t="shared" si="100"/>
        <v>154</v>
      </c>
      <c r="V240" s="510">
        <f t="shared" si="100"/>
        <v>167</v>
      </c>
    </row>
    <row r="241" spans="1:26" ht="19.5" customHeight="1">
      <c r="A241" s="1440"/>
      <c r="B241" s="1441"/>
      <c r="C241" s="1427" t="s">
        <v>379</v>
      </c>
      <c r="D241" s="1382">
        <f>SUM(E241:V241)</f>
        <v>4645</v>
      </c>
      <c r="E241" s="1432">
        <f t="shared" ref="E241:V241" si="101">E244+E247+E250+E253+E256+E259+E262+E265+E268+E271+E274</f>
        <v>39</v>
      </c>
      <c r="F241" s="1432">
        <f t="shared" si="101"/>
        <v>229</v>
      </c>
      <c r="G241" s="1432">
        <f t="shared" si="101"/>
        <v>335</v>
      </c>
      <c r="H241" s="1432">
        <f t="shared" si="101"/>
        <v>320</v>
      </c>
      <c r="I241" s="1432">
        <f t="shared" si="101"/>
        <v>383</v>
      </c>
      <c r="J241" s="1432">
        <f t="shared" si="101"/>
        <v>338</v>
      </c>
      <c r="K241" s="1432">
        <f t="shared" si="101"/>
        <v>326</v>
      </c>
      <c r="L241" s="1432">
        <f t="shared" si="101"/>
        <v>309</v>
      </c>
      <c r="M241" s="1432">
        <f t="shared" si="101"/>
        <v>334</v>
      </c>
      <c r="N241" s="1432">
        <f t="shared" si="101"/>
        <v>273</v>
      </c>
      <c r="O241" s="1432">
        <f t="shared" si="101"/>
        <v>252</v>
      </c>
      <c r="P241" s="1432">
        <f t="shared" si="101"/>
        <v>306</v>
      </c>
      <c r="Q241" s="1432">
        <f t="shared" si="101"/>
        <v>284</v>
      </c>
      <c r="R241" s="1432">
        <f t="shared" si="101"/>
        <v>233</v>
      </c>
      <c r="S241" s="1432">
        <f t="shared" si="101"/>
        <v>170</v>
      </c>
      <c r="T241" s="1432">
        <f t="shared" si="101"/>
        <v>192</v>
      </c>
      <c r="U241" s="1432">
        <f t="shared" si="101"/>
        <v>140</v>
      </c>
      <c r="V241" s="1432">
        <f t="shared" si="101"/>
        <v>182</v>
      </c>
    </row>
    <row r="242" spans="1:26" s="498" customFormat="1" ht="19.5" customHeight="1">
      <c r="A242" s="494" t="s">
        <v>25</v>
      </c>
      <c r="B242" s="495" t="s">
        <v>446</v>
      </c>
      <c r="C242" s="496"/>
      <c r="D242" s="403">
        <f t="shared" ref="D242:D274" si="102">SUM(E242:V242)</f>
        <v>2434</v>
      </c>
      <c r="E242" s="405">
        <f t="shared" ref="E242:V242" si="103">SUM(E243:E244)</f>
        <v>26</v>
      </c>
      <c r="F242" s="406">
        <f t="shared" si="103"/>
        <v>107</v>
      </c>
      <c r="G242" s="406">
        <f t="shared" si="103"/>
        <v>145</v>
      </c>
      <c r="H242" s="406">
        <f t="shared" si="103"/>
        <v>159</v>
      </c>
      <c r="I242" s="406">
        <f t="shared" si="103"/>
        <v>176</v>
      </c>
      <c r="J242" s="406">
        <f t="shared" si="103"/>
        <v>183</v>
      </c>
      <c r="K242" s="406">
        <f t="shared" si="103"/>
        <v>190</v>
      </c>
      <c r="L242" s="406">
        <f t="shared" si="103"/>
        <v>194</v>
      </c>
      <c r="M242" s="406">
        <f t="shared" si="103"/>
        <v>174</v>
      </c>
      <c r="N242" s="406">
        <f t="shared" si="103"/>
        <v>151</v>
      </c>
      <c r="O242" s="406">
        <f t="shared" si="103"/>
        <v>138</v>
      </c>
      <c r="P242" s="406">
        <f t="shared" si="103"/>
        <v>182</v>
      </c>
      <c r="Q242" s="406">
        <f t="shared" si="103"/>
        <v>186</v>
      </c>
      <c r="R242" s="406">
        <f t="shared" si="103"/>
        <v>131</v>
      </c>
      <c r="S242" s="406">
        <f t="shared" si="103"/>
        <v>92</v>
      </c>
      <c r="T242" s="406">
        <f t="shared" si="103"/>
        <v>65</v>
      </c>
      <c r="U242" s="406">
        <f t="shared" si="103"/>
        <v>58</v>
      </c>
      <c r="V242" s="406">
        <f t="shared" si="103"/>
        <v>77</v>
      </c>
      <c r="W242" s="497"/>
    </row>
    <row r="243" spans="1:26" s="498" customFormat="1" ht="19.5" customHeight="1">
      <c r="A243" s="499"/>
      <c r="B243" s="500"/>
      <c r="C243" s="501" t="s">
        <v>378</v>
      </c>
      <c r="D243" s="401">
        <f t="shared" si="102"/>
        <v>1282</v>
      </c>
      <c r="E243" s="1445">
        <v>8</v>
      </c>
      <c r="F243" s="1445">
        <v>44</v>
      </c>
      <c r="G243" s="482">
        <v>73</v>
      </c>
      <c r="H243" s="482">
        <v>81</v>
      </c>
      <c r="I243" s="482">
        <v>81</v>
      </c>
      <c r="J243" s="482">
        <v>98</v>
      </c>
      <c r="K243" s="482">
        <v>111</v>
      </c>
      <c r="L243" s="482">
        <v>104</v>
      </c>
      <c r="M243" s="482">
        <v>97</v>
      </c>
      <c r="N243" s="482">
        <v>88</v>
      </c>
      <c r="O243" s="482">
        <v>71</v>
      </c>
      <c r="P243" s="482">
        <v>96</v>
      </c>
      <c r="Q243" s="482">
        <v>97</v>
      </c>
      <c r="R243" s="482">
        <v>76</v>
      </c>
      <c r="S243" s="482">
        <v>51</v>
      </c>
      <c r="T243" s="482">
        <v>35</v>
      </c>
      <c r="U243" s="502">
        <v>32</v>
      </c>
      <c r="V243" s="502">
        <v>39</v>
      </c>
      <c r="W243" s="497"/>
    </row>
    <row r="244" spans="1:26" ht="19.5" customHeight="1">
      <c r="A244" s="499"/>
      <c r="B244" s="500"/>
      <c r="C244" s="501" t="s">
        <v>379</v>
      </c>
      <c r="D244" s="401">
        <f t="shared" si="102"/>
        <v>1152</v>
      </c>
      <c r="E244" s="1446">
        <v>18</v>
      </c>
      <c r="F244" s="1445">
        <v>63</v>
      </c>
      <c r="G244" s="482">
        <v>72</v>
      </c>
      <c r="H244" s="482">
        <v>78</v>
      </c>
      <c r="I244" s="482">
        <v>95</v>
      </c>
      <c r="J244" s="482">
        <v>85</v>
      </c>
      <c r="K244" s="482">
        <v>79</v>
      </c>
      <c r="L244" s="482">
        <v>90</v>
      </c>
      <c r="M244" s="482">
        <v>77</v>
      </c>
      <c r="N244" s="482">
        <v>63</v>
      </c>
      <c r="O244" s="482">
        <v>67</v>
      </c>
      <c r="P244" s="482">
        <v>86</v>
      </c>
      <c r="Q244" s="482">
        <v>89</v>
      </c>
      <c r="R244" s="482">
        <v>55</v>
      </c>
      <c r="S244" s="482">
        <v>41</v>
      </c>
      <c r="T244" s="482">
        <v>30</v>
      </c>
      <c r="U244" s="502">
        <v>26</v>
      </c>
      <c r="V244" s="502">
        <v>38</v>
      </c>
    </row>
    <row r="245" spans="1:26" s="498" customFormat="1" ht="19.5" customHeight="1">
      <c r="A245" s="494" t="s">
        <v>27</v>
      </c>
      <c r="B245" s="495" t="s">
        <v>447</v>
      </c>
      <c r="C245" s="496"/>
      <c r="D245" s="403">
        <f t="shared" si="102"/>
        <v>618</v>
      </c>
      <c r="E245" s="405">
        <f t="shared" ref="E245:V245" si="104">SUM(E246:E247)</f>
        <v>5</v>
      </c>
      <c r="F245" s="406">
        <f t="shared" si="104"/>
        <v>23</v>
      </c>
      <c r="G245" s="406">
        <f t="shared" si="104"/>
        <v>38</v>
      </c>
      <c r="H245" s="406">
        <f t="shared" si="104"/>
        <v>48</v>
      </c>
      <c r="I245" s="406">
        <f t="shared" si="104"/>
        <v>55</v>
      </c>
      <c r="J245" s="406">
        <f t="shared" si="104"/>
        <v>47</v>
      </c>
      <c r="K245" s="406">
        <f t="shared" si="104"/>
        <v>41</v>
      </c>
      <c r="L245" s="406">
        <f t="shared" si="104"/>
        <v>28</v>
      </c>
      <c r="M245" s="406">
        <f t="shared" si="104"/>
        <v>37</v>
      </c>
      <c r="N245" s="406">
        <f t="shared" si="104"/>
        <v>45</v>
      </c>
      <c r="O245" s="406">
        <f t="shared" si="104"/>
        <v>34</v>
      </c>
      <c r="P245" s="406">
        <f t="shared" si="104"/>
        <v>40</v>
      </c>
      <c r="Q245" s="406">
        <f t="shared" si="104"/>
        <v>48</v>
      </c>
      <c r="R245" s="406">
        <f t="shared" si="104"/>
        <v>41</v>
      </c>
      <c r="S245" s="406">
        <f t="shared" si="104"/>
        <v>25</v>
      </c>
      <c r="T245" s="406">
        <f t="shared" si="104"/>
        <v>28</v>
      </c>
      <c r="U245" s="406">
        <f t="shared" si="104"/>
        <v>15</v>
      </c>
      <c r="V245" s="406">
        <f t="shared" si="104"/>
        <v>20</v>
      </c>
      <c r="W245" s="497"/>
    </row>
    <row r="246" spans="1:26" s="498" customFormat="1" ht="19.5" customHeight="1">
      <c r="A246" s="499"/>
      <c r="B246" s="500"/>
      <c r="C246" s="501" t="s">
        <v>378</v>
      </c>
      <c r="D246" s="401">
        <f t="shared" si="102"/>
        <v>345</v>
      </c>
      <c r="E246" s="482">
        <v>3</v>
      </c>
      <c r="F246" s="482">
        <v>11</v>
      </c>
      <c r="G246" s="482">
        <v>18</v>
      </c>
      <c r="H246" s="482">
        <v>26</v>
      </c>
      <c r="I246" s="482">
        <v>33</v>
      </c>
      <c r="J246" s="482">
        <v>25</v>
      </c>
      <c r="K246" s="482">
        <v>25</v>
      </c>
      <c r="L246" s="482">
        <v>15</v>
      </c>
      <c r="M246" s="482">
        <v>18</v>
      </c>
      <c r="N246" s="482">
        <v>27</v>
      </c>
      <c r="O246" s="482">
        <v>19</v>
      </c>
      <c r="P246" s="482">
        <v>27</v>
      </c>
      <c r="Q246" s="482">
        <v>30</v>
      </c>
      <c r="R246" s="482">
        <v>22</v>
      </c>
      <c r="S246" s="482">
        <v>16</v>
      </c>
      <c r="T246" s="482">
        <v>14</v>
      </c>
      <c r="U246" s="502">
        <v>7</v>
      </c>
      <c r="V246" s="502">
        <v>9</v>
      </c>
      <c r="W246" s="497"/>
    </row>
    <row r="247" spans="1:26" ht="19.5" customHeight="1">
      <c r="A247" s="499"/>
      <c r="B247" s="500"/>
      <c r="C247" s="501" t="s">
        <v>379</v>
      </c>
      <c r="D247" s="401">
        <f t="shared" si="102"/>
        <v>273</v>
      </c>
      <c r="E247" s="502">
        <v>2</v>
      </c>
      <c r="F247" s="482">
        <v>12</v>
      </c>
      <c r="G247" s="482">
        <v>20</v>
      </c>
      <c r="H247" s="482">
        <v>22</v>
      </c>
      <c r="I247" s="482">
        <v>22</v>
      </c>
      <c r="J247" s="482">
        <v>22</v>
      </c>
      <c r="K247" s="482">
        <v>16</v>
      </c>
      <c r="L247" s="482">
        <v>13</v>
      </c>
      <c r="M247" s="482">
        <v>19</v>
      </c>
      <c r="N247" s="482">
        <v>18</v>
      </c>
      <c r="O247" s="482">
        <v>15</v>
      </c>
      <c r="P247" s="482">
        <v>13</v>
      </c>
      <c r="Q247" s="482">
        <v>18</v>
      </c>
      <c r="R247" s="482">
        <v>19</v>
      </c>
      <c r="S247" s="482">
        <v>9</v>
      </c>
      <c r="T247" s="482">
        <v>14</v>
      </c>
      <c r="U247" s="502">
        <v>8</v>
      </c>
      <c r="V247" s="502">
        <v>11</v>
      </c>
    </row>
    <row r="248" spans="1:26" s="498" customFormat="1" ht="19.5" customHeight="1">
      <c r="A248" s="494" t="s">
        <v>29</v>
      </c>
      <c r="B248" s="495" t="s">
        <v>448</v>
      </c>
      <c r="C248" s="496"/>
      <c r="D248" s="403">
        <f t="shared" si="102"/>
        <v>592</v>
      </c>
      <c r="E248" s="405">
        <f t="shared" ref="E248:V248" si="105">SUM(E249:E250)</f>
        <v>5</v>
      </c>
      <c r="F248" s="406">
        <f t="shared" si="105"/>
        <v>18</v>
      </c>
      <c r="G248" s="406">
        <f t="shared" si="105"/>
        <v>27</v>
      </c>
      <c r="H248" s="406">
        <f t="shared" si="105"/>
        <v>36</v>
      </c>
      <c r="I248" s="406">
        <f t="shared" si="105"/>
        <v>36</v>
      </c>
      <c r="J248" s="406">
        <f t="shared" si="105"/>
        <v>47</v>
      </c>
      <c r="K248" s="406">
        <f t="shared" si="105"/>
        <v>37</v>
      </c>
      <c r="L248" s="406">
        <f t="shared" si="105"/>
        <v>39</v>
      </c>
      <c r="M248" s="406">
        <f t="shared" si="105"/>
        <v>37</v>
      </c>
      <c r="N248" s="406">
        <f t="shared" si="105"/>
        <v>41</v>
      </c>
      <c r="O248" s="406">
        <f t="shared" si="105"/>
        <v>36</v>
      </c>
      <c r="P248" s="406">
        <f t="shared" si="105"/>
        <v>50</v>
      </c>
      <c r="Q248" s="406">
        <f t="shared" si="105"/>
        <v>38</v>
      </c>
      <c r="R248" s="406">
        <f t="shared" si="105"/>
        <v>35</v>
      </c>
      <c r="S248" s="406">
        <f t="shared" si="105"/>
        <v>32</v>
      </c>
      <c r="T248" s="406">
        <f t="shared" si="105"/>
        <v>32</v>
      </c>
      <c r="U248" s="406">
        <f t="shared" si="105"/>
        <v>24</v>
      </c>
      <c r="V248" s="406">
        <f t="shared" si="105"/>
        <v>22</v>
      </c>
      <c r="W248" s="497"/>
    </row>
    <row r="249" spans="1:26" s="498" customFormat="1" ht="19.5" customHeight="1">
      <c r="A249" s="499"/>
      <c r="B249" s="500"/>
      <c r="C249" s="501" t="s">
        <v>378</v>
      </c>
      <c r="D249" s="401">
        <f t="shared" si="102"/>
        <v>316</v>
      </c>
      <c r="E249" s="482">
        <v>2</v>
      </c>
      <c r="F249" s="482">
        <v>8</v>
      </c>
      <c r="G249" s="482">
        <v>14</v>
      </c>
      <c r="H249" s="482">
        <v>18</v>
      </c>
      <c r="I249" s="482">
        <v>21</v>
      </c>
      <c r="J249" s="482">
        <v>24</v>
      </c>
      <c r="K249" s="482">
        <v>21</v>
      </c>
      <c r="L249" s="482">
        <v>19</v>
      </c>
      <c r="M249" s="482">
        <v>17</v>
      </c>
      <c r="N249" s="482">
        <v>24</v>
      </c>
      <c r="O249" s="482">
        <v>20</v>
      </c>
      <c r="P249" s="482">
        <v>28</v>
      </c>
      <c r="Q249" s="482">
        <v>24</v>
      </c>
      <c r="R249" s="482">
        <v>19</v>
      </c>
      <c r="S249" s="482">
        <v>22</v>
      </c>
      <c r="T249" s="482">
        <v>15</v>
      </c>
      <c r="U249" s="502">
        <v>10</v>
      </c>
      <c r="V249" s="502">
        <v>10</v>
      </c>
      <c r="W249" s="497"/>
    </row>
    <row r="250" spans="1:26" ht="19.5" customHeight="1">
      <c r="A250" s="499"/>
      <c r="B250" s="500"/>
      <c r="C250" s="501" t="s">
        <v>379</v>
      </c>
      <c r="D250" s="401">
        <f t="shared" si="102"/>
        <v>276</v>
      </c>
      <c r="E250" s="502">
        <v>3</v>
      </c>
      <c r="F250" s="482">
        <v>10</v>
      </c>
      <c r="G250" s="482">
        <v>13</v>
      </c>
      <c r="H250" s="482">
        <v>18</v>
      </c>
      <c r="I250" s="482">
        <v>15</v>
      </c>
      <c r="J250" s="482">
        <v>23</v>
      </c>
      <c r="K250" s="482">
        <v>16</v>
      </c>
      <c r="L250" s="482">
        <v>20</v>
      </c>
      <c r="M250" s="482">
        <v>20</v>
      </c>
      <c r="N250" s="482">
        <v>17</v>
      </c>
      <c r="O250" s="482">
        <v>16</v>
      </c>
      <c r="P250" s="482">
        <v>22</v>
      </c>
      <c r="Q250" s="482">
        <v>14</v>
      </c>
      <c r="R250" s="482">
        <v>16</v>
      </c>
      <c r="S250" s="482">
        <v>10</v>
      </c>
      <c r="T250" s="482">
        <v>17</v>
      </c>
      <c r="U250" s="502">
        <v>14</v>
      </c>
      <c r="V250" s="502">
        <v>12</v>
      </c>
    </row>
    <row r="251" spans="1:26" s="498" customFormat="1" ht="19.5" customHeight="1">
      <c r="A251" s="494" t="s">
        <v>31</v>
      </c>
      <c r="B251" s="495" t="s">
        <v>449</v>
      </c>
      <c r="C251" s="496"/>
      <c r="D251" s="403">
        <f t="shared" si="102"/>
        <v>1356</v>
      </c>
      <c r="E251" s="405">
        <f t="shared" ref="E251:V251" si="106">SUM(E252:E253)</f>
        <v>11</v>
      </c>
      <c r="F251" s="406">
        <f t="shared" si="106"/>
        <v>48</v>
      </c>
      <c r="G251" s="406">
        <f t="shared" si="106"/>
        <v>75</v>
      </c>
      <c r="H251" s="406">
        <f t="shared" si="106"/>
        <v>92</v>
      </c>
      <c r="I251" s="406">
        <f t="shared" si="106"/>
        <v>104</v>
      </c>
      <c r="J251" s="406">
        <f t="shared" si="106"/>
        <v>104</v>
      </c>
      <c r="K251" s="406">
        <f t="shared" si="106"/>
        <v>82</v>
      </c>
      <c r="L251" s="406">
        <f t="shared" si="106"/>
        <v>98</v>
      </c>
      <c r="M251" s="406">
        <f t="shared" si="106"/>
        <v>113</v>
      </c>
      <c r="N251" s="406">
        <f t="shared" si="106"/>
        <v>79</v>
      </c>
      <c r="O251" s="406">
        <f t="shared" si="106"/>
        <v>75</v>
      </c>
      <c r="P251" s="406">
        <f t="shared" si="106"/>
        <v>98</v>
      </c>
      <c r="Q251" s="406">
        <f t="shared" si="106"/>
        <v>95</v>
      </c>
      <c r="R251" s="406">
        <f t="shared" si="106"/>
        <v>74</v>
      </c>
      <c r="S251" s="406">
        <f t="shared" si="106"/>
        <v>59</v>
      </c>
      <c r="T251" s="406">
        <f t="shared" si="106"/>
        <v>60</v>
      </c>
      <c r="U251" s="406">
        <f t="shared" si="106"/>
        <v>38</v>
      </c>
      <c r="V251" s="406">
        <f t="shared" si="106"/>
        <v>51</v>
      </c>
      <c r="W251" s="497"/>
    </row>
    <row r="252" spans="1:26" s="498" customFormat="1" ht="19.5" customHeight="1">
      <c r="A252" s="499"/>
      <c r="B252" s="500"/>
      <c r="C252" s="501" t="s">
        <v>378</v>
      </c>
      <c r="D252" s="401">
        <f t="shared" si="102"/>
        <v>739</v>
      </c>
      <c r="E252" s="482">
        <v>5</v>
      </c>
      <c r="F252" s="482">
        <v>29</v>
      </c>
      <c r="G252" s="482">
        <v>44</v>
      </c>
      <c r="H252" s="482">
        <v>48</v>
      </c>
      <c r="I252" s="482">
        <v>62</v>
      </c>
      <c r="J252" s="482">
        <v>63</v>
      </c>
      <c r="K252" s="482">
        <v>43</v>
      </c>
      <c r="L252" s="482">
        <v>61</v>
      </c>
      <c r="M252" s="482">
        <v>55</v>
      </c>
      <c r="N252" s="482">
        <v>42</v>
      </c>
      <c r="O252" s="482">
        <v>40</v>
      </c>
      <c r="P252" s="482">
        <v>52</v>
      </c>
      <c r="Q252" s="482">
        <v>52</v>
      </c>
      <c r="R252" s="482">
        <v>39</v>
      </c>
      <c r="S252" s="482">
        <v>30</v>
      </c>
      <c r="T252" s="482">
        <v>29</v>
      </c>
      <c r="U252" s="502">
        <v>21</v>
      </c>
      <c r="V252" s="502">
        <v>24</v>
      </c>
      <c r="W252" s="497"/>
    </row>
    <row r="253" spans="1:26" ht="19.5" customHeight="1">
      <c r="A253" s="499"/>
      <c r="B253" s="500"/>
      <c r="C253" s="501" t="s">
        <v>379</v>
      </c>
      <c r="D253" s="401">
        <f t="shared" si="102"/>
        <v>617</v>
      </c>
      <c r="E253" s="502">
        <v>6</v>
      </c>
      <c r="F253" s="482">
        <v>19</v>
      </c>
      <c r="G253" s="482">
        <v>31</v>
      </c>
      <c r="H253" s="482">
        <v>44</v>
      </c>
      <c r="I253" s="482">
        <v>42</v>
      </c>
      <c r="J253" s="482">
        <v>41</v>
      </c>
      <c r="K253" s="482">
        <v>39</v>
      </c>
      <c r="L253" s="482">
        <v>37</v>
      </c>
      <c r="M253" s="482">
        <v>58</v>
      </c>
      <c r="N253" s="482">
        <v>37</v>
      </c>
      <c r="O253" s="482">
        <v>35</v>
      </c>
      <c r="P253" s="482">
        <v>46</v>
      </c>
      <c r="Q253" s="482">
        <v>43</v>
      </c>
      <c r="R253" s="482">
        <v>35</v>
      </c>
      <c r="S253" s="482">
        <v>29</v>
      </c>
      <c r="T253" s="482">
        <v>31</v>
      </c>
      <c r="U253" s="502">
        <v>17</v>
      </c>
      <c r="V253" s="502">
        <v>27</v>
      </c>
    </row>
    <row r="254" spans="1:26" s="498" customFormat="1" ht="19.5" customHeight="1">
      <c r="A254" s="494" t="s">
        <v>33</v>
      </c>
      <c r="B254" s="495" t="s">
        <v>450</v>
      </c>
      <c r="C254" s="496"/>
      <c r="D254" s="403">
        <f t="shared" si="102"/>
        <v>1112</v>
      </c>
      <c r="E254" s="405">
        <f t="shared" ref="E254:V254" si="107">SUM(E255:E256)</f>
        <v>12</v>
      </c>
      <c r="F254" s="406">
        <f t="shared" si="107"/>
        <v>48</v>
      </c>
      <c r="G254" s="406">
        <f t="shared" si="107"/>
        <v>68</v>
      </c>
      <c r="H254" s="406">
        <f t="shared" si="107"/>
        <v>81</v>
      </c>
      <c r="I254" s="406">
        <f t="shared" si="107"/>
        <v>87</v>
      </c>
      <c r="J254" s="406">
        <f t="shared" si="107"/>
        <v>108</v>
      </c>
      <c r="K254" s="406">
        <f t="shared" si="107"/>
        <v>102</v>
      </c>
      <c r="L254" s="406">
        <f t="shared" si="107"/>
        <v>86</v>
      </c>
      <c r="M254" s="406">
        <f t="shared" si="107"/>
        <v>75</v>
      </c>
      <c r="N254" s="406">
        <f t="shared" si="107"/>
        <v>80</v>
      </c>
      <c r="O254" s="406">
        <f t="shared" si="107"/>
        <v>56</v>
      </c>
      <c r="P254" s="406">
        <f t="shared" si="107"/>
        <v>72</v>
      </c>
      <c r="Q254" s="406">
        <f t="shared" si="107"/>
        <v>55</v>
      </c>
      <c r="R254" s="406">
        <f t="shared" si="107"/>
        <v>43</v>
      </c>
      <c r="S254" s="406">
        <f t="shared" si="107"/>
        <v>36</v>
      </c>
      <c r="T254" s="406">
        <f t="shared" si="107"/>
        <v>38</v>
      </c>
      <c r="U254" s="406">
        <f t="shared" si="107"/>
        <v>27</v>
      </c>
      <c r="V254" s="406">
        <f t="shared" si="107"/>
        <v>38</v>
      </c>
      <c r="W254" s="497"/>
    </row>
    <row r="255" spans="1:26" s="498" customFormat="1" ht="19.5" customHeight="1">
      <c r="A255" s="499"/>
      <c r="B255" s="500"/>
      <c r="C255" s="501" t="s">
        <v>378</v>
      </c>
      <c r="D255" s="401">
        <f t="shared" si="102"/>
        <v>647</v>
      </c>
      <c r="E255" s="482">
        <v>7</v>
      </c>
      <c r="F255" s="482">
        <v>25</v>
      </c>
      <c r="G255" s="482">
        <v>33</v>
      </c>
      <c r="H255" s="482">
        <v>44</v>
      </c>
      <c r="I255" s="482">
        <v>47</v>
      </c>
      <c r="J255" s="482">
        <v>67</v>
      </c>
      <c r="K255" s="482">
        <v>73</v>
      </c>
      <c r="L255" s="482">
        <v>57</v>
      </c>
      <c r="M255" s="482">
        <v>48</v>
      </c>
      <c r="N255" s="482">
        <v>44</v>
      </c>
      <c r="O255" s="482">
        <v>32</v>
      </c>
      <c r="P255" s="482">
        <v>42</v>
      </c>
      <c r="Q255" s="482">
        <v>32</v>
      </c>
      <c r="R255" s="482">
        <v>27</v>
      </c>
      <c r="S255" s="482">
        <v>23</v>
      </c>
      <c r="T255" s="482">
        <v>18</v>
      </c>
      <c r="U255" s="502">
        <v>13</v>
      </c>
      <c r="V255" s="502">
        <v>15</v>
      </c>
      <c r="W255" s="511"/>
      <c r="X255" s="511"/>
      <c r="Y255" s="511"/>
      <c r="Z255" s="516">
        <v>64</v>
      </c>
    </row>
    <row r="256" spans="1:26" ht="19.5" customHeight="1">
      <c r="A256" s="499"/>
      <c r="B256" s="500"/>
      <c r="C256" s="501" t="s">
        <v>379</v>
      </c>
      <c r="D256" s="401">
        <f t="shared" si="102"/>
        <v>465</v>
      </c>
      <c r="E256" s="502">
        <v>5</v>
      </c>
      <c r="F256" s="482">
        <v>23</v>
      </c>
      <c r="G256" s="482">
        <v>35</v>
      </c>
      <c r="H256" s="482">
        <v>37</v>
      </c>
      <c r="I256" s="482">
        <v>40</v>
      </c>
      <c r="J256" s="482">
        <v>41</v>
      </c>
      <c r="K256" s="482">
        <v>29</v>
      </c>
      <c r="L256" s="482">
        <v>29</v>
      </c>
      <c r="M256" s="482">
        <v>27</v>
      </c>
      <c r="N256" s="482">
        <v>36</v>
      </c>
      <c r="O256" s="482">
        <v>24</v>
      </c>
      <c r="P256" s="482">
        <v>30</v>
      </c>
      <c r="Q256" s="482">
        <v>23</v>
      </c>
      <c r="R256" s="482">
        <v>16</v>
      </c>
      <c r="S256" s="482">
        <v>13</v>
      </c>
      <c r="T256" s="482">
        <v>20</v>
      </c>
      <c r="U256" s="502">
        <v>14</v>
      </c>
      <c r="V256" s="502">
        <v>23</v>
      </c>
      <c r="W256" s="512"/>
      <c r="X256" s="512"/>
      <c r="Y256" s="512"/>
      <c r="Z256" s="517">
        <v>41</v>
      </c>
    </row>
    <row r="257" spans="1:25" s="498" customFormat="1" ht="19.5" customHeight="1">
      <c r="A257" s="494" t="s">
        <v>35</v>
      </c>
      <c r="B257" s="495" t="s">
        <v>451</v>
      </c>
      <c r="C257" s="496"/>
      <c r="D257" s="403">
        <f t="shared" si="102"/>
        <v>643</v>
      </c>
      <c r="E257" s="405">
        <f t="shared" ref="E257:V257" si="108">SUM(E258:E259)</f>
        <v>1</v>
      </c>
      <c r="F257" s="406">
        <f t="shared" si="108"/>
        <v>34</v>
      </c>
      <c r="G257" s="406">
        <f t="shared" si="108"/>
        <v>59</v>
      </c>
      <c r="H257" s="406">
        <f t="shared" si="108"/>
        <v>46</v>
      </c>
      <c r="I257" s="406">
        <f t="shared" si="108"/>
        <v>57</v>
      </c>
      <c r="J257" s="406">
        <f t="shared" si="108"/>
        <v>42</v>
      </c>
      <c r="K257" s="406">
        <f t="shared" si="108"/>
        <v>38</v>
      </c>
      <c r="L257" s="406">
        <f t="shared" si="108"/>
        <v>38</v>
      </c>
      <c r="M257" s="406">
        <f t="shared" si="108"/>
        <v>46</v>
      </c>
      <c r="N257" s="406">
        <f t="shared" si="108"/>
        <v>41</v>
      </c>
      <c r="O257" s="406">
        <f t="shared" si="108"/>
        <v>38</v>
      </c>
      <c r="P257" s="406">
        <f t="shared" si="108"/>
        <v>40</v>
      </c>
      <c r="Q257" s="406">
        <f t="shared" si="108"/>
        <v>35</v>
      </c>
      <c r="R257" s="406">
        <f t="shared" si="108"/>
        <v>37</v>
      </c>
      <c r="S257" s="406">
        <f t="shared" si="108"/>
        <v>25</v>
      </c>
      <c r="T257" s="406">
        <f t="shared" si="108"/>
        <v>25</v>
      </c>
      <c r="U257" s="406">
        <f t="shared" si="108"/>
        <v>21</v>
      </c>
      <c r="V257" s="406">
        <f t="shared" si="108"/>
        <v>20</v>
      </c>
      <c r="W257" s="497"/>
    </row>
    <row r="258" spans="1:25" s="498" customFormat="1" ht="19.5" customHeight="1">
      <c r="A258" s="499"/>
      <c r="B258" s="500"/>
      <c r="C258" s="501" t="s">
        <v>378</v>
      </c>
      <c r="D258" s="401">
        <f t="shared" si="102"/>
        <v>353</v>
      </c>
      <c r="E258" s="482">
        <v>1</v>
      </c>
      <c r="F258" s="482">
        <v>15</v>
      </c>
      <c r="G258" s="482">
        <v>27</v>
      </c>
      <c r="H258" s="482">
        <v>26</v>
      </c>
      <c r="I258" s="482">
        <v>25</v>
      </c>
      <c r="J258" s="482">
        <v>28</v>
      </c>
      <c r="K258" s="482">
        <v>13</v>
      </c>
      <c r="L258" s="482">
        <v>23</v>
      </c>
      <c r="M258" s="482">
        <v>28</v>
      </c>
      <c r="N258" s="482">
        <v>21</v>
      </c>
      <c r="O258" s="482">
        <v>24</v>
      </c>
      <c r="P258" s="482">
        <v>23</v>
      </c>
      <c r="Q258" s="482">
        <v>21</v>
      </c>
      <c r="R258" s="482">
        <v>26</v>
      </c>
      <c r="S258" s="482">
        <v>15</v>
      </c>
      <c r="T258" s="482">
        <v>16</v>
      </c>
      <c r="U258" s="502">
        <v>10</v>
      </c>
      <c r="V258" s="502">
        <v>11</v>
      </c>
      <c r="W258" s="497"/>
    </row>
    <row r="259" spans="1:25" ht="19.5" customHeight="1">
      <c r="A259" s="499"/>
      <c r="B259" s="500"/>
      <c r="C259" s="501" t="s">
        <v>379</v>
      </c>
      <c r="D259" s="401">
        <f t="shared" si="102"/>
        <v>290</v>
      </c>
      <c r="E259" s="502">
        <v>0</v>
      </c>
      <c r="F259" s="482">
        <v>19</v>
      </c>
      <c r="G259" s="482">
        <v>32</v>
      </c>
      <c r="H259" s="482">
        <v>20</v>
      </c>
      <c r="I259" s="482">
        <v>32</v>
      </c>
      <c r="J259" s="482">
        <v>14</v>
      </c>
      <c r="K259" s="482">
        <v>25</v>
      </c>
      <c r="L259" s="482">
        <v>15</v>
      </c>
      <c r="M259" s="482">
        <v>18</v>
      </c>
      <c r="N259" s="482">
        <v>20</v>
      </c>
      <c r="O259" s="482">
        <v>14</v>
      </c>
      <c r="P259" s="482">
        <v>17</v>
      </c>
      <c r="Q259" s="482">
        <v>14</v>
      </c>
      <c r="R259" s="482">
        <v>11</v>
      </c>
      <c r="S259" s="482">
        <v>10</v>
      </c>
      <c r="T259" s="482">
        <v>9</v>
      </c>
      <c r="U259" s="502">
        <v>11</v>
      </c>
      <c r="V259" s="502">
        <v>9</v>
      </c>
    </row>
    <row r="260" spans="1:25" s="498" customFormat="1" ht="19.5" customHeight="1">
      <c r="A260" s="494" t="s">
        <v>37</v>
      </c>
      <c r="B260" s="495" t="s">
        <v>452</v>
      </c>
      <c r="C260" s="496"/>
      <c r="D260" s="403">
        <f t="shared" si="102"/>
        <v>732</v>
      </c>
      <c r="E260" s="405">
        <f t="shared" ref="E260:V260" si="109">SUM(E261:E262)</f>
        <v>1</v>
      </c>
      <c r="F260" s="406">
        <f>SUM(F261:F262)</f>
        <v>32</v>
      </c>
      <c r="G260" s="406">
        <f t="shared" si="109"/>
        <v>54</v>
      </c>
      <c r="H260" s="406">
        <f t="shared" si="109"/>
        <v>41</v>
      </c>
      <c r="I260" s="406">
        <f t="shared" si="109"/>
        <v>57</v>
      </c>
      <c r="J260" s="406">
        <f t="shared" si="109"/>
        <v>50</v>
      </c>
      <c r="K260" s="406">
        <f t="shared" si="109"/>
        <v>48</v>
      </c>
      <c r="L260" s="406">
        <f t="shared" si="109"/>
        <v>57</v>
      </c>
      <c r="M260" s="406">
        <f t="shared" si="109"/>
        <v>63</v>
      </c>
      <c r="N260" s="406">
        <f t="shared" si="109"/>
        <v>44</v>
      </c>
      <c r="O260" s="406">
        <f t="shared" si="109"/>
        <v>42</v>
      </c>
      <c r="P260" s="406">
        <f t="shared" si="109"/>
        <v>47</v>
      </c>
      <c r="Q260" s="406">
        <f t="shared" si="109"/>
        <v>48</v>
      </c>
      <c r="R260" s="406">
        <f t="shared" si="109"/>
        <v>39</v>
      </c>
      <c r="S260" s="406">
        <f t="shared" si="109"/>
        <v>34</v>
      </c>
      <c r="T260" s="406">
        <f t="shared" si="109"/>
        <v>27</v>
      </c>
      <c r="U260" s="406">
        <f t="shared" si="109"/>
        <v>23</v>
      </c>
      <c r="V260" s="406">
        <f t="shared" si="109"/>
        <v>25</v>
      </c>
      <c r="W260" s="497"/>
    </row>
    <row r="261" spans="1:25" s="498" customFormat="1" ht="19.5" customHeight="1">
      <c r="A261" s="499"/>
      <c r="B261" s="500"/>
      <c r="C261" s="501" t="s">
        <v>378</v>
      </c>
      <c r="D261" s="401">
        <f t="shared" si="102"/>
        <v>387</v>
      </c>
      <c r="E261" s="482">
        <v>0</v>
      </c>
      <c r="F261" s="482">
        <v>15</v>
      </c>
      <c r="G261" s="482">
        <v>27</v>
      </c>
      <c r="H261" s="482">
        <v>20</v>
      </c>
      <c r="I261" s="482">
        <v>32</v>
      </c>
      <c r="J261" s="482">
        <v>28</v>
      </c>
      <c r="K261" s="482">
        <v>23</v>
      </c>
      <c r="L261" s="482">
        <v>27</v>
      </c>
      <c r="M261" s="482">
        <v>35</v>
      </c>
      <c r="N261" s="482">
        <v>24</v>
      </c>
      <c r="O261" s="482">
        <v>27</v>
      </c>
      <c r="P261" s="482">
        <v>24</v>
      </c>
      <c r="Q261" s="482">
        <v>22</v>
      </c>
      <c r="R261" s="482">
        <v>21</v>
      </c>
      <c r="S261" s="482">
        <v>19</v>
      </c>
      <c r="T261" s="482">
        <v>15</v>
      </c>
      <c r="U261" s="502">
        <v>14</v>
      </c>
      <c r="V261" s="502">
        <v>14</v>
      </c>
      <c r="W261" s="497"/>
    </row>
    <row r="262" spans="1:25" ht="19.5" customHeight="1">
      <c r="A262" s="499"/>
      <c r="B262" s="500"/>
      <c r="C262" s="501" t="s">
        <v>379</v>
      </c>
      <c r="D262" s="401">
        <f t="shared" si="102"/>
        <v>345</v>
      </c>
      <c r="E262" s="502">
        <v>1</v>
      </c>
      <c r="F262" s="482">
        <v>17</v>
      </c>
      <c r="G262" s="482">
        <v>27</v>
      </c>
      <c r="H262" s="482">
        <v>21</v>
      </c>
      <c r="I262" s="482">
        <v>25</v>
      </c>
      <c r="J262" s="482">
        <v>22</v>
      </c>
      <c r="K262" s="482">
        <v>25</v>
      </c>
      <c r="L262" s="482">
        <v>30</v>
      </c>
      <c r="M262" s="482">
        <v>28</v>
      </c>
      <c r="N262" s="482">
        <v>20</v>
      </c>
      <c r="O262" s="482">
        <v>15</v>
      </c>
      <c r="P262" s="482">
        <v>23</v>
      </c>
      <c r="Q262" s="482">
        <v>26</v>
      </c>
      <c r="R262" s="482">
        <v>18</v>
      </c>
      <c r="S262" s="482">
        <v>15</v>
      </c>
      <c r="T262" s="482">
        <v>12</v>
      </c>
      <c r="U262" s="502">
        <v>9</v>
      </c>
      <c r="V262" s="502">
        <v>11</v>
      </c>
    </row>
    <row r="263" spans="1:25" s="498" customFormat="1" ht="19.5" customHeight="1">
      <c r="A263" s="494" t="s">
        <v>39</v>
      </c>
      <c r="B263" s="495" t="s">
        <v>453</v>
      </c>
      <c r="C263" s="496"/>
      <c r="D263" s="403">
        <f t="shared" si="102"/>
        <v>1021</v>
      </c>
      <c r="E263" s="405">
        <f t="shared" ref="E263:V263" si="110">SUM(E264:E265)</f>
        <v>10</v>
      </c>
      <c r="F263" s="406">
        <f t="shared" si="110"/>
        <v>49</v>
      </c>
      <c r="G263" s="406">
        <f t="shared" si="110"/>
        <v>67</v>
      </c>
      <c r="H263" s="406">
        <f t="shared" si="110"/>
        <v>71</v>
      </c>
      <c r="I263" s="406">
        <f t="shared" si="110"/>
        <v>78</v>
      </c>
      <c r="J263" s="406">
        <f t="shared" si="110"/>
        <v>63</v>
      </c>
      <c r="K263" s="406">
        <f t="shared" si="110"/>
        <v>57</v>
      </c>
      <c r="L263" s="406">
        <f t="shared" si="110"/>
        <v>61</v>
      </c>
      <c r="M263" s="406">
        <f t="shared" si="110"/>
        <v>73</v>
      </c>
      <c r="N263" s="406">
        <f t="shared" si="110"/>
        <v>57</v>
      </c>
      <c r="O263" s="406">
        <f t="shared" si="110"/>
        <v>59</v>
      </c>
      <c r="P263" s="406">
        <f t="shared" si="110"/>
        <v>57</v>
      </c>
      <c r="Q263" s="406">
        <f t="shared" si="110"/>
        <v>61</v>
      </c>
      <c r="R263" s="406">
        <f t="shared" si="110"/>
        <v>65</v>
      </c>
      <c r="S263" s="406">
        <f t="shared" si="110"/>
        <v>43</v>
      </c>
      <c r="T263" s="406">
        <f t="shared" si="110"/>
        <v>69</v>
      </c>
      <c r="U263" s="406">
        <f t="shared" si="110"/>
        <v>33</v>
      </c>
      <c r="V263" s="406">
        <f t="shared" si="110"/>
        <v>48</v>
      </c>
      <c r="W263" s="497"/>
    </row>
    <row r="264" spans="1:25" s="498" customFormat="1" ht="19.5" customHeight="1">
      <c r="A264" s="499"/>
      <c r="B264" s="500"/>
      <c r="C264" s="501" t="s">
        <v>378</v>
      </c>
      <c r="D264" s="401">
        <f t="shared" si="102"/>
        <v>534</v>
      </c>
      <c r="E264" s="482">
        <v>8</v>
      </c>
      <c r="F264" s="482">
        <v>24</v>
      </c>
      <c r="G264" s="482">
        <v>28</v>
      </c>
      <c r="H264" s="482">
        <v>38</v>
      </c>
      <c r="I264" s="482">
        <v>31</v>
      </c>
      <c r="J264" s="482">
        <v>34</v>
      </c>
      <c r="K264" s="482">
        <v>25</v>
      </c>
      <c r="L264" s="482">
        <v>43</v>
      </c>
      <c r="M264" s="482">
        <v>38</v>
      </c>
      <c r="N264" s="482">
        <v>35</v>
      </c>
      <c r="O264" s="482">
        <v>31</v>
      </c>
      <c r="P264" s="482">
        <v>30</v>
      </c>
      <c r="Q264" s="482">
        <v>38</v>
      </c>
      <c r="R264" s="482">
        <v>34</v>
      </c>
      <c r="S264" s="482">
        <v>24</v>
      </c>
      <c r="T264" s="482">
        <v>35</v>
      </c>
      <c r="U264" s="502">
        <v>17</v>
      </c>
      <c r="V264" s="502">
        <v>21</v>
      </c>
      <c r="W264" s="497"/>
    </row>
    <row r="265" spans="1:25" ht="19.5" customHeight="1">
      <c r="A265" s="499"/>
      <c r="B265" s="500"/>
      <c r="C265" s="501" t="s">
        <v>379</v>
      </c>
      <c r="D265" s="401">
        <f t="shared" si="102"/>
        <v>487</v>
      </c>
      <c r="E265" s="502">
        <v>2</v>
      </c>
      <c r="F265" s="482">
        <v>25</v>
      </c>
      <c r="G265" s="482">
        <v>39</v>
      </c>
      <c r="H265" s="482">
        <v>33</v>
      </c>
      <c r="I265" s="482">
        <v>47</v>
      </c>
      <c r="J265" s="482">
        <v>29</v>
      </c>
      <c r="K265" s="482">
        <v>32</v>
      </c>
      <c r="L265" s="482">
        <v>18</v>
      </c>
      <c r="M265" s="482">
        <v>35</v>
      </c>
      <c r="N265" s="482">
        <v>22</v>
      </c>
      <c r="O265" s="482">
        <v>28</v>
      </c>
      <c r="P265" s="482">
        <v>27</v>
      </c>
      <c r="Q265" s="482">
        <v>23</v>
      </c>
      <c r="R265" s="482">
        <v>31</v>
      </c>
      <c r="S265" s="482">
        <v>19</v>
      </c>
      <c r="T265" s="482">
        <v>34</v>
      </c>
      <c r="U265" s="502">
        <v>16</v>
      </c>
      <c r="V265" s="502">
        <v>27</v>
      </c>
      <c r="W265" s="522"/>
      <c r="X265" s="522"/>
      <c r="Y265" s="465"/>
    </row>
    <row r="266" spans="1:25" s="498" customFormat="1" ht="19.5" customHeight="1">
      <c r="A266" s="494" t="s">
        <v>46</v>
      </c>
      <c r="B266" s="495" t="s">
        <v>454</v>
      </c>
      <c r="C266" s="496"/>
      <c r="D266" s="403">
        <f t="shared" si="102"/>
        <v>647</v>
      </c>
      <c r="E266" s="405">
        <f t="shared" ref="E266:V266" si="111">SUM(E267:E268)</f>
        <v>6</v>
      </c>
      <c r="F266" s="406">
        <f t="shared" si="111"/>
        <v>26</v>
      </c>
      <c r="G266" s="406">
        <f t="shared" si="111"/>
        <v>38</v>
      </c>
      <c r="H266" s="406">
        <f t="shared" si="111"/>
        <v>39</v>
      </c>
      <c r="I266" s="406">
        <f t="shared" si="111"/>
        <v>49</v>
      </c>
      <c r="J266" s="406">
        <f t="shared" si="111"/>
        <v>39</v>
      </c>
      <c r="K266" s="406">
        <f t="shared" si="111"/>
        <v>43</v>
      </c>
      <c r="L266" s="406">
        <f t="shared" si="111"/>
        <v>47</v>
      </c>
      <c r="M266" s="406">
        <f t="shared" si="111"/>
        <v>37</v>
      </c>
      <c r="N266" s="406">
        <f t="shared" si="111"/>
        <v>35</v>
      </c>
      <c r="O266" s="406">
        <f t="shared" si="111"/>
        <v>41</v>
      </c>
      <c r="P266" s="406">
        <f t="shared" si="111"/>
        <v>55</v>
      </c>
      <c r="Q266" s="406">
        <f t="shared" si="111"/>
        <v>39</v>
      </c>
      <c r="R266" s="406">
        <f t="shared" si="111"/>
        <v>44</v>
      </c>
      <c r="S266" s="406">
        <f t="shared" si="111"/>
        <v>31</v>
      </c>
      <c r="T266" s="406">
        <f t="shared" si="111"/>
        <v>30</v>
      </c>
      <c r="U266" s="406">
        <f t="shared" si="111"/>
        <v>25</v>
      </c>
      <c r="V266" s="406">
        <f t="shared" si="111"/>
        <v>23</v>
      </c>
      <c r="W266" s="497"/>
    </row>
    <row r="267" spans="1:25" s="498" customFormat="1" ht="19.5" customHeight="1">
      <c r="A267" s="516"/>
      <c r="B267" s="505"/>
      <c r="C267" s="501" t="s">
        <v>378</v>
      </c>
      <c r="D267" s="401">
        <f t="shared" si="102"/>
        <v>357</v>
      </c>
      <c r="E267" s="482">
        <v>5</v>
      </c>
      <c r="F267" s="482">
        <v>14</v>
      </c>
      <c r="G267" s="482">
        <v>18</v>
      </c>
      <c r="H267" s="482">
        <v>24</v>
      </c>
      <c r="I267" s="482">
        <v>27</v>
      </c>
      <c r="J267" s="482">
        <v>17</v>
      </c>
      <c r="K267" s="482">
        <v>23</v>
      </c>
      <c r="L267" s="482">
        <v>25</v>
      </c>
      <c r="M267" s="482">
        <v>16</v>
      </c>
      <c r="N267" s="482">
        <v>20</v>
      </c>
      <c r="O267" s="482">
        <v>27</v>
      </c>
      <c r="P267" s="482">
        <v>31</v>
      </c>
      <c r="Q267" s="482">
        <v>25</v>
      </c>
      <c r="R267" s="482">
        <v>24</v>
      </c>
      <c r="S267" s="482">
        <v>18</v>
      </c>
      <c r="T267" s="482">
        <v>18</v>
      </c>
      <c r="U267" s="502">
        <v>13</v>
      </c>
      <c r="V267" s="502">
        <v>12</v>
      </c>
      <c r="W267" s="497"/>
    </row>
    <row r="268" spans="1:25" ht="19.5" customHeight="1">
      <c r="A268" s="516"/>
      <c r="B268" s="505"/>
      <c r="C268" s="501" t="s">
        <v>379</v>
      </c>
      <c r="D268" s="401">
        <f t="shared" si="102"/>
        <v>290</v>
      </c>
      <c r="E268" s="502">
        <v>1</v>
      </c>
      <c r="F268" s="482">
        <v>12</v>
      </c>
      <c r="G268" s="482">
        <v>20</v>
      </c>
      <c r="H268" s="482">
        <v>15</v>
      </c>
      <c r="I268" s="482">
        <v>22</v>
      </c>
      <c r="J268" s="482">
        <v>22</v>
      </c>
      <c r="K268" s="482">
        <v>20</v>
      </c>
      <c r="L268" s="482">
        <v>22</v>
      </c>
      <c r="M268" s="482">
        <v>21</v>
      </c>
      <c r="N268" s="482">
        <v>15</v>
      </c>
      <c r="O268" s="482">
        <v>14</v>
      </c>
      <c r="P268" s="482">
        <v>24</v>
      </c>
      <c r="Q268" s="482">
        <v>14</v>
      </c>
      <c r="R268" s="482">
        <v>20</v>
      </c>
      <c r="S268" s="482">
        <v>13</v>
      </c>
      <c r="T268" s="482">
        <v>12</v>
      </c>
      <c r="U268" s="502">
        <v>12</v>
      </c>
      <c r="V268" s="502">
        <v>11</v>
      </c>
    </row>
    <row r="269" spans="1:25" s="498" customFormat="1" ht="19.5" customHeight="1">
      <c r="A269" s="494" t="s">
        <v>48</v>
      </c>
      <c r="B269" s="495" t="s">
        <v>455</v>
      </c>
      <c r="C269" s="496"/>
      <c r="D269" s="403">
        <f t="shared" si="102"/>
        <v>545</v>
      </c>
      <c r="E269" s="405">
        <f t="shared" ref="E269:V269" si="112">SUM(E270:E271)</f>
        <v>2</v>
      </c>
      <c r="F269" s="406">
        <f t="shared" si="112"/>
        <v>28</v>
      </c>
      <c r="G269" s="406">
        <f t="shared" si="112"/>
        <v>42</v>
      </c>
      <c r="H269" s="406">
        <f t="shared" si="112"/>
        <v>33</v>
      </c>
      <c r="I269" s="406">
        <f t="shared" si="112"/>
        <v>44</v>
      </c>
      <c r="J269" s="406">
        <f t="shared" si="112"/>
        <v>39</v>
      </c>
      <c r="K269" s="406">
        <f t="shared" si="112"/>
        <v>64</v>
      </c>
      <c r="L269" s="406">
        <f t="shared" si="112"/>
        <v>38</v>
      </c>
      <c r="M269" s="406">
        <f t="shared" si="112"/>
        <v>40</v>
      </c>
      <c r="N269" s="406">
        <f t="shared" si="112"/>
        <v>36</v>
      </c>
      <c r="O269" s="406">
        <f t="shared" si="112"/>
        <v>36</v>
      </c>
      <c r="P269" s="406">
        <f t="shared" si="112"/>
        <v>29</v>
      </c>
      <c r="Q269" s="406">
        <f t="shared" si="112"/>
        <v>30</v>
      </c>
      <c r="R269" s="406">
        <f t="shared" si="112"/>
        <v>20</v>
      </c>
      <c r="S269" s="406">
        <f t="shared" si="112"/>
        <v>17</v>
      </c>
      <c r="T269" s="406">
        <f t="shared" si="112"/>
        <v>19</v>
      </c>
      <c r="U269" s="406">
        <f t="shared" si="112"/>
        <v>15</v>
      </c>
      <c r="V269" s="406">
        <f t="shared" si="112"/>
        <v>13</v>
      </c>
      <c r="W269" s="497"/>
    </row>
    <row r="270" spans="1:25" s="498" customFormat="1" ht="19.5" customHeight="1">
      <c r="A270" s="516"/>
      <c r="B270" s="503"/>
      <c r="C270" s="501" t="s">
        <v>378</v>
      </c>
      <c r="D270" s="401">
        <f t="shared" si="102"/>
        <v>297</v>
      </c>
      <c r="E270" s="482">
        <v>2</v>
      </c>
      <c r="F270" s="482">
        <v>14</v>
      </c>
      <c r="G270" s="482">
        <v>20</v>
      </c>
      <c r="H270" s="482">
        <v>19</v>
      </c>
      <c r="I270" s="482">
        <v>21</v>
      </c>
      <c r="J270" s="482">
        <v>21</v>
      </c>
      <c r="K270" s="482">
        <v>34</v>
      </c>
      <c r="L270" s="482">
        <v>21</v>
      </c>
      <c r="M270" s="482">
        <v>21</v>
      </c>
      <c r="N270" s="482">
        <v>22</v>
      </c>
      <c r="O270" s="482">
        <v>19</v>
      </c>
      <c r="P270" s="482">
        <v>20</v>
      </c>
      <c r="Q270" s="482">
        <v>18</v>
      </c>
      <c r="R270" s="482">
        <v>14</v>
      </c>
      <c r="S270" s="482">
        <v>10</v>
      </c>
      <c r="T270" s="482">
        <v>10</v>
      </c>
      <c r="U270" s="502">
        <v>6</v>
      </c>
      <c r="V270" s="502">
        <v>5</v>
      </c>
      <c r="W270" s="497"/>
    </row>
    <row r="271" spans="1:25" ht="19.5" customHeight="1">
      <c r="A271" s="516"/>
      <c r="B271" s="503"/>
      <c r="C271" s="501" t="s">
        <v>379</v>
      </c>
      <c r="D271" s="401">
        <f t="shared" si="102"/>
        <v>248</v>
      </c>
      <c r="E271" s="502">
        <v>0</v>
      </c>
      <c r="F271" s="482">
        <v>14</v>
      </c>
      <c r="G271" s="482">
        <v>22</v>
      </c>
      <c r="H271" s="482">
        <v>14</v>
      </c>
      <c r="I271" s="482">
        <v>23</v>
      </c>
      <c r="J271" s="482">
        <v>18</v>
      </c>
      <c r="K271" s="482">
        <v>30</v>
      </c>
      <c r="L271" s="482">
        <v>17</v>
      </c>
      <c r="M271" s="482">
        <v>19</v>
      </c>
      <c r="N271" s="482">
        <v>14</v>
      </c>
      <c r="O271" s="482">
        <v>17</v>
      </c>
      <c r="P271" s="482">
        <v>9</v>
      </c>
      <c r="Q271" s="482">
        <v>12</v>
      </c>
      <c r="R271" s="482">
        <v>6</v>
      </c>
      <c r="S271" s="482">
        <v>7</v>
      </c>
      <c r="T271" s="482">
        <v>9</v>
      </c>
      <c r="U271" s="502">
        <v>9</v>
      </c>
      <c r="V271" s="502">
        <v>8</v>
      </c>
    </row>
    <row r="272" spans="1:25" ht="19.5" customHeight="1">
      <c r="A272" s="1005">
        <v>11</v>
      </c>
      <c r="B272" s="503"/>
      <c r="C272" s="496" t="s">
        <v>815</v>
      </c>
      <c r="D272" s="403">
        <f>SUM(E272:V272)</f>
        <v>421</v>
      </c>
      <c r="E272" s="405">
        <f t="shared" ref="E272:V272" si="113">SUM(E273:E274)</f>
        <v>4</v>
      </c>
      <c r="F272" s="406">
        <f t="shared" si="113"/>
        <v>27</v>
      </c>
      <c r="G272" s="406">
        <f t="shared" si="113"/>
        <v>42</v>
      </c>
      <c r="H272" s="406">
        <f t="shared" si="113"/>
        <v>35</v>
      </c>
      <c r="I272" s="406">
        <f t="shared" si="113"/>
        <v>33</v>
      </c>
      <c r="J272" s="406">
        <f t="shared" si="113"/>
        <v>40</v>
      </c>
      <c r="K272" s="406">
        <f t="shared" si="113"/>
        <v>35</v>
      </c>
      <c r="L272" s="406">
        <f t="shared" si="113"/>
        <v>33</v>
      </c>
      <c r="M272" s="406">
        <f t="shared" si="113"/>
        <v>27</v>
      </c>
      <c r="N272" s="406">
        <f t="shared" si="113"/>
        <v>26</v>
      </c>
      <c r="O272" s="406">
        <f t="shared" si="113"/>
        <v>17</v>
      </c>
      <c r="P272" s="406">
        <f t="shared" si="113"/>
        <v>21</v>
      </c>
      <c r="Q272" s="406">
        <f t="shared" si="113"/>
        <v>18</v>
      </c>
      <c r="R272" s="406">
        <f t="shared" si="113"/>
        <v>15</v>
      </c>
      <c r="S272" s="406">
        <f t="shared" si="113"/>
        <v>11</v>
      </c>
      <c r="T272" s="406">
        <f t="shared" si="113"/>
        <v>10</v>
      </c>
      <c r="U272" s="406">
        <f t="shared" si="113"/>
        <v>15</v>
      </c>
      <c r="V272" s="406">
        <f t="shared" si="113"/>
        <v>12</v>
      </c>
    </row>
    <row r="273" spans="1:22" ht="19.5" customHeight="1">
      <c r="A273" s="516"/>
      <c r="B273" s="503"/>
      <c r="C273" s="501" t="s">
        <v>378</v>
      </c>
      <c r="D273" s="401">
        <f t="shared" si="102"/>
        <v>219</v>
      </c>
      <c r="E273" s="482">
        <v>3</v>
      </c>
      <c r="F273" s="482">
        <v>12</v>
      </c>
      <c r="G273" s="482">
        <v>18</v>
      </c>
      <c r="H273" s="482">
        <v>17</v>
      </c>
      <c r="I273" s="482">
        <v>13</v>
      </c>
      <c r="J273" s="482">
        <v>19</v>
      </c>
      <c r="K273" s="482">
        <v>20</v>
      </c>
      <c r="L273" s="482">
        <v>15</v>
      </c>
      <c r="M273" s="482">
        <v>15</v>
      </c>
      <c r="N273" s="482">
        <v>15</v>
      </c>
      <c r="O273" s="482">
        <v>10</v>
      </c>
      <c r="P273" s="482">
        <v>12</v>
      </c>
      <c r="Q273" s="482">
        <v>10</v>
      </c>
      <c r="R273" s="482">
        <v>9</v>
      </c>
      <c r="S273" s="482">
        <v>7</v>
      </c>
      <c r="T273" s="482">
        <v>6</v>
      </c>
      <c r="U273" s="502">
        <v>11</v>
      </c>
      <c r="V273" s="502">
        <v>7</v>
      </c>
    </row>
    <row r="274" spans="1:22" ht="19.5" customHeight="1">
      <c r="A274" s="516"/>
      <c r="B274" s="503"/>
      <c r="C274" s="501" t="s">
        <v>379</v>
      </c>
      <c r="D274" s="401">
        <f t="shared" si="102"/>
        <v>202</v>
      </c>
      <c r="E274" s="502">
        <v>1</v>
      </c>
      <c r="F274" s="482">
        <v>15</v>
      </c>
      <c r="G274" s="482">
        <v>24</v>
      </c>
      <c r="H274" s="482">
        <v>18</v>
      </c>
      <c r="I274" s="482">
        <v>20</v>
      </c>
      <c r="J274" s="482">
        <v>21</v>
      </c>
      <c r="K274" s="482">
        <v>15</v>
      </c>
      <c r="L274" s="482">
        <v>18</v>
      </c>
      <c r="M274" s="482">
        <v>12</v>
      </c>
      <c r="N274" s="482">
        <v>11</v>
      </c>
      <c r="O274" s="482">
        <v>7</v>
      </c>
      <c r="P274" s="482">
        <v>9</v>
      </c>
      <c r="Q274" s="482">
        <v>8</v>
      </c>
      <c r="R274" s="482">
        <v>6</v>
      </c>
      <c r="S274" s="482">
        <v>4</v>
      </c>
      <c r="T274" s="482">
        <v>4</v>
      </c>
      <c r="U274" s="502">
        <v>4</v>
      </c>
      <c r="V274" s="502">
        <v>5</v>
      </c>
    </row>
    <row r="275" spans="1:22" ht="6.75" customHeight="1" thickBot="1">
      <c r="A275" s="523"/>
      <c r="B275" s="524"/>
      <c r="C275" s="525"/>
      <c r="D275" s="526"/>
      <c r="E275" s="526"/>
      <c r="F275" s="526"/>
      <c r="G275" s="526"/>
      <c r="H275" s="526"/>
      <c r="I275" s="526"/>
      <c r="J275" s="526"/>
      <c r="K275" s="526"/>
      <c r="L275" s="526"/>
      <c r="M275" s="526"/>
      <c r="N275" s="526"/>
      <c r="O275" s="526"/>
      <c r="P275" s="526"/>
      <c r="Q275" s="526"/>
      <c r="R275" s="526"/>
      <c r="S275" s="526"/>
      <c r="T275" s="526"/>
      <c r="U275" s="527"/>
      <c r="V275" s="528"/>
    </row>
    <row r="276" spans="1:22" ht="6.75" customHeight="1">
      <c r="A276" s="465"/>
      <c r="B276" s="492"/>
      <c r="C276" s="529"/>
      <c r="D276" s="530"/>
      <c r="E276" s="530"/>
      <c r="F276" s="530"/>
      <c r="G276" s="530"/>
      <c r="H276" s="530"/>
      <c r="I276" s="530"/>
      <c r="J276" s="530"/>
      <c r="K276" s="530"/>
      <c r="L276" s="530"/>
      <c r="M276" s="530"/>
      <c r="N276" s="530"/>
      <c r="O276" s="530"/>
      <c r="P276" s="530"/>
      <c r="Q276" s="530"/>
      <c r="R276" s="530"/>
      <c r="S276" s="530"/>
      <c r="T276" s="530"/>
      <c r="U276" s="530"/>
      <c r="V276" s="465"/>
    </row>
    <row r="277" spans="1:22" ht="12">
      <c r="A277" s="1717" t="s">
        <v>873</v>
      </c>
      <c r="B277" s="1717"/>
      <c r="C277" s="1717"/>
      <c r="D277" s="1717"/>
      <c r="E277" s="466"/>
      <c r="F277" s="468"/>
      <c r="G277" s="468"/>
      <c r="H277" s="468"/>
      <c r="I277" s="468"/>
      <c r="J277" s="468"/>
      <c r="K277" s="468"/>
      <c r="L277" s="468"/>
      <c r="M277" s="468"/>
      <c r="N277" s="468"/>
    </row>
    <row r="278" spans="1:22" ht="12">
      <c r="A278" s="1706" t="s">
        <v>872</v>
      </c>
      <c r="B278" s="1706"/>
      <c r="C278" s="1706"/>
      <c r="D278" s="1706"/>
      <c r="E278" s="1706"/>
      <c r="F278" s="468"/>
      <c r="G278" s="468"/>
      <c r="H278" s="468"/>
      <c r="I278" s="468"/>
      <c r="J278" s="468"/>
      <c r="K278" s="468"/>
      <c r="L278" s="468"/>
      <c r="M278" s="468"/>
      <c r="N278" s="468"/>
    </row>
    <row r="279" spans="1:22">
      <c r="A279" s="1613"/>
      <c r="B279" s="531"/>
      <c r="C279" s="531"/>
      <c r="E279" s="532"/>
    </row>
    <row r="280" spans="1:22">
      <c r="A280" s="1685" t="s">
        <v>879</v>
      </c>
      <c r="B280" s="1685"/>
      <c r="C280" s="531"/>
      <c r="E280" s="532"/>
      <c r="U280" s="533" t="s">
        <v>861</v>
      </c>
      <c r="V280" s="534"/>
    </row>
    <row r="281" spans="1:22">
      <c r="B281" s="466"/>
      <c r="C281" s="466"/>
    </row>
    <row r="282" spans="1:22">
      <c r="A282" s="535"/>
    </row>
    <row r="283" spans="1:22">
      <c r="A283" s="535"/>
    </row>
    <row r="284" spans="1:22">
      <c r="A284" s="535"/>
    </row>
    <row r="285" spans="1:22">
      <c r="A285" s="535"/>
    </row>
    <row r="286" spans="1:22">
      <c r="A286" s="535"/>
    </row>
    <row r="287" spans="1:22">
      <c r="A287" s="535"/>
    </row>
    <row r="288" spans="1:22">
      <c r="A288" s="535"/>
    </row>
    <row r="289" spans="1:1">
      <c r="A289" s="535"/>
    </row>
    <row r="290" spans="1:1">
      <c r="A290" s="535"/>
    </row>
    <row r="291" spans="1:1">
      <c r="A291" s="535"/>
    </row>
    <row r="292" spans="1:1">
      <c r="A292" s="535"/>
    </row>
    <row r="293" spans="1:1">
      <c r="A293" s="535"/>
    </row>
    <row r="294" spans="1:1">
      <c r="A294" s="535"/>
    </row>
    <row r="295" spans="1:1">
      <c r="A295" s="535"/>
    </row>
    <row r="296" spans="1:1">
      <c r="A296" s="535"/>
    </row>
    <row r="297" spans="1:1">
      <c r="A297" s="535"/>
    </row>
    <row r="298" spans="1:1">
      <c r="A298" s="535"/>
    </row>
    <row r="299" spans="1:1">
      <c r="A299" s="535"/>
    </row>
    <row r="300" spans="1:1">
      <c r="A300" s="535"/>
    </row>
    <row r="301" spans="1:1">
      <c r="A301" s="535"/>
    </row>
    <row r="302" spans="1:1">
      <c r="A302" s="535"/>
    </row>
    <row r="303" spans="1:1">
      <c r="A303" s="535"/>
    </row>
    <row r="304" spans="1:1">
      <c r="A304" s="535"/>
    </row>
    <row r="305" spans="1:1">
      <c r="A305" s="535"/>
    </row>
    <row r="306" spans="1:1">
      <c r="A306" s="535"/>
    </row>
    <row r="307" spans="1:1">
      <c r="A307" s="535"/>
    </row>
    <row r="308" spans="1:1">
      <c r="A308" s="535"/>
    </row>
    <row r="309" spans="1:1">
      <c r="A309" s="535"/>
    </row>
    <row r="310" spans="1:1">
      <c r="A310" s="535"/>
    </row>
    <row r="311" spans="1:1">
      <c r="A311" s="535"/>
    </row>
    <row r="312" spans="1:1">
      <c r="A312" s="535"/>
    </row>
    <row r="313" spans="1:1">
      <c r="A313" s="535"/>
    </row>
    <row r="314" spans="1:1">
      <c r="A314" s="535"/>
    </row>
    <row r="315" spans="1:1">
      <c r="A315" s="535"/>
    </row>
    <row r="316" spans="1:1">
      <c r="A316" s="535"/>
    </row>
    <row r="317" spans="1:1">
      <c r="A317" s="535"/>
    </row>
    <row r="318" spans="1:1">
      <c r="A318" s="535"/>
    </row>
    <row r="319" spans="1:1">
      <c r="A319" s="535"/>
    </row>
    <row r="320" spans="1:1">
      <c r="A320" s="535"/>
    </row>
    <row r="321" spans="1:1">
      <c r="A321" s="535"/>
    </row>
    <row r="322" spans="1:1">
      <c r="A322" s="535"/>
    </row>
    <row r="323" spans="1:1">
      <c r="A323" s="535"/>
    </row>
    <row r="324" spans="1:1">
      <c r="A324" s="535"/>
    </row>
    <row r="325" spans="1:1">
      <c r="A325" s="535"/>
    </row>
    <row r="326" spans="1:1">
      <c r="A326" s="535"/>
    </row>
    <row r="327" spans="1:1">
      <c r="A327" s="535"/>
    </row>
    <row r="328" spans="1:1">
      <c r="A328" s="535"/>
    </row>
    <row r="329" spans="1:1">
      <c r="A329" s="535"/>
    </row>
    <row r="330" spans="1:1">
      <c r="A330" s="535"/>
    </row>
    <row r="331" spans="1:1">
      <c r="A331" s="535"/>
    </row>
    <row r="332" spans="1:1">
      <c r="A332" s="535"/>
    </row>
    <row r="333" spans="1:1">
      <c r="A333" s="535"/>
    </row>
    <row r="334" spans="1:1">
      <c r="A334" s="535"/>
    </row>
    <row r="335" spans="1:1">
      <c r="A335" s="535"/>
    </row>
    <row r="336" spans="1:1">
      <c r="A336" s="535"/>
    </row>
    <row r="337" spans="1:1">
      <c r="A337" s="535"/>
    </row>
    <row r="338" spans="1:1">
      <c r="A338" s="535"/>
    </row>
    <row r="339" spans="1:1">
      <c r="A339" s="535"/>
    </row>
    <row r="340" spans="1:1">
      <c r="A340" s="535"/>
    </row>
    <row r="341" spans="1:1">
      <c r="A341" s="535"/>
    </row>
    <row r="342" spans="1:1">
      <c r="A342" s="535"/>
    </row>
    <row r="343" spans="1:1">
      <c r="A343" s="535"/>
    </row>
    <row r="344" spans="1:1">
      <c r="A344" s="535"/>
    </row>
  </sheetData>
  <mergeCells count="9">
    <mergeCell ref="A2:W2"/>
    <mergeCell ref="A1:W1"/>
    <mergeCell ref="A278:E278"/>
    <mergeCell ref="A280:B280"/>
    <mergeCell ref="A4:A5"/>
    <mergeCell ref="B4:C5"/>
    <mergeCell ref="D4:D5"/>
    <mergeCell ref="E4:V4"/>
    <mergeCell ref="A277:D277"/>
  </mergeCells>
  <printOptions horizontalCentered="1" verticalCentered="1"/>
  <pageMargins left="0.59055118110236227" right="0.59055118110236227" top="0.51181102362204722" bottom="0.51181102362204722" header="0.39370078740157483" footer="0.27559055118110237"/>
  <pageSetup paperSize="5" scale="71" fitToWidth="2" orientation="landscape" cellComments="asDisplayed" r:id="rId1"/>
  <headerFooter alignWithMargins="0">
    <oddFooter xml:space="preserve">&amp;R&amp;"Courier,Negrita"&amp;8
</oddFooter>
  </headerFooter>
  <rowBreaks count="7" manualBreakCount="7">
    <brk id="37" max="22" man="1"/>
    <brk id="67" max="22" man="1"/>
    <brk id="100" max="22" man="1"/>
    <brk id="130" max="22" man="1"/>
    <brk id="160" max="22" man="1"/>
    <brk id="192" max="22" man="1"/>
    <brk id="223" max="22" man="1"/>
  </rowBreaks>
  <colBreaks count="1" manualBreakCount="1">
    <brk id="23" max="1048575" man="1"/>
  </colBreaks>
  <ignoredErrors>
    <ignoredError sqref="A275:V275 A168:D169 A14:D16 A273:D274 A26:D28 A23:D25 A20:D22 A17:D19 A38:D40 A35:D37 A32:D34 A29:D31 A41:D43 A62:D64 A59:D61 A56:D58 A53:D55 A50:D52 A74:D76 A71:D73 A68:D70 A65:D67 A83:D85 A80:D82 A77:D79 A98:D100 A95:D97 A92:D94 A89:D91 A86:D88 A110:D112 A107:D109 A104:D106 A101:D103 A120:D121 A116:D118 A113:D115 A137:D139 A134:D136 A131:D133 A128:D130 A125:D127 A149:D151 A146:D148 A143:D145 A140:D142 A161:D163 A158:D160 A155:D157 A152:D154 A179:D181 A176:D178 A173:D175 A194:D196 A191:D193 A188:D190 A185:D187 A182:D184 A200:D202 A197:D199 A215:D217 A212:D214 A209:D211 A218:D220 A236:D238 A233:D235 A230:D232 A227:D229 A269:D271 A266:D268 A263:D265 A260:D262 A257:D259 A254:D256 A251:D253 A248:D250 A245:D247 A7:V7 A11 A45:D46 A47:D49 A119:D119 A122:D124 A170:D172 A167:D167 A203:D204 A207:D207 A222:D223 A224:D226 A221:D221 A240:D241 A242:D244 A239:C239 A9:V9 A8:F8 H8:V8 A44:C44 A205:C205 A206 C206:D206 A208:C208" numberStoredAsText="1"/>
    <ignoredError sqref="E14:V14 E17:V17 E20:V20 E23:V23 E26:V26 E29:V29 E32:V32 E35:V35 E38:H38 E41:V41 E44:V44 E50:V50 E53:V53 E56:V56 E59:V59 E62:V62 E65:V65 E68:V68 E71:V71 E74:V74 E77:V77 E80:V80 E83:V83 E86:V86 E89:V89 E92:V92 E95:V95 E98:V98 E101:V101 E104:V104 E107:V107 E110:V110 E113:V113 E116:V116 E125:V125 E128:V128 E131:V131 E134:V134 E137:V137 E140:V140 E143:V143 E146:V146 E149:V149 E152:V152 E155:V155 E158:V158 E161:V161 E167:V169 E173:V173 E176:V176 E179:V179 E182:V182 E185:V185 E188:V188 E191:V191 E194:V194 E197:V197 E200:V200 E203:V203 E209:V209 E212:V212 E215:V215 E218:V218 E221:V223 E227:V227 E230:V230 E233:V233 E236:V236 E239:V241 E245:V245 E248:V248 E251:V251 E254:V254 E257:V257 E260:V260 E263:V263 E266:V266 E122:V122 E47:V47 E46 H46:V46 E170:V170 E206:V206 E224:V224 E242:V242 G45:V45 E205:F205 F204 I204:V204 H205:V205 J38:V38" numberStoredAsText="1" unlockedFormula="1"/>
    <ignoredError sqref="E164:V164 E120:V120 E119:V119 E121:V121 E272:W272 F46:G46 E45:F45 E204 G204:H204 G205 I38" unlockedFormula="1"/>
    <ignoredError sqref="E269:V269" numberStoredAsText="1" formulaRange="1" unlockedFormula="1"/>
    <ignoredError sqref="D239 D27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S350"/>
  <sheetViews>
    <sheetView view="pageBreakPreview" zoomScale="90" zoomScaleNormal="9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U1"/>
    </sheetView>
  </sheetViews>
  <sheetFormatPr baseColWidth="10" defaultColWidth="11.25" defaultRowHeight="12"/>
  <cols>
    <col min="1" max="1" width="6.375" style="539" customWidth="1"/>
    <col min="2" max="2" width="13" style="539" customWidth="1"/>
    <col min="3" max="3" width="16.625" style="539" customWidth="1"/>
    <col min="4" max="4" width="11" style="610" bestFit="1" customWidth="1"/>
    <col min="5" max="5" width="8.625" style="610" bestFit="1" customWidth="1"/>
    <col min="6" max="6" width="7.75" style="610" customWidth="1"/>
    <col min="7" max="7" width="8.625" style="610" bestFit="1" customWidth="1"/>
    <col min="8" max="8" width="8.875" style="610" bestFit="1" customWidth="1"/>
    <col min="9" max="9" width="9.5" style="610" bestFit="1" customWidth="1"/>
    <col min="10" max="11" width="9.25" style="610" bestFit="1" customWidth="1"/>
    <col min="12" max="12" width="8.625" style="610" bestFit="1" customWidth="1"/>
    <col min="13" max="13" width="8.875" style="610" bestFit="1" customWidth="1"/>
    <col min="14" max="14" width="8" style="610" bestFit="1" customWidth="1"/>
    <col min="15" max="20" width="7.5" style="610" bestFit="1" customWidth="1"/>
    <col min="21" max="21" width="8" style="603" bestFit="1" customWidth="1"/>
    <col min="22" max="22" width="8" style="538" customWidth="1"/>
    <col min="23" max="23" width="2.25" style="539" customWidth="1"/>
    <col min="24" max="16384" width="11.25" style="539"/>
  </cols>
  <sheetData>
    <row r="1" spans="1:45" ht="22.5" customHeight="1">
      <c r="A1" s="1720" t="s">
        <v>899</v>
      </c>
      <c r="B1" s="1720"/>
      <c r="C1" s="1720"/>
      <c r="D1" s="1720"/>
      <c r="E1" s="1720"/>
      <c r="F1" s="1720"/>
      <c r="G1" s="1720"/>
      <c r="H1" s="1720"/>
      <c r="I1" s="1720"/>
      <c r="J1" s="1720"/>
      <c r="K1" s="1720"/>
      <c r="L1" s="1720"/>
      <c r="M1" s="1720"/>
      <c r="N1" s="1720"/>
      <c r="O1" s="1720"/>
      <c r="P1" s="1720"/>
      <c r="Q1" s="1720"/>
      <c r="R1" s="1720"/>
      <c r="S1" s="1720"/>
      <c r="T1" s="1720"/>
      <c r="U1" s="1720"/>
    </row>
    <row r="2" spans="1:45" ht="15.75" customHeight="1">
      <c r="A2" s="1677" t="s">
        <v>888</v>
      </c>
      <c r="B2" s="1678"/>
      <c r="C2" s="1678"/>
      <c r="D2" s="1678"/>
      <c r="E2" s="1678"/>
      <c r="F2" s="1678"/>
      <c r="G2" s="1678"/>
      <c r="H2" s="1678"/>
      <c r="I2" s="1678"/>
      <c r="J2" s="1678"/>
      <c r="K2" s="1678"/>
      <c r="L2" s="1678"/>
      <c r="M2" s="1678"/>
      <c r="N2" s="1678"/>
      <c r="O2" s="1678"/>
      <c r="P2" s="1678"/>
      <c r="Q2" s="1678"/>
      <c r="R2" s="1678"/>
      <c r="S2" s="1678"/>
      <c r="T2" s="1678"/>
      <c r="U2" s="1678"/>
      <c r="V2" s="1678"/>
      <c r="W2" s="1678"/>
    </row>
    <row r="3" spans="1:45" ht="15.75" customHeight="1">
      <c r="A3" s="540"/>
      <c r="B3" s="540"/>
      <c r="C3" s="540"/>
      <c r="D3" s="540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  <c r="P3" s="540"/>
      <c r="Q3" s="540"/>
      <c r="R3" s="540"/>
      <c r="S3" s="540"/>
      <c r="T3" s="540"/>
      <c r="U3" s="540"/>
      <c r="V3" s="541"/>
    </row>
    <row r="4" spans="1:45" s="543" customFormat="1" ht="12.75">
      <c r="A4" s="1721" t="s">
        <v>0</v>
      </c>
      <c r="B4" s="1723" t="s">
        <v>376</v>
      </c>
      <c r="C4" s="1724"/>
      <c r="D4" s="1727" t="s">
        <v>3</v>
      </c>
      <c r="E4" s="1729" t="s">
        <v>183</v>
      </c>
      <c r="F4" s="1730"/>
      <c r="G4" s="1730"/>
      <c r="H4" s="1730"/>
      <c r="I4" s="1730"/>
      <c r="J4" s="1730"/>
      <c r="K4" s="1730"/>
      <c r="L4" s="1730"/>
      <c r="M4" s="1730"/>
      <c r="N4" s="1730"/>
      <c r="O4" s="1730"/>
      <c r="P4" s="1730"/>
      <c r="Q4" s="1730"/>
      <c r="R4" s="1730"/>
      <c r="S4" s="1730"/>
      <c r="T4" s="1730"/>
      <c r="U4" s="1730"/>
      <c r="V4" s="542"/>
    </row>
    <row r="5" spans="1:45" s="543" customFormat="1" ht="15.75" customHeight="1">
      <c r="A5" s="1722"/>
      <c r="B5" s="1725"/>
      <c r="C5" s="1726"/>
      <c r="D5" s="1728"/>
      <c r="E5" s="1015" t="s">
        <v>4</v>
      </c>
      <c r="F5" s="992" t="s">
        <v>5</v>
      </c>
      <c r="G5" s="935" t="s">
        <v>6</v>
      </c>
      <c r="H5" s="926" t="s">
        <v>7</v>
      </c>
      <c r="I5" s="926" t="s">
        <v>8</v>
      </c>
      <c r="J5" s="926" t="s">
        <v>9</v>
      </c>
      <c r="K5" s="926" t="s">
        <v>10</v>
      </c>
      <c r="L5" s="926" t="s">
        <v>11</v>
      </c>
      <c r="M5" s="926" t="s">
        <v>12</v>
      </c>
      <c r="N5" s="926" t="s">
        <v>13</v>
      </c>
      <c r="O5" s="926" t="s">
        <v>14</v>
      </c>
      <c r="P5" s="926" t="s">
        <v>15</v>
      </c>
      <c r="Q5" s="926" t="s">
        <v>16</v>
      </c>
      <c r="R5" s="926" t="s">
        <v>17</v>
      </c>
      <c r="S5" s="926" t="s">
        <v>18</v>
      </c>
      <c r="T5" s="926" t="s">
        <v>19</v>
      </c>
      <c r="U5" s="927" t="s">
        <v>456</v>
      </c>
      <c r="V5" s="927" t="s">
        <v>134</v>
      </c>
    </row>
    <row r="6" spans="1:45" s="543" customFormat="1" ht="18.75" customHeight="1">
      <c r="A6" s="1486" t="s">
        <v>39</v>
      </c>
      <c r="B6" s="1718" t="s">
        <v>457</v>
      </c>
      <c r="C6" s="1719"/>
      <c r="D6" s="1448">
        <f>SUM(E6:V6)</f>
        <v>1714294</v>
      </c>
      <c r="E6" s="1449">
        <f>+E7+E8</f>
        <v>22821</v>
      </c>
      <c r="F6" s="1449">
        <f t="shared" ref="F6:V6" si="0">+F7+F8</f>
        <v>93631</v>
      </c>
      <c r="G6" s="1450">
        <f t="shared" si="0"/>
        <v>118312</v>
      </c>
      <c r="H6" s="1449">
        <f t="shared" si="0"/>
        <v>118523</v>
      </c>
      <c r="I6" s="1449">
        <f t="shared" si="0"/>
        <v>124269</v>
      </c>
      <c r="J6" s="1449">
        <f t="shared" si="0"/>
        <v>126049</v>
      </c>
      <c r="K6" s="1449">
        <f t="shared" si="0"/>
        <v>126428</v>
      </c>
      <c r="L6" s="1449">
        <f t="shared" si="0"/>
        <v>129852</v>
      </c>
      <c r="M6" s="1449">
        <f t="shared" si="0"/>
        <v>132781</v>
      </c>
      <c r="N6" s="1449">
        <f t="shared" si="0"/>
        <v>134278</v>
      </c>
      <c r="O6" s="1449">
        <f t="shared" si="0"/>
        <v>128487</v>
      </c>
      <c r="P6" s="1449">
        <f t="shared" si="0"/>
        <v>114764</v>
      </c>
      <c r="Q6" s="1449">
        <f t="shared" si="0"/>
        <v>96899</v>
      </c>
      <c r="R6" s="1449">
        <f t="shared" si="0"/>
        <v>77313</v>
      </c>
      <c r="S6" s="1449">
        <f t="shared" si="0"/>
        <v>58733</v>
      </c>
      <c r="T6" s="1449">
        <f t="shared" si="0"/>
        <v>42745</v>
      </c>
      <c r="U6" s="1450">
        <f t="shared" si="0"/>
        <v>29489</v>
      </c>
      <c r="V6" s="1449">
        <f t="shared" si="0"/>
        <v>38920</v>
      </c>
      <c r="W6" s="549"/>
      <c r="X6" s="550"/>
      <c r="Y6" s="550"/>
      <c r="Z6" s="550"/>
      <c r="AA6" s="550"/>
      <c r="AB6" s="550"/>
      <c r="AC6" s="550"/>
      <c r="AD6" s="550"/>
      <c r="AE6" s="550"/>
      <c r="AF6" s="550"/>
      <c r="AG6" s="550"/>
      <c r="AH6" s="550"/>
      <c r="AI6" s="550"/>
      <c r="AJ6" s="550"/>
      <c r="AK6" s="550"/>
      <c r="AL6" s="550"/>
      <c r="AM6" s="550"/>
      <c r="AN6" s="550"/>
      <c r="AO6" s="550"/>
      <c r="AP6" s="550"/>
      <c r="AQ6" s="550"/>
      <c r="AR6" s="550"/>
      <c r="AS6" s="550"/>
    </row>
    <row r="7" spans="1:45" s="543" customFormat="1" ht="18.75" customHeight="1">
      <c r="A7" s="1451"/>
      <c r="B7" s="551" t="s">
        <v>458</v>
      </c>
      <c r="C7" s="936"/>
      <c r="D7" s="581">
        <f>SUM(E7:V7)</f>
        <v>845463</v>
      </c>
      <c r="E7" s="554">
        <f>E11+METRO!E9+SMGTO!E9+PMANORTE!E9</f>
        <v>11617</v>
      </c>
      <c r="F7" s="554">
        <f>F11+METRO!F9+SMGTO!F9+PMANORTE!F9</f>
        <v>47714</v>
      </c>
      <c r="G7" s="555">
        <f>G11+METRO!G9+SMGTO!G9+PMANORTE!G9</f>
        <v>60225</v>
      </c>
      <c r="H7" s="554">
        <f>H11+METRO!H9+SMGTO!H9+PMANORTE!H9</f>
        <v>60147</v>
      </c>
      <c r="I7" s="554">
        <f>I11+METRO!I9+SMGTO!I9+PMANORTE!I9</f>
        <v>63067</v>
      </c>
      <c r="J7" s="554">
        <f>J11+METRO!J9+SMGTO!J9+PMANORTE!J9</f>
        <v>63497</v>
      </c>
      <c r="K7" s="554">
        <f>K11+METRO!K9+SMGTO!K9+PMANORTE!K9</f>
        <v>63582</v>
      </c>
      <c r="L7" s="554">
        <f>L11+METRO!L9+SMGTO!L9+PMANORTE!L9</f>
        <v>64357</v>
      </c>
      <c r="M7" s="554">
        <f>M11+METRO!M9+SMGTO!M9+PMANORTE!M9</f>
        <v>65841</v>
      </c>
      <c r="N7" s="554">
        <f>N11+METRO!N9+SMGTO!N9+PMANORTE!N9</f>
        <v>66677</v>
      </c>
      <c r="O7" s="554">
        <f>O11+METRO!O9+SMGTO!O9+PMANORTE!O9</f>
        <v>63901</v>
      </c>
      <c r="P7" s="554">
        <f>P11+METRO!P9+SMGTO!P9+PMANORTE!P9</f>
        <v>56452</v>
      </c>
      <c r="Q7" s="554">
        <f>Q11+METRO!Q9+SMGTO!Q9+PMANORTE!Q9</f>
        <v>47052</v>
      </c>
      <c r="R7" s="554">
        <f>R11+METRO!R9+SMGTO!R9+PMANORTE!R9</f>
        <v>36520</v>
      </c>
      <c r="S7" s="554">
        <f>S11+METRO!S9+SMGTO!S9+PMANORTE!S9</f>
        <v>27046</v>
      </c>
      <c r="T7" s="554">
        <f>T11+METRO!T9+SMGTO!T9+PMANORTE!T9</f>
        <v>18992</v>
      </c>
      <c r="U7" s="555">
        <f>U11+METRO!U9+SMGTO!U9+PMANORTE!U9</f>
        <v>12818</v>
      </c>
      <c r="V7" s="554">
        <f>V11+METRO!V9+SMGTO!V9+PMANORTE!V9</f>
        <v>15958</v>
      </c>
      <c r="W7" s="611"/>
      <c r="X7" s="549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</row>
    <row r="8" spans="1:45" s="543" customFormat="1" ht="18.75" customHeight="1">
      <c r="A8" s="1452"/>
      <c r="B8" s="1453" t="s">
        <v>459</v>
      </c>
      <c r="C8" s="1454"/>
      <c r="D8" s="1455">
        <f>SUM(E8:V8)</f>
        <v>868831</v>
      </c>
      <c r="E8" s="1456">
        <f>E12+METRO!E10+SMGTO!E10+PMANORTE!E10</f>
        <v>11204</v>
      </c>
      <c r="F8" s="1456">
        <f>F12+METRO!F10+SMGTO!F10+PMANORTE!F10</f>
        <v>45917</v>
      </c>
      <c r="G8" s="1457">
        <f>G12+METRO!G10+SMGTO!G10+PMANORTE!G10</f>
        <v>58087</v>
      </c>
      <c r="H8" s="1456">
        <f>H12+METRO!H10+SMGTO!H10+PMANORTE!H10</f>
        <v>58376</v>
      </c>
      <c r="I8" s="1456">
        <f>I12+METRO!I10+SMGTO!I10+PMANORTE!I10</f>
        <v>61202</v>
      </c>
      <c r="J8" s="1456">
        <f>J12+METRO!J10+SMGTO!J10+PMANORTE!J10</f>
        <v>62552</v>
      </c>
      <c r="K8" s="1456">
        <f>K12+METRO!K10+SMGTO!K10+PMANORTE!K10</f>
        <v>62846</v>
      </c>
      <c r="L8" s="1456">
        <f>L12+METRO!L10+SMGTO!L10+PMANORTE!L10</f>
        <v>65495</v>
      </c>
      <c r="M8" s="1456">
        <f>M12+METRO!M10+SMGTO!M10+PMANORTE!M10</f>
        <v>66940</v>
      </c>
      <c r="N8" s="1456">
        <f>N12+METRO!N10+SMGTO!N10+PMANORTE!N10</f>
        <v>67601</v>
      </c>
      <c r="O8" s="1456">
        <f>O12+METRO!O10+SMGTO!O10+PMANORTE!O10</f>
        <v>64586</v>
      </c>
      <c r="P8" s="1456">
        <f>P12+METRO!P10+SMGTO!P10+PMANORTE!P10</f>
        <v>58312</v>
      </c>
      <c r="Q8" s="1456">
        <f>Q12+METRO!Q10+SMGTO!Q10+PMANORTE!Q10</f>
        <v>49847</v>
      </c>
      <c r="R8" s="1456">
        <f>R12+METRO!R10+SMGTO!R10+PMANORTE!R10</f>
        <v>40793</v>
      </c>
      <c r="S8" s="1456">
        <f>S12+METRO!S10+SMGTO!S10+PMANORTE!S10</f>
        <v>31687</v>
      </c>
      <c r="T8" s="1456">
        <f>T12+METRO!T10+SMGTO!T10+PMANORTE!T10</f>
        <v>23753</v>
      </c>
      <c r="U8" s="1457">
        <f>U12+METRO!U10+SMGTO!U10+PMANORTE!U10</f>
        <v>16671</v>
      </c>
      <c r="V8" s="1456">
        <f>V12+METRO!V10+SMGTO!V10+PMANORTE!V10</f>
        <v>22962</v>
      </c>
      <c r="W8" s="611"/>
      <c r="X8" s="549"/>
      <c r="Y8" s="550"/>
      <c r="Z8" s="550"/>
      <c r="AA8" s="550"/>
      <c r="AB8" s="550"/>
      <c r="AC8" s="550"/>
      <c r="AD8" s="550"/>
      <c r="AE8" s="550"/>
      <c r="AF8" s="550"/>
      <c r="AG8" s="550"/>
      <c r="AH8" s="550"/>
      <c r="AI8" s="550"/>
      <c r="AJ8" s="550"/>
      <c r="AK8" s="550"/>
      <c r="AL8" s="550"/>
      <c r="AM8" s="550"/>
      <c r="AN8" s="550"/>
      <c r="AO8" s="550"/>
      <c r="AP8" s="550"/>
      <c r="AQ8" s="550"/>
      <c r="AR8" s="550"/>
      <c r="AS8" s="550"/>
    </row>
    <row r="9" spans="1:45" s="543" customFormat="1" ht="15" customHeight="1">
      <c r="A9" s="556"/>
      <c r="B9" s="557"/>
      <c r="C9" s="552"/>
      <c r="D9" s="558"/>
      <c r="E9" s="559"/>
      <c r="F9" s="558"/>
      <c r="G9" s="558"/>
      <c r="H9" s="558"/>
      <c r="I9" s="558"/>
      <c r="J9" s="558"/>
      <c r="K9" s="558"/>
      <c r="L9" s="558"/>
      <c r="M9" s="558"/>
      <c r="N9" s="558"/>
      <c r="O9" s="558"/>
      <c r="P9" s="558"/>
      <c r="Q9" s="558"/>
      <c r="R9" s="558"/>
      <c r="S9" s="558"/>
      <c r="T9" s="558"/>
      <c r="U9" s="559"/>
      <c r="V9" s="560"/>
      <c r="W9" s="549"/>
      <c r="X9" s="550"/>
      <c r="Y9" s="550"/>
      <c r="Z9" s="550"/>
      <c r="AA9" s="550"/>
      <c r="AB9" s="550"/>
      <c r="AC9" s="550"/>
      <c r="AD9" s="550"/>
      <c r="AE9" s="550"/>
      <c r="AF9" s="550"/>
      <c r="AG9" s="550"/>
      <c r="AH9" s="550"/>
      <c r="AI9" s="550"/>
      <c r="AJ9" s="550"/>
      <c r="AK9" s="550"/>
      <c r="AL9" s="550"/>
      <c r="AM9" s="550"/>
      <c r="AN9" s="550"/>
      <c r="AO9" s="550"/>
      <c r="AP9" s="550"/>
      <c r="AQ9" s="550"/>
      <c r="AR9" s="550"/>
      <c r="AS9" s="550"/>
    </row>
    <row r="10" spans="1:45" ht="18.75" customHeight="1">
      <c r="A10" s="1458"/>
      <c r="B10" s="1459" t="s">
        <v>460</v>
      </c>
      <c r="C10" s="1460"/>
      <c r="D10" s="1461">
        <f>SUM(E10:V10)</f>
        <v>132203</v>
      </c>
      <c r="E10" s="1462">
        <f t="shared" ref="E10:V10" si="1">SUM(E14+E35+E62+E80+E83)</f>
        <v>2107</v>
      </c>
      <c r="F10" s="1462">
        <f t="shared" si="1"/>
        <v>8654</v>
      </c>
      <c r="G10" s="1462">
        <f t="shared" si="1"/>
        <v>10952</v>
      </c>
      <c r="H10" s="1462">
        <f t="shared" si="1"/>
        <v>10605</v>
      </c>
      <c r="I10" s="1462">
        <f t="shared" si="1"/>
        <v>9923</v>
      </c>
      <c r="J10" s="1462">
        <f t="shared" si="1"/>
        <v>10515</v>
      </c>
      <c r="K10" s="1462">
        <f t="shared" si="1"/>
        <v>10679</v>
      </c>
      <c r="L10" s="1462">
        <f t="shared" si="1"/>
        <v>11352</v>
      </c>
      <c r="M10" s="1462">
        <f t="shared" si="1"/>
        <v>11180</v>
      </c>
      <c r="N10" s="1462">
        <f t="shared" si="1"/>
        <v>10631</v>
      </c>
      <c r="O10" s="1462">
        <f t="shared" si="1"/>
        <v>9021</v>
      </c>
      <c r="P10" s="1462">
        <f t="shared" si="1"/>
        <v>7444</v>
      </c>
      <c r="Q10" s="1462">
        <f t="shared" si="1"/>
        <v>5660</v>
      </c>
      <c r="R10" s="1462">
        <f t="shared" si="1"/>
        <v>4312</v>
      </c>
      <c r="S10" s="1462">
        <f t="shared" si="1"/>
        <v>3344</v>
      </c>
      <c r="T10" s="1462">
        <f t="shared" si="1"/>
        <v>2379</v>
      </c>
      <c r="U10" s="1463">
        <f t="shared" si="1"/>
        <v>1615</v>
      </c>
      <c r="V10" s="1462">
        <f t="shared" si="1"/>
        <v>1830</v>
      </c>
      <c r="W10" s="562"/>
      <c r="X10" s="563"/>
      <c r="Y10" s="563"/>
      <c r="Z10" s="563"/>
      <c r="AA10" s="563"/>
      <c r="AB10" s="563"/>
      <c r="AC10" s="563"/>
      <c r="AD10" s="563"/>
      <c r="AE10" s="563"/>
      <c r="AF10" s="563"/>
      <c r="AG10" s="563"/>
      <c r="AH10" s="563"/>
      <c r="AI10" s="563"/>
      <c r="AJ10" s="563"/>
      <c r="AK10" s="563"/>
      <c r="AL10" s="563"/>
      <c r="AM10" s="563"/>
      <c r="AN10" s="563"/>
      <c r="AO10" s="563"/>
      <c r="AP10" s="563"/>
      <c r="AQ10" s="563"/>
      <c r="AR10" s="563"/>
      <c r="AS10" s="563"/>
    </row>
    <row r="11" spans="1:45" ht="18.75" customHeight="1">
      <c r="A11" s="1464"/>
      <c r="B11" s="565"/>
      <c r="C11" s="566" t="s">
        <v>88</v>
      </c>
      <c r="D11" s="553">
        <f>SUM(E11:V11)</f>
        <v>71067</v>
      </c>
      <c r="E11" s="567">
        <f t="shared" ref="E11:V11" si="2">SUM(E15+E36+E63+E81+E84)</f>
        <v>1065</v>
      </c>
      <c r="F11" s="567">
        <f t="shared" si="2"/>
        <v>4402</v>
      </c>
      <c r="G11" s="567">
        <f t="shared" si="2"/>
        <v>5565</v>
      </c>
      <c r="H11" s="567">
        <f t="shared" si="2"/>
        <v>5378</v>
      </c>
      <c r="I11" s="567">
        <f t="shared" si="2"/>
        <v>5175</v>
      </c>
      <c r="J11" s="567">
        <f t="shared" si="2"/>
        <v>5704</v>
      </c>
      <c r="K11" s="567">
        <f t="shared" si="2"/>
        <v>5792</v>
      </c>
      <c r="L11" s="567">
        <f t="shared" si="2"/>
        <v>6225</v>
      </c>
      <c r="M11" s="567">
        <f t="shared" si="2"/>
        <v>6080</v>
      </c>
      <c r="N11" s="567">
        <f t="shared" si="2"/>
        <v>5857</v>
      </c>
      <c r="O11" s="567">
        <f t="shared" si="2"/>
        <v>5016</v>
      </c>
      <c r="P11" s="567">
        <f t="shared" si="2"/>
        <v>4164</v>
      </c>
      <c r="Q11" s="567">
        <f t="shared" si="2"/>
        <v>3207</v>
      </c>
      <c r="R11" s="567">
        <f t="shared" si="2"/>
        <v>2385</v>
      </c>
      <c r="S11" s="567">
        <f t="shared" si="2"/>
        <v>1870</v>
      </c>
      <c r="T11" s="567">
        <f t="shared" si="2"/>
        <v>1285</v>
      </c>
      <c r="U11" s="612">
        <f t="shared" si="2"/>
        <v>894</v>
      </c>
      <c r="V11" s="567">
        <f t="shared" si="2"/>
        <v>1003</v>
      </c>
      <c r="W11" s="562"/>
      <c r="X11" s="563"/>
      <c r="Y11" s="563"/>
      <c r="Z11" s="563"/>
      <c r="AA11" s="563"/>
      <c r="AB11" s="563"/>
      <c r="AC11" s="563"/>
      <c r="AD11" s="563"/>
      <c r="AE11" s="563"/>
      <c r="AF11" s="563"/>
      <c r="AG11" s="563"/>
      <c r="AH11" s="563"/>
      <c r="AI11" s="563"/>
      <c r="AJ11" s="563"/>
      <c r="AK11" s="563"/>
      <c r="AL11" s="563"/>
      <c r="AM11" s="563"/>
      <c r="AN11" s="563"/>
      <c r="AO11" s="563"/>
      <c r="AP11" s="563"/>
      <c r="AQ11" s="563"/>
      <c r="AR11" s="563"/>
      <c r="AS11" s="563"/>
    </row>
    <row r="12" spans="1:45" ht="18.75" customHeight="1">
      <c r="A12" s="1465"/>
      <c r="B12" s="1466"/>
      <c r="C12" s="1467" t="s">
        <v>89</v>
      </c>
      <c r="D12" s="1468">
        <f>SUM(E12:V12)</f>
        <v>61136</v>
      </c>
      <c r="E12" s="1469">
        <f t="shared" ref="E12:V12" si="3">SUM(E16+E37+E64+E82+E85)</f>
        <v>1042</v>
      </c>
      <c r="F12" s="1469">
        <f t="shared" si="3"/>
        <v>4252</v>
      </c>
      <c r="G12" s="1469">
        <f t="shared" si="3"/>
        <v>5387</v>
      </c>
      <c r="H12" s="1469">
        <f t="shared" si="3"/>
        <v>5227</v>
      </c>
      <c r="I12" s="1469">
        <f t="shared" si="3"/>
        <v>4748</v>
      </c>
      <c r="J12" s="1469">
        <f t="shared" si="3"/>
        <v>4811</v>
      </c>
      <c r="K12" s="1469">
        <f t="shared" si="3"/>
        <v>4887</v>
      </c>
      <c r="L12" s="1469">
        <f t="shared" si="3"/>
        <v>5127</v>
      </c>
      <c r="M12" s="1469">
        <f t="shared" si="3"/>
        <v>5100</v>
      </c>
      <c r="N12" s="1469">
        <f t="shared" si="3"/>
        <v>4774</v>
      </c>
      <c r="O12" s="1469">
        <f t="shared" si="3"/>
        <v>4005</v>
      </c>
      <c r="P12" s="1469">
        <f t="shared" si="3"/>
        <v>3280</v>
      </c>
      <c r="Q12" s="1469">
        <f t="shared" si="3"/>
        <v>2453</v>
      </c>
      <c r="R12" s="1469">
        <f t="shared" si="3"/>
        <v>1927</v>
      </c>
      <c r="S12" s="1469">
        <f t="shared" si="3"/>
        <v>1474</v>
      </c>
      <c r="T12" s="1469">
        <f t="shared" si="3"/>
        <v>1094</v>
      </c>
      <c r="U12" s="1470">
        <f t="shared" si="3"/>
        <v>721</v>
      </c>
      <c r="V12" s="1469">
        <f t="shared" si="3"/>
        <v>827</v>
      </c>
      <c r="W12" s="562"/>
      <c r="X12" s="563"/>
      <c r="Y12" s="563"/>
      <c r="Z12" s="563"/>
      <c r="AA12" s="563"/>
      <c r="AB12" s="563"/>
      <c r="AC12" s="563"/>
      <c r="AD12" s="563"/>
      <c r="AE12" s="563"/>
      <c r="AF12" s="563"/>
      <c r="AG12" s="563"/>
      <c r="AH12" s="563"/>
      <c r="AI12" s="563"/>
      <c r="AJ12" s="563"/>
      <c r="AK12" s="563"/>
      <c r="AL12" s="563"/>
      <c r="AM12" s="563"/>
      <c r="AN12" s="563"/>
      <c r="AO12" s="563"/>
      <c r="AP12" s="563"/>
      <c r="AQ12" s="563"/>
      <c r="AR12" s="563"/>
      <c r="AS12" s="563"/>
    </row>
    <row r="13" spans="1:45" ht="15" customHeight="1">
      <c r="A13" s="568"/>
      <c r="B13" s="565"/>
      <c r="C13" s="569"/>
      <c r="D13" s="561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61"/>
      <c r="U13" s="570"/>
      <c r="V13" s="570"/>
      <c r="W13" s="562"/>
      <c r="X13" s="563"/>
      <c r="Y13" s="563"/>
      <c r="Z13" s="563"/>
      <c r="AA13" s="563"/>
      <c r="AB13" s="563"/>
      <c r="AC13" s="563"/>
      <c r="AD13" s="563"/>
      <c r="AE13" s="563"/>
      <c r="AF13" s="563"/>
      <c r="AG13" s="563"/>
      <c r="AH13" s="563"/>
      <c r="AI13" s="563"/>
      <c r="AJ13" s="563"/>
      <c r="AK13" s="563"/>
      <c r="AL13" s="563"/>
      <c r="AM13" s="563"/>
      <c r="AN13" s="563"/>
      <c r="AO13" s="563"/>
      <c r="AP13" s="563"/>
      <c r="AQ13" s="563"/>
      <c r="AR13" s="563"/>
      <c r="AS13" s="563"/>
    </row>
    <row r="14" spans="1:45" ht="19.5" customHeight="1">
      <c r="A14" s="1487" t="s">
        <v>27</v>
      </c>
      <c r="B14" s="1471" t="s">
        <v>862</v>
      </c>
      <c r="C14" s="1472"/>
      <c r="D14" s="1461">
        <f>SUM(E14:V14)</f>
        <v>3474</v>
      </c>
      <c r="E14" s="1597">
        <f>SUM(E17+E20+E23+E26+E29+E32)</f>
        <v>67</v>
      </c>
      <c r="F14" s="1597">
        <f t="shared" ref="F14:V14" si="4">SUM(F17+F20+F23+F26+F29+F32)</f>
        <v>240</v>
      </c>
      <c r="G14" s="1461">
        <f t="shared" si="4"/>
        <v>292</v>
      </c>
      <c r="H14" s="1461">
        <f t="shared" si="4"/>
        <v>296</v>
      </c>
      <c r="I14" s="1461">
        <f t="shared" si="4"/>
        <v>270</v>
      </c>
      <c r="J14" s="1461">
        <f t="shared" si="4"/>
        <v>264</v>
      </c>
      <c r="K14" s="1461">
        <f t="shared" si="4"/>
        <v>276</v>
      </c>
      <c r="L14" s="1461">
        <f t="shared" si="4"/>
        <v>272</v>
      </c>
      <c r="M14" s="1461">
        <f t="shared" si="4"/>
        <v>282</v>
      </c>
      <c r="N14" s="1461">
        <f t="shared" si="4"/>
        <v>260</v>
      </c>
      <c r="O14" s="1461">
        <f t="shared" si="4"/>
        <v>232</v>
      </c>
      <c r="P14" s="1461">
        <f t="shared" si="4"/>
        <v>185</v>
      </c>
      <c r="Q14" s="1461">
        <f t="shared" si="4"/>
        <v>151</v>
      </c>
      <c r="R14" s="1461">
        <f t="shared" si="4"/>
        <v>110</v>
      </c>
      <c r="S14" s="1461">
        <f t="shared" si="4"/>
        <v>95</v>
      </c>
      <c r="T14" s="1461">
        <f t="shared" si="4"/>
        <v>74</v>
      </c>
      <c r="U14" s="1448">
        <f t="shared" si="4"/>
        <v>53</v>
      </c>
      <c r="V14" s="1461">
        <f t="shared" si="4"/>
        <v>55.000000000000007</v>
      </c>
      <c r="W14" s="562"/>
      <c r="X14" s="563"/>
      <c r="Y14" s="563"/>
      <c r="Z14" s="563"/>
      <c r="AA14" s="563"/>
      <c r="AB14" s="563"/>
      <c r="AC14" s="563"/>
      <c r="AD14" s="563"/>
      <c r="AE14" s="563"/>
      <c r="AF14" s="563"/>
      <c r="AG14" s="563"/>
      <c r="AH14" s="563"/>
      <c r="AI14" s="563"/>
      <c r="AJ14" s="563"/>
      <c r="AK14" s="563"/>
      <c r="AL14" s="563"/>
      <c r="AM14" s="563"/>
      <c r="AN14" s="563"/>
      <c r="AO14" s="563"/>
      <c r="AP14" s="563"/>
      <c r="AQ14" s="563"/>
      <c r="AR14" s="563"/>
      <c r="AS14" s="563"/>
    </row>
    <row r="15" spans="1:45" ht="19.5" customHeight="1">
      <c r="A15" s="1473"/>
      <c r="B15" s="565"/>
      <c r="C15" s="566" t="s">
        <v>88</v>
      </c>
      <c r="D15" s="553">
        <f>SUM(E15:V15)</f>
        <v>2034</v>
      </c>
      <c r="E15" s="553">
        <f>SUM(E18+E21+E24+E27+E30+E33)</f>
        <v>34</v>
      </c>
      <c r="F15" s="553">
        <f t="shared" ref="F15:V15" si="5">SUM(F18+F21+F24+F27+F30+F33)</f>
        <v>125</v>
      </c>
      <c r="G15" s="553">
        <f t="shared" si="5"/>
        <v>154</v>
      </c>
      <c r="H15" s="553">
        <f t="shared" si="5"/>
        <v>164</v>
      </c>
      <c r="I15" s="553">
        <f t="shared" si="5"/>
        <v>160</v>
      </c>
      <c r="J15" s="553">
        <f t="shared" si="5"/>
        <v>159</v>
      </c>
      <c r="K15" s="553">
        <f t="shared" si="5"/>
        <v>176</v>
      </c>
      <c r="L15" s="553">
        <f t="shared" si="5"/>
        <v>174</v>
      </c>
      <c r="M15" s="553">
        <f t="shared" si="5"/>
        <v>181</v>
      </c>
      <c r="N15" s="553">
        <f t="shared" si="5"/>
        <v>159</v>
      </c>
      <c r="O15" s="553">
        <f t="shared" si="5"/>
        <v>139</v>
      </c>
      <c r="P15" s="553">
        <f t="shared" si="5"/>
        <v>111</v>
      </c>
      <c r="Q15" s="553">
        <f t="shared" si="5"/>
        <v>91</v>
      </c>
      <c r="R15" s="553">
        <f t="shared" si="5"/>
        <v>61</v>
      </c>
      <c r="S15" s="553">
        <f t="shared" si="5"/>
        <v>52</v>
      </c>
      <c r="T15" s="553">
        <f t="shared" si="5"/>
        <v>38</v>
      </c>
      <c r="U15" s="581">
        <f t="shared" si="5"/>
        <v>29</v>
      </c>
      <c r="V15" s="553">
        <f t="shared" si="5"/>
        <v>27</v>
      </c>
      <c r="W15" s="562"/>
      <c r="X15" s="563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63"/>
      <c r="AJ15" s="563"/>
      <c r="AK15" s="563"/>
      <c r="AL15" s="563"/>
      <c r="AM15" s="563"/>
      <c r="AN15" s="563"/>
      <c r="AO15" s="563"/>
      <c r="AP15" s="563"/>
      <c r="AQ15" s="563"/>
      <c r="AR15" s="563"/>
      <c r="AS15" s="563"/>
    </row>
    <row r="16" spans="1:45" ht="19.5" customHeight="1">
      <c r="A16" s="1465"/>
      <c r="B16" s="1466"/>
      <c r="C16" s="1467" t="s">
        <v>89</v>
      </c>
      <c r="D16" s="1468">
        <f>SUM(E16:V16)</f>
        <v>1440</v>
      </c>
      <c r="E16" s="1468">
        <f>SUM(E19+E22+E25+E28+E31+E34)</f>
        <v>33</v>
      </c>
      <c r="F16" s="1468">
        <f t="shared" ref="F16:V16" si="6">SUM(F19+F22+F25+F28+F31+F34)</f>
        <v>115</v>
      </c>
      <c r="G16" s="1468">
        <f t="shared" si="6"/>
        <v>138</v>
      </c>
      <c r="H16" s="1468">
        <f t="shared" si="6"/>
        <v>132</v>
      </c>
      <c r="I16" s="1468">
        <f t="shared" si="6"/>
        <v>110</v>
      </c>
      <c r="J16" s="1468">
        <f t="shared" si="6"/>
        <v>105</v>
      </c>
      <c r="K16" s="1468">
        <f t="shared" si="6"/>
        <v>100</v>
      </c>
      <c r="L16" s="1468">
        <f t="shared" si="6"/>
        <v>98</v>
      </c>
      <c r="M16" s="1468">
        <f t="shared" si="6"/>
        <v>101</v>
      </c>
      <c r="N16" s="1468">
        <f t="shared" si="6"/>
        <v>101</v>
      </c>
      <c r="O16" s="1468">
        <f t="shared" si="6"/>
        <v>93</v>
      </c>
      <c r="P16" s="1468">
        <f t="shared" si="6"/>
        <v>74</v>
      </c>
      <c r="Q16" s="1468">
        <f t="shared" si="6"/>
        <v>60</v>
      </c>
      <c r="R16" s="1468">
        <f t="shared" si="6"/>
        <v>49</v>
      </c>
      <c r="S16" s="1468">
        <f t="shared" si="6"/>
        <v>43</v>
      </c>
      <c r="T16" s="1468">
        <f t="shared" si="6"/>
        <v>36</v>
      </c>
      <c r="U16" s="1455">
        <f t="shared" si="6"/>
        <v>24.000000000000004</v>
      </c>
      <c r="V16" s="1468">
        <f t="shared" si="6"/>
        <v>28</v>
      </c>
      <c r="W16" s="562"/>
      <c r="X16" s="563"/>
      <c r="Y16" s="563"/>
      <c r="Z16" s="563"/>
      <c r="AA16" s="563"/>
      <c r="AB16" s="563"/>
      <c r="AC16" s="563"/>
      <c r="AD16" s="563"/>
      <c r="AE16" s="563"/>
      <c r="AF16" s="563"/>
      <c r="AG16" s="563"/>
      <c r="AH16" s="563"/>
      <c r="AI16" s="563"/>
      <c r="AJ16" s="563"/>
      <c r="AK16" s="563"/>
      <c r="AL16" s="563"/>
      <c r="AM16" s="563"/>
      <c r="AN16" s="563"/>
      <c r="AO16" s="563"/>
      <c r="AP16" s="563"/>
      <c r="AQ16" s="563"/>
      <c r="AR16" s="563"/>
      <c r="AS16" s="563"/>
    </row>
    <row r="17" spans="1:45" s="578" customFormat="1" ht="19.5" customHeight="1">
      <c r="A17" s="577" t="s">
        <v>25</v>
      </c>
      <c r="B17" s="573" t="s">
        <v>802</v>
      </c>
      <c r="C17" s="574"/>
      <c r="D17" s="548">
        <f t="shared" ref="D17:D34" si="7">SUM(E17:V17)</f>
        <v>1325.1000000000001</v>
      </c>
      <c r="E17" s="548">
        <f>SUM(E18:E19)</f>
        <v>33</v>
      </c>
      <c r="F17" s="548">
        <f t="shared" ref="F17:V17" si="8">SUM(F18:F19)</f>
        <v>105</v>
      </c>
      <c r="G17" s="548">
        <f t="shared" si="8"/>
        <v>109.40000000000002</v>
      </c>
      <c r="H17" s="548">
        <f t="shared" si="8"/>
        <v>108.6</v>
      </c>
      <c r="I17" s="548">
        <f t="shared" si="8"/>
        <v>99.2</v>
      </c>
      <c r="J17" s="548">
        <f t="shared" si="8"/>
        <v>106.40000000000002</v>
      </c>
      <c r="K17" s="548">
        <f t="shared" si="8"/>
        <v>110.4</v>
      </c>
      <c r="L17" s="548">
        <f t="shared" si="8"/>
        <v>116.4</v>
      </c>
      <c r="M17" s="548">
        <f t="shared" si="8"/>
        <v>116.80000000000001</v>
      </c>
      <c r="N17" s="548">
        <f t="shared" si="8"/>
        <v>94.100000000000023</v>
      </c>
      <c r="O17" s="548">
        <f t="shared" si="8"/>
        <v>87.100000000000023</v>
      </c>
      <c r="P17" s="548">
        <f t="shared" si="8"/>
        <v>48.60000000000003</v>
      </c>
      <c r="Q17" s="548">
        <f t="shared" si="8"/>
        <v>43.600000000000009</v>
      </c>
      <c r="R17" s="548">
        <f t="shared" si="8"/>
        <v>37.799999999999997</v>
      </c>
      <c r="S17" s="548">
        <f t="shared" si="8"/>
        <v>30.500000000000007</v>
      </c>
      <c r="T17" s="548">
        <f t="shared" si="8"/>
        <v>29.100000000000009</v>
      </c>
      <c r="U17" s="548">
        <f t="shared" si="8"/>
        <v>25.700000000000003</v>
      </c>
      <c r="V17" s="575">
        <f t="shared" si="8"/>
        <v>23.400000000000013</v>
      </c>
      <c r="W17" s="562"/>
      <c r="X17" s="562"/>
      <c r="Y17" s="563"/>
      <c r="Z17" s="563"/>
      <c r="AA17" s="563"/>
      <c r="AB17" s="563"/>
      <c r="AC17" s="563"/>
      <c r="AD17" s="563"/>
      <c r="AE17" s="563"/>
      <c r="AF17" s="563"/>
      <c r="AG17" s="563"/>
      <c r="AH17" s="563"/>
      <c r="AI17" s="563"/>
      <c r="AJ17" s="563"/>
      <c r="AK17" s="563"/>
      <c r="AL17" s="563"/>
      <c r="AM17" s="563"/>
      <c r="AN17" s="563"/>
      <c r="AO17" s="563"/>
      <c r="AP17" s="563"/>
      <c r="AQ17" s="563"/>
      <c r="AR17" s="563"/>
      <c r="AS17" s="563"/>
    </row>
    <row r="18" spans="1:45" s="578" customFormat="1" ht="19.5" customHeight="1">
      <c r="A18" s="579"/>
      <c r="B18" s="573"/>
      <c r="C18" s="580" t="s">
        <v>88</v>
      </c>
      <c r="D18" s="553">
        <f t="shared" si="7"/>
        <v>778.8</v>
      </c>
      <c r="E18" s="553">
        <v>16</v>
      </c>
      <c r="F18" s="553">
        <v>57</v>
      </c>
      <c r="G18" s="553">
        <v>61.600000000000023</v>
      </c>
      <c r="H18" s="553">
        <v>55.699999999999989</v>
      </c>
      <c r="I18" s="553">
        <v>56.099999999999994</v>
      </c>
      <c r="J18" s="553">
        <v>62.300000000000011</v>
      </c>
      <c r="K18" s="553">
        <v>72.400000000000006</v>
      </c>
      <c r="L18" s="553">
        <v>73.400000000000006</v>
      </c>
      <c r="M18" s="553">
        <v>72.700000000000017</v>
      </c>
      <c r="N18" s="553">
        <v>57.000000000000014</v>
      </c>
      <c r="O18" s="553">
        <v>56.800000000000004</v>
      </c>
      <c r="P18" s="553">
        <v>29.600000000000016</v>
      </c>
      <c r="Q18" s="553">
        <v>24.299999999999997</v>
      </c>
      <c r="R18" s="553">
        <v>21.5</v>
      </c>
      <c r="S18" s="553">
        <v>18.800000000000004</v>
      </c>
      <c r="T18" s="553">
        <v>16</v>
      </c>
      <c r="U18" s="553">
        <v>16.399999999999999</v>
      </c>
      <c r="V18" s="581">
        <v>11.200000000000006</v>
      </c>
      <c r="W18" s="562"/>
      <c r="X18" s="562"/>
      <c r="Y18" s="563"/>
      <c r="Z18" s="563"/>
      <c r="AA18" s="563"/>
      <c r="AB18" s="563"/>
      <c r="AC18" s="563"/>
      <c r="AD18" s="563"/>
      <c r="AE18" s="563"/>
      <c r="AF18" s="563"/>
      <c r="AG18" s="563"/>
      <c r="AH18" s="563"/>
      <c r="AI18" s="563"/>
      <c r="AJ18" s="563"/>
      <c r="AK18" s="563"/>
      <c r="AL18" s="563"/>
      <c r="AM18" s="563"/>
      <c r="AN18" s="563"/>
      <c r="AO18" s="563"/>
      <c r="AP18" s="563"/>
      <c r="AQ18" s="563"/>
      <c r="AR18" s="563"/>
      <c r="AS18" s="563"/>
    </row>
    <row r="19" spans="1:45" ht="19.5" customHeight="1">
      <c r="A19" s="579"/>
      <c r="B19" s="573"/>
      <c r="C19" s="574" t="s">
        <v>89</v>
      </c>
      <c r="D19" s="553">
        <f t="shared" si="7"/>
        <v>546.30000000000007</v>
      </c>
      <c r="E19" s="553">
        <v>17</v>
      </c>
      <c r="F19" s="553">
        <v>48</v>
      </c>
      <c r="G19" s="553">
        <v>47.8</v>
      </c>
      <c r="H19" s="553">
        <v>52.9</v>
      </c>
      <c r="I19" s="553">
        <v>43.100000000000009</v>
      </c>
      <c r="J19" s="553">
        <v>44.100000000000009</v>
      </c>
      <c r="K19" s="553">
        <v>38</v>
      </c>
      <c r="L19" s="553">
        <v>43.000000000000007</v>
      </c>
      <c r="M19" s="553">
        <v>44.099999999999994</v>
      </c>
      <c r="N19" s="553">
        <v>37.1</v>
      </c>
      <c r="O19" s="553">
        <v>30.300000000000018</v>
      </c>
      <c r="P19" s="553">
        <v>19.000000000000014</v>
      </c>
      <c r="Q19" s="553">
        <v>19.300000000000008</v>
      </c>
      <c r="R19" s="553">
        <v>16.299999999999997</v>
      </c>
      <c r="S19" s="553">
        <v>11.700000000000003</v>
      </c>
      <c r="T19" s="553">
        <v>13.100000000000007</v>
      </c>
      <c r="U19" s="553">
        <v>9.3000000000000043</v>
      </c>
      <c r="V19" s="581">
        <v>12.200000000000005</v>
      </c>
      <c r="W19" s="562"/>
      <c r="X19" s="562"/>
      <c r="Y19" s="563"/>
      <c r="Z19" s="563"/>
      <c r="AA19" s="563"/>
      <c r="AB19" s="563"/>
      <c r="AC19" s="563"/>
      <c r="AD19" s="563"/>
      <c r="AE19" s="563"/>
      <c r="AF19" s="563"/>
      <c r="AG19" s="563"/>
      <c r="AH19" s="563"/>
      <c r="AI19" s="563"/>
      <c r="AJ19" s="563"/>
      <c r="AK19" s="563"/>
      <c r="AL19" s="563"/>
      <c r="AM19" s="563"/>
      <c r="AN19" s="563"/>
      <c r="AO19" s="563"/>
      <c r="AP19" s="563"/>
      <c r="AQ19" s="563"/>
      <c r="AR19" s="563"/>
      <c r="AS19" s="563"/>
    </row>
    <row r="20" spans="1:45" s="578" customFormat="1" ht="19.5" customHeight="1">
      <c r="A20" s="582" t="s">
        <v>27</v>
      </c>
      <c r="B20" s="573" t="s">
        <v>461</v>
      </c>
      <c r="C20" s="1447"/>
      <c r="D20" s="548">
        <f t="shared" si="7"/>
        <v>121.09999999999997</v>
      </c>
      <c r="E20" s="701">
        <f t="shared" ref="E20:V20" si="9">SUM(E21:E22)</f>
        <v>1</v>
      </c>
      <c r="F20" s="701">
        <f t="shared" si="9"/>
        <v>9</v>
      </c>
      <c r="G20" s="548">
        <f t="shared" si="9"/>
        <v>12.2</v>
      </c>
      <c r="H20" s="548">
        <f t="shared" si="9"/>
        <v>6.2999999999999989</v>
      </c>
      <c r="I20" s="548">
        <f t="shared" si="9"/>
        <v>7.3</v>
      </c>
      <c r="J20" s="548">
        <f t="shared" si="9"/>
        <v>7.9999999999999991</v>
      </c>
      <c r="K20" s="548">
        <f t="shared" si="9"/>
        <v>13.7</v>
      </c>
      <c r="L20" s="548">
        <f t="shared" si="9"/>
        <v>3.9999999999999996</v>
      </c>
      <c r="M20" s="548">
        <f t="shared" si="9"/>
        <v>7.3</v>
      </c>
      <c r="N20" s="548">
        <f t="shared" si="9"/>
        <v>14.899999999999999</v>
      </c>
      <c r="O20" s="548">
        <f t="shared" si="9"/>
        <v>8.6</v>
      </c>
      <c r="P20" s="548">
        <f t="shared" si="9"/>
        <v>3.5999999999999996</v>
      </c>
      <c r="Q20" s="548">
        <f t="shared" si="9"/>
        <v>3.5999999999999996</v>
      </c>
      <c r="R20" s="548">
        <f t="shared" si="9"/>
        <v>4.8999999999999995</v>
      </c>
      <c r="S20" s="548">
        <f t="shared" si="9"/>
        <v>3</v>
      </c>
      <c r="T20" s="548">
        <f t="shared" si="9"/>
        <v>2</v>
      </c>
      <c r="U20" s="548">
        <f t="shared" si="9"/>
        <v>4.5999999999999996</v>
      </c>
      <c r="V20" s="575">
        <f t="shared" si="9"/>
        <v>7.1</v>
      </c>
      <c r="W20" s="562"/>
      <c r="X20" s="562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3"/>
      <c r="AK20" s="563"/>
      <c r="AL20" s="563"/>
      <c r="AM20" s="563"/>
      <c r="AN20" s="563"/>
      <c r="AO20" s="563"/>
      <c r="AP20" s="563"/>
      <c r="AQ20" s="563"/>
      <c r="AR20" s="563"/>
      <c r="AS20" s="563"/>
    </row>
    <row r="21" spans="1:45" s="578" customFormat="1" ht="19.5" customHeight="1">
      <c r="A21" s="579"/>
      <c r="B21" s="573"/>
      <c r="C21" s="580" t="s">
        <v>88</v>
      </c>
      <c r="D21" s="553">
        <f t="shared" si="7"/>
        <v>72.999999999999986</v>
      </c>
      <c r="E21" s="553">
        <v>0</v>
      </c>
      <c r="F21" s="553">
        <v>5</v>
      </c>
      <c r="G21" s="553">
        <v>6.1</v>
      </c>
      <c r="H21" s="553">
        <v>2.9999999999999996</v>
      </c>
      <c r="I21" s="553">
        <v>5</v>
      </c>
      <c r="J21" s="553">
        <v>5.9999999999999991</v>
      </c>
      <c r="K21" s="553">
        <v>8.6999999999999993</v>
      </c>
      <c r="L21" s="553">
        <v>2.9999999999999996</v>
      </c>
      <c r="M21" s="553">
        <v>5.3</v>
      </c>
      <c r="N21" s="553">
        <v>9.8999999999999986</v>
      </c>
      <c r="O21" s="553">
        <v>5.6</v>
      </c>
      <c r="P21" s="553">
        <v>2.2999999999999998</v>
      </c>
      <c r="Q21" s="553">
        <v>2.2999999999999998</v>
      </c>
      <c r="R21" s="553">
        <v>2.5999999999999996</v>
      </c>
      <c r="S21" s="553">
        <v>1</v>
      </c>
      <c r="T21" s="553">
        <v>1</v>
      </c>
      <c r="U21" s="553">
        <v>2</v>
      </c>
      <c r="V21" s="581">
        <v>4.1999999999999993</v>
      </c>
      <c r="W21" s="562"/>
      <c r="X21" s="562"/>
      <c r="Y21" s="563"/>
      <c r="Z21" s="563"/>
      <c r="AA21" s="563"/>
      <c r="AB21" s="563"/>
      <c r="AC21" s="563"/>
      <c r="AD21" s="563"/>
      <c r="AE21" s="563"/>
      <c r="AF21" s="563"/>
      <c r="AG21" s="563"/>
      <c r="AH21" s="563"/>
      <c r="AI21" s="563"/>
      <c r="AJ21" s="563"/>
      <c r="AK21" s="563"/>
      <c r="AL21" s="563"/>
      <c r="AM21" s="563"/>
      <c r="AN21" s="563"/>
      <c r="AO21" s="563"/>
      <c r="AP21" s="563"/>
      <c r="AQ21" s="563"/>
      <c r="AR21" s="563"/>
      <c r="AS21" s="563"/>
    </row>
    <row r="22" spans="1:45" ht="19.5" customHeight="1">
      <c r="A22" s="579"/>
      <c r="B22" s="573"/>
      <c r="C22" s="574" t="s">
        <v>89</v>
      </c>
      <c r="D22" s="553">
        <f t="shared" si="7"/>
        <v>48.099999999999987</v>
      </c>
      <c r="E22" s="553">
        <v>1</v>
      </c>
      <c r="F22" s="553">
        <v>4</v>
      </c>
      <c r="G22" s="553">
        <v>6.1</v>
      </c>
      <c r="H22" s="553">
        <v>3.3</v>
      </c>
      <c r="I22" s="553">
        <v>2.2999999999999998</v>
      </c>
      <c r="J22" s="553">
        <v>2</v>
      </c>
      <c r="K22" s="553">
        <v>5</v>
      </c>
      <c r="L22" s="553">
        <v>1</v>
      </c>
      <c r="M22" s="553">
        <v>2</v>
      </c>
      <c r="N22" s="553">
        <v>5</v>
      </c>
      <c r="O22" s="553">
        <v>2.9999999999999996</v>
      </c>
      <c r="P22" s="553">
        <v>1.2999999999999998</v>
      </c>
      <c r="Q22" s="553">
        <v>1.2999999999999998</v>
      </c>
      <c r="R22" s="553">
        <v>2.2999999999999998</v>
      </c>
      <c r="S22" s="553">
        <v>2</v>
      </c>
      <c r="T22" s="553">
        <v>1</v>
      </c>
      <c r="U22" s="553">
        <v>2.5999999999999996</v>
      </c>
      <c r="V22" s="581">
        <v>2.9</v>
      </c>
      <c r="W22" s="562"/>
      <c r="X22" s="562"/>
      <c r="Y22" s="563"/>
      <c r="Z22" s="563"/>
      <c r="AA22" s="563"/>
      <c r="AB22" s="563"/>
      <c r="AC22" s="563"/>
      <c r="AD22" s="563"/>
      <c r="AE22" s="563"/>
      <c r="AF22" s="563"/>
      <c r="AG22" s="563"/>
      <c r="AH22" s="563"/>
      <c r="AI22" s="563"/>
      <c r="AJ22" s="563"/>
      <c r="AK22" s="563"/>
      <c r="AL22" s="563"/>
      <c r="AM22" s="563"/>
      <c r="AN22" s="563"/>
      <c r="AO22" s="563"/>
      <c r="AP22" s="563"/>
      <c r="AQ22" s="563"/>
      <c r="AR22" s="563"/>
      <c r="AS22" s="563"/>
    </row>
    <row r="23" spans="1:45" s="578" customFormat="1" ht="19.5" customHeight="1">
      <c r="A23" s="582" t="s">
        <v>29</v>
      </c>
      <c r="B23" s="573" t="s">
        <v>462</v>
      </c>
      <c r="D23" s="548">
        <f t="shared" si="7"/>
        <v>652.39999999999975</v>
      </c>
      <c r="E23" s="548">
        <f t="shared" ref="E23:V23" si="10">SUM(E24:E25)</f>
        <v>17</v>
      </c>
      <c r="F23" s="548">
        <f t="shared" si="10"/>
        <v>57</v>
      </c>
      <c r="G23" s="548">
        <f t="shared" si="10"/>
        <v>83.8</v>
      </c>
      <c r="H23" s="548">
        <f t="shared" si="10"/>
        <v>102.6</v>
      </c>
      <c r="I23" s="548">
        <f t="shared" si="10"/>
        <v>77.099999999999994</v>
      </c>
      <c r="J23" s="548">
        <f t="shared" si="10"/>
        <v>51.899999999999991</v>
      </c>
      <c r="K23" s="548">
        <f t="shared" si="10"/>
        <v>38.099999999999994</v>
      </c>
      <c r="L23" s="548">
        <f t="shared" si="10"/>
        <v>28.599999999999994</v>
      </c>
      <c r="M23" s="548">
        <f t="shared" si="10"/>
        <v>39.4</v>
      </c>
      <c r="N23" s="548">
        <f t="shared" si="10"/>
        <v>37.4</v>
      </c>
      <c r="O23" s="548">
        <f t="shared" si="10"/>
        <v>35.599999999999994</v>
      </c>
      <c r="P23" s="548">
        <f t="shared" si="10"/>
        <v>17.399999999999999</v>
      </c>
      <c r="Q23" s="548">
        <f t="shared" si="10"/>
        <v>12.8</v>
      </c>
      <c r="R23" s="548">
        <f t="shared" si="10"/>
        <v>17.799999999999997</v>
      </c>
      <c r="S23" s="548">
        <f t="shared" si="10"/>
        <v>14.8</v>
      </c>
      <c r="T23" s="548">
        <f t="shared" si="10"/>
        <v>13.299999999999997</v>
      </c>
      <c r="U23" s="548">
        <f t="shared" si="10"/>
        <v>2</v>
      </c>
      <c r="V23" s="575">
        <f t="shared" si="10"/>
        <v>5.8</v>
      </c>
      <c r="W23" s="562"/>
      <c r="X23" s="562"/>
      <c r="Y23" s="563"/>
      <c r="Z23" s="563"/>
      <c r="AA23" s="563"/>
      <c r="AB23" s="563"/>
      <c r="AC23" s="563"/>
      <c r="AD23" s="563"/>
      <c r="AE23" s="563"/>
      <c r="AF23" s="563"/>
      <c r="AG23" s="563"/>
      <c r="AH23" s="563"/>
      <c r="AI23" s="563"/>
      <c r="AJ23" s="563"/>
      <c r="AK23" s="563"/>
      <c r="AL23" s="563"/>
      <c r="AM23" s="563"/>
      <c r="AN23" s="563"/>
      <c r="AO23" s="563"/>
      <c r="AP23" s="563"/>
      <c r="AQ23" s="563"/>
      <c r="AR23" s="563"/>
      <c r="AS23" s="563"/>
    </row>
    <row r="24" spans="1:45" s="578" customFormat="1" ht="19.5" customHeight="1">
      <c r="A24" s="579"/>
      <c r="B24" s="573"/>
      <c r="C24" s="580" t="s">
        <v>88</v>
      </c>
      <c r="D24" s="553">
        <f t="shared" si="7"/>
        <v>388.19999999999987</v>
      </c>
      <c r="E24" s="553">
        <v>9</v>
      </c>
      <c r="F24" s="553">
        <v>27</v>
      </c>
      <c r="G24" s="553">
        <v>42.8</v>
      </c>
      <c r="H24" s="553">
        <v>61.099999999999994</v>
      </c>
      <c r="I24" s="553">
        <v>45.3</v>
      </c>
      <c r="J24" s="553">
        <v>32.699999999999996</v>
      </c>
      <c r="K24" s="553">
        <v>28.099999999999998</v>
      </c>
      <c r="L24" s="553">
        <v>21.299999999999997</v>
      </c>
      <c r="M24" s="553">
        <v>28.5</v>
      </c>
      <c r="N24" s="553">
        <v>25.4</v>
      </c>
      <c r="O24" s="553">
        <v>18.399999999999999</v>
      </c>
      <c r="P24" s="553">
        <v>10.8</v>
      </c>
      <c r="Q24" s="553">
        <v>7.8999999999999995</v>
      </c>
      <c r="R24" s="553">
        <v>10.5</v>
      </c>
      <c r="S24" s="553">
        <v>9.5</v>
      </c>
      <c r="T24" s="553">
        <v>5.9999999999999991</v>
      </c>
      <c r="U24" s="553">
        <v>1</v>
      </c>
      <c r="V24" s="581">
        <v>2.9</v>
      </c>
      <c r="W24" s="562"/>
      <c r="X24" s="562"/>
      <c r="Y24" s="563"/>
      <c r="Z24" s="563"/>
      <c r="AA24" s="563"/>
      <c r="AB24" s="563"/>
      <c r="AC24" s="563"/>
      <c r="AD24" s="563"/>
      <c r="AE24" s="563"/>
      <c r="AF24" s="563"/>
      <c r="AG24" s="563"/>
      <c r="AH24" s="563"/>
      <c r="AI24" s="563"/>
      <c r="AJ24" s="563"/>
      <c r="AK24" s="563"/>
      <c r="AL24" s="563"/>
      <c r="AM24" s="563"/>
      <c r="AN24" s="563"/>
      <c r="AO24" s="563"/>
      <c r="AP24" s="563"/>
      <c r="AQ24" s="563"/>
      <c r="AR24" s="563"/>
      <c r="AS24" s="563"/>
    </row>
    <row r="25" spans="1:45" ht="19.5" customHeight="1">
      <c r="A25" s="579"/>
      <c r="B25" s="573"/>
      <c r="C25" s="574" t="s">
        <v>89</v>
      </c>
      <c r="D25" s="553">
        <f t="shared" si="7"/>
        <v>264.2</v>
      </c>
      <c r="E25" s="553">
        <v>8</v>
      </c>
      <c r="F25" s="553">
        <v>30</v>
      </c>
      <c r="G25" s="553">
        <v>41</v>
      </c>
      <c r="H25" s="553">
        <v>41.5</v>
      </c>
      <c r="I25" s="553">
        <v>31.799999999999997</v>
      </c>
      <c r="J25" s="553">
        <v>19.2</v>
      </c>
      <c r="K25" s="553">
        <v>10</v>
      </c>
      <c r="L25" s="553">
        <v>7.2999999999999989</v>
      </c>
      <c r="M25" s="553">
        <v>10.9</v>
      </c>
      <c r="N25" s="553">
        <v>11.999999999999998</v>
      </c>
      <c r="O25" s="553">
        <v>17.2</v>
      </c>
      <c r="P25" s="553">
        <v>6.6</v>
      </c>
      <c r="Q25" s="553">
        <v>4.9000000000000004</v>
      </c>
      <c r="R25" s="553">
        <v>7.2999999999999989</v>
      </c>
      <c r="S25" s="553">
        <v>5.3</v>
      </c>
      <c r="T25" s="553">
        <v>7.2999999999999989</v>
      </c>
      <c r="U25" s="553">
        <v>1</v>
      </c>
      <c r="V25" s="581">
        <v>2.9</v>
      </c>
      <c r="W25" s="562"/>
      <c r="X25" s="562"/>
      <c r="Y25" s="563"/>
      <c r="Z25" s="563"/>
      <c r="AA25" s="563"/>
      <c r="AB25" s="563"/>
      <c r="AC25" s="563"/>
      <c r="AD25" s="563"/>
      <c r="AE25" s="563"/>
      <c r="AF25" s="563"/>
      <c r="AG25" s="563"/>
      <c r="AH25" s="563"/>
      <c r="AI25" s="563"/>
      <c r="AJ25" s="563"/>
      <c r="AK25" s="563"/>
      <c r="AL25" s="563"/>
      <c r="AM25" s="563"/>
      <c r="AN25" s="563"/>
      <c r="AO25" s="563"/>
      <c r="AP25" s="563"/>
      <c r="AQ25" s="563"/>
      <c r="AR25" s="563"/>
      <c r="AS25" s="563"/>
    </row>
    <row r="26" spans="1:45" s="578" customFormat="1" ht="19.5" customHeight="1">
      <c r="A26" s="582" t="s">
        <v>31</v>
      </c>
      <c r="B26" s="573" t="s">
        <v>463</v>
      </c>
      <c r="C26" s="583"/>
      <c r="D26" s="548">
        <f t="shared" si="7"/>
        <v>110.29999999999997</v>
      </c>
      <c r="E26" s="548">
        <f t="shared" ref="E26:V26" si="11">SUM(E27:E28)</f>
        <v>0</v>
      </c>
      <c r="F26" s="548">
        <f t="shared" si="11"/>
        <v>7</v>
      </c>
      <c r="G26" s="548">
        <f t="shared" si="11"/>
        <v>13.6</v>
      </c>
      <c r="H26" s="548">
        <f t="shared" si="11"/>
        <v>5</v>
      </c>
      <c r="I26" s="548">
        <f t="shared" si="11"/>
        <v>5.2999999999999989</v>
      </c>
      <c r="J26" s="548">
        <f t="shared" si="11"/>
        <v>3</v>
      </c>
      <c r="K26" s="548">
        <f t="shared" si="11"/>
        <v>5</v>
      </c>
      <c r="L26" s="548">
        <f t="shared" si="11"/>
        <v>3.9999999999999996</v>
      </c>
      <c r="M26" s="548">
        <f t="shared" si="11"/>
        <v>6.3</v>
      </c>
      <c r="N26" s="548">
        <f t="shared" si="11"/>
        <v>6.3</v>
      </c>
      <c r="O26" s="548">
        <f t="shared" si="11"/>
        <v>6.6</v>
      </c>
      <c r="P26" s="548">
        <f t="shared" si="11"/>
        <v>11.799999999999999</v>
      </c>
      <c r="Q26" s="548">
        <f t="shared" si="11"/>
        <v>13.399999999999999</v>
      </c>
      <c r="R26" s="548">
        <f t="shared" si="11"/>
        <v>3.5999999999999996</v>
      </c>
      <c r="S26" s="548">
        <f t="shared" si="11"/>
        <v>7.3</v>
      </c>
      <c r="T26" s="548">
        <f t="shared" si="11"/>
        <v>4</v>
      </c>
      <c r="U26" s="548">
        <f t="shared" si="11"/>
        <v>2.2999999999999998</v>
      </c>
      <c r="V26" s="575">
        <f t="shared" si="11"/>
        <v>5.8</v>
      </c>
      <c r="W26" s="562"/>
      <c r="X26" s="562"/>
      <c r="Y26" s="563"/>
      <c r="Z26" s="563"/>
      <c r="AA26" s="563"/>
      <c r="AB26" s="563"/>
      <c r="AC26" s="563"/>
      <c r="AD26" s="563"/>
      <c r="AE26" s="563"/>
      <c r="AF26" s="563"/>
      <c r="AG26" s="563"/>
      <c r="AH26" s="563"/>
      <c r="AI26" s="563"/>
      <c r="AJ26" s="563"/>
      <c r="AK26" s="563"/>
      <c r="AL26" s="563"/>
      <c r="AM26" s="563"/>
      <c r="AN26" s="563"/>
      <c r="AO26" s="563"/>
      <c r="AP26" s="563"/>
      <c r="AQ26" s="563"/>
      <c r="AR26" s="563"/>
      <c r="AS26" s="563"/>
    </row>
    <row r="27" spans="1:45" s="578" customFormat="1" ht="19.5" customHeight="1">
      <c r="A27" s="579"/>
      <c r="B27" s="573"/>
      <c r="C27" s="580" t="s">
        <v>88</v>
      </c>
      <c r="D27" s="553">
        <f t="shared" si="7"/>
        <v>65.899999999999991</v>
      </c>
      <c r="E27" s="627">
        <v>0</v>
      </c>
      <c r="F27" s="553">
        <v>4</v>
      </c>
      <c r="G27" s="553">
        <v>6.8</v>
      </c>
      <c r="H27" s="553">
        <v>4</v>
      </c>
      <c r="I27" s="553">
        <v>2.9999999999999996</v>
      </c>
      <c r="J27" s="553">
        <v>2</v>
      </c>
      <c r="K27" s="553">
        <v>2.9999999999999996</v>
      </c>
      <c r="L27" s="553">
        <v>2.9999999999999996</v>
      </c>
      <c r="M27" s="553">
        <v>4.3</v>
      </c>
      <c r="N27" s="553">
        <v>4.3</v>
      </c>
      <c r="O27" s="553">
        <v>4.5999999999999996</v>
      </c>
      <c r="P27" s="553">
        <v>6.8999999999999986</v>
      </c>
      <c r="Q27" s="553">
        <v>8.1999999999999993</v>
      </c>
      <c r="R27" s="553">
        <v>2.5999999999999996</v>
      </c>
      <c r="S27" s="553">
        <v>3.3</v>
      </c>
      <c r="T27" s="553">
        <v>2</v>
      </c>
      <c r="U27" s="553">
        <v>1</v>
      </c>
      <c r="V27" s="581">
        <v>2.9</v>
      </c>
      <c r="W27" s="562"/>
      <c r="X27" s="562"/>
      <c r="Y27" s="563"/>
      <c r="Z27" s="563"/>
      <c r="AA27" s="563"/>
      <c r="AB27" s="563"/>
      <c r="AC27" s="563"/>
      <c r="AD27" s="563"/>
      <c r="AE27" s="563"/>
      <c r="AF27" s="563"/>
      <c r="AG27" s="563"/>
      <c r="AH27" s="563"/>
      <c r="AI27" s="563"/>
      <c r="AJ27" s="563"/>
      <c r="AK27" s="563"/>
      <c r="AL27" s="563"/>
      <c r="AM27" s="563"/>
      <c r="AN27" s="563"/>
      <c r="AO27" s="563"/>
      <c r="AP27" s="563"/>
      <c r="AQ27" s="563"/>
      <c r="AR27" s="563"/>
      <c r="AS27" s="563"/>
    </row>
    <row r="28" spans="1:45" ht="19.5" customHeight="1">
      <c r="A28" s="579"/>
      <c r="B28" s="573"/>
      <c r="C28" s="574" t="s">
        <v>89</v>
      </c>
      <c r="D28" s="553">
        <f t="shared" si="7"/>
        <v>44.4</v>
      </c>
      <c r="E28" s="553">
        <v>0</v>
      </c>
      <c r="F28" s="553">
        <v>3</v>
      </c>
      <c r="G28" s="553">
        <v>6.8</v>
      </c>
      <c r="H28" s="553">
        <v>1</v>
      </c>
      <c r="I28" s="553">
        <v>2.2999999999999998</v>
      </c>
      <c r="J28" s="553">
        <v>1</v>
      </c>
      <c r="K28" s="553">
        <v>2</v>
      </c>
      <c r="L28" s="553">
        <v>1</v>
      </c>
      <c r="M28" s="553">
        <v>2</v>
      </c>
      <c r="N28" s="553">
        <v>2</v>
      </c>
      <c r="O28" s="553">
        <v>2</v>
      </c>
      <c r="P28" s="553">
        <v>4.9000000000000004</v>
      </c>
      <c r="Q28" s="553">
        <v>5.1999999999999993</v>
      </c>
      <c r="R28" s="553">
        <v>1</v>
      </c>
      <c r="S28" s="553">
        <v>4</v>
      </c>
      <c r="T28" s="553">
        <v>2</v>
      </c>
      <c r="U28" s="553">
        <v>1.2999999999999998</v>
      </c>
      <c r="V28" s="581">
        <v>2.9</v>
      </c>
      <c r="W28" s="562"/>
      <c r="X28" s="562"/>
      <c r="Y28" s="563"/>
      <c r="Z28" s="563"/>
      <c r="AA28" s="563"/>
      <c r="AB28" s="563"/>
      <c r="AC28" s="563"/>
      <c r="AD28" s="563"/>
      <c r="AE28" s="563"/>
      <c r="AF28" s="563"/>
      <c r="AG28" s="563"/>
      <c r="AH28" s="563"/>
      <c r="AI28" s="563"/>
      <c r="AJ28" s="563"/>
      <c r="AK28" s="563"/>
      <c r="AL28" s="563"/>
      <c r="AM28" s="563"/>
      <c r="AN28" s="563"/>
      <c r="AO28" s="563"/>
      <c r="AP28" s="563"/>
      <c r="AQ28" s="563"/>
      <c r="AR28" s="563"/>
      <c r="AS28" s="563"/>
    </row>
    <row r="29" spans="1:45" s="578" customFormat="1" ht="19.5" customHeight="1">
      <c r="A29" s="582" t="s">
        <v>33</v>
      </c>
      <c r="B29" s="573" t="s">
        <v>464</v>
      </c>
      <c r="C29" s="1447"/>
      <c r="D29" s="548">
        <f t="shared" si="7"/>
        <v>346.29999999999995</v>
      </c>
      <c r="E29" s="548">
        <f>SUM(E30:E31)</f>
        <v>5</v>
      </c>
      <c r="F29" s="548">
        <f>SUM(F30:F31)</f>
        <v>22</v>
      </c>
      <c r="G29" s="548">
        <f t="shared" ref="G29:V29" si="12">SUM(G30:G31)</f>
        <v>24.099999999999998</v>
      </c>
      <c r="H29" s="548">
        <f t="shared" si="12"/>
        <v>17.199999999999996</v>
      </c>
      <c r="I29" s="548">
        <f t="shared" si="12"/>
        <v>26.799999999999997</v>
      </c>
      <c r="J29" s="548">
        <f t="shared" si="12"/>
        <v>20.6</v>
      </c>
      <c r="K29" s="548">
        <f t="shared" si="12"/>
        <v>30.7</v>
      </c>
      <c r="L29" s="548">
        <f t="shared" si="12"/>
        <v>25.6</v>
      </c>
      <c r="M29" s="548">
        <f t="shared" si="12"/>
        <v>25.799999999999997</v>
      </c>
      <c r="N29" s="548">
        <f t="shared" si="12"/>
        <v>25.5</v>
      </c>
      <c r="O29" s="548">
        <f t="shared" si="12"/>
        <v>22.8</v>
      </c>
      <c r="P29" s="548">
        <f t="shared" si="12"/>
        <v>22.299999999999997</v>
      </c>
      <c r="Q29" s="548">
        <f t="shared" si="12"/>
        <v>23.599999999999998</v>
      </c>
      <c r="R29" s="548">
        <f t="shared" si="12"/>
        <v>14.399999999999999</v>
      </c>
      <c r="S29" s="548">
        <f t="shared" si="12"/>
        <v>14.899999999999999</v>
      </c>
      <c r="T29" s="548">
        <f t="shared" si="12"/>
        <v>12.299999999999997</v>
      </c>
      <c r="U29" s="548">
        <f t="shared" si="12"/>
        <v>6.8999999999999995</v>
      </c>
      <c r="V29" s="575">
        <f t="shared" si="12"/>
        <v>5.8</v>
      </c>
      <c r="W29" s="562"/>
      <c r="X29" s="562"/>
      <c r="Y29" s="563"/>
      <c r="Z29" s="563"/>
      <c r="AA29" s="563"/>
      <c r="AB29" s="563"/>
      <c r="AC29" s="563"/>
      <c r="AD29" s="563"/>
      <c r="AE29" s="563"/>
      <c r="AF29" s="563"/>
      <c r="AG29" s="563"/>
      <c r="AH29" s="563"/>
      <c r="AI29" s="563"/>
      <c r="AJ29" s="563"/>
      <c r="AK29" s="563"/>
      <c r="AL29" s="563"/>
      <c r="AM29" s="563"/>
      <c r="AN29" s="563"/>
      <c r="AO29" s="563"/>
      <c r="AP29" s="563"/>
      <c r="AQ29" s="563"/>
      <c r="AR29" s="563"/>
      <c r="AS29" s="563"/>
    </row>
    <row r="30" spans="1:45" s="578" customFormat="1" ht="19.5" customHeight="1">
      <c r="A30" s="579"/>
      <c r="B30" s="573"/>
      <c r="C30" s="580" t="s">
        <v>88</v>
      </c>
      <c r="D30" s="553">
        <f t="shared" si="7"/>
        <v>203.6</v>
      </c>
      <c r="E30" s="553">
        <v>2</v>
      </c>
      <c r="F30" s="553">
        <v>12</v>
      </c>
      <c r="G30" s="553">
        <v>14.599999999999998</v>
      </c>
      <c r="H30" s="553">
        <v>8.2999999999999989</v>
      </c>
      <c r="I30" s="553">
        <v>17.299999999999997</v>
      </c>
      <c r="J30" s="553">
        <v>13</v>
      </c>
      <c r="K30" s="553">
        <v>17.7</v>
      </c>
      <c r="L30" s="553">
        <v>16</v>
      </c>
      <c r="M30" s="553">
        <v>18.2</v>
      </c>
      <c r="N30" s="553">
        <v>13.2</v>
      </c>
      <c r="O30" s="553">
        <v>12.5</v>
      </c>
      <c r="P30" s="553">
        <v>13.799999999999997</v>
      </c>
      <c r="Q30" s="553">
        <v>16.099999999999998</v>
      </c>
      <c r="R30" s="553">
        <v>8.7999999999999989</v>
      </c>
      <c r="S30" s="553">
        <v>7.8999999999999995</v>
      </c>
      <c r="T30" s="553">
        <v>5.9999999999999991</v>
      </c>
      <c r="U30" s="553">
        <v>3.3</v>
      </c>
      <c r="V30" s="581">
        <v>2.9</v>
      </c>
      <c r="W30" s="562"/>
      <c r="X30" s="562"/>
      <c r="Y30" s="563"/>
      <c r="Z30" s="563"/>
      <c r="AA30" s="563"/>
      <c r="AB30" s="563"/>
      <c r="AC30" s="563"/>
      <c r="AD30" s="563"/>
      <c r="AE30" s="563"/>
      <c r="AF30" s="563"/>
      <c r="AG30" s="563"/>
      <c r="AH30" s="563"/>
      <c r="AI30" s="563"/>
      <c r="AJ30" s="563"/>
      <c r="AK30" s="563"/>
      <c r="AL30" s="563"/>
      <c r="AM30" s="563"/>
      <c r="AN30" s="563"/>
      <c r="AO30" s="563"/>
      <c r="AP30" s="563"/>
      <c r="AQ30" s="563"/>
      <c r="AR30" s="563"/>
      <c r="AS30" s="563"/>
    </row>
    <row r="31" spans="1:45" ht="19.5" customHeight="1">
      <c r="A31" s="579"/>
      <c r="B31" s="573"/>
      <c r="C31" s="574" t="s">
        <v>89</v>
      </c>
      <c r="D31" s="553">
        <f t="shared" si="7"/>
        <v>142.69999999999999</v>
      </c>
      <c r="E31" s="553">
        <v>3</v>
      </c>
      <c r="F31" s="553">
        <v>10</v>
      </c>
      <c r="G31" s="553">
        <v>9.5</v>
      </c>
      <c r="H31" s="553">
        <v>8.8999999999999986</v>
      </c>
      <c r="I31" s="553">
        <v>9.5</v>
      </c>
      <c r="J31" s="553">
        <v>7.6</v>
      </c>
      <c r="K31" s="553">
        <v>13</v>
      </c>
      <c r="L31" s="553">
        <v>9.6</v>
      </c>
      <c r="M31" s="553">
        <v>7.6</v>
      </c>
      <c r="N31" s="553">
        <v>12.299999999999999</v>
      </c>
      <c r="O31" s="553">
        <v>10.3</v>
      </c>
      <c r="P31" s="553">
        <v>8.5</v>
      </c>
      <c r="Q31" s="553">
        <v>7.4999999999999991</v>
      </c>
      <c r="R31" s="553">
        <v>5.6</v>
      </c>
      <c r="S31" s="553">
        <v>7</v>
      </c>
      <c r="T31" s="553">
        <v>6.2999999999999989</v>
      </c>
      <c r="U31" s="553">
        <v>3.5999999999999996</v>
      </c>
      <c r="V31" s="581">
        <v>2.9</v>
      </c>
      <c r="W31" s="562"/>
      <c r="X31" s="562"/>
      <c r="Y31" s="563"/>
      <c r="Z31" s="563"/>
      <c r="AA31" s="563"/>
      <c r="AB31" s="563"/>
      <c r="AC31" s="563"/>
      <c r="AD31" s="563"/>
      <c r="AE31" s="563"/>
      <c r="AF31" s="563"/>
      <c r="AG31" s="563"/>
      <c r="AH31" s="563"/>
      <c r="AI31" s="563"/>
      <c r="AJ31" s="563"/>
      <c r="AK31" s="563"/>
      <c r="AL31" s="563"/>
      <c r="AM31" s="563"/>
      <c r="AN31" s="563"/>
      <c r="AO31" s="563"/>
      <c r="AP31" s="563"/>
      <c r="AQ31" s="563"/>
      <c r="AR31" s="563"/>
      <c r="AS31" s="563"/>
    </row>
    <row r="32" spans="1:45" s="578" customFormat="1" ht="19.5" customHeight="1">
      <c r="A32" s="582" t="s">
        <v>35</v>
      </c>
      <c r="B32" s="573" t="s">
        <v>465</v>
      </c>
      <c r="C32" s="583"/>
      <c r="D32" s="548">
        <f t="shared" si="7"/>
        <v>918.79999999999984</v>
      </c>
      <c r="E32" s="548">
        <f t="shared" ref="E32:V32" si="13">SUM(E33:E34)</f>
        <v>11</v>
      </c>
      <c r="F32" s="548">
        <f t="shared" si="13"/>
        <v>40</v>
      </c>
      <c r="G32" s="548">
        <f t="shared" si="13"/>
        <v>48.899999999999991</v>
      </c>
      <c r="H32" s="548">
        <f t="shared" si="13"/>
        <v>56.3</v>
      </c>
      <c r="I32" s="548">
        <f t="shared" si="13"/>
        <v>54.3</v>
      </c>
      <c r="J32" s="548">
        <f t="shared" si="13"/>
        <v>74.099999999999994</v>
      </c>
      <c r="K32" s="548">
        <f t="shared" si="13"/>
        <v>78.099999999999994</v>
      </c>
      <c r="L32" s="548">
        <f t="shared" si="13"/>
        <v>93.399999999999991</v>
      </c>
      <c r="M32" s="548">
        <f t="shared" si="13"/>
        <v>86.4</v>
      </c>
      <c r="N32" s="548">
        <f t="shared" si="13"/>
        <v>81.799999999999983</v>
      </c>
      <c r="O32" s="548">
        <f t="shared" si="13"/>
        <v>71.299999999999983</v>
      </c>
      <c r="P32" s="548">
        <f t="shared" si="13"/>
        <v>81.299999999999983</v>
      </c>
      <c r="Q32" s="548">
        <f t="shared" si="13"/>
        <v>53.999999999999993</v>
      </c>
      <c r="R32" s="548">
        <f t="shared" si="13"/>
        <v>31.5</v>
      </c>
      <c r="S32" s="548">
        <f t="shared" si="13"/>
        <v>24.5</v>
      </c>
      <c r="T32" s="548">
        <f t="shared" si="13"/>
        <v>13.299999999999999</v>
      </c>
      <c r="U32" s="548">
        <f t="shared" si="13"/>
        <v>11.5</v>
      </c>
      <c r="V32" s="575">
        <f t="shared" si="13"/>
        <v>7.1</v>
      </c>
      <c r="W32" s="562"/>
      <c r="X32" s="562"/>
      <c r="Y32" s="563"/>
      <c r="Z32" s="563"/>
      <c r="AA32" s="563"/>
      <c r="AB32" s="563"/>
      <c r="AC32" s="563"/>
      <c r="AD32" s="563"/>
      <c r="AE32" s="563"/>
      <c r="AF32" s="563"/>
      <c r="AG32" s="563"/>
      <c r="AH32" s="563"/>
      <c r="AI32" s="563"/>
      <c r="AJ32" s="563"/>
      <c r="AK32" s="563"/>
      <c r="AL32" s="563"/>
      <c r="AM32" s="563"/>
      <c r="AN32" s="563"/>
      <c r="AO32" s="563"/>
      <c r="AP32" s="563"/>
      <c r="AQ32" s="563"/>
      <c r="AR32" s="563"/>
      <c r="AS32" s="563"/>
    </row>
    <row r="33" spans="1:45" s="578" customFormat="1" ht="19.5" customHeight="1">
      <c r="A33" s="579"/>
      <c r="B33" s="584"/>
      <c r="C33" s="580" t="s">
        <v>88</v>
      </c>
      <c r="D33" s="553">
        <f t="shared" si="7"/>
        <v>524.49999999999989</v>
      </c>
      <c r="E33" s="553">
        <v>7</v>
      </c>
      <c r="F33" s="553">
        <v>20</v>
      </c>
      <c r="G33" s="553">
        <v>22.099999999999998</v>
      </c>
      <c r="H33" s="553">
        <v>31.9</v>
      </c>
      <c r="I33" s="553">
        <v>33.299999999999997</v>
      </c>
      <c r="J33" s="553">
        <v>43</v>
      </c>
      <c r="K33" s="553">
        <v>46.099999999999994</v>
      </c>
      <c r="L33" s="553">
        <v>57.3</v>
      </c>
      <c r="M33" s="553">
        <v>52</v>
      </c>
      <c r="N33" s="553">
        <v>49.199999999999996</v>
      </c>
      <c r="O33" s="553">
        <v>41.099999999999994</v>
      </c>
      <c r="P33" s="553">
        <v>47.599999999999994</v>
      </c>
      <c r="Q33" s="553">
        <v>32.199999999999996</v>
      </c>
      <c r="R33" s="553">
        <v>14.999999999999998</v>
      </c>
      <c r="S33" s="553">
        <v>11.5</v>
      </c>
      <c r="T33" s="553">
        <v>7</v>
      </c>
      <c r="U33" s="553">
        <v>5.3</v>
      </c>
      <c r="V33" s="581">
        <v>2.9</v>
      </c>
      <c r="W33" s="562"/>
      <c r="X33" s="562"/>
      <c r="Y33" s="563"/>
      <c r="Z33" s="563"/>
      <c r="AA33" s="563"/>
      <c r="AB33" s="563"/>
      <c r="AC33" s="563"/>
      <c r="AD33" s="563"/>
      <c r="AE33" s="563"/>
      <c r="AF33" s="563"/>
      <c r="AG33" s="563"/>
      <c r="AH33" s="563"/>
      <c r="AI33" s="563"/>
      <c r="AJ33" s="563"/>
      <c r="AK33" s="563"/>
      <c r="AL33" s="563"/>
      <c r="AM33" s="563"/>
      <c r="AN33" s="563"/>
      <c r="AO33" s="563"/>
      <c r="AP33" s="563"/>
      <c r="AQ33" s="563"/>
      <c r="AR33" s="563"/>
      <c r="AS33" s="563"/>
    </row>
    <row r="34" spans="1:45" ht="19.5" customHeight="1">
      <c r="A34" s="579"/>
      <c r="B34" s="573"/>
      <c r="C34" s="574" t="s">
        <v>89</v>
      </c>
      <c r="D34" s="553">
        <f t="shared" si="7"/>
        <v>394.29999999999995</v>
      </c>
      <c r="E34" s="553">
        <v>4</v>
      </c>
      <c r="F34" s="553">
        <v>20</v>
      </c>
      <c r="G34" s="553">
        <v>26.799999999999997</v>
      </c>
      <c r="H34" s="553">
        <v>24.4</v>
      </c>
      <c r="I34" s="553">
        <v>21</v>
      </c>
      <c r="J34" s="553">
        <v>31.099999999999994</v>
      </c>
      <c r="K34" s="553">
        <v>32</v>
      </c>
      <c r="L34" s="553">
        <v>36.099999999999994</v>
      </c>
      <c r="M34" s="553">
        <v>34.4</v>
      </c>
      <c r="N34" s="553">
        <v>32.599999999999994</v>
      </c>
      <c r="O34" s="553">
        <v>30.199999999999996</v>
      </c>
      <c r="P34" s="553">
        <v>33.699999999999996</v>
      </c>
      <c r="Q34" s="553">
        <v>21.799999999999997</v>
      </c>
      <c r="R34" s="553">
        <v>16.5</v>
      </c>
      <c r="S34" s="553">
        <v>13</v>
      </c>
      <c r="T34" s="553">
        <v>6.2999999999999989</v>
      </c>
      <c r="U34" s="553">
        <v>6.1999999999999993</v>
      </c>
      <c r="V34" s="581">
        <v>4.1999999999999993</v>
      </c>
      <c r="W34" s="562"/>
      <c r="X34" s="562"/>
      <c r="Y34" s="563"/>
      <c r="Z34" s="563"/>
      <c r="AA34" s="563"/>
      <c r="AB34" s="563"/>
      <c r="AC34" s="563"/>
      <c r="AD34" s="563"/>
      <c r="AE34" s="563"/>
      <c r="AF34" s="563"/>
      <c r="AG34" s="563"/>
      <c r="AH34" s="563"/>
      <c r="AI34" s="563"/>
      <c r="AJ34" s="563"/>
      <c r="AK34" s="563"/>
      <c r="AL34" s="563"/>
      <c r="AM34" s="563"/>
      <c r="AN34" s="563"/>
      <c r="AO34" s="563"/>
      <c r="AP34" s="563"/>
      <c r="AQ34" s="563"/>
      <c r="AR34" s="563"/>
      <c r="AS34" s="563"/>
    </row>
    <row r="35" spans="1:45" ht="19.5" customHeight="1">
      <c r="A35" s="1488" t="s">
        <v>33</v>
      </c>
      <c r="B35" s="1474" t="s">
        <v>330</v>
      </c>
      <c r="C35" s="1475"/>
      <c r="D35" s="1461">
        <f>SUM(E35:V35)</f>
        <v>64129</v>
      </c>
      <c r="E35" s="1476">
        <f t="shared" ref="E35:V35" si="14">SUM(E38+E41+E44+E47+E50+E53+E56+E59)</f>
        <v>1068</v>
      </c>
      <c r="F35" s="1476">
        <f t="shared" si="14"/>
        <v>4359</v>
      </c>
      <c r="G35" s="1476">
        <f t="shared" si="14"/>
        <v>5522</v>
      </c>
      <c r="H35" s="1476">
        <f t="shared" si="14"/>
        <v>5270</v>
      </c>
      <c r="I35" s="1476">
        <f t="shared" si="14"/>
        <v>4511</v>
      </c>
      <c r="J35" s="1476">
        <f t="shared" si="14"/>
        <v>4469</v>
      </c>
      <c r="K35" s="1476">
        <f t="shared" si="14"/>
        <v>4486</v>
      </c>
      <c r="L35" s="1476">
        <f t="shared" si="14"/>
        <v>5095</v>
      </c>
      <c r="M35" s="1476">
        <f t="shared" si="14"/>
        <v>5245</v>
      </c>
      <c r="N35" s="1476">
        <f t="shared" si="14"/>
        <v>5119</v>
      </c>
      <c r="O35" s="1476">
        <f t="shared" si="14"/>
        <v>4430</v>
      </c>
      <c r="P35" s="1476">
        <f t="shared" si="14"/>
        <v>3734</v>
      </c>
      <c r="Q35" s="1476">
        <f t="shared" si="14"/>
        <v>3012</v>
      </c>
      <c r="R35" s="1476">
        <f t="shared" si="14"/>
        <v>2389</v>
      </c>
      <c r="S35" s="1476">
        <f t="shared" si="14"/>
        <v>1900</v>
      </c>
      <c r="T35" s="1476">
        <f t="shared" si="14"/>
        <v>1441</v>
      </c>
      <c r="U35" s="1476">
        <f t="shared" si="14"/>
        <v>986</v>
      </c>
      <c r="V35" s="1476">
        <f t="shared" si="14"/>
        <v>1093</v>
      </c>
      <c r="W35" s="562"/>
      <c r="X35" s="563"/>
      <c r="Y35" s="563"/>
      <c r="Z35" s="563"/>
      <c r="AA35" s="563"/>
      <c r="AB35" s="563"/>
      <c r="AC35" s="563"/>
      <c r="AD35" s="563"/>
      <c r="AE35" s="563"/>
      <c r="AF35" s="563"/>
      <c r="AG35" s="563"/>
      <c r="AH35" s="563"/>
      <c r="AI35" s="563"/>
      <c r="AJ35" s="563"/>
      <c r="AK35" s="563"/>
      <c r="AL35" s="563"/>
      <c r="AM35" s="563"/>
      <c r="AN35" s="563"/>
      <c r="AO35" s="563"/>
      <c r="AP35" s="563"/>
      <c r="AQ35" s="563"/>
      <c r="AR35" s="563"/>
      <c r="AS35" s="563"/>
    </row>
    <row r="36" spans="1:45" ht="19.5" customHeight="1">
      <c r="A36" s="1477"/>
      <c r="B36" s="586"/>
      <c r="C36" s="589" t="s">
        <v>88</v>
      </c>
      <c r="D36" s="553">
        <f>SUM(E36:V36)</f>
        <v>33303</v>
      </c>
      <c r="E36" s="590">
        <f t="shared" ref="E36:V36" si="15">SUM(E39+E42+E45+E48+E51+E54+E57+E60)</f>
        <v>551</v>
      </c>
      <c r="F36" s="590">
        <f t="shared" si="15"/>
        <v>2239</v>
      </c>
      <c r="G36" s="590">
        <f t="shared" si="15"/>
        <v>2837</v>
      </c>
      <c r="H36" s="590">
        <f t="shared" si="15"/>
        <v>2706</v>
      </c>
      <c r="I36" s="590">
        <f t="shared" si="15"/>
        <v>2301</v>
      </c>
      <c r="J36" s="590">
        <f t="shared" si="15"/>
        <v>2247</v>
      </c>
      <c r="K36" s="590">
        <f t="shared" si="15"/>
        <v>2236</v>
      </c>
      <c r="L36" s="590">
        <f t="shared" si="15"/>
        <v>2567</v>
      </c>
      <c r="M36" s="590">
        <f t="shared" si="15"/>
        <v>2671</v>
      </c>
      <c r="N36" s="590">
        <f t="shared" si="15"/>
        <v>2655</v>
      </c>
      <c r="O36" s="590">
        <f t="shared" si="15"/>
        <v>2317</v>
      </c>
      <c r="P36" s="590">
        <f t="shared" si="15"/>
        <v>2005</v>
      </c>
      <c r="Q36" s="590">
        <f t="shared" si="15"/>
        <v>1658</v>
      </c>
      <c r="R36" s="590">
        <f t="shared" si="15"/>
        <v>1320</v>
      </c>
      <c r="S36" s="590">
        <f t="shared" si="15"/>
        <v>1051</v>
      </c>
      <c r="T36" s="590">
        <f t="shared" si="15"/>
        <v>782</v>
      </c>
      <c r="U36" s="590">
        <f t="shared" si="15"/>
        <v>547</v>
      </c>
      <c r="V36" s="590">
        <f t="shared" si="15"/>
        <v>613</v>
      </c>
      <c r="W36" s="562"/>
      <c r="X36" s="563"/>
      <c r="Y36" s="563"/>
      <c r="Z36" s="563"/>
      <c r="AA36" s="563"/>
      <c r="AB36" s="563"/>
      <c r="AC36" s="563"/>
      <c r="AD36" s="563"/>
      <c r="AE36" s="563"/>
      <c r="AF36" s="563"/>
      <c r="AG36" s="563"/>
      <c r="AH36" s="563"/>
      <c r="AI36" s="563"/>
      <c r="AJ36" s="563"/>
      <c r="AK36" s="563"/>
      <c r="AL36" s="563"/>
      <c r="AM36" s="563"/>
      <c r="AN36" s="563"/>
      <c r="AO36" s="563"/>
      <c r="AP36" s="563"/>
      <c r="AQ36" s="563"/>
      <c r="AR36" s="563"/>
      <c r="AS36" s="563"/>
    </row>
    <row r="37" spans="1:45" ht="19.5" customHeight="1">
      <c r="A37" s="1478"/>
      <c r="B37" s="1479"/>
      <c r="C37" s="1480" t="s">
        <v>89</v>
      </c>
      <c r="D37" s="1468">
        <f>SUM(E37:V37)</f>
        <v>30826</v>
      </c>
      <c r="E37" s="1481">
        <f t="shared" ref="E37:V37" si="16">SUM(E40+E43+E46+E49+E52+E55+E58+E61)</f>
        <v>517</v>
      </c>
      <c r="F37" s="1481">
        <f t="shared" si="16"/>
        <v>2120</v>
      </c>
      <c r="G37" s="1481">
        <f t="shared" si="16"/>
        <v>2685</v>
      </c>
      <c r="H37" s="1481">
        <f t="shared" si="16"/>
        <v>2564</v>
      </c>
      <c r="I37" s="1481">
        <f t="shared" si="16"/>
        <v>2210</v>
      </c>
      <c r="J37" s="1481">
        <f t="shared" si="16"/>
        <v>2222</v>
      </c>
      <c r="K37" s="1481">
        <f t="shared" si="16"/>
        <v>2250</v>
      </c>
      <c r="L37" s="1481">
        <f t="shared" si="16"/>
        <v>2528</v>
      </c>
      <c r="M37" s="1481">
        <f t="shared" si="16"/>
        <v>2574</v>
      </c>
      <c r="N37" s="1481">
        <f t="shared" si="16"/>
        <v>2464</v>
      </c>
      <c r="O37" s="1481">
        <f t="shared" si="16"/>
        <v>2113</v>
      </c>
      <c r="P37" s="1481">
        <f t="shared" si="16"/>
        <v>1729</v>
      </c>
      <c r="Q37" s="1481">
        <f t="shared" si="16"/>
        <v>1354</v>
      </c>
      <c r="R37" s="1481">
        <f t="shared" si="16"/>
        <v>1069</v>
      </c>
      <c r="S37" s="1481">
        <f t="shared" si="16"/>
        <v>849</v>
      </c>
      <c r="T37" s="1481">
        <f t="shared" si="16"/>
        <v>659</v>
      </c>
      <c r="U37" s="1481">
        <f t="shared" si="16"/>
        <v>439</v>
      </c>
      <c r="V37" s="1481">
        <f t="shared" si="16"/>
        <v>480</v>
      </c>
      <c r="W37" s="562"/>
      <c r="X37" s="563"/>
      <c r="Y37" s="563"/>
      <c r="Z37" s="563"/>
      <c r="AA37" s="563"/>
      <c r="AB37" s="563"/>
      <c r="AC37" s="563"/>
      <c r="AD37" s="563"/>
      <c r="AE37" s="563"/>
      <c r="AF37" s="563"/>
      <c r="AG37" s="563"/>
      <c r="AH37" s="563"/>
      <c r="AI37" s="563"/>
      <c r="AJ37" s="563"/>
      <c r="AK37" s="563"/>
      <c r="AL37" s="563"/>
      <c r="AM37" s="563"/>
      <c r="AN37" s="563"/>
      <c r="AO37" s="563"/>
      <c r="AP37" s="563"/>
      <c r="AQ37" s="563"/>
      <c r="AR37" s="563"/>
      <c r="AS37" s="563"/>
    </row>
    <row r="38" spans="1:45" s="578" customFormat="1" ht="19.5" customHeight="1">
      <c r="A38" s="582" t="s">
        <v>25</v>
      </c>
      <c r="B38" s="573" t="s">
        <v>466</v>
      </c>
      <c r="C38" s="574"/>
      <c r="D38" s="548">
        <f t="shared" ref="D38:D61" si="17">SUM(E38:V38)</f>
        <v>29991</v>
      </c>
      <c r="E38" s="548">
        <f t="shared" ref="E38:V38" si="18">SUM(E39:E40)</f>
        <v>489</v>
      </c>
      <c r="F38" s="548">
        <f t="shared" si="18"/>
        <v>2044</v>
      </c>
      <c r="G38" s="548">
        <f t="shared" si="18"/>
        <v>2606</v>
      </c>
      <c r="H38" s="548">
        <f t="shared" si="18"/>
        <v>2441</v>
      </c>
      <c r="I38" s="548">
        <f t="shared" si="18"/>
        <v>2047</v>
      </c>
      <c r="J38" s="548">
        <f t="shared" si="18"/>
        <v>2153</v>
      </c>
      <c r="K38" s="548">
        <f t="shared" si="18"/>
        <v>2265</v>
      </c>
      <c r="L38" s="548">
        <f t="shared" si="18"/>
        <v>2523</v>
      </c>
      <c r="M38" s="548">
        <f t="shared" si="18"/>
        <v>2488</v>
      </c>
      <c r="N38" s="548">
        <f t="shared" si="18"/>
        <v>2515</v>
      </c>
      <c r="O38" s="548">
        <f t="shared" si="18"/>
        <v>2079</v>
      </c>
      <c r="P38" s="548">
        <f t="shared" si="18"/>
        <v>1746</v>
      </c>
      <c r="Q38" s="548">
        <f t="shared" si="18"/>
        <v>1307</v>
      </c>
      <c r="R38" s="548">
        <f t="shared" si="18"/>
        <v>962</v>
      </c>
      <c r="S38" s="548">
        <f t="shared" si="18"/>
        <v>770</v>
      </c>
      <c r="T38" s="548">
        <f t="shared" si="18"/>
        <v>607</v>
      </c>
      <c r="U38" s="548">
        <f t="shared" si="18"/>
        <v>452</v>
      </c>
      <c r="V38" s="575">
        <f t="shared" si="18"/>
        <v>497</v>
      </c>
      <c r="W38" s="562"/>
      <c r="X38" s="562"/>
      <c r="Y38" s="563"/>
      <c r="Z38" s="563"/>
      <c r="AA38" s="563"/>
      <c r="AB38" s="563"/>
      <c r="AC38" s="563"/>
      <c r="AD38" s="563"/>
      <c r="AE38" s="563"/>
      <c r="AF38" s="563"/>
      <c r="AG38" s="563"/>
      <c r="AH38" s="563"/>
      <c r="AI38" s="563"/>
      <c r="AJ38" s="563"/>
      <c r="AK38" s="563"/>
      <c r="AL38" s="563"/>
      <c r="AM38" s="563"/>
      <c r="AN38" s="563"/>
      <c r="AO38" s="563"/>
      <c r="AP38" s="563"/>
      <c r="AQ38" s="563"/>
      <c r="AR38" s="563"/>
      <c r="AS38" s="563"/>
    </row>
    <row r="39" spans="1:45" s="578" customFormat="1" ht="19.5" customHeight="1">
      <c r="A39" s="579"/>
      <c r="B39" s="573"/>
      <c r="C39" s="580" t="s">
        <v>88</v>
      </c>
      <c r="D39" s="553">
        <f t="shared" si="17"/>
        <v>15167</v>
      </c>
      <c r="E39" s="553">
        <v>256</v>
      </c>
      <c r="F39" s="553">
        <v>1029</v>
      </c>
      <c r="G39" s="553">
        <v>1311</v>
      </c>
      <c r="H39" s="553">
        <v>1275</v>
      </c>
      <c r="I39" s="553">
        <v>1044</v>
      </c>
      <c r="J39" s="553">
        <v>1048</v>
      </c>
      <c r="K39" s="553">
        <v>1021</v>
      </c>
      <c r="L39" s="553">
        <v>1259</v>
      </c>
      <c r="M39" s="553">
        <v>1274</v>
      </c>
      <c r="N39" s="553">
        <v>1251</v>
      </c>
      <c r="O39" s="553">
        <v>1042</v>
      </c>
      <c r="P39" s="553">
        <v>936</v>
      </c>
      <c r="Q39" s="553">
        <v>698</v>
      </c>
      <c r="R39" s="553">
        <v>496</v>
      </c>
      <c r="S39" s="553">
        <v>397</v>
      </c>
      <c r="T39" s="553">
        <v>291</v>
      </c>
      <c r="U39" s="553">
        <v>262</v>
      </c>
      <c r="V39" s="581">
        <v>277</v>
      </c>
      <c r="W39" s="562"/>
      <c r="X39" s="562"/>
      <c r="Y39" s="563"/>
      <c r="Z39" s="563"/>
      <c r="AA39" s="563"/>
      <c r="AB39" s="563"/>
      <c r="AC39" s="563"/>
      <c r="AD39" s="563"/>
      <c r="AE39" s="563"/>
      <c r="AF39" s="563"/>
      <c r="AG39" s="563"/>
      <c r="AH39" s="563"/>
      <c r="AI39" s="563"/>
      <c r="AJ39" s="563"/>
      <c r="AK39" s="563"/>
      <c r="AL39" s="563"/>
      <c r="AM39" s="563"/>
      <c r="AN39" s="563"/>
      <c r="AO39" s="563"/>
      <c r="AP39" s="563"/>
      <c r="AQ39" s="563"/>
      <c r="AR39" s="563"/>
      <c r="AS39" s="563"/>
    </row>
    <row r="40" spans="1:45" ht="19.5" customHeight="1">
      <c r="A40" s="579"/>
      <c r="B40" s="573"/>
      <c r="C40" s="574" t="s">
        <v>89</v>
      </c>
      <c r="D40" s="553">
        <f t="shared" si="17"/>
        <v>14824</v>
      </c>
      <c r="E40" s="553">
        <v>233</v>
      </c>
      <c r="F40" s="553">
        <v>1015</v>
      </c>
      <c r="G40" s="553">
        <v>1295</v>
      </c>
      <c r="H40" s="553">
        <v>1166</v>
      </c>
      <c r="I40" s="553">
        <v>1003</v>
      </c>
      <c r="J40" s="553">
        <v>1105</v>
      </c>
      <c r="K40" s="553">
        <v>1244</v>
      </c>
      <c r="L40" s="553">
        <v>1264</v>
      </c>
      <c r="M40" s="553">
        <v>1214</v>
      </c>
      <c r="N40" s="553">
        <v>1264</v>
      </c>
      <c r="O40" s="553">
        <v>1037</v>
      </c>
      <c r="P40" s="553">
        <v>810</v>
      </c>
      <c r="Q40" s="553">
        <v>609</v>
      </c>
      <c r="R40" s="553">
        <v>466</v>
      </c>
      <c r="S40" s="553">
        <v>373</v>
      </c>
      <c r="T40" s="553">
        <v>316</v>
      </c>
      <c r="U40" s="553">
        <v>190</v>
      </c>
      <c r="V40" s="581">
        <v>220</v>
      </c>
      <c r="W40" s="562"/>
      <c r="X40" s="562"/>
      <c r="Y40" s="563"/>
      <c r="Z40" s="563"/>
      <c r="AA40" s="563"/>
      <c r="AB40" s="563"/>
      <c r="AC40" s="563"/>
      <c r="AD40" s="563"/>
      <c r="AE40" s="563"/>
      <c r="AF40" s="563"/>
      <c r="AG40" s="563"/>
      <c r="AH40" s="563"/>
      <c r="AI40" s="563"/>
      <c r="AJ40" s="563"/>
      <c r="AK40" s="563"/>
      <c r="AL40" s="563"/>
      <c r="AM40" s="563"/>
      <c r="AN40" s="563"/>
      <c r="AO40" s="563"/>
      <c r="AP40" s="563"/>
      <c r="AQ40" s="563"/>
      <c r="AR40" s="563"/>
      <c r="AS40" s="563"/>
    </row>
    <row r="41" spans="1:45" s="578" customFormat="1" ht="19.5" customHeight="1">
      <c r="A41" s="582" t="s">
        <v>27</v>
      </c>
      <c r="B41" s="573" t="s">
        <v>467</v>
      </c>
      <c r="C41" s="583"/>
      <c r="D41" s="548">
        <f t="shared" si="17"/>
        <v>3443</v>
      </c>
      <c r="E41" s="548">
        <f t="shared" ref="E41:V41" si="19">SUM(E42:E43)</f>
        <v>37</v>
      </c>
      <c r="F41" s="548">
        <f t="shared" si="19"/>
        <v>193</v>
      </c>
      <c r="G41" s="548">
        <f t="shared" si="19"/>
        <v>253</v>
      </c>
      <c r="H41" s="548">
        <f t="shared" si="19"/>
        <v>219</v>
      </c>
      <c r="I41" s="548">
        <f t="shared" si="19"/>
        <v>248</v>
      </c>
      <c r="J41" s="548">
        <f t="shared" si="19"/>
        <v>238</v>
      </c>
      <c r="K41" s="548">
        <f t="shared" si="19"/>
        <v>175</v>
      </c>
      <c r="L41" s="548">
        <f t="shared" si="19"/>
        <v>223</v>
      </c>
      <c r="M41" s="548">
        <f t="shared" si="19"/>
        <v>281</v>
      </c>
      <c r="N41" s="548">
        <f t="shared" si="19"/>
        <v>299</v>
      </c>
      <c r="O41" s="548">
        <f t="shared" si="19"/>
        <v>243</v>
      </c>
      <c r="P41" s="548">
        <f t="shared" si="19"/>
        <v>223</v>
      </c>
      <c r="Q41" s="548">
        <f t="shared" si="19"/>
        <v>186</v>
      </c>
      <c r="R41" s="548">
        <f t="shared" si="19"/>
        <v>196</v>
      </c>
      <c r="S41" s="548">
        <f t="shared" si="19"/>
        <v>121</v>
      </c>
      <c r="T41" s="548">
        <f t="shared" si="19"/>
        <v>133</v>
      </c>
      <c r="U41" s="548">
        <f t="shared" si="19"/>
        <v>63</v>
      </c>
      <c r="V41" s="575">
        <f t="shared" si="19"/>
        <v>112</v>
      </c>
      <c r="W41" s="562"/>
      <c r="X41" s="562"/>
      <c r="Y41" s="563"/>
      <c r="Z41" s="563"/>
      <c r="AA41" s="563"/>
      <c r="AB41" s="563"/>
      <c r="AC41" s="563"/>
      <c r="AD41" s="563"/>
      <c r="AE41" s="563"/>
      <c r="AF41" s="563"/>
      <c r="AG41" s="563"/>
      <c r="AH41" s="563"/>
      <c r="AI41" s="563"/>
      <c r="AJ41" s="563"/>
      <c r="AK41" s="563"/>
      <c r="AL41" s="563"/>
      <c r="AM41" s="563"/>
      <c r="AN41" s="563"/>
      <c r="AO41" s="563"/>
      <c r="AP41" s="563"/>
      <c r="AQ41" s="563"/>
      <c r="AR41" s="563"/>
      <c r="AS41" s="563"/>
    </row>
    <row r="42" spans="1:45" s="578" customFormat="1" ht="19.5" customHeight="1">
      <c r="A42" s="579"/>
      <c r="B42" s="573"/>
      <c r="C42" s="580" t="s">
        <v>88</v>
      </c>
      <c r="D42" s="553">
        <f t="shared" si="17"/>
        <v>1793</v>
      </c>
      <c r="E42" s="553">
        <v>22</v>
      </c>
      <c r="F42" s="553">
        <v>114</v>
      </c>
      <c r="G42" s="553">
        <v>137</v>
      </c>
      <c r="H42" s="553">
        <v>103</v>
      </c>
      <c r="I42" s="553">
        <v>132</v>
      </c>
      <c r="J42" s="553">
        <v>118</v>
      </c>
      <c r="K42" s="553">
        <v>95</v>
      </c>
      <c r="L42" s="553">
        <v>118</v>
      </c>
      <c r="M42" s="553">
        <v>135</v>
      </c>
      <c r="N42" s="553">
        <v>160</v>
      </c>
      <c r="O42" s="553">
        <v>114</v>
      </c>
      <c r="P42" s="553">
        <v>93</v>
      </c>
      <c r="Q42" s="553">
        <v>97</v>
      </c>
      <c r="R42" s="553">
        <v>108</v>
      </c>
      <c r="S42" s="553">
        <v>76</v>
      </c>
      <c r="T42" s="553">
        <v>65</v>
      </c>
      <c r="U42" s="553">
        <v>40</v>
      </c>
      <c r="V42" s="581">
        <v>66</v>
      </c>
      <c r="W42" s="562"/>
      <c r="X42" s="562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3"/>
      <c r="AK42" s="563"/>
      <c r="AL42" s="563"/>
      <c r="AM42" s="563"/>
      <c r="AN42" s="563"/>
      <c r="AO42" s="563"/>
      <c r="AP42" s="563"/>
      <c r="AQ42" s="563"/>
      <c r="AR42" s="563"/>
      <c r="AS42" s="563"/>
    </row>
    <row r="43" spans="1:45" ht="19.5" customHeight="1">
      <c r="A43" s="579"/>
      <c r="B43" s="573"/>
      <c r="C43" s="574" t="s">
        <v>89</v>
      </c>
      <c r="D43" s="553">
        <f t="shared" si="17"/>
        <v>1650</v>
      </c>
      <c r="E43" s="553">
        <v>15</v>
      </c>
      <c r="F43" s="553">
        <v>79</v>
      </c>
      <c r="G43" s="553">
        <v>116</v>
      </c>
      <c r="H43" s="553">
        <v>116</v>
      </c>
      <c r="I43" s="553">
        <v>116</v>
      </c>
      <c r="J43" s="553">
        <v>120</v>
      </c>
      <c r="K43" s="553">
        <v>80</v>
      </c>
      <c r="L43" s="553">
        <v>105</v>
      </c>
      <c r="M43" s="553">
        <v>146</v>
      </c>
      <c r="N43" s="553">
        <v>139</v>
      </c>
      <c r="O43" s="553">
        <v>129</v>
      </c>
      <c r="P43" s="553">
        <v>130</v>
      </c>
      <c r="Q43" s="553">
        <v>89</v>
      </c>
      <c r="R43" s="553">
        <v>88</v>
      </c>
      <c r="S43" s="553">
        <v>45</v>
      </c>
      <c r="T43" s="553">
        <v>68</v>
      </c>
      <c r="U43" s="553">
        <v>23</v>
      </c>
      <c r="V43" s="581">
        <v>46</v>
      </c>
      <c r="W43" s="562"/>
      <c r="X43" s="562"/>
      <c r="Y43" s="563"/>
      <c r="Z43" s="563"/>
      <c r="AA43" s="563"/>
      <c r="AB43" s="563"/>
      <c r="AC43" s="563"/>
      <c r="AD43" s="563"/>
      <c r="AE43" s="563"/>
      <c r="AF43" s="563"/>
      <c r="AG43" s="563"/>
      <c r="AH43" s="563"/>
      <c r="AI43" s="563"/>
      <c r="AJ43" s="563"/>
      <c r="AK43" s="563"/>
      <c r="AL43" s="563"/>
      <c r="AM43" s="563"/>
      <c r="AN43" s="563"/>
      <c r="AO43" s="563"/>
      <c r="AP43" s="563"/>
      <c r="AQ43" s="563"/>
      <c r="AR43" s="563"/>
      <c r="AS43" s="563"/>
    </row>
    <row r="44" spans="1:45" s="578" customFormat="1" ht="19.5" customHeight="1">
      <c r="A44" s="582" t="s">
        <v>29</v>
      </c>
      <c r="B44" s="573" t="s">
        <v>468</v>
      </c>
      <c r="C44" s="583"/>
      <c r="D44" s="548">
        <f t="shared" si="17"/>
        <v>347</v>
      </c>
      <c r="E44" s="548">
        <f t="shared" ref="E44:V44" si="20">SUM(E45:E46)</f>
        <v>6</v>
      </c>
      <c r="F44" s="548">
        <f t="shared" si="20"/>
        <v>15</v>
      </c>
      <c r="G44" s="548">
        <f t="shared" si="20"/>
        <v>28</v>
      </c>
      <c r="H44" s="548">
        <f t="shared" si="20"/>
        <v>30</v>
      </c>
      <c r="I44" s="548">
        <f t="shared" si="20"/>
        <v>20</v>
      </c>
      <c r="J44" s="548">
        <f t="shared" si="20"/>
        <v>16</v>
      </c>
      <c r="K44" s="548">
        <f t="shared" si="20"/>
        <v>26</v>
      </c>
      <c r="L44" s="548">
        <f t="shared" si="20"/>
        <v>30</v>
      </c>
      <c r="M44" s="548">
        <f t="shared" si="20"/>
        <v>30</v>
      </c>
      <c r="N44" s="548">
        <f t="shared" si="20"/>
        <v>13</v>
      </c>
      <c r="O44" s="548">
        <f t="shared" si="20"/>
        <v>21</v>
      </c>
      <c r="P44" s="548">
        <f t="shared" si="20"/>
        <v>32</v>
      </c>
      <c r="Q44" s="548">
        <f t="shared" si="20"/>
        <v>20</v>
      </c>
      <c r="R44" s="548">
        <f t="shared" si="20"/>
        <v>22</v>
      </c>
      <c r="S44" s="548">
        <f t="shared" si="20"/>
        <v>12</v>
      </c>
      <c r="T44" s="548">
        <f t="shared" si="20"/>
        <v>6</v>
      </c>
      <c r="U44" s="548">
        <f t="shared" si="20"/>
        <v>8</v>
      </c>
      <c r="V44" s="575">
        <f t="shared" si="20"/>
        <v>12</v>
      </c>
      <c r="W44" s="562"/>
      <c r="X44" s="562"/>
      <c r="Y44" s="563"/>
      <c r="Z44" s="563"/>
      <c r="AA44" s="563"/>
      <c r="AB44" s="563"/>
      <c r="AC44" s="563"/>
      <c r="AD44" s="563"/>
      <c r="AE44" s="563"/>
      <c r="AF44" s="563"/>
      <c r="AG44" s="563"/>
      <c r="AH44" s="563"/>
      <c r="AI44" s="563"/>
      <c r="AJ44" s="563"/>
      <c r="AK44" s="563"/>
      <c r="AL44" s="563"/>
      <c r="AM44" s="563"/>
      <c r="AN44" s="563"/>
      <c r="AO44" s="563"/>
      <c r="AP44" s="563"/>
      <c r="AQ44" s="563"/>
      <c r="AR44" s="563"/>
      <c r="AS44" s="563"/>
    </row>
    <row r="45" spans="1:45" s="578" customFormat="1" ht="19.5" customHeight="1">
      <c r="A45" s="579"/>
      <c r="B45" s="573"/>
      <c r="C45" s="580" t="s">
        <v>88</v>
      </c>
      <c r="D45" s="553">
        <f t="shared" si="17"/>
        <v>172</v>
      </c>
      <c r="E45" s="553">
        <v>1</v>
      </c>
      <c r="F45" s="553">
        <v>2</v>
      </c>
      <c r="G45" s="553">
        <v>14</v>
      </c>
      <c r="H45" s="553">
        <v>9</v>
      </c>
      <c r="I45" s="553">
        <v>8</v>
      </c>
      <c r="J45" s="553">
        <v>11</v>
      </c>
      <c r="K45" s="553">
        <v>14</v>
      </c>
      <c r="L45" s="553">
        <v>14</v>
      </c>
      <c r="M45" s="553">
        <v>21</v>
      </c>
      <c r="N45" s="553">
        <v>7</v>
      </c>
      <c r="O45" s="553">
        <v>5</v>
      </c>
      <c r="P45" s="553">
        <v>16</v>
      </c>
      <c r="Q45" s="553">
        <v>14</v>
      </c>
      <c r="R45" s="553">
        <v>15</v>
      </c>
      <c r="S45" s="553">
        <v>8</v>
      </c>
      <c r="T45" s="553">
        <v>3</v>
      </c>
      <c r="U45" s="553">
        <v>5</v>
      </c>
      <c r="V45" s="581">
        <v>5</v>
      </c>
      <c r="W45" s="562"/>
      <c r="X45" s="562"/>
      <c r="Y45" s="563"/>
      <c r="Z45" s="563"/>
      <c r="AA45" s="563"/>
      <c r="AB45" s="563"/>
      <c r="AC45" s="563"/>
      <c r="AD45" s="563"/>
      <c r="AE45" s="563"/>
      <c r="AF45" s="563"/>
      <c r="AG45" s="563"/>
      <c r="AH45" s="563"/>
      <c r="AI45" s="563"/>
      <c r="AJ45" s="563"/>
      <c r="AK45" s="563"/>
      <c r="AL45" s="563"/>
      <c r="AM45" s="563"/>
      <c r="AN45" s="563"/>
      <c r="AO45" s="563"/>
      <c r="AP45" s="563"/>
      <c r="AQ45" s="563"/>
      <c r="AR45" s="563"/>
      <c r="AS45" s="563"/>
    </row>
    <row r="46" spans="1:45" ht="19.5" customHeight="1">
      <c r="A46" s="579"/>
      <c r="B46" s="573"/>
      <c r="C46" s="574" t="s">
        <v>89</v>
      </c>
      <c r="D46" s="553">
        <f t="shared" si="17"/>
        <v>175</v>
      </c>
      <c r="E46" s="553">
        <v>5</v>
      </c>
      <c r="F46" s="553">
        <v>13</v>
      </c>
      <c r="G46" s="553">
        <v>14</v>
      </c>
      <c r="H46" s="553">
        <v>21</v>
      </c>
      <c r="I46" s="553">
        <v>12</v>
      </c>
      <c r="J46" s="553">
        <v>5</v>
      </c>
      <c r="K46" s="553">
        <v>12</v>
      </c>
      <c r="L46" s="553">
        <v>16</v>
      </c>
      <c r="M46" s="553">
        <v>9</v>
      </c>
      <c r="N46" s="553">
        <v>6</v>
      </c>
      <c r="O46" s="553">
        <v>16</v>
      </c>
      <c r="P46" s="553">
        <v>16</v>
      </c>
      <c r="Q46" s="553">
        <v>6</v>
      </c>
      <c r="R46" s="553">
        <v>7</v>
      </c>
      <c r="S46" s="553">
        <v>4</v>
      </c>
      <c r="T46" s="553">
        <v>3</v>
      </c>
      <c r="U46" s="553">
        <v>3</v>
      </c>
      <c r="V46" s="581">
        <v>7</v>
      </c>
      <c r="W46" s="562"/>
      <c r="X46" s="562"/>
      <c r="Y46" s="563"/>
      <c r="Z46" s="563"/>
      <c r="AA46" s="563"/>
      <c r="AB46" s="563"/>
      <c r="AC46" s="563"/>
      <c r="AD46" s="563"/>
      <c r="AE46" s="563"/>
      <c r="AF46" s="563"/>
      <c r="AG46" s="563"/>
      <c r="AH46" s="563"/>
      <c r="AI46" s="563"/>
      <c r="AJ46" s="563"/>
      <c r="AK46" s="563"/>
      <c r="AL46" s="563"/>
      <c r="AM46" s="563"/>
      <c r="AN46" s="563"/>
      <c r="AO46" s="563"/>
      <c r="AP46" s="563"/>
      <c r="AQ46" s="563"/>
      <c r="AR46" s="563"/>
      <c r="AS46" s="563"/>
    </row>
    <row r="47" spans="1:45" s="578" customFormat="1" ht="19.5" customHeight="1">
      <c r="A47" s="582" t="s">
        <v>31</v>
      </c>
      <c r="B47" s="573" t="s">
        <v>469</v>
      </c>
      <c r="C47" s="583"/>
      <c r="D47" s="548">
        <f t="shared" si="17"/>
        <v>3644</v>
      </c>
      <c r="E47" s="548">
        <f t="shared" ref="E47:V47" si="21">SUM(E48:E49)</f>
        <v>41</v>
      </c>
      <c r="F47" s="548">
        <f t="shared" si="21"/>
        <v>184</v>
      </c>
      <c r="G47" s="548">
        <f t="shared" si="21"/>
        <v>273</v>
      </c>
      <c r="H47" s="548">
        <f t="shared" si="21"/>
        <v>290</v>
      </c>
      <c r="I47" s="548">
        <f t="shared" si="21"/>
        <v>237</v>
      </c>
      <c r="J47" s="548">
        <f t="shared" si="21"/>
        <v>270</v>
      </c>
      <c r="K47" s="548">
        <f t="shared" si="21"/>
        <v>209</v>
      </c>
      <c r="L47" s="548">
        <f t="shared" si="21"/>
        <v>237</v>
      </c>
      <c r="M47" s="548">
        <f t="shared" si="21"/>
        <v>283</v>
      </c>
      <c r="N47" s="548">
        <f t="shared" si="21"/>
        <v>344</v>
      </c>
      <c r="O47" s="548">
        <f t="shared" si="21"/>
        <v>276</v>
      </c>
      <c r="P47" s="548">
        <f t="shared" si="21"/>
        <v>223</v>
      </c>
      <c r="Q47" s="548">
        <f t="shared" si="21"/>
        <v>191</v>
      </c>
      <c r="R47" s="548">
        <f t="shared" si="21"/>
        <v>144</v>
      </c>
      <c r="S47" s="548">
        <f t="shared" si="21"/>
        <v>163</v>
      </c>
      <c r="T47" s="548">
        <f t="shared" si="21"/>
        <v>115</v>
      </c>
      <c r="U47" s="548">
        <f t="shared" si="21"/>
        <v>70</v>
      </c>
      <c r="V47" s="575">
        <f t="shared" si="21"/>
        <v>94</v>
      </c>
      <c r="W47" s="562"/>
      <c r="X47" s="562"/>
      <c r="Y47" s="563"/>
      <c r="Z47" s="563"/>
      <c r="AA47" s="563"/>
      <c r="AB47" s="563"/>
      <c r="AC47" s="563"/>
      <c r="AD47" s="563"/>
      <c r="AE47" s="563"/>
      <c r="AF47" s="563"/>
      <c r="AG47" s="563"/>
      <c r="AH47" s="563"/>
      <c r="AI47" s="563"/>
      <c r="AJ47" s="563"/>
      <c r="AK47" s="563"/>
      <c r="AL47" s="563"/>
      <c r="AM47" s="563"/>
      <c r="AN47" s="563"/>
      <c r="AO47" s="563"/>
      <c r="AP47" s="563"/>
      <c r="AQ47" s="563"/>
      <c r="AR47" s="563"/>
      <c r="AS47" s="563"/>
    </row>
    <row r="48" spans="1:45" s="578" customFormat="1" ht="19.5" customHeight="1">
      <c r="A48" s="579"/>
      <c r="B48" s="573"/>
      <c r="C48" s="580" t="s">
        <v>88</v>
      </c>
      <c r="D48" s="553">
        <f t="shared" si="17"/>
        <v>2033</v>
      </c>
      <c r="E48" s="553">
        <v>27</v>
      </c>
      <c r="F48" s="553">
        <v>92</v>
      </c>
      <c r="G48" s="553">
        <v>132</v>
      </c>
      <c r="H48" s="553">
        <v>167</v>
      </c>
      <c r="I48" s="553">
        <v>127</v>
      </c>
      <c r="J48" s="553">
        <v>155</v>
      </c>
      <c r="K48" s="553">
        <v>121</v>
      </c>
      <c r="L48" s="553">
        <v>142</v>
      </c>
      <c r="M48" s="553">
        <v>149</v>
      </c>
      <c r="N48" s="553">
        <v>167</v>
      </c>
      <c r="O48" s="553">
        <v>162</v>
      </c>
      <c r="P48" s="553">
        <v>125</v>
      </c>
      <c r="Q48" s="553">
        <v>110</v>
      </c>
      <c r="R48" s="553">
        <v>95</v>
      </c>
      <c r="S48" s="553">
        <v>111</v>
      </c>
      <c r="T48" s="553">
        <v>69</v>
      </c>
      <c r="U48" s="553">
        <v>25</v>
      </c>
      <c r="V48" s="581">
        <v>57</v>
      </c>
      <c r="W48" s="562"/>
      <c r="X48" s="562"/>
      <c r="Y48" s="563"/>
      <c r="Z48" s="563"/>
      <c r="AA48" s="563"/>
      <c r="AB48" s="563"/>
      <c r="AC48" s="563"/>
      <c r="AD48" s="563"/>
      <c r="AE48" s="563"/>
      <c r="AF48" s="563"/>
      <c r="AG48" s="563"/>
      <c r="AH48" s="563"/>
      <c r="AI48" s="563"/>
      <c r="AJ48" s="563"/>
      <c r="AK48" s="563"/>
      <c r="AL48" s="563"/>
      <c r="AM48" s="563"/>
      <c r="AN48" s="563"/>
      <c r="AO48" s="563"/>
      <c r="AP48" s="563"/>
      <c r="AQ48" s="563"/>
      <c r="AR48" s="563"/>
      <c r="AS48" s="563"/>
    </row>
    <row r="49" spans="1:45" ht="19.5" customHeight="1">
      <c r="A49" s="579"/>
      <c r="B49" s="573"/>
      <c r="C49" s="574" t="s">
        <v>89</v>
      </c>
      <c r="D49" s="553">
        <f t="shared" si="17"/>
        <v>1611</v>
      </c>
      <c r="E49" s="553">
        <v>14</v>
      </c>
      <c r="F49" s="553">
        <v>92</v>
      </c>
      <c r="G49" s="553">
        <v>141</v>
      </c>
      <c r="H49" s="553">
        <v>123</v>
      </c>
      <c r="I49" s="553">
        <v>110</v>
      </c>
      <c r="J49" s="553">
        <v>115</v>
      </c>
      <c r="K49" s="553">
        <v>88</v>
      </c>
      <c r="L49" s="553">
        <v>95</v>
      </c>
      <c r="M49" s="553">
        <v>134</v>
      </c>
      <c r="N49" s="553">
        <v>177</v>
      </c>
      <c r="O49" s="553">
        <v>114</v>
      </c>
      <c r="P49" s="553">
        <v>98</v>
      </c>
      <c r="Q49" s="553">
        <v>81</v>
      </c>
      <c r="R49" s="553">
        <v>49</v>
      </c>
      <c r="S49" s="553">
        <v>52</v>
      </c>
      <c r="T49" s="553">
        <v>46</v>
      </c>
      <c r="U49" s="553">
        <v>45</v>
      </c>
      <c r="V49" s="581">
        <v>37</v>
      </c>
      <c r="W49" s="562"/>
      <c r="X49" s="562"/>
      <c r="Y49" s="563"/>
      <c r="Z49" s="563"/>
      <c r="AA49" s="563"/>
      <c r="AB49" s="563"/>
      <c r="AC49" s="563"/>
      <c r="AD49" s="563"/>
      <c r="AE49" s="563"/>
      <c r="AF49" s="563"/>
      <c r="AG49" s="563"/>
      <c r="AH49" s="563"/>
      <c r="AI49" s="563"/>
      <c r="AJ49" s="563"/>
      <c r="AK49" s="563"/>
      <c r="AL49" s="563"/>
      <c r="AM49" s="563"/>
      <c r="AN49" s="563"/>
      <c r="AO49" s="563"/>
      <c r="AP49" s="563"/>
      <c r="AQ49" s="563"/>
      <c r="AR49" s="563"/>
      <c r="AS49" s="563"/>
    </row>
    <row r="50" spans="1:45" s="578" customFormat="1" ht="19.5" customHeight="1">
      <c r="A50" s="582" t="s">
        <v>33</v>
      </c>
      <c r="B50" s="573" t="s">
        <v>470</v>
      </c>
      <c r="C50" s="583"/>
      <c r="D50" s="548">
        <f t="shared" si="17"/>
        <v>6820</v>
      </c>
      <c r="E50" s="548">
        <f t="shared" ref="E50:V50" si="22">SUM(E51:E52)</f>
        <v>95</v>
      </c>
      <c r="F50" s="548">
        <f t="shared" si="22"/>
        <v>352</v>
      </c>
      <c r="G50" s="548">
        <f t="shared" si="22"/>
        <v>422</v>
      </c>
      <c r="H50" s="548">
        <f t="shared" si="22"/>
        <v>451</v>
      </c>
      <c r="I50" s="548">
        <f t="shared" si="22"/>
        <v>488</v>
      </c>
      <c r="J50" s="548">
        <f t="shared" si="22"/>
        <v>493</v>
      </c>
      <c r="K50" s="548">
        <f t="shared" si="22"/>
        <v>487</v>
      </c>
      <c r="L50" s="548">
        <f t="shared" si="22"/>
        <v>527</v>
      </c>
      <c r="M50" s="548">
        <f t="shared" si="22"/>
        <v>522</v>
      </c>
      <c r="N50" s="548">
        <f t="shared" si="22"/>
        <v>600</v>
      </c>
      <c r="O50" s="548">
        <f t="shared" si="22"/>
        <v>567</v>
      </c>
      <c r="P50" s="548">
        <f t="shared" si="22"/>
        <v>437</v>
      </c>
      <c r="Q50" s="548">
        <f t="shared" si="22"/>
        <v>376</v>
      </c>
      <c r="R50" s="548">
        <f t="shared" si="22"/>
        <v>302</v>
      </c>
      <c r="S50" s="548">
        <f t="shared" si="22"/>
        <v>223</v>
      </c>
      <c r="T50" s="548">
        <f t="shared" si="22"/>
        <v>151</v>
      </c>
      <c r="U50" s="548">
        <f t="shared" si="22"/>
        <v>141</v>
      </c>
      <c r="V50" s="575">
        <f t="shared" si="22"/>
        <v>186</v>
      </c>
      <c r="W50" s="562"/>
      <c r="X50" s="562"/>
      <c r="Y50" s="563"/>
      <c r="Z50" s="563"/>
      <c r="AA50" s="563"/>
      <c r="AB50" s="563"/>
      <c r="AC50" s="563"/>
      <c r="AD50" s="563"/>
      <c r="AE50" s="563"/>
      <c r="AF50" s="563"/>
      <c r="AG50" s="563"/>
      <c r="AH50" s="563"/>
      <c r="AI50" s="563"/>
      <c r="AJ50" s="563"/>
      <c r="AK50" s="563"/>
      <c r="AL50" s="563"/>
      <c r="AM50" s="563"/>
      <c r="AN50" s="563"/>
      <c r="AO50" s="563"/>
      <c r="AP50" s="563"/>
      <c r="AQ50" s="563"/>
      <c r="AR50" s="563"/>
      <c r="AS50" s="563"/>
    </row>
    <row r="51" spans="1:45" s="578" customFormat="1" ht="19.5" customHeight="1">
      <c r="A51" s="579"/>
      <c r="B51" s="573"/>
      <c r="C51" s="580" t="s">
        <v>88</v>
      </c>
      <c r="D51" s="553">
        <f t="shared" si="17"/>
        <v>3592</v>
      </c>
      <c r="E51" s="553">
        <v>61</v>
      </c>
      <c r="F51" s="553">
        <v>206</v>
      </c>
      <c r="G51" s="553">
        <v>206</v>
      </c>
      <c r="H51" s="553">
        <v>202</v>
      </c>
      <c r="I51" s="553">
        <v>249</v>
      </c>
      <c r="J51" s="553">
        <v>251</v>
      </c>
      <c r="K51" s="553">
        <v>275</v>
      </c>
      <c r="L51" s="553">
        <v>281</v>
      </c>
      <c r="M51" s="553">
        <v>250</v>
      </c>
      <c r="N51" s="553">
        <v>323</v>
      </c>
      <c r="O51" s="553">
        <v>288</v>
      </c>
      <c r="P51" s="553">
        <v>228</v>
      </c>
      <c r="Q51" s="553">
        <v>216</v>
      </c>
      <c r="R51" s="553">
        <v>182</v>
      </c>
      <c r="S51" s="553">
        <v>103</v>
      </c>
      <c r="T51" s="553">
        <v>72</v>
      </c>
      <c r="U51" s="553">
        <v>83</v>
      </c>
      <c r="V51" s="581">
        <v>116</v>
      </c>
      <c r="W51" s="562"/>
      <c r="X51" s="562"/>
      <c r="Y51" s="563"/>
      <c r="Z51" s="563"/>
      <c r="AA51" s="563"/>
      <c r="AB51" s="563"/>
      <c r="AC51" s="563"/>
      <c r="AD51" s="563"/>
      <c r="AE51" s="563"/>
      <c r="AF51" s="563"/>
      <c r="AG51" s="563"/>
      <c r="AH51" s="563"/>
      <c r="AI51" s="563"/>
      <c r="AJ51" s="563"/>
      <c r="AK51" s="563"/>
      <c r="AL51" s="563"/>
      <c r="AM51" s="563"/>
      <c r="AN51" s="563"/>
      <c r="AO51" s="563"/>
      <c r="AP51" s="563"/>
      <c r="AQ51" s="563"/>
      <c r="AR51" s="563"/>
      <c r="AS51" s="563"/>
    </row>
    <row r="52" spans="1:45" ht="19.5" customHeight="1">
      <c r="A52" s="579"/>
      <c r="B52" s="573"/>
      <c r="C52" s="574" t="s">
        <v>89</v>
      </c>
      <c r="D52" s="553">
        <f t="shared" si="17"/>
        <v>3228</v>
      </c>
      <c r="E52" s="553">
        <v>34</v>
      </c>
      <c r="F52" s="553">
        <v>146</v>
      </c>
      <c r="G52" s="553">
        <v>216</v>
      </c>
      <c r="H52" s="553">
        <v>249</v>
      </c>
      <c r="I52" s="553">
        <v>239</v>
      </c>
      <c r="J52" s="553">
        <v>242</v>
      </c>
      <c r="K52" s="553">
        <v>212</v>
      </c>
      <c r="L52" s="553">
        <v>246</v>
      </c>
      <c r="M52" s="553">
        <v>272</v>
      </c>
      <c r="N52" s="553">
        <v>277</v>
      </c>
      <c r="O52" s="553">
        <v>279</v>
      </c>
      <c r="P52" s="553">
        <v>209</v>
      </c>
      <c r="Q52" s="553">
        <v>160</v>
      </c>
      <c r="R52" s="553">
        <v>120</v>
      </c>
      <c r="S52" s="553">
        <v>120</v>
      </c>
      <c r="T52" s="553">
        <v>79</v>
      </c>
      <c r="U52" s="553">
        <v>58</v>
      </c>
      <c r="V52" s="581">
        <v>70</v>
      </c>
      <c r="W52" s="562"/>
      <c r="X52" s="562"/>
      <c r="Y52" s="563"/>
      <c r="Z52" s="563"/>
      <c r="AA52" s="563"/>
      <c r="AB52" s="563"/>
      <c r="AC52" s="563"/>
      <c r="AD52" s="563"/>
      <c r="AE52" s="563"/>
      <c r="AF52" s="563"/>
      <c r="AG52" s="563"/>
      <c r="AH52" s="563"/>
      <c r="AI52" s="563"/>
      <c r="AJ52" s="563"/>
      <c r="AK52" s="563"/>
      <c r="AL52" s="563"/>
      <c r="AM52" s="563"/>
      <c r="AN52" s="563"/>
      <c r="AO52" s="563"/>
      <c r="AP52" s="563"/>
      <c r="AQ52" s="563"/>
      <c r="AR52" s="563"/>
      <c r="AS52" s="563"/>
    </row>
    <row r="53" spans="1:45" s="578" customFormat="1" ht="19.5" customHeight="1">
      <c r="A53" s="582" t="s">
        <v>35</v>
      </c>
      <c r="B53" s="573" t="s">
        <v>471</v>
      </c>
      <c r="C53" s="583"/>
      <c r="D53" s="548">
        <f t="shared" si="17"/>
        <v>1979</v>
      </c>
      <c r="E53" s="548">
        <f t="shared" ref="E53:V53" si="23">SUM(E54:E55)</f>
        <v>32</v>
      </c>
      <c r="F53" s="548">
        <f t="shared" si="23"/>
        <v>128</v>
      </c>
      <c r="G53" s="548">
        <f t="shared" si="23"/>
        <v>165</v>
      </c>
      <c r="H53" s="548">
        <f t="shared" si="23"/>
        <v>162</v>
      </c>
      <c r="I53" s="548">
        <f t="shared" si="23"/>
        <v>127</v>
      </c>
      <c r="J53" s="548">
        <f t="shared" si="23"/>
        <v>145</v>
      </c>
      <c r="K53" s="548">
        <f t="shared" si="23"/>
        <v>155</v>
      </c>
      <c r="L53" s="548">
        <f t="shared" si="23"/>
        <v>161</v>
      </c>
      <c r="M53" s="548">
        <f t="shared" si="23"/>
        <v>182</v>
      </c>
      <c r="N53" s="548">
        <f t="shared" si="23"/>
        <v>146</v>
      </c>
      <c r="O53" s="548">
        <f t="shared" si="23"/>
        <v>79</v>
      </c>
      <c r="P53" s="548">
        <f t="shared" si="23"/>
        <v>95</v>
      </c>
      <c r="Q53" s="548">
        <f t="shared" si="23"/>
        <v>145</v>
      </c>
      <c r="R53" s="548">
        <f t="shared" si="23"/>
        <v>86</v>
      </c>
      <c r="S53" s="548">
        <f t="shared" si="23"/>
        <v>66</v>
      </c>
      <c r="T53" s="548">
        <f t="shared" si="23"/>
        <v>55</v>
      </c>
      <c r="U53" s="548">
        <f t="shared" si="23"/>
        <v>34</v>
      </c>
      <c r="V53" s="575">
        <f t="shared" si="23"/>
        <v>16</v>
      </c>
      <c r="W53" s="562"/>
      <c r="X53" s="562"/>
      <c r="Y53" s="563"/>
      <c r="Z53" s="563"/>
      <c r="AA53" s="563"/>
      <c r="AB53" s="563"/>
      <c r="AC53" s="563"/>
      <c r="AD53" s="563"/>
      <c r="AE53" s="563"/>
      <c r="AF53" s="563"/>
      <c r="AG53" s="563"/>
      <c r="AH53" s="563"/>
      <c r="AI53" s="563"/>
      <c r="AJ53" s="563"/>
      <c r="AK53" s="563"/>
      <c r="AL53" s="563"/>
      <c r="AM53" s="563"/>
      <c r="AN53" s="563"/>
      <c r="AO53" s="563"/>
      <c r="AP53" s="563"/>
      <c r="AQ53" s="563"/>
      <c r="AR53" s="563"/>
      <c r="AS53" s="563"/>
    </row>
    <row r="54" spans="1:45" s="578" customFormat="1" ht="19.5" customHeight="1">
      <c r="A54" s="579"/>
      <c r="B54" s="584"/>
      <c r="C54" s="580" t="s">
        <v>88</v>
      </c>
      <c r="D54" s="553">
        <f t="shared" si="17"/>
        <v>1130</v>
      </c>
      <c r="E54" s="553">
        <v>15</v>
      </c>
      <c r="F54" s="553">
        <v>68</v>
      </c>
      <c r="G54" s="553">
        <v>88</v>
      </c>
      <c r="H54" s="553">
        <v>77</v>
      </c>
      <c r="I54" s="553">
        <v>64</v>
      </c>
      <c r="J54" s="553">
        <v>81</v>
      </c>
      <c r="K54" s="553">
        <v>101</v>
      </c>
      <c r="L54" s="553">
        <v>87</v>
      </c>
      <c r="M54" s="553">
        <v>110</v>
      </c>
      <c r="N54" s="553">
        <v>78</v>
      </c>
      <c r="O54" s="553">
        <v>54</v>
      </c>
      <c r="P54" s="553">
        <v>74</v>
      </c>
      <c r="Q54" s="553">
        <v>81</v>
      </c>
      <c r="R54" s="553">
        <v>49</v>
      </c>
      <c r="S54" s="553">
        <v>31</v>
      </c>
      <c r="T54" s="553">
        <v>43</v>
      </c>
      <c r="U54" s="553">
        <v>18</v>
      </c>
      <c r="V54" s="581">
        <v>11</v>
      </c>
      <c r="W54" s="562"/>
      <c r="X54" s="562"/>
      <c r="Y54" s="563"/>
      <c r="Z54" s="563"/>
      <c r="AA54" s="563"/>
      <c r="AB54" s="563"/>
      <c r="AC54" s="563"/>
      <c r="AD54" s="563"/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3"/>
      <c r="AR54" s="563"/>
      <c r="AS54" s="563"/>
    </row>
    <row r="55" spans="1:45" ht="19.5" customHeight="1">
      <c r="A55" s="579"/>
      <c r="B55" s="573"/>
      <c r="C55" s="574" t="s">
        <v>89</v>
      </c>
      <c r="D55" s="553">
        <f t="shared" si="17"/>
        <v>849</v>
      </c>
      <c r="E55" s="553">
        <v>17</v>
      </c>
      <c r="F55" s="553">
        <v>60</v>
      </c>
      <c r="G55" s="553">
        <v>77</v>
      </c>
      <c r="H55" s="553">
        <v>85</v>
      </c>
      <c r="I55" s="553">
        <v>63</v>
      </c>
      <c r="J55" s="553">
        <v>64</v>
      </c>
      <c r="K55" s="553">
        <v>54</v>
      </c>
      <c r="L55" s="553">
        <v>74</v>
      </c>
      <c r="M55" s="553">
        <v>72</v>
      </c>
      <c r="N55" s="553">
        <v>68</v>
      </c>
      <c r="O55" s="553">
        <v>25</v>
      </c>
      <c r="P55" s="553">
        <v>21</v>
      </c>
      <c r="Q55" s="553">
        <v>64</v>
      </c>
      <c r="R55" s="553">
        <v>37</v>
      </c>
      <c r="S55" s="553">
        <v>35</v>
      </c>
      <c r="T55" s="553">
        <v>12</v>
      </c>
      <c r="U55" s="553">
        <v>16</v>
      </c>
      <c r="V55" s="581">
        <v>5</v>
      </c>
      <c r="W55" s="562"/>
      <c r="X55" s="562"/>
      <c r="Y55" s="563"/>
      <c r="Z55" s="563"/>
      <c r="AA55" s="563"/>
      <c r="AB55" s="563"/>
      <c r="AC55" s="563"/>
      <c r="AD55" s="563"/>
      <c r="AE55" s="563"/>
      <c r="AF55" s="563"/>
      <c r="AG55" s="563"/>
      <c r="AH55" s="563"/>
      <c r="AI55" s="563"/>
      <c r="AJ55" s="563"/>
      <c r="AK55" s="563"/>
      <c r="AL55" s="563"/>
      <c r="AM55" s="563"/>
      <c r="AN55" s="563"/>
      <c r="AO55" s="563"/>
      <c r="AP55" s="563"/>
      <c r="AQ55" s="563"/>
      <c r="AR55" s="563"/>
      <c r="AS55" s="563"/>
    </row>
    <row r="56" spans="1:45" s="578" customFormat="1" ht="19.5" customHeight="1">
      <c r="A56" s="582" t="s">
        <v>37</v>
      </c>
      <c r="B56" s="573" t="s">
        <v>472</v>
      </c>
      <c r="C56" s="583"/>
      <c r="D56" s="548">
        <f t="shared" si="17"/>
        <v>5525</v>
      </c>
      <c r="E56" s="548">
        <f t="shared" ref="E56:V56" si="24">SUM(E57:E58)</f>
        <v>180</v>
      </c>
      <c r="F56" s="548">
        <f t="shared" si="24"/>
        <v>636</v>
      </c>
      <c r="G56" s="548">
        <f t="shared" si="24"/>
        <v>713</v>
      </c>
      <c r="H56" s="548">
        <f t="shared" si="24"/>
        <v>653</v>
      </c>
      <c r="I56" s="548">
        <f t="shared" si="24"/>
        <v>450</v>
      </c>
      <c r="J56" s="548">
        <f t="shared" si="24"/>
        <v>410</v>
      </c>
      <c r="K56" s="548">
        <f t="shared" si="24"/>
        <v>309</v>
      </c>
      <c r="L56" s="548">
        <f t="shared" si="24"/>
        <v>387</v>
      </c>
      <c r="M56" s="548">
        <f t="shared" si="24"/>
        <v>422</v>
      </c>
      <c r="N56" s="548">
        <f t="shared" si="24"/>
        <v>208</v>
      </c>
      <c r="O56" s="548">
        <f t="shared" si="24"/>
        <v>313</v>
      </c>
      <c r="P56" s="548">
        <f t="shared" si="24"/>
        <v>208</v>
      </c>
      <c r="Q56" s="548">
        <f t="shared" si="24"/>
        <v>187</v>
      </c>
      <c r="R56" s="548">
        <f t="shared" si="24"/>
        <v>208</v>
      </c>
      <c r="S56" s="548">
        <f t="shared" si="24"/>
        <v>100</v>
      </c>
      <c r="T56" s="548">
        <f t="shared" si="24"/>
        <v>90</v>
      </c>
      <c r="U56" s="548">
        <f t="shared" si="24"/>
        <v>29</v>
      </c>
      <c r="V56" s="575">
        <f t="shared" si="24"/>
        <v>22</v>
      </c>
      <c r="W56" s="562"/>
      <c r="X56" s="562"/>
      <c r="Y56" s="563"/>
      <c r="Z56" s="563"/>
      <c r="AA56" s="563"/>
      <c r="AB56" s="563"/>
      <c r="AC56" s="563"/>
      <c r="AD56" s="563"/>
      <c r="AE56" s="563"/>
      <c r="AF56" s="563"/>
      <c r="AG56" s="563"/>
      <c r="AH56" s="563"/>
      <c r="AI56" s="563"/>
      <c r="AJ56" s="563"/>
      <c r="AK56" s="563"/>
      <c r="AL56" s="563"/>
      <c r="AM56" s="563"/>
      <c r="AN56" s="563"/>
      <c r="AO56" s="563"/>
      <c r="AP56" s="563"/>
      <c r="AQ56" s="563"/>
      <c r="AR56" s="563"/>
      <c r="AS56" s="563"/>
    </row>
    <row r="57" spans="1:45" s="578" customFormat="1" ht="19.5" customHeight="1">
      <c r="A57" s="579"/>
      <c r="B57" s="573"/>
      <c r="C57" s="580" t="s">
        <v>88</v>
      </c>
      <c r="D57" s="553">
        <f t="shared" si="17"/>
        <v>2757</v>
      </c>
      <c r="E57" s="553">
        <v>80</v>
      </c>
      <c r="F57" s="553">
        <v>317</v>
      </c>
      <c r="G57" s="553">
        <v>386</v>
      </c>
      <c r="H57" s="553">
        <v>341</v>
      </c>
      <c r="I57" s="553">
        <v>218</v>
      </c>
      <c r="J57" s="553">
        <v>183</v>
      </c>
      <c r="K57" s="553">
        <v>161</v>
      </c>
      <c r="L57" s="553">
        <v>152</v>
      </c>
      <c r="M57" s="553">
        <v>192</v>
      </c>
      <c r="N57" s="553">
        <v>118</v>
      </c>
      <c r="O57" s="553">
        <v>151</v>
      </c>
      <c r="P57" s="553">
        <v>106</v>
      </c>
      <c r="Q57" s="553">
        <v>115</v>
      </c>
      <c r="R57" s="553">
        <v>101</v>
      </c>
      <c r="S57" s="553">
        <v>46</v>
      </c>
      <c r="T57" s="553">
        <v>59</v>
      </c>
      <c r="U57" s="553">
        <v>17</v>
      </c>
      <c r="V57" s="581">
        <v>14</v>
      </c>
      <c r="W57" s="562"/>
      <c r="X57" s="562"/>
      <c r="Y57" s="563"/>
      <c r="Z57" s="563"/>
      <c r="AA57" s="563"/>
      <c r="AB57" s="563"/>
      <c r="AC57" s="563"/>
      <c r="AD57" s="563"/>
      <c r="AE57" s="563"/>
      <c r="AF57" s="563"/>
      <c r="AG57" s="563"/>
      <c r="AH57" s="563"/>
      <c r="AI57" s="563"/>
      <c r="AJ57" s="563"/>
      <c r="AK57" s="563"/>
      <c r="AL57" s="563"/>
      <c r="AM57" s="563"/>
      <c r="AN57" s="563"/>
      <c r="AO57" s="563"/>
      <c r="AP57" s="563"/>
      <c r="AQ57" s="563"/>
      <c r="AR57" s="563"/>
      <c r="AS57" s="563"/>
    </row>
    <row r="58" spans="1:45" ht="19.5" customHeight="1">
      <c r="A58" s="579"/>
      <c r="B58" s="573"/>
      <c r="C58" s="574" t="s">
        <v>89</v>
      </c>
      <c r="D58" s="553">
        <f t="shared" si="17"/>
        <v>2768</v>
      </c>
      <c r="E58" s="553">
        <v>100</v>
      </c>
      <c r="F58" s="553">
        <v>319</v>
      </c>
      <c r="G58" s="553">
        <v>327</v>
      </c>
      <c r="H58" s="553">
        <v>312</v>
      </c>
      <c r="I58" s="553">
        <v>232</v>
      </c>
      <c r="J58" s="553">
        <v>227</v>
      </c>
      <c r="K58" s="553">
        <v>148</v>
      </c>
      <c r="L58" s="553">
        <v>235</v>
      </c>
      <c r="M58" s="553">
        <v>230</v>
      </c>
      <c r="N58" s="553">
        <v>90</v>
      </c>
      <c r="O58" s="553">
        <v>162</v>
      </c>
      <c r="P58" s="553">
        <v>102</v>
      </c>
      <c r="Q58" s="553">
        <v>72</v>
      </c>
      <c r="R58" s="553">
        <v>107</v>
      </c>
      <c r="S58" s="553">
        <v>54</v>
      </c>
      <c r="T58" s="553">
        <v>31</v>
      </c>
      <c r="U58" s="553">
        <v>12</v>
      </c>
      <c r="V58" s="581">
        <v>8</v>
      </c>
      <c r="W58" s="562"/>
      <c r="X58" s="562"/>
      <c r="Y58" s="563"/>
      <c r="Z58" s="563"/>
      <c r="AA58" s="563"/>
      <c r="AB58" s="563"/>
      <c r="AC58" s="563"/>
      <c r="AD58" s="563"/>
      <c r="AE58" s="563"/>
      <c r="AF58" s="563"/>
      <c r="AG58" s="563"/>
      <c r="AH58" s="563"/>
      <c r="AI58" s="563"/>
      <c r="AJ58" s="563"/>
      <c r="AK58" s="563"/>
      <c r="AL58" s="563"/>
      <c r="AM58" s="563"/>
      <c r="AN58" s="563"/>
      <c r="AO58" s="563"/>
      <c r="AP58" s="563"/>
      <c r="AQ58" s="563"/>
      <c r="AR58" s="563"/>
      <c r="AS58" s="563"/>
    </row>
    <row r="59" spans="1:45" s="578" customFormat="1" ht="19.5" customHeight="1">
      <c r="A59" s="582" t="s">
        <v>39</v>
      </c>
      <c r="B59" s="573" t="s">
        <v>473</v>
      </c>
      <c r="C59" s="583"/>
      <c r="D59" s="548">
        <f t="shared" si="17"/>
        <v>12380</v>
      </c>
      <c r="E59" s="548">
        <f t="shared" ref="E59:V59" si="25">SUM(E60:E61)</f>
        <v>188</v>
      </c>
      <c r="F59" s="548">
        <f t="shared" si="25"/>
        <v>807</v>
      </c>
      <c r="G59" s="548">
        <f t="shared" si="25"/>
        <v>1062</v>
      </c>
      <c r="H59" s="548">
        <f t="shared" si="25"/>
        <v>1024</v>
      </c>
      <c r="I59" s="548">
        <f t="shared" si="25"/>
        <v>894</v>
      </c>
      <c r="J59" s="548">
        <f t="shared" si="25"/>
        <v>744</v>
      </c>
      <c r="K59" s="548">
        <f t="shared" si="25"/>
        <v>860</v>
      </c>
      <c r="L59" s="548">
        <f t="shared" si="25"/>
        <v>1007</v>
      </c>
      <c r="M59" s="548">
        <f t="shared" si="25"/>
        <v>1037</v>
      </c>
      <c r="N59" s="548">
        <f t="shared" si="25"/>
        <v>994</v>
      </c>
      <c r="O59" s="548">
        <f t="shared" si="25"/>
        <v>852</v>
      </c>
      <c r="P59" s="548">
        <f t="shared" si="25"/>
        <v>770</v>
      </c>
      <c r="Q59" s="548">
        <f t="shared" si="25"/>
        <v>600</v>
      </c>
      <c r="R59" s="548">
        <f t="shared" si="25"/>
        <v>469</v>
      </c>
      <c r="S59" s="548">
        <f t="shared" si="25"/>
        <v>445</v>
      </c>
      <c r="T59" s="548">
        <f t="shared" si="25"/>
        <v>284</v>
      </c>
      <c r="U59" s="548">
        <f t="shared" si="25"/>
        <v>189</v>
      </c>
      <c r="V59" s="575">
        <f t="shared" si="25"/>
        <v>154</v>
      </c>
      <c r="W59" s="562"/>
      <c r="X59" s="562"/>
      <c r="Y59" s="563"/>
      <c r="Z59" s="563"/>
      <c r="AA59" s="563"/>
      <c r="AB59" s="563"/>
      <c r="AC59" s="563"/>
      <c r="AD59" s="563"/>
      <c r="AE59" s="563"/>
      <c r="AF59" s="563"/>
      <c r="AG59" s="563"/>
      <c r="AH59" s="563"/>
      <c r="AI59" s="563"/>
      <c r="AJ59" s="563"/>
      <c r="AK59" s="563"/>
      <c r="AL59" s="563"/>
      <c r="AM59" s="563"/>
      <c r="AN59" s="563"/>
      <c r="AO59" s="563"/>
      <c r="AP59" s="563"/>
      <c r="AQ59" s="563"/>
      <c r="AR59" s="563"/>
      <c r="AS59" s="563"/>
    </row>
    <row r="60" spans="1:45" s="578" customFormat="1" ht="19.5" customHeight="1">
      <c r="A60" s="579"/>
      <c r="B60" s="573"/>
      <c r="C60" s="580" t="s">
        <v>88</v>
      </c>
      <c r="D60" s="553">
        <f t="shared" si="17"/>
        <v>6659</v>
      </c>
      <c r="E60" s="553">
        <v>89</v>
      </c>
      <c r="F60" s="553">
        <v>411</v>
      </c>
      <c r="G60" s="553">
        <v>563</v>
      </c>
      <c r="H60" s="553">
        <v>532</v>
      </c>
      <c r="I60" s="553">
        <v>459</v>
      </c>
      <c r="J60" s="553">
        <v>400</v>
      </c>
      <c r="K60" s="553">
        <v>448</v>
      </c>
      <c r="L60" s="553">
        <v>514</v>
      </c>
      <c r="M60" s="553">
        <v>540</v>
      </c>
      <c r="N60" s="553">
        <v>551</v>
      </c>
      <c r="O60" s="553">
        <v>501</v>
      </c>
      <c r="P60" s="553">
        <v>427</v>
      </c>
      <c r="Q60" s="553">
        <v>327</v>
      </c>
      <c r="R60" s="553">
        <v>274</v>
      </c>
      <c r="S60" s="553">
        <v>279</v>
      </c>
      <c r="T60" s="553">
        <v>180</v>
      </c>
      <c r="U60" s="553">
        <v>97</v>
      </c>
      <c r="V60" s="581">
        <v>67</v>
      </c>
      <c r="W60" s="562"/>
      <c r="X60" s="562"/>
      <c r="Y60" s="563"/>
      <c r="Z60" s="563"/>
      <c r="AA60" s="563"/>
      <c r="AB60" s="563"/>
      <c r="AC60" s="563"/>
      <c r="AD60" s="563"/>
      <c r="AE60" s="563"/>
      <c r="AF60" s="563"/>
      <c r="AG60" s="563"/>
      <c r="AH60" s="563"/>
      <c r="AI60" s="563"/>
      <c r="AJ60" s="563"/>
      <c r="AK60" s="563"/>
      <c r="AL60" s="563"/>
      <c r="AM60" s="563"/>
      <c r="AN60" s="563"/>
      <c r="AO60" s="563"/>
      <c r="AP60" s="563"/>
      <c r="AQ60" s="563"/>
      <c r="AR60" s="563"/>
      <c r="AS60" s="563"/>
    </row>
    <row r="61" spans="1:45" ht="19.5" customHeight="1">
      <c r="A61" s="579"/>
      <c r="B61" s="573"/>
      <c r="C61" s="574" t="s">
        <v>89</v>
      </c>
      <c r="D61" s="553">
        <f t="shared" si="17"/>
        <v>5721</v>
      </c>
      <c r="E61" s="553">
        <v>99</v>
      </c>
      <c r="F61" s="553">
        <v>396</v>
      </c>
      <c r="G61" s="553">
        <v>499</v>
      </c>
      <c r="H61" s="553">
        <v>492</v>
      </c>
      <c r="I61" s="553">
        <v>435</v>
      </c>
      <c r="J61" s="553">
        <v>344</v>
      </c>
      <c r="K61" s="553">
        <v>412</v>
      </c>
      <c r="L61" s="553">
        <v>493</v>
      </c>
      <c r="M61" s="553">
        <v>497</v>
      </c>
      <c r="N61" s="553">
        <v>443</v>
      </c>
      <c r="O61" s="553">
        <v>351</v>
      </c>
      <c r="P61" s="553">
        <v>343</v>
      </c>
      <c r="Q61" s="553">
        <v>273</v>
      </c>
      <c r="R61" s="553">
        <v>195</v>
      </c>
      <c r="S61" s="553">
        <v>166</v>
      </c>
      <c r="T61" s="553">
        <v>104</v>
      </c>
      <c r="U61" s="553">
        <v>92</v>
      </c>
      <c r="V61" s="581">
        <v>87</v>
      </c>
      <c r="W61" s="562"/>
      <c r="X61" s="562"/>
      <c r="Y61" s="563"/>
      <c r="Z61" s="563"/>
      <c r="AA61" s="563"/>
      <c r="AB61" s="563"/>
      <c r="AC61" s="563"/>
      <c r="AD61" s="563"/>
      <c r="AE61" s="563"/>
      <c r="AF61" s="563"/>
      <c r="AG61" s="563"/>
      <c r="AH61" s="563"/>
      <c r="AI61" s="563"/>
      <c r="AJ61" s="563"/>
      <c r="AK61" s="563"/>
      <c r="AL61" s="563"/>
      <c r="AM61" s="563"/>
      <c r="AN61" s="563"/>
      <c r="AO61" s="563"/>
      <c r="AP61" s="563"/>
      <c r="AQ61" s="563"/>
      <c r="AR61" s="563"/>
      <c r="AS61" s="563"/>
    </row>
    <row r="62" spans="1:45" ht="19.5" customHeight="1">
      <c r="A62" s="1488" t="s">
        <v>35</v>
      </c>
      <c r="B62" s="1471" t="s">
        <v>474</v>
      </c>
      <c r="C62" s="1483"/>
      <c r="D62" s="1461">
        <f>SUM(E62:V62)</f>
        <v>3713</v>
      </c>
      <c r="E62" s="1461">
        <f t="shared" ref="E62:V62" si="26">SUM(E65+E68+E71+E74+E77)</f>
        <v>80</v>
      </c>
      <c r="F62" s="1461">
        <f t="shared" si="26"/>
        <v>307</v>
      </c>
      <c r="G62" s="1461">
        <f t="shared" si="26"/>
        <v>389</v>
      </c>
      <c r="H62" s="1461">
        <f t="shared" si="26"/>
        <v>399</v>
      </c>
      <c r="I62" s="1461">
        <f t="shared" si="26"/>
        <v>337</v>
      </c>
      <c r="J62" s="1461">
        <f t="shared" si="26"/>
        <v>295</v>
      </c>
      <c r="K62" s="1461">
        <f t="shared" si="26"/>
        <v>259</v>
      </c>
      <c r="L62" s="1461">
        <f t="shared" si="26"/>
        <v>260</v>
      </c>
      <c r="M62" s="1461">
        <f t="shared" si="26"/>
        <v>242</v>
      </c>
      <c r="N62" s="1461">
        <f t="shared" si="26"/>
        <v>241</v>
      </c>
      <c r="O62" s="1461">
        <f t="shared" si="26"/>
        <v>199</v>
      </c>
      <c r="P62" s="1461">
        <f t="shared" si="26"/>
        <v>171</v>
      </c>
      <c r="Q62" s="1461">
        <f t="shared" si="26"/>
        <v>142</v>
      </c>
      <c r="R62" s="1461">
        <f t="shared" si="26"/>
        <v>118</v>
      </c>
      <c r="S62" s="1461">
        <f t="shared" si="26"/>
        <v>102</v>
      </c>
      <c r="T62" s="1461">
        <f t="shared" si="26"/>
        <v>78</v>
      </c>
      <c r="U62" s="1461">
        <f t="shared" si="26"/>
        <v>48</v>
      </c>
      <c r="V62" s="1461">
        <f t="shared" si="26"/>
        <v>46</v>
      </c>
      <c r="W62" s="562"/>
      <c r="X62" s="562"/>
      <c r="Y62" s="563"/>
      <c r="Z62" s="563"/>
      <c r="AA62" s="563"/>
      <c r="AB62" s="563"/>
      <c r="AC62" s="563"/>
      <c r="AD62" s="563"/>
      <c r="AE62" s="563"/>
      <c r="AF62" s="563"/>
      <c r="AG62" s="563"/>
      <c r="AH62" s="563"/>
      <c r="AI62" s="563"/>
      <c r="AJ62" s="563"/>
      <c r="AK62" s="563"/>
      <c r="AL62" s="563"/>
      <c r="AM62" s="563"/>
      <c r="AN62" s="563"/>
      <c r="AO62" s="563"/>
      <c r="AP62" s="563"/>
      <c r="AQ62" s="563"/>
      <c r="AR62" s="563"/>
      <c r="AS62" s="563"/>
    </row>
    <row r="63" spans="1:45" ht="19.5" customHeight="1">
      <c r="A63" s="1477"/>
      <c r="B63" s="591"/>
      <c r="C63" s="566" t="s">
        <v>88</v>
      </c>
      <c r="D63" s="553">
        <f>SUM(E63:V63)</f>
        <v>2088</v>
      </c>
      <c r="E63" s="553">
        <f t="shared" ref="E63:V63" si="27">SUM(E66+E69+E72+E75+E78)</f>
        <v>40</v>
      </c>
      <c r="F63" s="553">
        <f t="shared" si="27"/>
        <v>157</v>
      </c>
      <c r="G63" s="553">
        <f t="shared" si="27"/>
        <v>205</v>
      </c>
      <c r="H63" s="553">
        <f>SUM(H66+H69+H72+H75+H78)</f>
        <v>212</v>
      </c>
      <c r="I63" s="553">
        <f t="shared" si="27"/>
        <v>186</v>
      </c>
      <c r="J63" s="553">
        <f t="shared" si="27"/>
        <v>161</v>
      </c>
      <c r="K63" s="553">
        <f t="shared" si="27"/>
        <v>142</v>
      </c>
      <c r="L63" s="553">
        <f t="shared" si="27"/>
        <v>144</v>
      </c>
      <c r="M63" s="553">
        <f t="shared" si="27"/>
        <v>138</v>
      </c>
      <c r="N63" s="553">
        <f t="shared" si="27"/>
        <v>141</v>
      </c>
      <c r="O63" s="553">
        <f t="shared" si="27"/>
        <v>120</v>
      </c>
      <c r="P63" s="553">
        <f t="shared" si="27"/>
        <v>105</v>
      </c>
      <c r="Q63" s="553">
        <f t="shared" si="27"/>
        <v>88</v>
      </c>
      <c r="R63" s="553">
        <f t="shared" si="27"/>
        <v>72</v>
      </c>
      <c r="S63" s="553">
        <f t="shared" si="27"/>
        <v>65</v>
      </c>
      <c r="T63" s="553">
        <f t="shared" si="27"/>
        <v>50</v>
      </c>
      <c r="U63" s="553">
        <f t="shared" si="27"/>
        <v>31</v>
      </c>
      <c r="V63" s="553">
        <f t="shared" si="27"/>
        <v>31</v>
      </c>
      <c r="W63" s="562"/>
      <c r="X63" s="562"/>
      <c r="Y63" s="563"/>
      <c r="Z63" s="563"/>
      <c r="AA63" s="563"/>
      <c r="AB63" s="563"/>
      <c r="AC63" s="563"/>
      <c r="AD63" s="563"/>
      <c r="AE63" s="563"/>
      <c r="AF63" s="563"/>
      <c r="AG63" s="563"/>
      <c r="AH63" s="563"/>
      <c r="AI63" s="563"/>
      <c r="AJ63" s="563"/>
      <c r="AK63" s="563"/>
      <c r="AL63" s="563"/>
      <c r="AM63" s="563"/>
      <c r="AN63" s="563"/>
      <c r="AO63" s="563"/>
      <c r="AP63" s="563"/>
      <c r="AQ63" s="563"/>
      <c r="AR63" s="563"/>
      <c r="AS63" s="563"/>
    </row>
    <row r="64" spans="1:45" ht="19.5" customHeight="1">
      <c r="A64" s="1484"/>
      <c r="B64" s="1485"/>
      <c r="C64" s="1467" t="s">
        <v>89</v>
      </c>
      <c r="D64" s="1468">
        <f>SUM(E64:V64)</f>
        <v>1625</v>
      </c>
      <c r="E64" s="1468">
        <f t="shared" ref="E64:V64" si="28">SUM(E67+E70+E73+E76+E79)</f>
        <v>40</v>
      </c>
      <c r="F64" s="1468">
        <f t="shared" si="28"/>
        <v>150</v>
      </c>
      <c r="G64" s="1468">
        <f t="shared" si="28"/>
        <v>184</v>
      </c>
      <c r="H64" s="1468">
        <f t="shared" si="28"/>
        <v>187</v>
      </c>
      <c r="I64" s="1468">
        <f t="shared" si="28"/>
        <v>151</v>
      </c>
      <c r="J64" s="1468">
        <f t="shared" si="28"/>
        <v>134</v>
      </c>
      <c r="K64" s="1468">
        <f t="shared" si="28"/>
        <v>117</v>
      </c>
      <c r="L64" s="1468">
        <f t="shared" si="28"/>
        <v>116</v>
      </c>
      <c r="M64" s="1468">
        <f t="shared" si="28"/>
        <v>104</v>
      </c>
      <c r="N64" s="1468">
        <f t="shared" si="28"/>
        <v>100</v>
      </c>
      <c r="O64" s="1468">
        <f t="shared" si="28"/>
        <v>79</v>
      </c>
      <c r="P64" s="1468">
        <f t="shared" si="28"/>
        <v>66</v>
      </c>
      <c r="Q64" s="1468">
        <f t="shared" si="28"/>
        <v>54</v>
      </c>
      <c r="R64" s="1468">
        <f t="shared" si="28"/>
        <v>46</v>
      </c>
      <c r="S64" s="1468">
        <f t="shared" si="28"/>
        <v>37</v>
      </c>
      <c r="T64" s="1468">
        <f t="shared" si="28"/>
        <v>28</v>
      </c>
      <c r="U64" s="1468">
        <f t="shared" si="28"/>
        <v>17</v>
      </c>
      <c r="V64" s="1468">
        <f t="shared" si="28"/>
        <v>15</v>
      </c>
      <c r="W64" s="562"/>
      <c r="X64" s="562"/>
      <c r="Y64" s="563"/>
      <c r="Z64" s="563"/>
      <c r="AA64" s="563"/>
      <c r="AB64" s="563"/>
      <c r="AC64" s="563"/>
      <c r="AD64" s="563"/>
      <c r="AE64" s="563"/>
      <c r="AF64" s="563"/>
      <c r="AG64" s="563"/>
      <c r="AH64" s="563"/>
      <c r="AI64" s="563"/>
      <c r="AJ64" s="563"/>
      <c r="AK64" s="563"/>
      <c r="AL64" s="563"/>
      <c r="AM64" s="563"/>
      <c r="AN64" s="563"/>
      <c r="AO64" s="563"/>
      <c r="AP64" s="563"/>
      <c r="AQ64" s="563"/>
      <c r="AR64" s="563"/>
      <c r="AS64" s="563"/>
    </row>
    <row r="65" spans="1:45" s="578" customFormat="1" ht="19.5" customHeight="1">
      <c r="A65" s="582" t="s">
        <v>25</v>
      </c>
      <c r="B65" s="573" t="s">
        <v>475</v>
      </c>
      <c r="C65" s="574"/>
      <c r="D65" s="548">
        <f t="shared" ref="D65:D85" si="29">SUM(E65:V65)</f>
        <v>1304</v>
      </c>
      <c r="E65" s="548">
        <f t="shared" ref="E65:V65" si="30">SUM(E66:E67)</f>
        <v>31</v>
      </c>
      <c r="F65" s="548">
        <f t="shared" si="30"/>
        <v>108</v>
      </c>
      <c r="G65" s="548">
        <f t="shared" si="30"/>
        <v>135</v>
      </c>
      <c r="H65" s="548">
        <f t="shared" si="30"/>
        <v>152</v>
      </c>
      <c r="I65" s="548">
        <f t="shared" si="30"/>
        <v>116</v>
      </c>
      <c r="J65" s="548">
        <f t="shared" si="30"/>
        <v>103</v>
      </c>
      <c r="K65" s="548">
        <f t="shared" si="30"/>
        <v>92</v>
      </c>
      <c r="L65" s="548">
        <f t="shared" si="30"/>
        <v>99</v>
      </c>
      <c r="M65" s="548">
        <f t="shared" si="30"/>
        <v>84</v>
      </c>
      <c r="N65" s="548">
        <f t="shared" si="30"/>
        <v>80</v>
      </c>
      <c r="O65" s="548">
        <f t="shared" si="30"/>
        <v>70</v>
      </c>
      <c r="P65" s="548">
        <f t="shared" si="30"/>
        <v>59</v>
      </c>
      <c r="Q65" s="548">
        <f t="shared" si="30"/>
        <v>43</v>
      </c>
      <c r="R65" s="548">
        <f t="shared" si="30"/>
        <v>42</v>
      </c>
      <c r="S65" s="548">
        <f t="shared" si="30"/>
        <v>42</v>
      </c>
      <c r="T65" s="548">
        <f t="shared" si="30"/>
        <v>25</v>
      </c>
      <c r="U65" s="548">
        <f t="shared" si="30"/>
        <v>7</v>
      </c>
      <c r="V65" s="575">
        <f t="shared" si="30"/>
        <v>16</v>
      </c>
      <c r="W65" s="562"/>
      <c r="X65" s="562"/>
      <c r="Y65" s="563"/>
      <c r="Z65" s="563"/>
      <c r="AA65" s="563"/>
      <c r="AB65" s="563"/>
      <c r="AC65" s="563"/>
      <c r="AD65" s="563"/>
      <c r="AE65" s="563"/>
      <c r="AF65" s="563"/>
      <c r="AG65" s="563"/>
      <c r="AH65" s="563"/>
      <c r="AI65" s="563"/>
      <c r="AJ65" s="563"/>
      <c r="AK65" s="563"/>
      <c r="AL65" s="563"/>
      <c r="AM65" s="563"/>
      <c r="AN65" s="563"/>
      <c r="AO65" s="563"/>
      <c r="AP65" s="563"/>
      <c r="AQ65" s="563"/>
      <c r="AR65" s="563"/>
      <c r="AS65" s="563"/>
    </row>
    <row r="66" spans="1:45" s="578" customFormat="1" ht="19.5" customHeight="1">
      <c r="A66" s="579"/>
      <c r="B66" s="573"/>
      <c r="C66" s="580" t="s">
        <v>88</v>
      </c>
      <c r="D66" s="553">
        <f t="shared" si="29"/>
        <v>720</v>
      </c>
      <c r="E66" s="553">
        <v>17</v>
      </c>
      <c r="F66" s="553">
        <v>58</v>
      </c>
      <c r="G66" s="553">
        <v>71</v>
      </c>
      <c r="H66" s="553">
        <v>80</v>
      </c>
      <c r="I66" s="553">
        <v>56</v>
      </c>
      <c r="J66" s="553">
        <v>54</v>
      </c>
      <c r="K66" s="553">
        <v>55</v>
      </c>
      <c r="L66" s="553">
        <v>51</v>
      </c>
      <c r="M66" s="553">
        <v>51</v>
      </c>
      <c r="N66" s="553">
        <v>49</v>
      </c>
      <c r="O66" s="553">
        <v>44</v>
      </c>
      <c r="P66" s="553">
        <v>35</v>
      </c>
      <c r="Q66" s="553">
        <v>22</v>
      </c>
      <c r="R66" s="553">
        <v>23</v>
      </c>
      <c r="S66" s="553">
        <v>28</v>
      </c>
      <c r="T66" s="553">
        <v>15</v>
      </c>
      <c r="U66" s="553">
        <v>2</v>
      </c>
      <c r="V66" s="581">
        <v>9</v>
      </c>
      <c r="W66" s="562"/>
      <c r="X66" s="562"/>
      <c r="Y66" s="563"/>
      <c r="Z66" s="563"/>
      <c r="AA66" s="563"/>
      <c r="AB66" s="563"/>
      <c r="AC66" s="563"/>
      <c r="AD66" s="563"/>
      <c r="AE66" s="563"/>
      <c r="AF66" s="563"/>
      <c r="AG66" s="563"/>
      <c r="AH66" s="563"/>
      <c r="AI66" s="563"/>
      <c r="AJ66" s="563"/>
      <c r="AK66" s="563"/>
      <c r="AL66" s="563"/>
      <c r="AM66" s="563"/>
      <c r="AN66" s="563"/>
      <c r="AO66" s="563"/>
      <c r="AP66" s="563"/>
      <c r="AQ66" s="563"/>
      <c r="AR66" s="563"/>
      <c r="AS66" s="563"/>
    </row>
    <row r="67" spans="1:45" ht="19.5" customHeight="1">
      <c r="A67" s="579"/>
      <c r="B67" s="573"/>
      <c r="C67" s="574" t="s">
        <v>89</v>
      </c>
      <c r="D67" s="553">
        <f t="shared" si="29"/>
        <v>584</v>
      </c>
      <c r="E67" s="553">
        <v>14</v>
      </c>
      <c r="F67" s="553">
        <v>50</v>
      </c>
      <c r="G67" s="553">
        <v>64</v>
      </c>
      <c r="H67" s="553">
        <v>72</v>
      </c>
      <c r="I67" s="553">
        <v>60</v>
      </c>
      <c r="J67" s="553">
        <v>49</v>
      </c>
      <c r="K67" s="553">
        <v>37</v>
      </c>
      <c r="L67" s="553">
        <v>48</v>
      </c>
      <c r="M67" s="553">
        <v>33</v>
      </c>
      <c r="N67" s="553">
        <v>31</v>
      </c>
      <c r="O67" s="553">
        <v>26</v>
      </c>
      <c r="P67" s="553">
        <v>24</v>
      </c>
      <c r="Q67" s="553">
        <v>21</v>
      </c>
      <c r="R67" s="553">
        <v>19</v>
      </c>
      <c r="S67" s="553">
        <v>14</v>
      </c>
      <c r="T67" s="553">
        <v>10</v>
      </c>
      <c r="U67" s="553">
        <v>5</v>
      </c>
      <c r="V67" s="581">
        <v>7</v>
      </c>
      <c r="W67" s="562"/>
      <c r="X67" s="562"/>
      <c r="Y67" s="563"/>
      <c r="Z67" s="563"/>
      <c r="AA67" s="563"/>
      <c r="AB67" s="563"/>
      <c r="AC67" s="563"/>
      <c r="AD67" s="563"/>
      <c r="AE67" s="563"/>
      <c r="AF67" s="563"/>
      <c r="AG67" s="563"/>
      <c r="AH67" s="563"/>
      <c r="AI67" s="563"/>
      <c r="AJ67" s="563"/>
      <c r="AK67" s="563"/>
      <c r="AL67" s="563"/>
      <c r="AM67" s="563"/>
      <c r="AN67" s="563"/>
      <c r="AO67" s="563"/>
      <c r="AP67" s="563"/>
      <c r="AQ67" s="563"/>
      <c r="AR67" s="563"/>
      <c r="AS67" s="563"/>
    </row>
    <row r="68" spans="1:45" s="578" customFormat="1" ht="19.5" customHeight="1">
      <c r="A68" s="582" t="s">
        <v>27</v>
      </c>
      <c r="B68" s="573" t="s">
        <v>476</v>
      </c>
      <c r="C68" s="583"/>
      <c r="D68" s="548">
        <f t="shared" si="29"/>
        <v>734</v>
      </c>
      <c r="E68" s="548">
        <f t="shared" ref="E68:V68" si="31">SUM(E69:E70)</f>
        <v>17</v>
      </c>
      <c r="F68" s="548">
        <f t="shared" si="31"/>
        <v>64</v>
      </c>
      <c r="G68" s="548">
        <f t="shared" si="31"/>
        <v>74</v>
      </c>
      <c r="H68" s="548">
        <f t="shared" si="31"/>
        <v>65</v>
      </c>
      <c r="I68" s="548">
        <f t="shared" si="31"/>
        <v>50</v>
      </c>
      <c r="J68" s="548">
        <f t="shared" si="31"/>
        <v>63</v>
      </c>
      <c r="K68" s="548">
        <f t="shared" si="31"/>
        <v>54</v>
      </c>
      <c r="L68" s="548">
        <f t="shared" si="31"/>
        <v>48</v>
      </c>
      <c r="M68" s="548">
        <f t="shared" si="31"/>
        <v>52</v>
      </c>
      <c r="N68" s="548">
        <f t="shared" si="31"/>
        <v>50</v>
      </c>
      <c r="O68" s="548">
        <f t="shared" si="31"/>
        <v>41</v>
      </c>
      <c r="P68" s="548">
        <f t="shared" si="31"/>
        <v>37</v>
      </c>
      <c r="Q68" s="548">
        <f t="shared" si="31"/>
        <v>28</v>
      </c>
      <c r="R68" s="548">
        <f t="shared" si="31"/>
        <v>30</v>
      </c>
      <c r="S68" s="548">
        <f t="shared" si="31"/>
        <v>20</v>
      </c>
      <c r="T68" s="548">
        <f t="shared" si="31"/>
        <v>20</v>
      </c>
      <c r="U68" s="548">
        <f t="shared" si="31"/>
        <v>12</v>
      </c>
      <c r="V68" s="575">
        <f t="shared" si="31"/>
        <v>9</v>
      </c>
      <c r="W68" s="562"/>
      <c r="X68" s="562"/>
      <c r="Y68" s="563"/>
      <c r="Z68" s="563"/>
      <c r="AA68" s="563"/>
      <c r="AB68" s="563"/>
      <c r="AC68" s="563"/>
      <c r="AD68" s="563"/>
      <c r="AE68" s="563"/>
      <c r="AF68" s="563"/>
      <c r="AG68" s="563"/>
      <c r="AH68" s="563"/>
      <c r="AI68" s="563"/>
      <c r="AJ68" s="563"/>
      <c r="AK68" s="563"/>
      <c r="AL68" s="563"/>
      <c r="AM68" s="563"/>
      <c r="AN68" s="563"/>
      <c r="AO68" s="563"/>
      <c r="AP68" s="563"/>
      <c r="AQ68" s="563"/>
      <c r="AR68" s="563"/>
      <c r="AS68" s="563"/>
    </row>
    <row r="69" spans="1:45" s="578" customFormat="1" ht="19.5" customHeight="1">
      <c r="A69" s="579"/>
      <c r="B69" s="573"/>
      <c r="C69" s="580" t="s">
        <v>88</v>
      </c>
      <c r="D69" s="553">
        <f t="shared" si="29"/>
        <v>453</v>
      </c>
      <c r="E69" s="553">
        <v>10</v>
      </c>
      <c r="F69" s="553">
        <v>34</v>
      </c>
      <c r="G69" s="553">
        <v>40</v>
      </c>
      <c r="H69" s="553">
        <v>41</v>
      </c>
      <c r="I69" s="553">
        <v>28</v>
      </c>
      <c r="J69" s="553">
        <v>37</v>
      </c>
      <c r="K69" s="553">
        <v>28</v>
      </c>
      <c r="L69" s="553">
        <v>30</v>
      </c>
      <c r="M69" s="553">
        <v>36</v>
      </c>
      <c r="N69" s="553">
        <v>34</v>
      </c>
      <c r="O69" s="553">
        <v>28</v>
      </c>
      <c r="P69" s="553">
        <v>24</v>
      </c>
      <c r="Q69" s="553">
        <v>17</v>
      </c>
      <c r="R69" s="553">
        <v>20</v>
      </c>
      <c r="S69" s="553">
        <v>15</v>
      </c>
      <c r="T69" s="553">
        <v>16</v>
      </c>
      <c r="U69" s="553">
        <v>9</v>
      </c>
      <c r="V69" s="581">
        <v>6</v>
      </c>
      <c r="W69" s="562"/>
      <c r="X69" s="562"/>
      <c r="Y69" s="563"/>
      <c r="Z69" s="563"/>
      <c r="AA69" s="563"/>
      <c r="AB69" s="563"/>
      <c r="AC69" s="563"/>
      <c r="AD69" s="563"/>
      <c r="AE69" s="563"/>
      <c r="AF69" s="563"/>
      <c r="AG69" s="563"/>
      <c r="AH69" s="563"/>
      <c r="AI69" s="563"/>
      <c r="AJ69" s="563"/>
      <c r="AK69" s="563"/>
      <c r="AL69" s="563"/>
      <c r="AM69" s="563"/>
      <c r="AN69" s="563"/>
      <c r="AO69" s="563"/>
      <c r="AP69" s="563"/>
      <c r="AQ69" s="563"/>
      <c r="AR69" s="563"/>
      <c r="AS69" s="563"/>
    </row>
    <row r="70" spans="1:45" ht="19.5" customHeight="1">
      <c r="A70" s="579"/>
      <c r="B70" s="573"/>
      <c r="C70" s="574" t="s">
        <v>89</v>
      </c>
      <c r="D70" s="553">
        <f t="shared" si="29"/>
        <v>281</v>
      </c>
      <c r="E70" s="553">
        <v>7</v>
      </c>
      <c r="F70" s="553">
        <v>30</v>
      </c>
      <c r="G70" s="553">
        <v>34</v>
      </c>
      <c r="H70" s="553">
        <v>24</v>
      </c>
      <c r="I70" s="553">
        <v>22</v>
      </c>
      <c r="J70" s="553">
        <v>26</v>
      </c>
      <c r="K70" s="553">
        <v>26</v>
      </c>
      <c r="L70" s="553">
        <v>18</v>
      </c>
      <c r="M70" s="553">
        <v>16</v>
      </c>
      <c r="N70" s="553">
        <v>16</v>
      </c>
      <c r="O70" s="553">
        <v>13</v>
      </c>
      <c r="P70" s="553">
        <v>13</v>
      </c>
      <c r="Q70" s="553">
        <v>11</v>
      </c>
      <c r="R70" s="553">
        <v>10</v>
      </c>
      <c r="S70" s="553">
        <v>5</v>
      </c>
      <c r="T70" s="553">
        <v>4</v>
      </c>
      <c r="U70" s="553">
        <v>3</v>
      </c>
      <c r="V70" s="581">
        <v>3</v>
      </c>
      <c r="W70" s="562"/>
      <c r="X70" s="562"/>
      <c r="Y70" s="563"/>
      <c r="Z70" s="563"/>
      <c r="AA70" s="563"/>
      <c r="AB70" s="563"/>
      <c r="AC70" s="563"/>
      <c r="AD70" s="563"/>
      <c r="AE70" s="563"/>
      <c r="AF70" s="563"/>
      <c r="AG70" s="563"/>
      <c r="AH70" s="563"/>
      <c r="AI70" s="563"/>
      <c r="AJ70" s="563"/>
      <c r="AK70" s="563"/>
      <c r="AL70" s="563"/>
      <c r="AM70" s="563"/>
      <c r="AN70" s="563"/>
      <c r="AO70" s="563"/>
      <c r="AP70" s="563"/>
      <c r="AQ70" s="563"/>
      <c r="AR70" s="563"/>
      <c r="AS70" s="563"/>
    </row>
    <row r="71" spans="1:45" s="578" customFormat="1" ht="19.5" customHeight="1">
      <c r="A71" s="582" t="s">
        <v>29</v>
      </c>
      <c r="B71" s="573" t="s">
        <v>477</v>
      </c>
      <c r="C71" s="583"/>
      <c r="D71" s="548">
        <f t="shared" si="29"/>
        <v>95</v>
      </c>
      <c r="E71" s="548">
        <f t="shared" ref="E71:V71" si="32">SUM(E72:E73)</f>
        <v>1</v>
      </c>
      <c r="F71" s="548">
        <f t="shared" si="32"/>
        <v>5</v>
      </c>
      <c r="G71" s="548">
        <f t="shared" si="32"/>
        <v>6</v>
      </c>
      <c r="H71" s="548">
        <f t="shared" si="32"/>
        <v>7</v>
      </c>
      <c r="I71" s="548">
        <f t="shared" si="32"/>
        <v>8</v>
      </c>
      <c r="J71" s="548">
        <f t="shared" si="32"/>
        <v>4</v>
      </c>
      <c r="K71" s="548">
        <f t="shared" si="32"/>
        <v>4</v>
      </c>
      <c r="L71" s="548">
        <f t="shared" si="32"/>
        <v>6</v>
      </c>
      <c r="M71" s="548">
        <f t="shared" si="32"/>
        <v>6</v>
      </c>
      <c r="N71" s="548">
        <f t="shared" si="32"/>
        <v>6</v>
      </c>
      <c r="O71" s="548">
        <f t="shared" si="32"/>
        <v>4</v>
      </c>
      <c r="P71" s="548">
        <f t="shared" si="32"/>
        <v>4</v>
      </c>
      <c r="Q71" s="548">
        <f t="shared" si="32"/>
        <v>5</v>
      </c>
      <c r="R71" s="548">
        <f t="shared" si="32"/>
        <v>8</v>
      </c>
      <c r="S71" s="548">
        <f t="shared" si="32"/>
        <v>5</v>
      </c>
      <c r="T71" s="548">
        <f t="shared" si="32"/>
        <v>6</v>
      </c>
      <c r="U71" s="548">
        <f t="shared" si="32"/>
        <v>5</v>
      </c>
      <c r="V71" s="575">
        <f t="shared" si="32"/>
        <v>5</v>
      </c>
      <c r="W71" s="562"/>
      <c r="X71" s="562"/>
      <c r="Y71" s="563"/>
      <c r="Z71" s="563"/>
      <c r="AA71" s="563"/>
      <c r="AB71" s="563"/>
      <c r="AC71" s="563"/>
      <c r="AD71" s="563"/>
      <c r="AE71" s="563"/>
      <c r="AF71" s="563"/>
      <c r="AG71" s="563"/>
      <c r="AH71" s="563"/>
      <c r="AI71" s="563"/>
      <c r="AJ71" s="563"/>
      <c r="AK71" s="563"/>
      <c r="AL71" s="563"/>
      <c r="AM71" s="563"/>
      <c r="AN71" s="563"/>
      <c r="AO71" s="563"/>
      <c r="AP71" s="563"/>
      <c r="AQ71" s="563"/>
      <c r="AR71" s="563"/>
      <c r="AS71" s="563"/>
    </row>
    <row r="72" spans="1:45" s="578" customFormat="1" ht="19.5" customHeight="1">
      <c r="A72" s="579"/>
      <c r="B72" s="584"/>
      <c r="C72" s="580" t="s">
        <v>88</v>
      </c>
      <c r="D72" s="553">
        <f t="shared" si="29"/>
        <v>51</v>
      </c>
      <c r="E72" s="553">
        <v>1</v>
      </c>
      <c r="F72" s="553">
        <v>2</v>
      </c>
      <c r="G72" s="553">
        <v>3</v>
      </c>
      <c r="H72" s="553">
        <v>5</v>
      </c>
      <c r="I72" s="553">
        <v>5</v>
      </c>
      <c r="J72" s="553">
        <v>2</v>
      </c>
      <c r="K72" s="553">
        <v>2</v>
      </c>
      <c r="L72" s="553">
        <v>2</v>
      </c>
      <c r="M72" s="553">
        <v>4</v>
      </c>
      <c r="N72" s="553">
        <v>4</v>
      </c>
      <c r="O72" s="553">
        <v>2</v>
      </c>
      <c r="P72" s="553">
        <v>2</v>
      </c>
      <c r="Q72" s="553">
        <v>3</v>
      </c>
      <c r="R72" s="553">
        <v>4</v>
      </c>
      <c r="S72" s="553">
        <v>3</v>
      </c>
      <c r="T72" s="553">
        <v>2</v>
      </c>
      <c r="U72" s="553">
        <v>2</v>
      </c>
      <c r="V72" s="581">
        <v>3</v>
      </c>
      <c r="W72" s="562"/>
      <c r="X72" s="562"/>
      <c r="Y72" s="563"/>
      <c r="Z72" s="563"/>
      <c r="AA72" s="563"/>
      <c r="AB72" s="563"/>
      <c r="AC72" s="563"/>
      <c r="AD72" s="563"/>
      <c r="AE72" s="563"/>
      <c r="AF72" s="563"/>
      <c r="AG72" s="563"/>
      <c r="AH72" s="563"/>
      <c r="AI72" s="563"/>
      <c r="AJ72" s="563"/>
      <c r="AK72" s="563"/>
      <c r="AL72" s="563"/>
      <c r="AM72" s="563"/>
      <c r="AN72" s="563"/>
      <c r="AO72" s="563"/>
      <c r="AP72" s="563"/>
      <c r="AQ72" s="563"/>
      <c r="AR72" s="563"/>
      <c r="AS72" s="563"/>
    </row>
    <row r="73" spans="1:45" ht="19.5" customHeight="1">
      <c r="A73" s="579"/>
      <c r="B73" s="573"/>
      <c r="C73" s="574" t="s">
        <v>89</v>
      </c>
      <c r="D73" s="553">
        <f t="shared" si="29"/>
        <v>44</v>
      </c>
      <c r="E73" s="553">
        <v>0</v>
      </c>
      <c r="F73" s="553">
        <v>3</v>
      </c>
      <c r="G73" s="553">
        <v>3</v>
      </c>
      <c r="H73" s="553">
        <v>2</v>
      </c>
      <c r="I73" s="553">
        <v>3</v>
      </c>
      <c r="J73" s="553">
        <v>2</v>
      </c>
      <c r="K73" s="553">
        <v>2</v>
      </c>
      <c r="L73" s="553">
        <v>4</v>
      </c>
      <c r="M73" s="553">
        <v>2</v>
      </c>
      <c r="N73" s="553">
        <v>2</v>
      </c>
      <c r="O73" s="553">
        <v>2</v>
      </c>
      <c r="P73" s="553">
        <v>2</v>
      </c>
      <c r="Q73" s="553">
        <v>2</v>
      </c>
      <c r="R73" s="553">
        <v>4</v>
      </c>
      <c r="S73" s="553">
        <v>2</v>
      </c>
      <c r="T73" s="553">
        <v>4</v>
      </c>
      <c r="U73" s="553">
        <v>3</v>
      </c>
      <c r="V73" s="581">
        <v>2</v>
      </c>
      <c r="W73" s="562"/>
      <c r="X73" s="562"/>
      <c r="Y73" s="563"/>
      <c r="Z73" s="563"/>
      <c r="AA73" s="563"/>
      <c r="AB73" s="563"/>
      <c r="AC73" s="563"/>
      <c r="AD73" s="563"/>
      <c r="AE73" s="563"/>
      <c r="AF73" s="563"/>
      <c r="AG73" s="563"/>
      <c r="AH73" s="563"/>
      <c r="AI73" s="563"/>
      <c r="AJ73" s="563"/>
      <c r="AK73" s="563"/>
      <c r="AL73" s="563"/>
      <c r="AM73" s="563"/>
      <c r="AN73" s="563"/>
      <c r="AO73" s="563"/>
      <c r="AP73" s="563"/>
      <c r="AQ73" s="563"/>
      <c r="AR73" s="563"/>
      <c r="AS73" s="563"/>
    </row>
    <row r="74" spans="1:45" s="578" customFormat="1" ht="19.5" customHeight="1">
      <c r="A74" s="582" t="s">
        <v>31</v>
      </c>
      <c r="B74" s="573" t="s">
        <v>478</v>
      </c>
      <c r="C74" s="574"/>
      <c r="D74" s="548">
        <f t="shared" si="29"/>
        <v>504</v>
      </c>
      <c r="E74" s="548">
        <f t="shared" ref="E74:V74" si="33">SUM(E75:E76)</f>
        <v>10</v>
      </c>
      <c r="F74" s="548">
        <f t="shared" si="33"/>
        <v>39</v>
      </c>
      <c r="G74" s="548">
        <f t="shared" si="33"/>
        <v>49</v>
      </c>
      <c r="H74" s="548">
        <f t="shared" si="33"/>
        <v>51</v>
      </c>
      <c r="I74" s="548">
        <f t="shared" si="33"/>
        <v>53</v>
      </c>
      <c r="J74" s="548">
        <f t="shared" si="33"/>
        <v>43</v>
      </c>
      <c r="K74" s="548">
        <f t="shared" si="33"/>
        <v>34</v>
      </c>
      <c r="L74" s="548">
        <f t="shared" si="33"/>
        <v>32</v>
      </c>
      <c r="M74" s="548">
        <f t="shared" si="33"/>
        <v>31</v>
      </c>
      <c r="N74" s="548">
        <f t="shared" si="33"/>
        <v>35</v>
      </c>
      <c r="O74" s="548">
        <f t="shared" si="33"/>
        <v>26</v>
      </c>
      <c r="P74" s="548">
        <f t="shared" si="33"/>
        <v>30</v>
      </c>
      <c r="Q74" s="548">
        <f t="shared" si="33"/>
        <v>24</v>
      </c>
      <c r="R74" s="548">
        <f t="shared" si="33"/>
        <v>11</v>
      </c>
      <c r="S74" s="548">
        <f t="shared" si="33"/>
        <v>13</v>
      </c>
      <c r="T74" s="548">
        <f t="shared" si="33"/>
        <v>7</v>
      </c>
      <c r="U74" s="548">
        <f t="shared" si="33"/>
        <v>7</v>
      </c>
      <c r="V74" s="575">
        <f t="shared" si="33"/>
        <v>9</v>
      </c>
      <c r="W74" s="562"/>
      <c r="X74" s="562"/>
      <c r="Y74" s="563"/>
      <c r="Z74" s="563"/>
      <c r="AA74" s="563"/>
      <c r="AB74" s="563"/>
      <c r="AC74" s="563"/>
      <c r="AD74" s="563"/>
      <c r="AE74" s="563"/>
      <c r="AF74" s="563"/>
      <c r="AG74" s="563"/>
      <c r="AH74" s="563"/>
      <c r="AI74" s="563"/>
      <c r="AJ74" s="563"/>
      <c r="AK74" s="563"/>
      <c r="AL74" s="563"/>
      <c r="AM74" s="563"/>
      <c r="AN74" s="563"/>
      <c r="AO74" s="563"/>
      <c r="AP74" s="563"/>
      <c r="AQ74" s="563"/>
      <c r="AR74" s="563"/>
      <c r="AS74" s="563"/>
    </row>
    <row r="75" spans="1:45" s="578" customFormat="1" ht="19.5" customHeight="1">
      <c r="A75" s="579"/>
      <c r="B75" s="573"/>
      <c r="C75" s="580" t="s">
        <v>88</v>
      </c>
      <c r="D75" s="553">
        <f t="shared" si="29"/>
        <v>274</v>
      </c>
      <c r="E75" s="553">
        <v>7</v>
      </c>
      <c r="F75" s="553">
        <v>23</v>
      </c>
      <c r="G75" s="553">
        <v>26</v>
      </c>
      <c r="H75" s="553">
        <v>28</v>
      </c>
      <c r="I75" s="553">
        <v>27</v>
      </c>
      <c r="J75" s="553">
        <v>25</v>
      </c>
      <c r="K75" s="553">
        <v>17</v>
      </c>
      <c r="L75" s="553">
        <v>14</v>
      </c>
      <c r="M75" s="553">
        <v>14</v>
      </c>
      <c r="N75" s="553">
        <v>15</v>
      </c>
      <c r="O75" s="553">
        <v>14</v>
      </c>
      <c r="P75" s="553">
        <v>20</v>
      </c>
      <c r="Q75" s="553">
        <v>19</v>
      </c>
      <c r="R75" s="553">
        <v>9</v>
      </c>
      <c r="S75" s="553">
        <v>4</v>
      </c>
      <c r="T75" s="553">
        <v>2</v>
      </c>
      <c r="U75" s="553">
        <v>4</v>
      </c>
      <c r="V75" s="581">
        <v>6</v>
      </c>
      <c r="W75" s="562"/>
      <c r="X75" s="562"/>
      <c r="Y75" s="563"/>
      <c r="Z75" s="563"/>
      <c r="AA75" s="563"/>
      <c r="AB75" s="563"/>
      <c r="AC75" s="563"/>
      <c r="AD75" s="563"/>
      <c r="AE75" s="563"/>
      <c r="AF75" s="563"/>
      <c r="AG75" s="563"/>
      <c r="AH75" s="563"/>
      <c r="AI75" s="563"/>
      <c r="AJ75" s="563"/>
      <c r="AK75" s="563"/>
      <c r="AL75" s="563"/>
      <c r="AM75" s="563"/>
      <c r="AN75" s="563"/>
      <c r="AO75" s="563"/>
      <c r="AP75" s="563"/>
      <c r="AQ75" s="563"/>
      <c r="AR75" s="563"/>
      <c r="AS75" s="563"/>
    </row>
    <row r="76" spans="1:45" ht="19.5" customHeight="1">
      <c r="A76" s="579"/>
      <c r="B76" s="573"/>
      <c r="C76" s="574" t="s">
        <v>89</v>
      </c>
      <c r="D76" s="553">
        <f t="shared" si="29"/>
        <v>230</v>
      </c>
      <c r="E76" s="553">
        <v>3</v>
      </c>
      <c r="F76" s="553">
        <v>16</v>
      </c>
      <c r="G76" s="553">
        <v>23</v>
      </c>
      <c r="H76" s="553">
        <v>23</v>
      </c>
      <c r="I76" s="553">
        <v>26</v>
      </c>
      <c r="J76" s="553">
        <v>18</v>
      </c>
      <c r="K76" s="553">
        <v>17</v>
      </c>
      <c r="L76" s="553">
        <v>18</v>
      </c>
      <c r="M76" s="553">
        <v>17</v>
      </c>
      <c r="N76" s="553">
        <v>20</v>
      </c>
      <c r="O76" s="553">
        <v>12</v>
      </c>
      <c r="P76" s="553">
        <v>10</v>
      </c>
      <c r="Q76" s="553">
        <v>5</v>
      </c>
      <c r="R76" s="553">
        <v>2</v>
      </c>
      <c r="S76" s="553">
        <v>9</v>
      </c>
      <c r="T76" s="553">
        <v>5</v>
      </c>
      <c r="U76" s="553">
        <v>3</v>
      </c>
      <c r="V76" s="581">
        <v>3</v>
      </c>
      <c r="W76" s="562"/>
      <c r="X76" s="562"/>
      <c r="Y76" s="563"/>
      <c r="Z76" s="563"/>
      <c r="AA76" s="563"/>
      <c r="AB76" s="563"/>
      <c r="AC76" s="563"/>
      <c r="AD76" s="563"/>
      <c r="AE76" s="563"/>
      <c r="AF76" s="563"/>
      <c r="AG76" s="563"/>
      <c r="AH76" s="563"/>
      <c r="AI76" s="563"/>
      <c r="AJ76" s="563"/>
      <c r="AK76" s="563"/>
      <c r="AL76" s="563"/>
      <c r="AM76" s="563"/>
      <c r="AN76" s="563"/>
      <c r="AO76" s="563"/>
      <c r="AP76" s="563"/>
      <c r="AQ76" s="563"/>
      <c r="AR76" s="563"/>
      <c r="AS76" s="563"/>
    </row>
    <row r="77" spans="1:45" s="578" customFormat="1" ht="19.5" customHeight="1">
      <c r="A77" s="582" t="s">
        <v>33</v>
      </c>
      <c r="B77" s="573" t="s">
        <v>479</v>
      </c>
      <c r="C77" s="574"/>
      <c r="D77" s="548">
        <f t="shared" si="29"/>
        <v>1076</v>
      </c>
      <c r="E77" s="548">
        <f t="shared" ref="E77:V77" si="34">SUM(E78:E79)</f>
        <v>21</v>
      </c>
      <c r="F77" s="548">
        <f t="shared" si="34"/>
        <v>91</v>
      </c>
      <c r="G77" s="548">
        <f t="shared" si="34"/>
        <v>125</v>
      </c>
      <c r="H77" s="548">
        <f t="shared" si="34"/>
        <v>124</v>
      </c>
      <c r="I77" s="548">
        <f t="shared" si="34"/>
        <v>110</v>
      </c>
      <c r="J77" s="548">
        <f t="shared" si="34"/>
        <v>82</v>
      </c>
      <c r="K77" s="548">
        <f t="shared" si="34"/>
        <v>75</v>
      </c>
      <c r="L77" s="548">
        <f t="shared" si="34"/>
        <v>75</v>
      </c>
      <c r="M77" s="548">
        <f t="shared" si="34"/>
        <v>69</v>
      </c>
      <c r="N77" s="548">
        <f t="shared" si="34"/>
        <v>70</v>
      </c>
      <c r="O77" s="548">
        <f t="shared" si="34"/>
        <v>58</v>
      </c>
      <c r="P77" s="548">
        <f t="shared" si="34"/>
        <v>41</v>
      </c>
      <c r="Q77" s="548">
        <f t="shared" si="34"/>
        <v>42</v>
      </c>
      <c r="R77" s="548">
        <f t="shared" si="34"/>
        <v>27</v>
      </c>
      <c r="S77" s="548">
        <f t="shared" si="34"/>
        <v>22</v>
      </c>
      <c r="T77" s="548">
        <f t="shared" si="34"/>
        <v>20</v>
      </c>
      <c r="U77" s="548">
        <f t="shared" si="34"/>
        <v>17</v>
      </c>
      <c r="V77" s="575">
        <f t="shared" si="34"/>
        <v>7</v>
      </c>
      <c r="W77" s="562"/>
      <c r="X77" s="562"/>
      <c r="Y77" s="563"/>
      <c r="Z77" s="563"/>
      <c r="AA77" s="563"/>
      <c r="AB77" s="563"/>
      <c r="AC77" s="563"/>
      <c r="AD77" s="563"/>
      <c r="AE77" s="563"/>
      <c r="AF77" s="563"/>
      <c r="AG77" s="563"/>
      <c r="AH77" s="563"/>
      <c r="AI77" s="563"/>
      <c r="AJ77" s="563"/>
      <c r="AK77" s="563"/>
      <c r="AL77" s="563"/>
      <c r="AM77" s="563"/>
      <c r="AN77" s="563"/>
      <c r="AO77" s="563"/>
      <c r="AP77" s="563"/>
      <c r="AQ77" s="563"/>
      <c r="AR77" s="563"/>
      <c r="AS77" s="563"/>
    </row>
    <row r="78" spans="1:45" s="578" customFormat="1" ht="19.5" customHeight="1">
      <c r="A78" s="579"/>
      <c r="B78" s="573"/>
      <c r="C78" s="580" t="s">
        <v>88</v>
      </c>
      <c r="D78" s="553">
        <f t="shared" si="29"/>
        <v>590</v>
      </c>
      <c r="E78" s="553">
        <v>5</v>
      </c>
      <c r="F78" s="553">
        <v>40</v>
      </c>
      <c r="G78" s="553">
        <v>65</v>
      </c>
      <c r="H78" s="553">
        <v>58</v>
      </c>
      <c r="I78" s="553">
        <v>70</v>
      </c>
      <c r="J78" s="553">
        <v>43</v>
      </c>
      <c r="K78" s="553">
        <v>40</v>
      </c>
      <c r="L78" s="553">
        <v>47</v>
      </c>
      <c r="M78" s="553">
        <v>33</v>
      </c>
      <c r="N78" s="553">
        <v>39</v>
      </c>
      <c r="O78" s="553">
        <v>32</v>
      </c>
      <c r="P78" s="553">
        <v>24</v>
      </c>
      <c r="Q78" s="553">
        <v>27</v>
      </c>
      <c r="R78" s="553">
        <v>16</v>
      </c>
      <c r="S78" s="553">
        <v>15</v>
      </c>
      <c r="T78" s="553">
        <v>15</v>
      </c>
      <c r="U78" s="553">
        <v>14</v>
      </c>
      <c r="V78" s="581">
        <v>7</v>
      </c>
      <c r="W78" s="562"/>
      <c r="X78" s="562"/>
      <c r="Y78" s="563"/>
      <c r="Z78" s="563"/>
      <c r="AA78" s="563"/>
      <c r="AB78" s="563"/>
      <c r="AC78" s="563"/>
      <c r="AD78" s="563"/>
      <c r="AE78" s="563"/>
      <c r="AF78" s="563"/>
      <c r="AG78" s="563"/>
      <c r="AH78" s="563"/>
      <c r="AI78" s="563"/>
      <c r="AJ78" s="563"/>
      <c r="AK78" s="563"/>
      <c r="AL78" s="563"/>
      <c r="AM78" s="563"/>
      <c r="AN78" s="563"/>
      <c r="AO78" s="563"/>
      <c r="AP78" s="563"/>
      <c r="AQ78" s="563"/>
      <c r="AR78" s="563"/>
      <c r="AS78" s="563"/>
    </row>
    <row r="79" spans="1:45" ht="19.5" customHeight="1">
      <c r="A79" s="579"/>
      <c r="B79" s="573"/>
      <c r="C79" s="574" t="s">
        <v>89</v>
      </c>
      <c r="D79" s="553">
        <f t="shared" si="29"/>
        <v>486</v>
      </c>
      <c r="E79" s="553">
        <v>16</v>
      </c>
      <c r="F79" s="553">
        <v>51</v>
      </c>
      <c r="G79" s="553">
        <v>60</v>
      </c>
      <c r="H79" s="553">
        <v>66</v>
      </c>
      <c r="I79" s="553">
        <v>40</v>
      </c>
      <c r="J79" s="553">
        <v>39</v>
      </c>
      <c r="K79" s="553">
        <v>35</v>
      </c>
      <c r="L79" s="553">
        <v>28</v>
      </c>
      <c r="M79" s="553">
        <v>36</v>
      </c>
      <c r="N79" s="553">
        <v>31</v>
      </c>
      <c r="O79" s="553">
        <v>26</v>
      </c>
      <c r="P79" s="553">
        <v>17</v>
      </c>
      <c r="Q79" s="553">
        <v>15</v>
      </c>
      <c r="R79" s="553">
        <v>11</v>
      </c>
      <c r="S79" s="553">
        <v>7</v>
      </c>
      <c r="T79" s="553">
        <v>5</v>
      </c>
      <c r="U79" s="553">
        <v>3</v>
      </c>
      <c r="V79" s="581">
        <v>0</v>
      </c>
      <c r="W79" s="562"/>
      <c r="X79" s="562"/>
      <c r="Y79" s="563"/>
      <c r="Z79" s="563"/>
      <c r="AA79" s="563"/>
      <c r="AB79" s="563"/>
      <c r="AC79" s="563"/>
      <c r="AD79" s="563"/>
      <c r="AE79" s="563"/>
      <c r="AF79" s="563"/>
      <c r="AG79" s="563"/>
      <c r="AH79" s="563"/>
      <c r="AI79" s="563"/>
      <c r="AJ79" s="563"/>
      <c r="AK79" s="563"/>
      <c r="AL79" s="563"/>
      <c r="AM79" s="563"/>
      <c r="AN79" s="563"/>
      <c r="AO79" s="563"/>
      <c r="AP79" s="563"/>
      <c r="AQ79" s="563"/>
      <c r="AR79" s="563"/>
      <c r="AS79" s="563"/>
    </row>
    <row r="80" spans="1:45" s="578" customFormat="1" ht="19.5" customHeight="1">
      <c r="A80" s="582">
        <v>17</v>
      </c>
      <c r="B80" s="573" t="s">
        <v>480</v>
      </c>
      <c r="C80" s="594"/>
      <c r="D80" s="548">
        <f t="shared" si="29"/>
        <v>53602</v>
      </c>
      <c r="E80" s="548">
        <f t="shared" ref="E80:V80" si="35">SUM(E81:E82)</f>
        <v>809</v>
      </c>
      <c r="F80" s="548">
        <f t="shared" si="35"/>
        <v>3366</v>
      </c>
      <c r="G80" s="548">
        <f t="shared" si="35"/>
        <v>4226</v>
      </c>
      <c r="H80" s="548">
        <f t="shared" si="35"/>
        <v>4108</v>
      </c>
      <c r="I80" s="548">
        <f t="shared" si="35"/>
        <v>4244</v>
      </c>
      <c r="J80" s="548">
        <f t="shared" si="35"/>
        <v>4963</v>
      </c>
      <c r="K80" s="548">
        <f t="shared" si="35"/>
        <v>5162</v>
      </c>
      <c r="L80" s="548">
        <f t="shared" si="35"/>
        <v>5191</v>
      </c>
      <c r="M80" s="548">
        <f t="shared" si="35"/>
        <v>4888</v>
      </c>
      <c r="N80" s="548">
        <f t="shared" si="35"/>
        <v>4403</v>
      </c>
      <c r="O80" s="548">
        <f t="shared" si="35"/>
        <v>3641</v>
      </c>
      <c r="P80" s="548">
        <f t="shared" si="35"/>
        <v>2842</v>
      </c>
      <c r="Q80" s="548">
        <f t="shared" si="35"/>
        <v>1965</v>
      </c>
      <c r="R80" s="548">
        <f t="shared" si="35"/>
        <v>1348</v>
      </c>
      <c r="S80" s="548">
        <f t="shared" si="35"/>
        <v>991</v>
      </c>
      <c r="T80" s="548">
        <f t="shared" si="35"/>
        <v>585</v>
      </c>
      <c r="U80" s="548">
        <f t="shared" si="35"/>
        <v>400</v>
      </c>
      <c r="V80" s="575">
        <f t="shared" si="35"/>
        <v>470</v>
      </c>
      <c r="W80" s="562"/>
      <c r="X80" s="562"/>
      <c r="Y80" s="563"/>
      <c r="Z80" s="563"/>
      <c r="AA80" s="563"/>
      <c r="AB80" s="563"/>
      <c r="AC80" s="563"/>
      <c r="AD80" s="563"/>
      <c r="AE80" s="563"/>
      <c r="AF80" s="563"/>
      <c r="AG80" s="563"/>
      <c r="AH80" s="563"/>
      <c r="AI80" s="563"/>
      <c r="AJ80" s="563"/>
      <c r="AK80" s="563"/>
      <c r="AL80" s="563"/>
      <c r="AM80" s="563"/>
      <c r="AN80" s="563"/>
      <c r="AO80" s="563"/>
      <c r="AP80" s="563"/>
      <c r="AQ80" s="563"/>
      <c r="AR80" s="563"/>
      <c r="AS80" s="563"/>
    </row>
    <row r="81" spans="1:45" s="578" customFormat="1" ht="19.5" customHeight="1">
      <c r="A81" s="579"/>
      <c r="B81" s="573"/>
      <c r="C81" s="580" t="s">
        <v>88</v>
      </c>
      <c r="D81" s="553">
        <f t="shared" si="29"/>
        <v>29801</v>
      </c>
      <c r="E81" s="595">
        <v>398</v>
      </c>
      <c r="F81" s="553">
        <v>1691</v>
      </c>
      <c r="G81" s="553">
        <v>2112</v>
      </c>
      <c r="H81" s="553">
        <v>2032</v>
      </c>
      <c r="I81" s="553">
        <v>2237</v>
      </c>
      <c r="J81" s="553">
        <v>2857</v>
      </c>
      <c r="K81" s="553">
        <v>2994</v>
      </c>
      <c r="L81" s="553">
        <v>3072</v>
      </c>
      <c r="M81" s="553">
        <v>2828</v>
      </c>
      <c r="N81" s="553">
        <v>2594</v>
      </c>
      <c r="O81" s="553">
        <v>2144</v>
      </c>
      <c r="P81" s="553">
        <v>1653</v>
      </c>
      <c r="Q81" s="553">
        <v>1149</v>
      </c>
      <c r="R81" s="553">
        <v>745</v>
      </c>
      <c r="S81" s="553">
        <v>541</v>
      </c>
      <c r="T81" s="553">
        <v>303</v>
      </c>
      <c r="U81" s="553">
        <v>218</v>
      </c>
      <c r="V81" s="581">
        <v>233</v>
      </c>
      <c r="W81" s="562"/>
      <c r="X81" s="562"/>
      <c r="Y81" s="563"/>
      <c r="Z81" s="563"/>
      <c r="AA81" s="563"/>
      <c r="AB81" s="563"/>
      <c r="AC81" s="563"/>
      <c r="AD81" s="563"/>
      <c r="AE81" s="563"/>
      <c r="AF81" s="563"/>
      <c r="AG81" s="563"/>
      <c r="AH81" s="563"/>
      <c r="AI81" s="563"/>
      <c r="AJ81" s="563"/>
      <c r="AK81" s="563"/>
      <c r="AL81" s="563"/>
      <c r="AM81" s="563"/>
      <c r="AN81" s="563"/>
      <c r="AO81" s="563"/>
      <c r="AP81" s="563"/>
      <c r="AQ81" s="563"/>
      <c r="AR81" s="563"/>
      <c r="AS81" s="563"/>
    </row>
    <row r="82" spans="1:45" ht="19.5" customHeight="1">
      <c r="A82" s="579"/>
      <c r="B82" s="573"/>
      <c r="C82" s="574" t="s">
        <v>89</v>
      </c>
      <c r="D82" s="553">
        <f t="shared" si="29"/>
        <v>23801</v>
      </c>
      <c r="E82" s="553">
        <v>411</v>
      </c>
      <c r="F82" s="553">
        <v>1675</v>
      </c>
      <c r="G82" s="553">
        <v>2114</v>
      </c>
      <c r="H82" s="553">
        <v>2076</v>
      </c>
      <c r="I82" s="553">
        <v>2007</v>
      </c>
      <c r="J82" s="553">
        <v>2106</v>
      </c>
      <c r="K82" s="553">
        <v>2168</v>
      </c>
      <c r="L82" s="553">
        <v>2119</v>
      </c>
      <c r="M82" s="553">
        <v>2060</v>
      </c>
      <c r="N82" s="553">
        <v>1809</v>
      </c>
      <c r="O82" s="553">
        <v>1497</v>
      </c>
      <c r="P82" s="553">
        <v>1189</v>
      </c>
      <c r="Q82" s="553">
        <v>816</v>
      </c>
      <c r="R82" s="553">
        <v>603</v>
      </c>
      <c r="S82" s="553">
        <v>450</v>
      </c>
      <c r="T82" s="553">
        <v>282</v>
      </c>
      <c r="U82" s="553">
        <v>182</v>
      </c>
      <c r="V82" s="581">
        <v>237</v>
      </c>
      <c r="W82" s="562"/>
      <c r="X82" s="562"/>
      <c r="Y82" s="563"/>
      <c r="Z82" s="563"/>
      <c r="AA82" s="563"/>
      <c r="AB82" s="563"/>
      <c r="AC82" s="563"/>
      <c r="AD82" s="563"/>
      <c r="AE82" s="563"/>
      <c r="AF82" s="563"/>
      <c r="AG82" s="563"/>
      <c r="AH82" s="563"/>
      <c r="AI82" s="563"/>
      <c r="AJ82" s="563"/>
      <c r="AK82" s="563"/>
      <c r="AL82" s="563"/>
      <c r="AM82" s="563"/>
      <c r="AN82" s="563"/>
      <c r="AO82" s="563"/>
      <c r="AP82" s="563"/>
      <c r="AQ82" s="563"/>
      <c r="AR82" s="563"/>
      <c r="AS82" s="563"/>
    </row>
    <row r="83" spans="1:45" s="578" customFormat="1" ht="19.5" customHeight="1">
      <c r="A83" s="579">
        <v>18</v>
      </c>
      <c r="B83" s="573" t="s">
        <v>481</v>
      </c>
      <c r="C83" s="594"/>
      <c r="D83" s="548">
        <f t="shared" si="29"/>
        <v>7285</v>
      </c>
      <c r="E83" s="548">
        <f t="shared" ref="E83:V83" si="36">SUM(E84:E85)</f>
        <v>83</v>
      </c>
      <c r="F83" s="548">
        <f t="shared" si="36"/>
        <v>382</v>
      </c>
      <c r="G83" s="548">
        <f t="shared" si="36"/>
        <v>523</v>
      </c>
      <c r="H83" s="548">
        <f t="shared" si="36"/>
        <v>532</v>
      </c>
      <c r="I83" s="548">
        <f t="shared" si="36"/>
        <v>561</v>
      </c>
      <c r="J83" s="548">
        <f t="shared" si="36"/>
        <v>524</v>
      </c>
      <c r="K83" s="548">
        <f t="shared" si="36"/>
        <v>496</v>
      </c>
      <c r="L83" s="548">
        <f t="shared" si="36"/>
        <v>534</v>
      </c>
      <c r="M83" s="548">
        <f t="shared" si="36"/>
        <v>523</v>
      </c>
      <c r="N83" s="548">
        <f t="shared" si="36"/>
        <v>608</v>
      </c>
      <c r="O83" s="548">
        <f t="shared" si="36"/>
        <v>519</v>
      </c>
      <c r="P83" s="548">
        <f t="shared" si="36"/>
        <v>512</v>
      </c>
      <c r="Q83" s="548">
        <f t="shared" si="36"/>
        <v>390</v>
      </c>
      <c r="R83" s="548">
        <f t="shared" si="36"/>
        <v>347</v>
      </c>
      <c r="S83" s="548">
        <f t="shared" si="36"/>
        <v>256</v>
      </c>
      <c r="T83" s="548">
        <f t="shared" si="36"/>
        <v>201</v>
      </c>
      <c r="U83" s="548">
        <f t="shared" si="36"/>
        <v>128</v>
      </c>
      <c r="V83" s="575">
        <f t="shared" si="36"/>
        <v>166</v>
      </c>
      <c r="W83" s="562"/>
      <c r="X83" s="562"/>
      <c r="Y83" s="563"/>
      <c r="Z83" s="563"/>
      <c r="AA83" s="563"/>
      <c r="AB83" s="563"/>
      <c r="AC83" s="563"/>
      <c r="AD83" s="563"/>
      <c r="AE83" s="563"/>
      <c r="AF83" s="563"/>
      <c r="AG83" s="563"/>
      <c r="AH83" s="563"/>
      <c r="AI83" s="563"/>
      <c r="AJ83" s="563"/>
      <c r="AK83" s="563"/>
      <c r="AL83" s="563"/>
      <c r="AM83" s="563"/>
      <c r="AN83" s="563"/>
      <c r="AO83" s="563"/>
      <c r="AP83" s="563"/>
      <c r="AQ83" s="563"/>
      <c r="AR83" s="563"/>
      <c r="AS83" s="563"/>
    </row>
    <row r="84" spans="1:45" s="578" customFormat="1" ht="19.5" customHeight="1">
      <c r="A84" s="579"/>
      <c r="B84" s="573"/>
      <c r="C84" s="580" t="s">
        <v>88</v>
      </c>
      <c r="D84" s="553">
        <f t="shared" si="29"/>
        <v>3841</v>
      </c>
      <c r="E84" s="553">
        <v>42</v>
      </c>
      <c r="F84" s="553">
        <v>190</v>
      </c>
      <c r="G84" s="553">
        <v>257</v>
      </c>
      <c r="H84" s="553">
        <v>264</v>
      </c>
      <c r="I84" s="553">
        <v>291</v>
      </c>
      <c r="J84" s="553">
        <v>280</v>
      </c>
      <c r="K84" s="553">
        <v>244</v>
      </c>
      <c r="L84" s="553">
        <v>268</v>
      </c>
      <c r="M84" s="553">
        <v>262</v>
      </c>
      <c r="N84" s="553">
        <v>308</v>
      </c>
      <c r="O84" s="553">
        <v>296</v>
      </c>
      <c r="P84" s="553">
        <v>290</v>
      </c>
      <c r="Q84" s="553">
        <v>221</v>
      </c>
      <c r="R84" s="553">
        <v>187</v>
      </c>
      <c r="S84" s="553">
        <v>161</v>
      </c>
      <c r="T84" s="553">
        <v>112</v>
      </c>
      <c r="U84" s="553">
        <v>69</v>
      </c>
      <c r="V84" s="581">
        <v>99</v>
      </c>
      <c r="W84" s="562"/>
      <c r="X84" s="562"/>
      <c r="Y84" s="563"/>
      <c r="Z84" s="563"/>
      <c r="AA84" s="563"/>
      <c r="AB84" s="563"/>
      <c r="AC84" s="563"/>
      <c r="AD84" s="563"/>
      <c r="AE84" s="563"/>
      <c r="AF84" s="563"/>
      <c r="AG84" s="563"/>
      <c r="AH84" s="563"/>
      <c r="AI84" s="563"/>
      <c r="AJ84" s="563"/>
      <c r="AK84" s="563"/>
      <c r="AL84" s="563"/>
      <c r="AM84" s="563"/>
      <c r="AN84" s="563"/>
      <c r="AO84" s="563"/>
      <c r="AP84" s="563"/>
      <c r="AQ84" s="563"/>
      <c r="AR84" s="563"/>
      <c r="AS84" s="563"/>
    </row>
    <row r="85" spans="1:45" ht="19.5" customHeight="1" thickBot="1">
      <c r="A85" s="596"/>
      <c r="B85" s="597"/>
      <c r="C85" s="598" t="s">
        <v>89</v>
      </c>
      <c r="D85" s="599">
        <f t="shared" si="29"/>
        <v>3444</v>
      </c>
      <c r="E85" s="599">
        <v>41</v>
      </c>
      <c r="F85" s="599">
        <v>192</v>
      </c>
      <c r="G85" s="1614">
        <v>266</v>
      </c>
      <c r="H85" s="1614">
        <v>268</v>
      </c>
      <c r="I85" s="1614">
        <v>270</v>
      </c>
      <c r="J85" s="1614">
        <v>244</v>
      </c>
      <c r="K85" s="1614">
        <v>252</v>
      </c>
      <c r="L85" s="1614">
        <v>266</v>
      </c>
      <c r="M85" s="1614">
        <v>261</v>
      </c>
      <c r="N85" s="1614">
        <v>300</v>
      </c>
      <c r="O85" s="1614">
        <v>223</v>
      </c>
      <c r="P85" s="1614">
        <v>222</v>
      </c>
      <c r="Q85" s="1614">
        <v>169</v>
      </c>
      <c r="R85" s="1614">
        <v>160</v>
      </c>
      <c r="S85" s="1614">
        <v>95</v>
      </c>
      <c r="T85" s="1614">
        <v>89</v>
      </c>
      <c r="U85" s="1614">
        <v>59</v>
      </c>
      <c r="V85" s="1615">
        <v>67</v>
      </c>
      <c r="W85" s="562"/>
      <c r="X85" s="562"/>
      <c r="Y85" s="563"/>
      <c r="Z85" s="563"/>
      <c r="AA85" s="563"/>
      <c r="AB85" s="563"/>
      <c r="AC85" s="563"/>
      <c r="AD85" s="563"/>
      <c r="AE85" s="563"/>
      <c r="AF85" s="563"/>
      <c r="AG85" s="563"/>
      <c r="AH85" s="563"/>
      <c r="AI85" s="563"/>
      <c r="AJ85" s="563"/>
      <c r="AK85" s="563"/>
      <c r="AL85" s="563"/>
      <c r="AM85" s="563"/>
      <c r="AN85" s="563"/>
      <c r="AO85" s="563"/>
      <c r="AP85" s="563"/>
      <c r="AQ85" s="563"/>
      <c r="AR85" s="563"/>
      <c r="AS85" s="563"/>
    </row>
    <row r="86" spans="1:45">
      <c r="A86" s="1616" t="s">
        <v>482</v>
      </c>
      <c r="B86" s="538"/>
      <c r="C86" s="538"/>
      <c r="D86" s="601"/>
      <c r="E86" s="602"/>
      <c r="F86" s="602"/>
      <c r="G86" s="602"/>
      <c r="H86" s="602"/>
      <c r="I86" s="602"/>
      <c r="J86" s="602"/>
      <c r="K86" s="602"/>
      <c r="L86" s="602"/>
      <c r="M86" s="602"/>
      <c r="N86" s="602"/>
      <c r="O86" s="602"/>
      <c r="P86" s="602"/>
      <c r="Q86" s="602"/>
      <c r="R86" s="602"/>
      <c r="S86" s="602"/>
      <c r="T86" s="602"/>
      <c r="V86" s="562"/>
      <c r="W86" s="562"/>
      <c r="X86" s="562"/>
      <c r="Y86" s="563"/>
      <c r="Z86" s="563"/>
      <c r="AA86" s="563"/>
      <c r="AB86" s="563"/>
      <c r="AC86" s="563"/>
      <c r="AD86" s="563"/>
      <c r="AE86" s="563"/>
      <c r="AF86" s="563"/>
      <c r="AG86" s="563"/>
      <c r="AH86" s="563"/>
      <c r="AI86" s="563"/>
      <c r="AJ86" s="563"/>
      <c r="AK86" s="563"/>
      <c r="AL86" s="563"/>
      <c r="AM86" s="563"/>
      <c r="AN86" s="563"/>
      <c r="AO86" s="563"/>
      <c r="AP86" s="563"/>
      <c r="AQ86" s="563"/>
      <c r="AR86" s="563"/>
      <c r="AS86" s="563"/>
    </row>
    <row r="87" spans="1:45">
      <c r="A87" s="1014" t="s">
        <v>483</v>
      </c>
      <c r="D87" s="605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606"/>
      <c r="P87" s="606"/>
      <c r="Q87" s="606"/>
      <c r="R87" s="606"/>
      <c r="S87" s="606"/>
      <c r="T87" s="606"/>
      <c r="U87" s="607"/>
      <c r="V87" s="562"/>
      <c r="W87" s="562"/>
      <c r="X87" s="562"/>
      <c r="Y87" s="563"/>
      <c r="Z87" s="563"/>
      <c r="AA87" s="563"/>
      <c r="AB87" s="563"/>
      <c r="AC87" s="563"/>
      <c r="AD87" s="563"/>
      <c r="AE87" s="563"/>
      <c r="AF87" s="563"/>
      <c r="AG87" s="563"/>
      <c r="AH87" s="563"/>
      <c r="AI87" s="563"/>
      <c r="AJ87" s="563"/>
      <c r="AK87" s="563"/>
      <c r="AL87" s="563"/>
      <c r="AM87" s="563"/>
      <c r="AN87" s="563"/>
      <c r="AO87" s="563"/>
      <c r="AP87" s="563"/>
      <c r="AQ87" s="563"/>
      <c r="AR87" s="563"/>
      <c r="AS87" s="563"/>
    </row>
    <row r="88" spans="1:45">
      <c r="A88" s="1717" t="s">
        <v>873</v>
      </c>
      <c r="B88" s="1717"/>
      <c r="C88" s="1717"/>
      <c r="D88" s="1717"/>
      <c r="E88" s="466"/>
      <c r="F88" s="606"/>
      <c r="G88" s="606"/>
      <c r="H88" s="606"/>
      <c r="I88" s="606"/>
      <c r="J88" s="606"/>
      <c r="K88" s="606"/>
      <c r="L88" s="606"/>
      <c r="M88" s="606"/>
      <c r="N88" s="606"/>
      <c r="O88" s="606"/>
      <c r="P88" s="606"/>
      <c r="Q88" s="606"/>
      <c r="R88" s="606"/>
      <c r="S88" s="606"/>
      <c r="T88" s="606"/>
      <c r="U88" s="602"/>
      <c r="V88" s="562"/>
      <c r="W88" s="562"/>
      <c r="X88" s="562"/>
      <c r="Y88" s="563"/>
      <c r="Z88" s="563"/>
      <c r="AA88" s="563"/>
      <c r="AB88" s="563"/>
      <c r="AC88" s="563"/>
      <c r="AD88" s="563"/>
      <c r="AE88" s="563"/>
      <c r="AF88" s="563"/>
      <c r="AG88" s="563"/>
      <c r="AH88" s="563"/>
      <c r="AI88" s="563"/>
      <c r="AJ88" s="563"/>
      <c r="AK88" s="563"/>
      <c r="AL88" s="563"/>
      <c r="AM88" s="563"/>
      <c r="AN88" s="563"/>
      <c r="AO88" s="563"/>
      <c r="AP88" s="563"/>
      <c r="AQ88" s="563"/>
      <c r="AR88" s="563"/>
      <c r="AS88" s="563"/>
    </row>
    <row r="89" spans="1:45">
      <c r="A89" s="1706" t="s">
        <v>872</v>
      </c>
      <c r="B89" s="1706"/>
      <c r="C89" s="1706"/>
      <c r="D89" s="1706"/>
      <c r="E89" s="1706"/>
      <c r="F89" s="606"/>
      <c r="G89" s="606"/>
      <c r="H89" s="606"/>
      <c r="I89" s="606"/>
      <c r="J89" s="606"/>
      <c r="K89" s="606"/>
      <c r="L89" s="606"/>
      <c r="M89" s="606"/>
      <c r="N89" s="606"/>
      <c r="O89" s="606"/>
      <c r="P89" s="606"/>
      <c r="Q89" s="606"/>
      <c r="R89" s="606"/>
      <c r="S89" s="606"/>
      <c r="T89" s="606"/>
      <c r="U89" s="602"/>
      <c r="V89" s="562"/>
      <c r="W89" s="562"/>
      <c r="X89" s="562"/>
      <c r="Y89" s="563"/>
      <c r="Z89" s="563"/>
      <c r="AA89" s="563"/>
      <c r="AB89" s="563"/>
      <c r="AC89" s="563"/>
      <c r="AD89" s="563"/>
      <c r="AE89" s="563"/>
      <c r="AF89" s="563"/>
      <c r="AG89" s="563"/>
      <c r="AH89" s="563"/>
      <c r="AI89" s="563"/>
      <c r="AJ89" s="563"/>
      <c r="AK89" s="563"/>
      <c r="AL89" s="563"/>
      <c r="AM89" s="563"/>
      <c r="AN89" s="563"/>
      <c r="AO89" s="563"/>
      <c r="AP89" s="563"/>
      <c r="AQ89" s="563"/>
      <c r="AR89" s="563"/>
      <c r="AS89" s="563"/>
    </row>
    <row r="90" spans="1:45" ht="12.75">
      <c r="A90" s="608"/>
      <c r="D90" s="605"/>
      <c r="E90" s="606"/>
      <c r="F90" s="606"/>
      <c r="G90" s="606"/>
      <c r="H90" s="606"/>
      <c r="I90" s="606"/>
      <c r="J90" s="606"/>
      <c r="K90" s="606"/>
      <c r="L90" s="606"/>
      <c r="M90" s="606"/>
      <c r="N90" s="606"/>
      <c r="O90" s="606"/>
      <c r="P90" s="606"/>
      <c r="Q90" s="606"/>
      <c r="R90" s="606"/>
      <c r="S90" s="606"/>
      <c r="T90" s="606"/>
      <c r="U90" s="602"/>
      <c r="V90" s="562"/>
      <c r="W90" s="562"/>
      <c r="X90" s="562"/>
      <c r="Y90" s="563"/>
      <c r="Z90" s="563"/>
      <c r="AA90" s="563"/>
      <c r="AB90" s="563"/>
      <c r="AC90" s="563"/>
      <c r="AD90" s="563"/>
      <c r="AE90" s="563"/>
      <c r="AF90" s="563"/>
      <c r="AG90" s="563"/>
      <c r="AH90" s="563"/>
      <c r="AI90" s="563"/>
      <c r="AJ90" s="563"/>
      <c r="AK90" s="563"/>
      <c r="AL90" s="563"/>
      <c r="AM90" s="563"/>
      <c r="AN90" s="563"/>
      <c r="AO90" s="563"/>
      <c r="AP90" s="563"/>
      <c r="AQ90" s="563"/>
      <c r="AR90" s="563"/>
      <c r="AS90" s="563"/>
    </row>
    <row r="91" spans="1:45" ht="12.75">
      <c r="A91" s="609"/>
      <c r="D91" s="605"/>
      <c r="E91" s="606"/>
      <c r="F91" s="606"/>
      <c r="G91" s="606"/>
      <c r="H91" s="606"/>
      <c r="I91" s="606"/>
      <c r="J91" s="606"/>
      <c r="K91" s="606"/>
      <c r="L91" s="606"/>
      <c r="M91" s="606"/>
      <c r="N91" s="606"/>
      <c r="O91" s="606"/>
      <c r="P91" s="606"/>
      <c r="Q91" s="606"/>
      <c r="R91" s="606"/>
      <c r="S91" s="606"/>
      <c r="T91" s="606"/>
      <c r="U91" s="602"/>
      <c r="V91" s="562"/>
      <c r="W91" s="562"/>
      <c r="X91" s="563"/>
      <c r="Y91" s="563"/>
      <c r="Z91" s="563"/>
      <c r="AA91" s="563"/>
      <c r="AB91" s="563"/>
      <c r="AC91" s="563"/>
      <c r="AD91" s="563"/>
      <c r="AE91" s="563"/>
      <c r="AF91" s="563"/>
      <c r="AG91" s="563"/>
      <c r="AH91" s="563"/>
      <c r="AI91" s="563"/>
      <c r="AJ91" s="563"/>
      <c r="AK91" s="563"/>
      <c r="AL91" s="563"/>
      <c r="AM91" s="563"/>
      <c r="AN91" s="563"/>
      <c r="AO91" s="563"/>
      <c r="AP91" s="563"/>
      <c r="AQ91" s="563"/>
      <c r="AR91" s="563"/>
      <c r="AS91" s="563"/>
    </row>
    <row r="92" spans="1:45">
      <c r="D92" s="605"/>
      <c r="E92" s="606"/>
      <c r="F92" s="606"/>
      <c r="G92" s="606"/>
      <c r="H92" s="606"/>
      <c r="I92" s="606"/>
      <c r="J92" s="606"/>
      <c r="K92" s="606"/>
      <c r="L92" s="606"/>
      <c r="M92" s="606"/>
      <c r="N92" s="606"/>
      <c r="O92" s="606"/>
      <c r="P92" s="606"/>
      <c r="Q92" s="606"/>
      <c r="R92" s="606"/>
      <c r="S92" s="606"/>
      <c r="T92" s="606"/>
      <c r="U92" s="602"/>
      <c r="V92" s="562"/>
      <c r="W92" s="562"/>
      <c r="X92" s="563"/>
      <c r="Y92" s="563"/>
      <c r="Z92" s="563"/>
      <c r="AA92" s="563"/>
      <c r="AB92" s="563"/>
      <c r="AC92" s="563"/>
      <c r="AD92" s="563"/>
      <c r="AE92" s="563"/>
      <c r="AF92" s="563"/>
      <c r="AG92" s="563"/>
      <c r="AH92" s="563"/>
      <c r="AI92" s="563"/>
      <c r="AJ92" s="563"/>
      <c r="AK92" s="563"/>
      <c r="AL92" s="563"/>
      <c r="AM92" s="563"/>
      <c r="AN92" s="563"/>
      <c r="AO92" s="563"/>
      <c r="AP92" s="563"/>
      <c r="AQ92" s="563"/>
      <c r="AR92" s="563"/>
      <c r="AS92" s="563"/>
    </row>
    <row r="93" spans="1:45">
      <c r="D93" s="605"/>
      <c r="E93" s="606"/>
      <c r="F93" s="606"/>
      <c r="G93" s="606"/>
      <c r="H93" s="606"/>
      <c r="I93" s="606"/>
      <c r="J93" s="606"/>
      <c r="K93" s="606"/>
      <c r="L93" s="606"/>
      <c r="M93" s="606"/>
      <c r="N93" s="606"/>
      <c r="O93" s="606"/>
      <c r="P93" s="606"/>
      <c r="Q93" s="606"/>
      <c r="R93" s="606"/>
      <c r="S93" s="606"/>
      <c r="T93" s="606"/>
      <c r="U93" s="602"/>
      <c r="V93" s="562"/>
      <c r="W93" s="562"/>
      <c r="X93" s="563"/>
      <c r="Y93" s="563"/>
      <c r="Z93" s="563"/>
      <c r="AA93" s="563"/>
      <c r="AB93" s="563"/>
      <c r="AC93" s="563"/>
      <c r="AD93" s="563"/>
      <c r="AE93" s="563"/>
      <c r="AF93" s="563"/>
      <c r="AG93" s="563"/>
      <c r="AH93" s="563"/>
      <c r="AI93" s="563"/>
      <c r="AJ93" s="563"/>
      <c r="AK93" s="563"/>
      <c r="AL93" s="563"/>
      <c r="AM93" s="563"/>
      <c r="AN93" s="563"/>
      <c r="AO93" s="563"/>
      <c r="AP93" s="563"/>
      <c r="AQ93" s="563"/>
      <c r="AR93" s="563"/>
      <c r="AS93" s="563"/>
    </row>
    <row r="94" spans="1:45">
      <c r="D94" s="605"/>
      <c r="E94" s="606"/>
      <c r="F94" s="606"/>
      <c r="G94" s="606"/>
      <c r="H94" s="606"/>
      <c r="I94" s="606"/>
      <c r="J94" s="606"/>
      <c r="K94" s="606"/>
      <c r="L94" s="606"/>
      <c r="M94" s="606"/>
      <c r="N94" s="606"/>
      <c r="O94" s="606"/>
      <c r="P94" s="606"/>
      <c r="Q94" s="606"/>
      <c r="R94" s="606"/>
      <c r="S94" s="606"/>
      <c r="T94" s="606"/>
      <c r="U94" s="602"/>
      <c r="V94" s="562"/>
      <c r="W94" s="562"/>
      <c r="X94" s="563"/>
      <c r="Y94" s="563"/>
      <c r="Z94" s="563"/>
      <c r="AA94" s="563"/>
      <c r="AB94" s="563"/>
      <c r="AC94" s="563"/>
      <c r="AD94" s="563"/>
      <c r="AE94" s="563"/>
      <c r="AF94" s="563"/>
      <c r="AG94" s="563"/>
      <c r="AH94" s="563"/>
      <c r="AI94" s="563"/>
      <c r="AJ94" s="563"/>
      <c r="AK94" s="563"/>
      <c r="AL94" s="563"/>
      <c r="AM94" s="563"/>
      <c r="AN94" s="563"/>
      <c r="AO94" s="563"/>
      <c r="AP94" s="563"/>
      <c r="AQ94" s="563"/>
      <c r="AR94" s="563"/>
      <c r="AS94" s="563"/>
    </row>
    <row r="95" spans="1:45">
      <c r="D95" s="605"/>
      <c r="E95" s="606"/>
      <c r="F95" s="606"/>
      <c r="G95" s="606"/>
      <c r="H95" s="606"/>
      <c r="I95" s="606"/>
      <c r="J95" s="606"/>
      <c r="K95" s="606"/>
      <c r="L95" s="606"/>
      <c r="M95" s="606"/>
      <c r="N95" s="606"/>
      <c r="O95" s="606"/>
      <c r="P95" s="606"/>
      <c r="Q95" s="606"/>
      <c r="R95" s="606"/>
      <c r="S95" s="606"/>
      <c r="T95" s="606"/>
      <c r="U95" s="602"/>
      <c r="V95" s="562"/>
      <c r="W95" s="562"/>
      <c r="X95" s="563"/>
      <c r="Y95" s="563"/>
      <c r="Z95" s="563"/>
      <c r="AA95" s="563"/>
      <c r="AB95" s="563"/>
      <c r="AC95" s="563"/>
      <c r="AD95" s="563"/>
      <c r="AE95" s="563"/>
      <c r="AF95" s="563"/>
      <c r="AG95" s="563"/>
      <c r="AH95" s="563"/>
      <c r="AI95" s="563"/>
      <c r="AJ95" s="563"/>
      <c r="AK95" s="563"/>
      <c r="AL95" s="563"/>
      <c r="AM95" s="563"/>
      <c r="AN95" s="563"/>
      <c r="AO95" s="563"/>
      <c r="AP95" s="563"/>
      <c r="AQ95" s="563"/>
      <c r="AR95" s="563"/>
      <c r="AS95" s="563"/>
    </row>
    <row r="96" spans="1:45">
      <c r="D96" s="605"/>
      <c r="E96" s="606"/>
      <c r="F96" s="606"/>
      <c r="G96" s="606"/>
      <c r="H96" s="606"/>
      <c r="I96" s="606"/>
      <c r="J96" s="606"/>
      <c r="K96" s="606"/>
      <c r="L96" s="606"/>
      <c r="M96" s="606"/>
      <c r="N96" s="606"/>
      <c r="O96" s="606"/>
      <c r="P96" s="606"/>
      <c r="Q96" s="606"/>
      <c r="R96" s="606"/>
      <c r="S96" s="606"/>
      <c r="T96" s="606"/>
      <c r="U96" s="602"/>
      <c r="V96" s="562"/>
      <c r="W96" s="562"/>
      <c r="X96" s="563"/>
      <c r="Y96" s="563"/>
      <c r="Z96" s="563"/>
      <c r="AA96" s="563"/>
      <c r="AB96" s="563"/>
      <c r="AC96" s="563"/>
      <c r="AD96" s="563"/>
      <c r="AE96" s="563"/>
      <c r="AF96" s="563"/>
      <c r="AG96" s="563"/>
      <c r="AH96" s="563"/>
      <c r="AI96" s="563"/>
      <c r="AJ96" s="563"/>
      <c r="AK96" s="563"/>
      <c r="AL96" s="563"/>
      <c r="AM96" s="563"/>
      <c r="AN96" s="563"/>
      <c r="AO96" s="563"/>
      <c r="AP96" s="563"/>
      <c r="AQ96" s="563"/>
      <c r="AR96" s="563"/>
      <c r="AS96" s="563"/>
    </row>
    <row r="97" spans="4:45">
      <c r="D97" s="605"/>
      <c r="E97" s="606"/>
      <c r="F97" s="606"/>
      <c r="G97" s="606"/>
      <c r="H97" s="606"/>
      <c r="I97" s="606"/>
      <c r="J97" s="606"/>
      <c r="K97" s="606"/>
      <c r="L97" s="606"/>
      <c r="M97" s="606"/>
      <c r="N97" s="606"/>
      <c r="O97" s="606"/>
      <c r="P97" s="606"/>
      <c r="Q97" s="606"/>
      <c r="R97" s="606"/>
      <c r="S97" s="606"/>
      <c r="T97" s="606"/>
      <c r="U97" s="602"/>
      <c r="V97" s="562"/>
      <c r="W97" s="562"/>
      <c r="X97" s="563"/>
      <c r="Y97" s="563"/>
      <c r="Z97" s="563"/>
      <c r="AA97" s="563"/>
      <c r="AB97" s="563"/>
      <c r="AC97" s="563"/>
      <c r="AD97" s="563"/>
      <c r="AE97" s="563"/>
      <c r="AF97" s="563"/>
      <c r="AG97" s="563"/>
      <c r="AH97" s="563"/>
      <c r="AI97" s="563"/>
      <c r="AJ97" s="563"/>
      <c r="AK97" s="563"/>
      <c r="AL97" s="563"/>
      <c r="AM97" s="563"/>
      <c r="AN97" s="563"/>
      <c r="AO97" s="563"/>
      <c r="AP97" s="563"/>
      <c r="AQ97" s="563"/>
      <c r="AR97" s="563"/>
      <c r="AS97" s="563"/>
    </row>
    <row r="98" spans="4:45">
      <c r="D98" s="605"/>
      <c r="E98" s="606"/>
      <c r="F98" s="606"/>
      <c r="G98" s="606"/>
      <c r="H98" s="606"/>
      <c r="I98" s="606"/>
      <c r="J98" s="606"/>
      <c r="K98" s="606"/>
      <c r="L98" s="606"/>
      <c r="M98" s="606"/>
      <c r="N98" s="606"/>
      <c r="O98" s="606"/>
      <c r="P98" s="606"/>
      <c r="Q98" s="606"/>
      <c r="R98" s="606"/>
      <c r="S98" s="606"/>
      <c r="T98" s="606"/>
      <c r="U98" s="602"/>
      <c r="V98" s="562"/>
      <c r="W98" s="562"/>
      <c r="X98" s="563"/>
      <c r="Y98" s="563"/>
      <c r="Z98" s="563"/>
      <c r="AA98" s="563"/>
      <c r="AB98" s="563"/>
      <c r="AC98" s="563"/>
      <c r="AD98" s="563"/>
      <c r="AE98" s="563"/>
      <c r="AF98" s="563"/>
      <c r="AG98" s="563"/>
      <c r="AH98" s="563"/>
      <c r="AI98" s="563"/>
      <c r="AJ98" s="563"/>
      <c r="AK98" s="563"/>
      <c r="AL98" s="563"/>
      <c r="AM98" s="563"/>
      <c r="AN98" s="563"/>
      <c r="AO98" s="563"/>
      <c r="AP98" s="563"/>
      <c r="AQ98" s="563"/>
      <c r="AR98" s="563"/>
      <c r="AS98" s="563"/>
    </row>
    <row r="99" spans="4:45">
      <c r="D99" s="605"/>
      <c r="E99" s="606"/>
      <c r="F99" s="606"/>
      <c r="G99" s="606"/>
      <c r="H99" s="606"/>
      <c r="I99" s="606"/>
      <c r="J99" s="606"/>
      <c r="K99" s="606"/>
      <c r="L99" s="606"/>
      <c r="M99" s="606"/>
      <c r="N99" s="606"/>
      <c r="O99" s="606"/>
      <c r="P99" s="606"/>
      <c r="Q99" s="606"/>
      <c r="R99" s="606"/>
      <c r="S99" s="606"/>
      <c r="T99" s="606"/>
      <c r="U99" s="602"/>
      <c r="V99" s="562"/>
      <c r="W99" s="562"/>
      <c r="X99" s="563"/>
      <c r="Y99" s="563"/>
      <c r="Z99" s="563"/>
      <c r="AA99" s="563"/>
      <c r="AB99" s="563"/>
      <c r="AC99" s="563"/>
      <c r="AD99" s="563"/>
      <c r="AE99" s="563"/>
      <c r="AF99" s="563"/>
      <c r="AG99" s="563"/>
      <c r="AH99" s="563"/>
      <c r="AI99" s="563"/>
      <c r="AJ99" s="563"/>
      <c r="AK99" s="563"/>
      <c r="AL99" s="563"/>
      <c r="AM99" s="563"/>
      <c r="AN99" s="563"/>
      <c r="AO99" s="563"/>
      <c r="AP99" s="563"/>
      <c r="AQ99" s="563"/>
      <c r="AR99" s="563"/>
      <c r="AS99" s="563"/>
    </row>
    <row r="100" spans="4:45">
      <c r="D100" s="605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2"/>
      <c r="V100" s="562"/>
      <c r="W100" s="562"/>
      <c r="X100" s="563"/>
      <c r="Y100" s="563"/>
      <c r="Z100" s="563"/>
      <c r="AA100" s="563"/>
      <c r="AB100" s="563"/>
      <c r="AC100" s="563"/>
      <c r="AD100" s="563"/>
      <c r="AE100" s="563"/>
      <c r="AF100" s="563"/>
      <c r="AG100" s="563"/>
      <c r="AH100" s="563"/>
      <c r="AI100" s="563"/>
      <c r="AJ100" s="563"/>
      <c r="AK100" s="563"/>
      <c r="AL100" s="563"/>
      <c r="AM100" s="563"/>
      <c r="AN100" s="563"/>
      <c r="AO100" s="563"/>
      <c r="AP100" s="563"/>
      <c r="AQ100" s="563"/>
      <c r="AR100" s="563"/>
      <c r="AS100" s="563"/>
    </row>
    <row r="101" spans="4:45">
      <c r="D101" s="605"/>
      <c r="E101" s="606"/>
      <c r="F101" s="606"/>
      <c r="G101" s="606"/>
      <c r="H101" s="606"/>
      <c r="I101" s="606"/>
      <c r="J101" s="606"/>
      <c r="K101" s="606"/>
      <c r="L101" s="606"/>
      <c r="M101" s="606"/>
      <c r="N101" s="606"/>
      <c r="O101" s="606"/>
      <c r="P101" s="606"/>
      <c r="Q101" s="606"/>
      <c r="R101" s="606"/>
      <c r="S101" s="606"/>
      <c r="T101" s="606"/>
      <c r="U101" s="602"/>
      <c r="V101" s="562"/>
      <c r="W101" s="562"/>
      <c r="X101" s="563"/>
      <c r="Y101" s="563"/>
      <c r="Z101" s="563"/>
      <c r="AA101" s="563"/>
      <c r="AB101" s="563"/>
      <c r="AC101" s="563"/>
      <c r="AD101" s="563"/>
      <c r="AE101" s="563"/>
      <c r="AF101" s="563"/>
      <c r="AG101" s="563"/>
      <c r="AH101" s="563"/>
      <c r="AI101" s="563"/>
      <c r="AJ101" s="563"/>
      <c r="AK101" s="563"/>
      <c r="AL101" s="563"/>
      <c r="AM101" s="563"/>
      <c r="AN101" s="563"/>
      <c r="AO101" s="563"/>
      <c r="AP101" s="563"/>
      <c r="AQ101" s="563"/>
      <c r="AR101" s="563"/>
      <c r="AS101" s="563"/>
    </row>
    <row r="102" spans="4:45">
      <c r="D102" s="605"/>
      <c r="E102" s="606"/>
      <c r="F102" s="606"/>
      <c r="G102" s="606"/>
      <c r="H102" s="606"/>
      <c r="I102" s="606"/>
      <c r="J102" s="606"/>
      <c r="K102" s="606"/>
      <c r="L102" s="606"/>
      <c r="M102" s="606"/>
      <c r="N102" s="606"/>
      <c r="O102" s="606"/>
      <c r="P102" s="606"/>
      <c r="Q102" s="606"/>
      <c r="R102" s="606"/>
      <c r="S102" s="606"/>
      <c r="T102" s="606"/>
      <c r="U102" s="602"/>
      <c r="V102" s="562"/>
      <c r="W102" s="562"/>
      <c r="X102" s="563"/>
      <c r="Y102" s="563"/>
      <c r="Z102" s="563"/>
      <c r="AA102" s="563"/>
      <c r="AB102" s="563"/>
      <c r="AC102" s="563"/>
      <c r="AD102" s="563"/>
      <c r="AE102" s="563"/>
      <c r="AF102" s="563"/>
      <c r="AG102" s="563"/>
      <c r="AH102" s="563"/>
      <c r="AI102" s="563"/>
      <c r="AJ102" s="563"/>
      <c r="AK102" s="563"/>
      <c r="AL102" s="563"/>
      <c r="AM102" s="563"/>
      <c r="AN102" s="563"/>
      <c r="AO102" s="563"/>
      <c r="AP102" s="563"/>
      <c r="AQ102" s="563"/>
      <c r="AR102" s="563"/>
      <c r="AS102" s="563"/>
    </row>
    <row r="103" spans="4:45">
      <c r="D103" s="605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2"/>
      <c r="V103" s="562"/>
      <c r="W103" s="562"/>
      <c r="X103" s="563"/>
      <c r="Y103" s="563"/>
      <c r="Z103" s="563"/>
      <c r="AA103" s="563"/>
      <c r="AB103" s="563"/>
      <c r="AC103" s="563"/>
      <c r="AD103" s="563"/>
      <c r="AE103" s="563"/>
      <c r="AF103" s="563"/>
      <c r="AG103" s="563"/>
      <c r="AH103" s="563"/>
      <c r="AI103" s="563"/>
      <c r="AJ103" s="563"/>
      <c r="AK103" s="563"/>
      <c r="AL103" s="563"/>
      <c r="AM103" s="563"/>
      <c r="AN103" s="563"/>
      <c r="AO103" s="563"/>
      <c r="AP103" s="563"/>
      <c r="AQ103" s="563"/>
      <c r="AR103" s="563"/>
      <c r="AS103" s="563"/>
    </row>
    <row r="104" spans="4:45">
      <c r="D104" s="605"/>
      <c r="E104" s="606"/>
      <c r="F104" s="606"/>
      <c r="G104" s="606"/>
      <c r="H104" s="606"/>
      <c r="I104" s="606"/>
      <c r="J104" s="606"/>
      <c r="K104" s="606"/>
      <c r="L104" s="606"/>
      <c r="M104" s="606"/>
      <c r="N104" s="606"/>
      <c r="O104" s="606"/>
      <c r="P104" s="606"/>
      <c r="Q104" s="606"/>
      <c r="R104" s="606"/>
      <c r="S104" s="606"/>
      <c r="T104" s="606"/>
      <c r="U104" s="602"/>
      <c r="V104" s="562"/>
      <c r="W104" s="562"/>
      <c r="X104" s="563"/>
      <c r="Y104" s="563"/>
      <c r="Z104" s="563"/>
      <c r="AA104" s="563"/>
      <c r="AB104" s="563"/>
      <c r="AC104" s="563"/>
      <c r="AD104" s="563"/>
      <c r="AE104" s="563"/>
      <c r="AF104" s="563"/>
      <c r="AG104" s="563"/>
      <c r="AH104" s="563"/>
      <c r="AI104" s="563"/>
      <c r="AJ104" s="563"/>
      <c r="AK104" s="563"/>
      <c r="AL104" s="563"/>
      <c r="AM104" s="563"/>
      <c r="AN104" s="563"/>
      <c r="AO104" s="563"/>
      <c r="AP104" s="563"/>
      <c r="AQ104" s="563"/>
      <c r="AR104" s="563"/>
      <c r="AS104" s="563"/>
    </row>
    <row r="105" spans="4:45">
      <c r="D105" s="605"/>
      <c r="E105" s="606"/>
      <c r="F105" s="606"/>
      <c r="G105" s="606"/>
      <c r="H105" s="606"/>
      <c r="I105" s="606"/>
      <c r="J105" s="606"/>
      <c r="K105" s="606"/>
      <c r="L105" s="606"/>
      <c r="M105" s="606"/>
      <c r="N105" s="606"/>
      <c r="O105" s="606"/>
      <c r="P105" s="606"/>
      <c r="Q105" s="606"/>
      <c r="R105" s="606"/>
      <c r="S105" s="606"/>
      <c r="T105" s="606"/>
      <c r="U105" s="602"/>
      <c r="V105" s="562"/>
      <c r="W105" s="562"/>
      <c r="X105" s="563"/>
      <c r="Y105" s="563"/>
      <c r="Z105" s="563"/>
      <c r="AA105" s="563"/>
      <c r="AB105" s="563"/>
      <c r="AC105" s="563"/>
      <c r="AD105" s="563"/>
      <c r="AE105" s="563"/>
      <c r="AF105" s="563"/>
      <c r="AG105" s="563"/>
      <c r="AH105" s="563"/>
      <c r="AI105" s="563"/>
      <c r="AJ105" s="563"/>
      <c r="AK105" s="563"/>
      <c r="AL105" s="563"/>
      <c r="AM105" s="563"/>
      <c r="AN105" s="563"/>
      <c r="AO105" s="563"/>
      <c r="AP105" s="563"/>
      <c r="AQ105" s="563"/>
      <c r="AR105" s="563"/>
      <c r="AS105" s="563"/>
    </row>
    <row r="106" spans="4:45">
      <c r="D106" s="605"/>
      <c r="E106" s="606"/>
      <c r="F106" s="606"/>
      <c r="G106" s="606"/>
      <c r="H106" s="606"/>
      <c r="I106" s="606"/>
      <c r="J106" s="606"/>
      <c r="K106" s="606"/>
      <c r="L106" s="606"/>
      <c r="M106" s="606"/>
      <c r="N106" s="606"/>
      <c r="O106" s="606"/>
      <c r="P106" s="606"/>
      <c r="Q106" s="606"/>
      <c r="R106" s="606"/>
      <c r="S106" s="606"/>
      <c r="T106" s="606"/>
      <c r="U106" s="602"/>
      <c r="V106" s="562"/>
      <c r="W106" s="562"/>
      <c r="X106" s="563"/>
      <c r="Y106" s="563"/>
      <c r="Z106" s="563"/>
      <c r="AA106" s="563"/>
      <c r="AB106" s="563"/>
      <c r="AC106" s="563"/>
      <c r="AD106" s="563"/>
      <c r="AE106" s="563"/>
      <c r="AF106" s="563"/>
      <c r="AG106" s="563"/>
      <c r="AH106" s="563"/>
      <c r="AI106" s="563"/>
      <c r="AJ106" s="563"/>
      <c r="AK106" s="563"/>
      <c r="AL106" s="563"/>
      <c r="AM106" s="563"/>
      <c r="AN106" s="563"/>
      <c r="AO106" s="563"/>
      <c r="AP106" s="563"/>
      <c r="AQ106" s="563"/>
      <c r="AR106" s="563"/>
      <c r="AS106" s="563"/>
    </row>
    <row r="107" spans="4:45">
      <c r="D107" s="605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2"/>
      <c r="V107" s="562"/>
      <c r="W107" s="562"/>
      <c r="X107" s="563"/>
      <c r="Y107" s="563"/>
      <c r="Z107" s="563"/>
      <c r="AA107" s="563"/>
      <c r="AB107" s="563"/>
      <c r="AC107" s="563"/>
      <c r="AD107" s="563"/>
      <c r="AE107" s="563"/>
      <c r="AF107" s="563"/>
      <c r="AG107" s="563"/>
      <c r="AH107" s="563"/>
      <c r="AI107" s="563"/>
      <c r="AJ107" s="563"/>
      <c r="AK107" s="563"/>
      <c r="AL107" s="563"/>
      <c r="AM107" s="563"/>
      <c r="AN107" s="563"/>
      <c r="AO107" s="563"/>
      <c r="AP107" s="563"/>
      <c r="AQ107" s="563"/>
      <c r="AR107" s="563"/>
      <c r="AS107" s="563"/>
    </row>
    <row r="108" spans="4:45">
      <c r="D108" s="605"/>
      <c r="E108" s="606"/>
      <c r="F108" s="606"/>
      <c r="G108" s="606"/>
      <c r="H108" s="606"/>
      <c r="I108" s="606"/>
      <c r="J108" s="606"/>
      <c r="K108" s="606"/>
      <c r="L108" s="606"/>
      <c r="M108" s="606"/>
      <c r="N108" s="606"/>
      <c r="O108" s="606"/>
      <c r="P108" s="606"/>
      <c r="Q108" s="606"/>
      <c r="R108" s="606"/>
      <c r="S108" s="606"/>
      <c r="T108" s="606"/>
      <c r="U108" s="602"/>
      <c r="V108" s="562"/>
      <c r="W108" s="562"/>
      <c r="X108" s="563"/>
      <c r="Y108" s="563"/>
      <c r="Z108" s="563"/>
      <c r="AA108" s="563"/>
      <c r="AB108" s="563"/>
      <c r="AC108" s="563"/>
      <c r="AD108" s="563"/>
      <c r="AE108" s="563"/>
      <c r="AF108" s="563"/>
      <c r="AG108" s="563"/>
      <c r="AH108" s="563"/>
      <c r="AI108" s="563"/>
      <c r="AJ108" s="563"/>
      <c r="AK108" s="563"/>
      <c r="AL108" s="563"/>
      <c r="AM108" s="563"/>
      <c r="AN108" s="563"/>
      <c r="AO108" s="563"/>
      <c r="AP108" s="563"/>
      <c r="AQ108" s="563"/>
      <c r="AR108" s="563"/>
      <c r="AS108" s="563"/>
    </row>
    <row r="109" spans="4:45">
      <c r="D109" s="605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2"/>
      <c r="V109" s="562"/>
      <c r="W109" s="562"/>
      <c r="X109" s="563"/>
      <c r="Y109" s="563"/>
      <c r="Z109" s="563"/>
      <c r="AA109" s="563"/>
      <c r="AB109" s="563"/>
      <c r="AC109" s="563"/>
      <c r="AD109" s="563"/>
      <c r="AE109" s="563"/>
      <c r="AF109" s="563"/>
      <c r="AG109" s="563"/>
      <c r="AH109" s="563"/>
      <c r="AI109" s="563"/>
      <c r="AJ109" s="563"/>
      <c r="AK109" s="563"/>
      <c r="AL109" s="563"/>
      <c r="AM109" s="563"/>
      <c r="AN109" s="563"/>
      <c r="AO109" s="563"/>
      <c r="AP109" s="563"/>
      <c r="AQ109" s="563"/>
      <c r="AR109" s="563"/>
      <c r="AS109" s="563"/>
    </row>
    <row r="110" spans="4:45">
      <c r="D110" s="605"/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6"/>
      <c r="P110" s="606"/>
      <c r="Q110" s="606"/>
      <c r="R110" s="606"/>
      <c r="S110" s="606"/>
      <c r="T110" s="606"/>
      <c r="U110" s="602"/>
      <c r="V110" s="562"/>
      <c r="W110" s="562"/>
      <c r="X110" s="563"/>
      <c r="Y110" s="563"/>
      <c r="Z110" s="563"/>
      <c r="AA110" s="563"/>
      <c r="AB110" s="563"/>
      <c r="AC110" s="563"/>
      <c r="AD110" s="563"/>
      <c r="AE110" s="563"/>
      <c r="AF110" s="563"/>
      <c r="AG110" s="563"/>
      <c r="AH110" s="563"/>
      <c r="AI110" s="563"/>
      <c r="AJ110" s="563"/>
      <c r="AK110" s="563"/>
      <c r="AL110" s="563"/>
      <c r="AM110" s="563"/>
      <c r="AN110" s="563"/>
      <c r="AO110" s="563"/>
      <c r="AP110" s="563"/>
      <c r="AQ110" s="563"/>
      <c r="AR110" s="563"/>
      <c r="AS110" s="563"/>
    </row>
    <row r="111" spans="4:45">
      <c r="D111" s="605"/>
      <c r="E111" s="606"/>
      <c r="F111" s="606"/>
      <c r="G111" s="606"/>
      <c r="H111" s="606"/>
      <c r="I111" s="606"/>
      <c r="J111" s="606"/>
      <c r="K111" s="606"/>
      <c r="L111" s="606"/>
      <c r="M111" s="606"/>
      <c r="N111" s="606"/>
      <c r="O111" s="606"/>
      <c r="P111" s="606"/>
      <c r="Q111" s="606"/>
      <c r="R111" s="606"/>
      <c r="S111" s="606"/>
      <c r="T111" s="606"/>
      <c r="U111" s="602"/>
      <c r="V111" s="562"/>
      <c r="W111" s="562"/>
      <c r="X111" s="563"/>
      <c r="Y111" s="563"/>
      <c r="Z111" s="563"/>
      <c r="AA111" s="563"/>
      <c r="AB111" s="563"/>
      <c r="AC111" s="563"/>
      <c r="AD111" s="563"/>
      <c r="AE111" s="563"/>
      <c r="AF111" s="563"/>
      <c r="AG111" s="563"/>
      <c r="AH111" s="563"/>
      <c r="AI111" s="563"/>
      <c r="AJ111" s="563"/>
      <c r="AK111" s="563"/>
      <c r="AL111" s="563"/>
      <c r="AM111" s="563"/>
      <c r="AN111" s="563"/>
      <c r="AO111" s="563"/>
      <c r="AP111" s="563"/>
      <c r="AQ111" s="563"/>
      <c r="AR111" s="563"/>
      <c r="AS111" s="563"/>
    </row>
    <row r="112" spans="4:45">
      <c r="D112" s="605"/>
      <c r="E112" s="606"/>
      <c r="F112" s="606"/>
      <c r="G112" s="606"/>
      <c r="H112" s="606"/>
      <c r="I112" s="606"/>
      <c r="J112" s="606"/>
      <c r="K112" s="606"/>
      <c r="L112" s="606"/>
      <c r="M112" s="606"/>
      <c r="N112" s="606"/>
      <c r="O112" s="606"/>
      <c r="P112" s="606"/>
      <c r="Q112" s="606"/>
      <c r="R112" s="606"/>
      <c r="S112" s="606"/>
      <c r="T112" s="606"/>
      <c r="U112" s="602"/>
      <c r="V112" s="562"/>
      <c r="W112" s="562"/>
      <c r="X112" s="563"/>
      <c r="Y112" s="563"/>
      <c r="Z112" s="563"/>
      <c r="AA112" s="563"/>
      <c r="AB112" s="563"/>
      <c r="AC112" s="563"/>
      <c r="AD112" s="563"/>
      <c r="AE112" s="563"/>
      <c r="AF112" s="563"/>
      <c r="AG112" s="563"/>
      <c r="AH112" s="563"/>
      <c r="AI112" s="563"/>
      <c r="AJ112" s="563"/>
      <c r="AK112" s="563"/>
      <c r="AL112" s="563"/>
      <c r="AM112" s="563"/>
      <c r="AN112" s="563"/>
      <c r="AO112" s="563"/>
      <c r="AP112" s="563"/>
      <c r="AQ112" s="563"/>
      <c r="AR112" s="563"/>
      <c r="AS112" s="563"/>
    </row>
    <row r="113" spans="4:45">
      <c r="D113" s="605"/>
      <c r="E113" s="606"/>
      <c r="F113" s="606"/>
      <c r="G113" s="606"/>
      <c r="H113" s="606"/>
      <c r="I113" s="606"/>
      <c r="J113" s="606"/>
      <c r="K113" s="606"/>
      <c r="L113" s="606"/>
      <c r="M113" s="606"/>
      <c r="N113" s="606"/>
      <c r="O113" s="606"/>
      <c r="P113" s="606"/>
      <c r="Q113" s="606"/>
      <c r="R113" s="606"/>
      <c r="S113" s="606"/>
      <c r="T113" s="606"/>
      <c r="U113" s="602"/>
      <c r="V113" s="562"/>
      <c r="W113" s="562"/>
      <c r="X113" s="563"/>
      <c r="Y113" s="563"/>
      <c r="Z113" s="563"/>
      <c r="AA113" s="563"/>
      <c r="AB113" s="563"/>
      <c r="AC113" s="563"/>
      <c r="AD113" s="563"/>
      <c r="AE113" s="563"/>
      <c r="AF113" s="563"/>
      <c r="AG113" s="563"/>
      <c r="AH113" s="563"/>
      <c r="AI113" s="563"/>
      <c r="AJ113" s="563"/>
      <c r="AK113" s="563"/>
      <c r="AL113" s="563"/>
      <c r="AM113" s="563"/>
      <c r="AN113" s="563"/>
      <c r="AO113" s="563"/>
      <c r="AP113" s="563"/>
      <c r="AQ113" s="563"/>
      <c r="AR113" s="563"/>
      <c r="AS113" s="563"/>
    </row>
    <row r="114" spans="4:45">
      <c r="D114" s="605"/>
      <c r="E114" s="606"/>
      <c r="F114" s="606"/>
      <c r="G114" s="606"/>
      <c r="H114" s="606"/>
      <c r="I114" s="606"/>
      <c r="J114" s="606"/>
      <c r="K114" s="606"/>
      <c r="L114" s="606"/>
      <c r="M114" s="606"/>
      <c r="N114" s="606"/>
      <c r="O114" s="606"/>
      <c r="P114" s="606"/>
      <c r="Q114" s="606"/>
      <c r="R114" s="606"/>
      <c r="S114" s="606"/>
      <c r="T114" s="606"/>
      <c r="U114" s="602"/>
      <c r="V114" s="562"/>
      <c r="W114" s="562"/>
      <c r="X114" s="563"/>
      <c r="Y114" s="563"/>
      <c r="Z114" s="563"/>
      <c r="AA114" s="563"/>
      <c r="AB114" s="563"/>
      <c r="AC114" s="563"/>
      <c r="AD114" s="563"/>
      <c r="AE114" s="563"/>
      <c r="AF114" s="563"/>
      <c r="AG114" s="563"/>
      <c r="AH114" s="563"/>
      <c r="AI114" s="563"/>
      <c r="AJ114" s="563"/>
      <c r="AK114" s="563"/>
      <c r="AL114" s="563"/>
      <c r="AM114" s="563"/>
      <c r="AN114" s="563"/>
      <c r="AO114" s="563"/>
      <c r="AP114" s="563"/>
      <c r="AQ114" s="563"/>
      <c r="AR114" s="563"/>
      <c r="AS114" s="563"/>
    </row>
    <row r="115" spans="4:45">
      <c r="D115" s="605"/>
      <c r="E115" s="606"/>
      <c r="F115" s="606"/>
      <c r="G115" s="606"/>
      <c r="H115" s="606"/>
      <c r="I115" s="606"/>
      <c r="J115" s="606"/>
      <c r="K115" s="606"/>
      <c r="L115" s="606"/>
      <c r="M115" s="606"/>
      <c r="N115" s="606"/>
      <c r="O115" s="606"/>
      <c r="P115" s="606"/>
      <c r="Q115" s="606"/>
      <c r="R115" s="606"/>
      <c r="S115" s="606"/>
      <c r="T115" s="606"/>
      <c r="U115" s="602"/>
      <c r="V115" s="562"/>
      <c r="W115" s="562"/>
      <c r="X115" s="563"/>
      <c r="Y115" s="563"/>
      <c r="Z115" s="563"/>
      <c r="AA115" s="563"/>
      <c r="AB115" s="563"/>
      <c r="AC115" s="563"/>
      <c r="AD115" s="563"/>
      <c r="AE115" s="563"/>
      <c r="AF115" s="563"/>
      <c r="AG115" s="563"/>
      <c r="AH115" s="563"/>
      <c r="AI115" s="563"/>
      <c r="AJ115" s="563"/>
      <c r="AK115" s="563"/>
      <c r="AL115" s="563"/>
      <c r="AM115" s="563"/>
      <c r="AN115" s="563"/>
      <c r="AO115" s="563"/>
      <c r="AP115" s="563"/>
      <c r="AQ115" s="563"/>
      <c r="AR115" s="563"/>
      <c r="AS115" s="563"/>
    </row>
    <row r="116" spans="4:45">
      <c r="D116" s="605"/>
      <c r="E116" s="606"/>
      <c r="F116" s="606"/>
      <c r="G116" s="606"/>
      <c r="H116" s="606"/>
      <c r="I116" s="606"/>
      <c r="J116" s="606"/>
      <c r="K116" s="606"/>
      <c r="L116" s="606"/>
      <c r="M116" s="606"/>
      <c r="N116" s="606"/>
      <c r="O116" s="606"/>
      <c r="P116" s="606"/>
      <c r="Q116" s="606"/>
      <c r="R116" s="606"/>
      <c r="S116" s="606"/>
      <c r="T116" s="606"/>
      <c r="U116" s="602"/>
      <c r="V116" s="562"/>
      <c r="W116" s="562"/>
      <c r="X116" s="563"/>
      <c r="Y116" s="563"/>
      <c r="Z116" s="563"/>
      <c r="AA116" s="563"/>
      <c r="AB116" s="563"/>
      <c r="AC116" s="563"/>
      <c r="AD116" s="563"/>
      <c r="AE116" s="563"/>
      <c r="AF116" s="563"/>
      <c r="AG116" s="563"/>
      <c r="AH116" s="563"/>
      <c r="AI116" s="563"/>
      <c r="AJ116" s="563"/>
      <c r="AK116" s="563"/>
      <c r="AL116" s="563"/>
      <c r="AM116" s="563"/>
      <c r="AN116" s="563"/>
      <c r="AO116" s="563"/>
      <c r="AP116" s="563"/>
      <c r="AQ116" s="563"/>
      <c r="AR116" s="563"/>
      <c r="AS116" s="563"/>
    </row>
    <row r="117" spans="4:45">
      <c r="D117" s="605"/>
      <c r="E117" s="606"/>
      <c r="F117" s="606"/>
      <c r="G117" s="606"/>
      <c r="H117" s="606"/>
      <c r="I117" s="606"/>
      <c r="J117" s="606"/>
      <c r="K117" s="606"/>
      <c r="L117" s="606"/>
      <c r="M117" s="606"/>
      <c r="N117" s="606"/>
      <c r="O117" s="606"/>
      <c r="P117" s="606"/>
      <c r="Q117" s="606"/>
      <c r="R117" s="606"/>
      <c r="S117" s="606"/>
      <c r="T117" s="606"/>
      <c r="U117" s="602"/>
      <c r="V117" s="562"/>
      <c r="W117" s="562"/>
      <c r="X117" s="563"/>
      <c r="Y117" s="563"/>
      <c r="Z117" s="563"/>
      <c r="AA117" s="563"/>
      <c r="AB117" s="563"/>
      <c r="AC117" s="563"/>
      <c r="AD117" s="563"/>
      <c r="AE117" s="563"/>
      <c r="AF117" s="563"/>
      <c r="AG117" s="563"/>
      <c r="AH117" s="563"/>
      <c r="AI117" s="563"/>
      <c r="AJ117" s="563"/>
      <c r="AK117" s="563"/>
      <c r="AL117" s="563"/>
      <c r="AM117" s="563"/>
      <c r="AN117" s="563"/>
      <c r="AO117" s="563"/>
      <c r="AP117" s="563"/>
      <c r="AQ117" s="563"/>
      <c r="AR117" s="563"/>
      <c r="AS117" s="563"/>
    </row>
    <row r="118" spans="4:45">
      <c r="D118" s="605"/>
      <c r="E118" s="606"/>
      <c r="F118" s="606"/>
      <c r="G118" s="606"/>
      <c r="H118" s="606"/>
      <c r="I118" s="606"/>
      <c r="J118" s="606"/>
      <c r="K118" s="606"/>
      <c r="L118" s="606"/>
      <c r="M118" s="606"/>
      <c r="N118" s="606"/>
      <c r="O118" s="606"/>
      <c r="P118" s="606"/>
      <c r="Q118" s="606"/>
      <c r="R118" s="606"/>
      <c r="S118" s="606"/>
      <c r="T118" s="606"/>
      <c r="U118" s="602"/>
      <c r="V118" s="562"/>
      <c r="W118" s="562"/>
      <c r="X118" s="563"/>
      <c r="Y118" s="563"/>
      <c r="Z118" s="563"/>
      <c r="AA118" s="563"/>
      <c r="AB118" s="563"/>
      <c r="AC118" s="563"/>
      <c r="AD118" s="563"/>
      <c r="AE118" s="563"/>
      <c r="AF118" s="563"/>
      <c r="AG118" s="563"/>
      <c r="AH118" s="563"/>
      <c r="AI118" s="563"/>
      <c r="AJ118" s="563"/>
      <c r="AK118" s="563"/>
      <c r="AL118" s="563"/>
      <c r="AM118" s="563"/>
      <c r="AN118" s="563"/>
      <c r="AO118" s="563"/>
      <c r="AP118" s="563"/>
      <c r="AQ118" s="563"/>
      <c r="AR118" s="563"/>
      <c r="AS118" s="563"/>
    </row>
    <row r="119" spans="4:45">
      <c r="D119" s="605"/>
      <c r="E119" s="606"/>
      <c r="F119" s="606"/>
      <c r="G119" s="606"/>
      <c r="H119" s="606"/>
      <c r="I119" s="606"/>
      <c r="J119" s="606"/>
      <c r="K119" s="606"/>
      <c r="L119" s="606"/>
      <c r="M119" s="606"/>
      <c r="N119" s="606"/>
      <c r="O119" s="606"/>
      <c r="P119" s="606"/>
      <c r="Q119" s="606"/>
      <c r="R119" s="606"/>
      <c r="S119" s="606"/>
      <c r="T119" s="606"/>
      <c r="U119" s="602"/>
      <c r="V119" s="562"/>
      <c r="W119" s="562"/>
      <c r="X119" s="563"/>
      <c r="Y119" s="563"/>
      <c r="Z119" s="563"/>
      <c r="AA119" s="563"/>
      <c r="AB119" s="563"/>
      <c r="AC119" s="563"/>
      <c r="AD119" s="563"/>
      <c r="AE119" s="563"/>
      <c r="AF119" s="563"/>
      <c r="AG119" s="563"/>
      <c r="AH119" s="563"/>
      <c r="AI119" s="563"/>
      <c r="AJ119" s="563"/>
      <c r="AK119" s="563"/>
      <c r="AL119" s="563"/>
      <c r="AM119" s="563"/>
      <c r="AN119" s="563"/>
      <c r="AO119" s="563"/>
      <c r="AP119" s="563"/>
      <c r="AQ119" s="563"/>
      <c r="AR119" s="563"/>
      <c r="AS119" s="563"/>
    </row>
    <row r="120" spans="4:45">
      <c r="D120" s="605"/>
      <c r="E120" s="606"/>
      <c r="F120" s="606"/>
      <c r="G120" s="606"/>
      <c r="H120" s="606"/>
      <c r="I120" s="606"/>
      <c r="J120" s="606"/>
      <c r="K120" s="606"/>
      <c r="L120" s="606"/>
      <c r="M120" s="606"/>
      <c r="N120" s="606"/>
      <c r="O120" s="606"/>
      <c r="P120" s="606"/>
      <c r="Q120" s="606"/>
      <c r="R120" s="606"/>
      <c r="S120" s="606"/>
      <c r="T120" s="606"/>
      <c r="U120" s="602"/>
      <c r="V120" s="562"/>
      <c r="W120" s="562"/>
      <c r="X120" s="563"/>
      <c r="Y120" s="563"/>
      <c r="Z120" s="563"/>
      <c r="AA120" s="563"/>
      <c r="AB120" s="563"/>
      <c r="AC120" s="563"/>
      <c r="AD120" s="563"/>
      <c r="AE120" s="563"/>
      <c r="AF120" s="563"/>
      <c r="AG120" s="563"/>
      <c r="AH120" s="563"/>
      <c r="AI120" s="563"/>
      <c r="AJ120" s="563"/>
      <c r="AK120" s="563"/>
      <c r="AL120" s="563"/>
      <c r="AM120" s="563"/>
      <c r="AN120" s="563"/>
      <c r="AO120" s="563"/>
      <c r="AP120" s="563"/>
      <c r="AQ120" s="563"/>
      <c r="AR120" s="563"/>
      <c r="AS120" s="563"/>
    </row>
    <row r="121" spans="4:45">
      <c r="D121" s="605"/>
      <c r="E121" s="606"/>
      <c r="F121" s="606"/>
      <c r="G121" s="606"/>
      <c r="H121" s="606"/>
      <c r="I121" s="606"/>
      <c r="J121" s="606"/>
      <c r="K121" s="606"/>
      <c r="L121" s="606"/>
      <c r="M121" s="606"/>
      <c r="N121" s="606"/>
      <c r="O121" s="606"/>
      <c r="P121" s="606"/>
      <c r="Q121" s="606"/>
      <c r="R121" s="606"/>
      <c r="S121" s="606"/>
      <c r="T121" s="606"/>
      <c r="U121" s="602"/>
      <c r="V121" s="562"/>
      <c r="W121" s="562"/>
      <c r="X121" s="563"/>
      <c r="Y121" s="563"/>
      <c r="Z121" s="563"/>
      <c r="AA121" s="563"/>
      <c r="AB121" s="563"/>
      <c r="AC121" s="563"/>
      <c r="AD121" s="563"/>
      <c r="AE121" s="563"/>
      <c r="AF121" s="563"/>
      <c r="AG121" s="563"/>
      <c r="AH121" s="563"/>
      <c r="AI121" s="563"/>
      <c r="AJ121" s="563"/>
      <c r="AK121" s="563"/>
      <c r="AL121" s="563"/>
      <c r="AM121" s="563"/>
      <c r="AN121" s="563"/>
      <c r="AO121" s="563"/>
      <c r="AP121" s="563"/>
      <c r="AQ121" s="563"/>
      <c r="AR121" s="563"/>
      <c r="AS121" s="563"/>
    </row>
    <row r="122" spans="4:45">
      <c r="D122" s="605"/>
      <c r="E122" s="606"/>
      <c r="F122" s="606"/>
      <c r="G122" s="606"/>
      <c r="H122" s="606"/>
      <c r="I122" s="606"/>
      <c r="J122" s="606"/>
      <c r="K122" s="606"/>
      <c r="L122" s="606"/>
      <c r="M122" s="606"/>
      <c r="N122" s="606"/>
      <c r="O122" s="606"/>
      <c r="P122" s="606"/>
      <c r="Q122" s="606"/>
      <c r="R122" s="606"/>
      <c r="S122" s="606"/>
      <c r="T122" s="606"/>
      <c r="U122" s="602"/>
      <c r="V122" s="562"/>
      <c r="W122" s="562"/>
      <c r="X122" s="563"/>
      <c r="Y122" s="563"/>
      <c r="Z122" s="563"/>
      <c r="AA122" s="563"/>
      <c r="AB122" s="563"/>
      <c r="AC122" s="563"/>
      <c r="AD122" s="563"/>
      <c r="AE122" s="563"/>
      <c r="AF122" s="563"/>
      <c r="AG122" s="563"/>
      <c r="AH122" s="563"/>
      <c r="AI122" s="563"/>
      <c r="AJ122" s="563"/>
      <c r="AK122" s="563"/>
      <c r="AL122" s="563"/>
      <c r="AM122" s="563"/>
      <c r="AN122" s="563"/>
      <c r="AO122" s="563"/>
      <c r="AP122" s="563"/>
      <c r="AQ122" s="563"/>
      <c r="AR122" s="563"/>
      <c r="AS122" s="563"/>
    </row>
    <row r="123" spans="4:45">
      <c r="D123" s="605"/>
      <c r="E123" s="606"/>
      <c r="F123" s="606"/>
      <c r="G123" s="606"/>
      <c r="H123" s="606"/>
      <c r="I123" s="606"/>
      <c r="J123" s="606"/>
      <c r="K123" s="606"/>
      <c r="L123" s="606"/>
      <c r="M123" s="606"/>
      <c r="N123" s="606"/>
      <c r="O123" s="606"/>
      <c r="P123" s="606"/>
      <c r="Q123" s="606"/>
      <c r="R123" s="606"/>
      <c r="S123" s="606"/>
      <c r="T123" s="606"/>
      <c r="U123" s="602"/>
      <c r="V123" s="562"/>
      <c r="W123" s="562"/>
      <c r="X123" s="563"/>
      <c r="Y123" s="563"/>
      <c r="Z123" s="563"/>
      <c r="AA123" s="563"/>
      <c r="AB123" s="563"/>
      <c r="AC123" s="563"/>
      <c r="AD123" s="563"/>
      <c r="AE123" s="563"/>
      <c r="AF123" s="563"/>
      <c r="AG123" s="563"/>
      <c r="AH123" s="563"/>
      <c r="AI123" s="563"/>
      <c r="AJ123" s="563"/>
      <c r="AK123" s="563"/>
      <c r="AL123" s="563"/>
      <c r="AM123" s="563"/>
      <c r="AN123" s="563"/>
      <c r="AO123" s="563"/>
      <c r="AP123" s="563"/>
      <c r="AQ123" s="563"/>
      <c r="AR123" s="563"/>
      <c r="AS123" s="563"/>
    </row>
    <row r="124" spans="4:45">
      <c r="D124" s="605"/>
      <c r="E124" s="606"/>
      <c r="F124" s="606"/>
      <c r="G124" s="606"/>
      <c r="H124" s="606"/>
      <c r="I124" s="606"/>
      <c r="J124" s="606"/>
      <c r="K124" s="606"/>
      <c r="L124" s="606"/>
      <c r="M124" s="606"/>
      <c r="N124" s="606"/>
      <c r="O124" s="606"/>
      <c r="P124" s="606"/>
      <c r="Q124" s="606"/>
      <c r="R124" s="606"/>
      <c r="S124" s="606"/>
      <c r="T124" s="606"/>
      <c r="U124" s="602"/>
      <c r="V124" s="562"/>
      <c r="W124" s="562"/>
      <c r="X124" s="563"/>
      <c r="Y124" s="563"/>
      <c r="Z124" s="563"/>
      <c r="AA124" s="563"/>
      <c r="AB124" s="563"/>
      <c r="AC124" s="563"/>
      <c r="AD124" s="563"/>
      <c r="AE124" s="563"/>
      <c r="AF124" s="563"/>
      <c r="AG124" s="563"/>
      <c r="AH124" s="563"/>
      <c r="AI124" s="563"/>
      <c r="AJ124" s="563"/>
      <c r="AK124" s="563"/>
      <c r="AL124" s="563"/>
      <c r="AM124" s="563"/>
      <c r="AN124" s="563"/>
      <c r="AO124" s="563"/>
      <c r="AP124" s="563"/>
      <c r="AQ124" s="563"/>
      <c r="AR124" s="563"/>
      <c r="AS124" s="563"/>
    </row>
    <row r="125" spans="4:45">
      <c r="D125" s="605"/>
      <c r="E125" s="606"/>
      <c r="F125" s="606"/>
      <c r="G125" s="606"/>
      <c r="H125" s="606"/>
      <c r="I125" s="606"/>
      <c r="J125" s="606"/>
      <c r="K125" s="606"/>
      <c r="L125" s="606"/>
      <c r="M125" s="606"/>
      <c r="N125" s="606"/>
      <c r="O125" s="606"/>
      <c r="P125" s="606"/>
      <c r="Q125" s="606"/>
      <c r="R125" s="606"/>
      <c r="S125" s="606"/>
      <c r="T125" s="606"/>
      <c r="U125" s="602"/>
      <c r="V125" s="562"/>
      <c r="W125" s="562"/>
      <c r="X125" s="563"/>
      <c r="Y125" s="563"/>
      <c r="Z125" s="563"/>
      <c r="AA125" s="563"/>
      <c r="AB125" s="563"/>
      <c r="AC125" s="563"/>
      <c r="AD125" s="563"/>
      <c r="AE125" s="563"/>
      <c r="AF125" s="563"/>
      <c r="AG125" s="563"/>
      <c r="AH125" s="563"/>
      <c r="AI125" s="563"/>
      <c r="AJ125" s="563"/>
      <c r="AK125" s="563"/>
      <c r="AL125" s="563"/>
      <c r="AM125" s="563"/>
      <c r="AN125" s="563"/>
      <c r="AO125" s="563"/>
      <c r="AP125" s="563"/>
      <c r="AQ125" s="563"/>
      <c r="AR125" s="563"/>
      <c r="AS125" s="563"/>
    </row>
    <row r="126" spans="4:45">
      <c r="D126" s="605"/>
      <c r="E126" s="606"/>
      <c r="F126" s="606"/>
      <c r="G126" s="606"/>
      <c r="H126" s="606"/>
      <c r="I126" s="606"/>
      <c r="J126" s="606"/>
      <c r="K126" s="606"/>
      <c r="L126" s="606"/>
      <c r="M126" s="606"/>
      <c r="N126" s="606"/>
      <c r="O126" s="606"/>
      <c r="P126" s="606"/>
      <c r="Q126" s="606"/>
      <c r="R126" s="606"/>
      <c r="S126" s="606"/>
      <c r="T126" s="606"/>
      <c r="U126" s="602"/>
      <c r="V126" s="562"/>
      <c r="W126" s="562"/>
      <c r="X126" s="563"/>
      <c r="Y126" s="563"/>
      <c r="Z126" s="563"/>
      <c r="AA126" s="563"/>
      <c r="AB126" s="563"/>
      <c r="AC126" s="563"/>
      <c r="AD126" s="563"/>
      <c r="AE126" s="563"/>
      <c r="AF126" s="563"/>
      <c r="AG126" s="563"/>
      <c r="AH126" s="563"/>
      <c r="AI126" s="563"/>
      <c r="AJ126" s="563"/>
      <c r="AK126" s="563"/>
      <c r="AL126" s="563"/>
      <c r="AM126" s="563"/>
      <c r="AN126" s="563"/>
      <c r="AO126" s="563"/>
      <c r="AP126" s="563"/>
      <c r="AQ126" s="563"/>
      <c r="AR126" s="563"/>
      <c r="AS126" s="563"/>
    </row>
    <row r="127" spans="4:45">
      <c r="D127" s="605"/>
      <c r="E127" s="606"/>
      <c r="F127" s="606"/>
      <c r="G127" s="606"/>
      <c r="H127" s="606"/>
      <c r="I127" s="606"/>
      <c r="J127" s="606"/>
      <c r="K127" s="606"/>
      <c r="L127" s="606"/>
      <c r="M127" s="606"/>
      <c r="N127" s="606"/>
      <c r="O127" s="606"/>
      <c r="P127" s="606"/>
      <c r="Q127" s="606"/>
      <c r="R127" s="606"/>
      <c r="S127" s="606"/>
      <c r="T127" s="606"/>
      <c r="U127" s="602"/>
      <c r="V127" s="562"/>
      <c r="W127" s="562"/>
      <c r="X127" s="563"/>
      <c r="Y127" s="563"/>
      <c r="Z127" s="563"/>
      <c r="AA127" s="563"/>
      <c r="AB127" s="563"/>
      <c r="AC127" s="563"/>
      <c r="AD127" s="563"/>
      <c r="AE127" s="563"/>
      <c r="AF127" s="563"/>
      <c r="AG127" s="563"/>
      <c r="AH127" s="563"/>
      <c r="AI127" s="563"/>
      <c r="AJ127" s="563"/>
      <c r="AK127" s="563"/>
      <c r="AL127" s="563"/>
      <c r="AM127" s="563"/>
      <c r="AN127" s="563"/>
      <c r="AO127" s="563"/>
      <c r="AP127" s="563"/>
      <c r="AQ127" s="563"/>
      <c r="AR127" s="563"/>
      <c r="AS127" s="563"/>
    </row>
    <row r="128" spans="4:45">
      <c r="D128" s="605"/>
      <c r="E128" s="606"/>
      <c r="F128" s="606"/>
      <c r="G128" s="606"/>
      <c r="H128" s="606"/>
      <c r="I128" s="606"/>
      <c r="J128" s="606"/>
      <c r="K128" s="606"/>
      <c r="L128" s="606"/>
      <c r="M128" s="606"/>
      <c r="N128" s="606"/>
      <c r="O128" s="606"/>
      <c r="P128" s="606"/>
      <c r="Q128" s="606"/>
      <c r="R128" s="606"/>
      <c r="S128" s="606"/>
      <c r="T128" s="606"/>
      <c r="U128" s="602"/>
      <c r="V128" s="562"/>
      <c r="W128" s="562"/>
      <c r="X128" s="563"/>
      <c r="Y128" s="563"/>
      <c r="Z128" s="563"/>
      <c r="AA128" s="563"/>
      <c r="AB128" s="563"/>
      <c r="AC128" s="563"/>
      <c r="AD128" s="563"/>
      <c r="AE128" s="563"/>
      <c r="AF128" s="563"/>
      <c r="AG128" s="563"/>
      <c r="AH128" s="563"/>
      <c r="AI128" s="563"/>
      <c r="AJ128" s="563"/>
      <c r="AK128" s="563"/>
      <c r="AL128" s="563"/>
      <c r="AM128" s="563"/>
      <c r="AN128" s="563"/>
      <c r="AO128" s="563"/>
      <c r="AP128" s="563"/>
      <c r="AQ128" s="563"/>
      <c r="AR128" s="563"/>
      <c r="AS128" s="563"/>
    </row>
    <row r="129" spans="4:45">
      <c r="D129" s="605"/>
      <c r="E129" s="606"/>
      <c r="F129" s="606"/>
      <c r="G129" s="606"/>
      <c r="H129" s="606"/>
      <c r="I129" s="606"/>
      <c r="J129" s="606"/>
      <c r="K129" s="606"/>
      <c r="L129" s="606"/>
      <c r="M129" s="606"/>
      <c r="N129" s="606"/>
      <c r="O129" s="606"/>
      <c r="P129" s="606"/>
      <c r="Q129" s="606"/>
      <c r="R129" s="606"/>
      <c r="S129" s="606"/>
      <c r="T129" s="606"/>
      <c r="U129" s="602"/>
      <c r="V129" s="562"/>
      <c r="W129" s="562"/>
      <c r="X129" s="563"/>
      <c r="Y129" s="563"/>
      <c r="Z129" s="563"/>
      <c r="AA129" s="563"/>
      <c r="AB129" s="563"/>
      <c r="AC129" s="563"/>
      <c r="AD129" s="563"/>
      <c r="AE129" s="563"/>
      <c r="AF129" s="563"/>
      <c r="AG129" s="563"/>
      <c r="AH129" s="563"/>
      <c r="AI129" s="563"/>
      <c r="AJ129" s="563"/>
      <c r="AK129" s="563"/>
      <c r="AL129" s="563"/>
      <c r="AM129" s="563"/>
      <c r="AN129" s="563"/>
      <c r="AO129" s="563"/>
      <c r="AP129" s="563"/>
      <c r="AQ129" s="563"/>
      <c r="AR129" s="563"/>
      <c r="AS129" s="563"/>
    </row>
    <row r="130" spans="4:45">
      <c r="D130" s="605"/>
      <c r="E130" s="606"/>
      <c r="F130" s="606"/>
      <c r="G130" s="606"/>
      <c r="H130" s="606"/>
      <c r="I130" s="606"/>
      <c r="J130" s="606"/>
      <c r="K130" s="606"/>
      <c r="L130" s="606"/>
      <c r="M130" s="606"/>
      <c r="N130" s="606"/>
      <c r="O130" s="606"/>
      <c r="P130" s="606"/>
      <c r="Q130" s="606"/>
      <c r="R130" s="606"/>
      <c r="S130" s="606"/>
      <c r="T130" s="606"/>
      <c r="U130" s="602"/>
      <c r="V130" s="562"/>
      <c r="W130" s="562"/>
      <c r="X130" s="563"/>
      <c r="Y130" s="563"/>
      <c r="Z130" s="563"/>
      <c r="AA130" s="563"/>
      <c r="AB130" s="563"/>
      <c r="AC130" s="563"/>
      <c r="AD130" s="563"/>
      <c r="AE130" s="563"/>
      <c r="AF130" s="563"/>
      <c r="AG130" s="563"/>
      <c r="AH130" s="563"/>
      <c r="AI130" s="563"/>
      <c r="AJ130" s="563"/>
      <c r="AK130" s="563"/>
      <c r="AL130" s="563"/>
      <c r="AM130" s="563"/>
      <c r="AN130" s="563"/>
      <c r="AO130" s="563"/>
      <c r="AP130" s="563"/>
      <c r="AQ130" s="563"/>
      <c r="AR130" s="563"/>
      <c r="AS130" s="563"/>
    </row>
    <row r="131" spans="4:45">
      <c r="D131" s="605"/>
      <c r="E131" s="606"/>
      <c r="F131" s="606"/>
      <c r="G131" s="606"/>
      <c r="H131" s="606"/>
      <c r="I131" s="606"/>
      <c r="J131" s="606"/>
      <c r="K131" s="606"/>
      <c r="L131" s="606"/>
      <c r="M131" s="606"/>
      <c r="N131" s="606"/>
      <c r="O131" s="606"/>
      <c r="P131" s="606"/>
      <c r="Q131" s="606"/>
      <c r="R131" s="606"/>
      <c r="S131" s="606"/>
      <c r="T131" s="606"/>
      <c r="U131" s="602"/>
      <c r="V131" s="562"/>
      <c r="W131" s="562"/>
      <c r="X131" s="563"/>
      <c r="Y131" s="563"/>
      <c r="Z131" s="563"/>
      <c r="AA131" s="563"/>
      <c r="AB131" s="563"/>
      <c r="AC131" s="563"/>
      <c r="AD131" s="563"/>
      <c r="AE131" s="563"/>
      <c r="AF131" s="563"/>
      <c r="AG131" s="563"/>
      <c r="AH131" s="563"/>
      <c r="AI131" s="563"/>
      <c r="AJ131" s="563"/>
      <c r="AK131" s="563"/>
      <c r="AL131" s="563"/>
      <c r="AM131" s="563"/>
      <c r="AN131" s="563"/>
      <c r="AO131" s="563"/>
      <c r="AP131" s="563"/>
      <c r="AQ131" s="563"/>
      <c r="AR131" s="563"/>
      <c r="AS131" s="563"/>
    </row>
    <row r="132" spans="4:45">
      <c r="D132" s="605"/>
      <c r="E132" s="606"/>
      <c r="F132" s="606"/>
      <c r="G132" s="606"/>
      <c r="H132" s="606"/>
      <c r="I132" s="606"/>
      <c r="J132" s="606"/>
      <c r="K132" s="606"/>
      <c r="L132" s="606"/>
      <c r="M132" s="606"/>
      <c r="N132" s="606"/>
      <c r="O132" s="606"/>
      <c r="P132" s="606"/>
      <c r="Q132" s="606"/>
      <c r="R132" s="606"/>
      <c r="S132" s="606"/>
      <c r="T132" s="606"/>
      <c r="U132" s="602"/>
      <c r="V132" s="562"/>
      <c r="W132" s="562"/>
      <c r="X132" s="563"/>
      <c r="Y132" s="563"/>
      <c r="Z132" s="563"/>
      <c r="AA132" s="563"/>
      <c r="AB132" s="563"/>
      <c r="AC132" s="563"/>
      <c r="AD132" s="563"/>
      <c r="AE132" s="563"/>
      <c r="AF132" s="563"/>
      <c r="AG132" s="563"/>
      <c r="AH132" s="563"/>
      <c r="AI132" s="563"/>
      <c r="AJ132" s="563"/>
      <c r="AK132" s="563"/>
      <c r="AL132" s="563"/>
      <c r="AM132" s="563"/>
      <c r="AN132" s="563"/>
      <c r="AO132" s="563"/>
      <c r="AP132" s="563"/>
      <c r="AQ132" s="563"/>
      <c r="AR132" s="563"/>
      <c r="AS132" s="563"/>
    </row>
    <row r="133" spans="4:45">
      <c r="D133" s="605"/>
      <c r="E133" s="606"/>
      <c r="F133" s="606"/>
      <c r="G133" s="606"/>
      <c r="H133" s="606"/>
      <c r="I133" s="606"/>
      <c r="J133" s="606"/>
      <c r="K133" s="606"/>
      <c r="L133" s="606"/>
      <c r="M133" s="606"/>
      <c r="N133" s="606"/>
      <c r="O133" s="606"/>
      <c r="P133" s="606"/>
      <c r="Q133" s="606"/>
      <c r="R133" s="606"/>
      <c r="S133" s="606"/>
      <c r="T133" s="606"/>
      <c r="U133" s="602"/>
      <c r="V133" s="562"/>
      <c r="W133" s="562"/>
      <c r="X133" s="563"/>
      <c r="Y133" s="563"/>
      <c r="Z133" s="563"/>
      <c r="AA133" s="563"/>
      <c r="AB133" s="563"/>
      <c r="AC133" s="563"/>
      <c r="AD133" s="563"/>
      <c r="AE133" s="563"/>
      <c r="AF133" s="563"/>
      <c r="AG133" s="563"/>
      <c r="AH133" s="563"/>
      <c r="AI133" s="563"/>
      <c r="AJ133" s="563"/>
      <c r="AK133" s="563"/>
      <c r="AL133" s="563"/>
      <c r="AM133" s="563"/>
      <c r="AN133" s="563"/>
      <c r="AO133" s="563"/>
      <c r="AP133" s="563"/>
      <c r="AQ133" s="563"/>
      <c r="AR133" s="563"/>
      <c r="AS133" s="563"/>
    </row>
    <row r="134" spans="4:45">
      <c r="D134" s="605"/>
      <c r="E134" s="606"/>
      <c r="F134" s="606"/>
      <c r="G134" s="606"/>
      <c r="H134" s="606"/>
      <c r="I134" s="606"/>
      <c r="J134" s="606"/>
      <c r="K134" s="606"/>
      <c r="L134" s="606"/>
      <c r="M134" s="606"/>
      <c r="N134" s="606"/>
      <c r="O134" s="606"/>
      <c r="P134" s="606"/>
      <c r="Q134" s="606"/>
      <c r="R134" s="606"/>
      <c r="S134" s="606"/>
      <c r="T134" s="606"/>
      <c r="U134" s="602"/>
      <c r="V134" s="562"/>
      <c r="W134" s="562"/>
      <c r="X134" s="563"/>
      <c r="Y134" s="563"/>
      <c r="Z134" s="563"/>
      <c r="AA134" s="563"/>
      <c r="AB134" s="563"/>
      <c r="AC134" s="563"/>
      <c r="AD134" s="563"/>
      <c r="AE134" s="563"/>
      <c r="AF134" s="563"/>
      <c r="AG134" s="563"/>
      <c r="AH134" s="563"/>
      <c r="AI134" s="563"/>
      <c r="AJ134" s="563"/>
      <c r="AK134" s="563"/>
      <c r="AL134" s="563"/>
      <c r="AM134" s="563"/>
      <c r="AN134" s="563"/>
      <c r="AO134" s="563"/>
      <c r="AP134" s="563"/>
      <c r="AQ134" s="563"/>
      <c r="AR134" s="563"/>
      <c r="AS134" s="563"/>
    </row>
    <row r="135" spans="4:45">
      <c r="D135" s="605"/>
      <c r="E135" s="606"/>
      <c r="F135" s="606"/>
      <c r="G135" s="606"/>
      <c r="H135" s="606"/>
      <c r="I135" s="606"/>
      <c r="J135" s="606"/>
      <c r="K135" s="606"/>
      <c r="L135" s="606"/>
      <c r="M135" s="606"/>
      <c r="N135" s="606"/>
      <c r="O135" s="606"/>
      <c r="P135" s="606"/>
      <c r="Q135" s="606"/>
      <c r="R135" s="606"/>
      <c r="S135" s="606"/>
      <c r="T135" s="606"/>
      <c r="U135" s="602"/>
      <c r="V135" s="562"/>
      <c r="W135" s="562"/>
      <c r="X135" s="563"/>
      <c r="Y135" s="563"/>
      <c r="Z135" s="563"/>
      <c r="AA135" s="563"/>
      <c r="AB135" s="563"/>
      <c r="AC135" s="563"/>
      <c r="AD135" s="563"/>
      <c r="AE135" s="563"/>
      <c r="AF135" s="563"/>
      <c r="AG135" s="563"/>
      <c r="AH135" s="563"/>
      <c r="AI135" s="563"/>
      <c r="AJ135" s="563"/>
      <c r="AK135" s="563"/>
      <c r="AL135" s="563"/>
      <c r="AM135" s="563"/>
      <c r="AN135" s="563"/>
      <c r="AO135" s="563"/>
      <c r="AP135" s="563"/>
      <c r="AQ135" s="563"/>
      <c r="AR135" s="563"/>
      <c r="AS135" s="563"/>
    </row>
    <row r="136" spans="4:45">
      <c r="D136" s="605"/>
      <c r="E136" s="606"/>
      <c r="F136" s="606"/>
      <c r="G136" s="606"/>
      <c r="H136" s="606"/>
      <c r="I136" s="606"/>
      <c r="J136" s="606"/>
      <c r="K136" s="606"/>
      <c r="L136" s="606"/>
      <c r="M136" s="606"/>
      <c r="N136" s="606"/>
      <c r="O136" s="606"/>
      <c r="P136" s="606"/>
      <c r="Q136" s="606"/>
      <c r="R136" s="606"/>
      <c r="S136" s="606"/>
      <c r="T136" s="606"/>
      <c r="U136" s="602"/>
      <c r="V136" s="562"/>
      <c r="W136" s="562"/>
      <c r="X136" s="563"/>
      <c r="Y136" s="563"/>
      <c r="Z136" s="563"/>
      <c r="AA136" s="563"/>
      <c r="AB136" s="563"/>
      <c r="AC136" s="563"/>
      <c r="AD136" s="563"/>
      <c r="AE136" s="563"/>
      <c r="AF136" s="563"/>
      <c r="AG136" s="563"/>
      <c r="AH136" s="563"/>
      <c r="AI136" s="563"/>
      <c r="AJ136" s="563"/>
      <c r="AK136" s="563"/>
      <c r="AL136" s="563"/>
      <c r="AM136" s="563"/>
      <c r="AN136" s="563"/>
      <c r="AO136" s="563"/>
      <c r="AP136" s="563"/>
      <c r="AQ136" s="563"/>
      <c r="AR136" s="563"/>
      <c r="AS136" s="563"/>
    </row>
    <row r="137" spans="4:45">
      <c r="D137" s="605"/>
      <c r="E137" s="606"/>
      <c r="F137" s="606"/>
      <c r="G137" s="606"/>
      <c r="H137" s="606"/>
      <c r="I137" s="606"/>
      <c r="J137" s="606"/>
      <c r="K137" s="606"/>
      <c r="L137" s="606"/>
      <c r="M137" s="606"/>
      <c r="N137" s="606"/>
      <c r="O137" s="606"/>
      <c r="P137" s="606"/>
      <c r="Q137" s="606"/>
      <c r="R137" s="606"/>
      <c r="S137" s="606"/>
      <c r="T137" s="606"/>
      <c r="U137" s="602"/>
      <c r="V137" s="562"/>
      <c r="W137" s="562"/>
      <c r="X137" s="563"/>
      <c r="Y137" s="563"/>
      <c r="Z137" s="563"/>
      <c r="AA137" s="563"/>
      <c r="AB137" s="563"/>
      <c r="AC137" s="563"/>
      <c r="AD137" s="563"/>
      <c r="AE137" s="563"/>
      <c r="AF137" s="563"/>
      <c r="AG137" s="563"/>
      <c r="AH137" s="563"/>
      <c r="AI137" s="563"/>
      <c r="AJ137" s="563"/>
      <c r="AK137" s="563"/>
      <c r="AL137" s="563"/>
      <c r="AM137" s="563"/>
      <c r="AN137" s="563"/>
      <c r="AO137" s="563"/>
      <c r="AP137" s="563"/>
      <c r="AQ137" s="563"/>
      <c r="AR137" s="563"/>
      <c r="AS137" s="563"/>
    </row>
    <row r="138" spans="4:45">
      <c r="D138" s="605"/>
      <c r="E138" s="606"/>
      <c r="F138" s="606"/>
      <c r="G138" s="606"/>
      <c r="H138" s="606"/>
      <c r="I138" s="606"/>
      <c r="J138" s="606"/>
      <c r="K138" s="606"/>
      <c r="L138" s="606"/>
      <c r="M138" s="606"/>
      <c r="N138" s="606"/>
      <c r="O138" s="606"/>
      <c r="P138" s="606"/>
      <c r="Q138" s="606"/>
      <c r="R138" s="606"/>
      <c r="S138" s="606"/>
      <c r="T138" s="606"/>
      <c r="U138" s="602"/>
      <c r="V138" s="562"/>
      <c r="W138" s="562"/>
      <c r="X138" s="563"/>
      <c r="Y138" s="563"/>
      <c r="Z138" s="563"/>
      <c r="AA138" s="563"/>
      <c r="AB138" s="563"/>
      <c r="AC138" s="563"/>
      <c r="AD138" s="563"/>
      <c r="AE138" s="563"/>
      <c r="AF138" s="563"/>
      <c r="AG138" s="563"/>
      <c r="AH138" s="563"/>
      <c r="AI138" s="563"/>
      <c r="AJ138" s="563"/>
      <c r="AK138" s="563"/>
      <c r="AL138" s="563"/>
      <c r="AM138" s="563"/>
      <c r="AN138" s="563"/>
      <c r="AO138" s="563"/>
      <c r="AP138" s="563"/>
      <c r="AQ138" s="563"/>
      <c r="AR138" s="563"/>
      <c r="AS138" s="563"/>
    </row>
    <row r="139" spans="4:45">
      <c r="D139" s="605"/>
      <c r="E139" s="606"/>
      <c r="F139" s="606"/>
      <c r="G139" s="606"/>
      <c r="H139" s="606"/>
      <c r="I139" s="606"/>
      <c r="J139" s="606"/>
      <c r="K139" s="606"/>
      <c r="L139" s="606"/>
      <c r="M139" s="606"/>
      <c r="N139" s="606"/>
      <c r="O139" s="606"/>
      <c r="P139" s="606"/>
      <c r="Q139" s="606"/>
      <c r="R139" s="606"/>
      <c r="S139" s="606"/>
      <c r="T139" s="606"/>
      <c r="U139" s="602"/>
      <c r="V139" s="562"/>
      <c r="W139" s="562"/>
      <c r="X139" s="563"/>
      <c r="Y139" s="563"/>
      <c r="Z139" s="563"/>
      <c r="AA139" s="563"/>
      <c r="AB139" s="563"/>
      <c r="AC139" s="563"/>
      <c r="AD139" s="563"/>
      <c r="AE139" s="563"/>
      <c r="AF139" s="563"/>
      <c r="AG139" s="563"/>
      <c r="AH139" s="563"/>
      <c r="AI139" s="563"/>
      <c r="AJ139" s="563"/>
      <c r="AK139" s="563"/>
      <c r="AL139" s="563"/>
      <c r="AM139" s="563"/>
      <c r="AN139" s="563"/>
      <c r="AO139" s="563"/>
      <c r="AP139" s="563"/>
      <c r="AQ139" s="563"/>
      <c r="AR139" s="563"/>
      <c r="AS139" s="563"/>
    </row>
    <row r="140" spans="4:45">
      <c r="D140" s="605"/>
      <c r="E140" s="606"/>
      <c r="F140" s="606"/>
      <c r="G140" s="606"/>
      <c r="H140" s="606"/>
      <c r="I140" s="606"/>
      <c r="J140" s="606"/>
      <c r="K140" s="606"/>
      <c r="L140" s="606"/>
      <c r="M140" s="606"/>
      <c r="N140" s="606"/>
      <c r="O140" s="606"/>
      <c r="P140" s="606"/>
      <c r="Q140" s="606"/>
      <c r="R140" s="606"/>
      <c r="S140" s="606"/>
      <c r="T140" s="606"/>
      <c r="U140" s="602"/>
      <c r="V140" s="562"/>
      <c r="W140" s="562"/>
      <c r="X140" s="563"/>
      <c r="Y140" s="563"/>
      <c r="Z140" s="563"/>
      <c r="AA140" s="563"/>
      <c r="AB140" s="563"/>
      <c r="AC140" s="563"/>
      <c r="AD140" s="563"/>
      <c r="AE140" s="563"/>
      <c r="AF140" s="563"/>
      <c r="AG140" s="563"/>
      <c r="AH140" s="563"/>
      <c r="AI140" s="563"/>
      <c r="AJ140" s="563"/>
      <c r="AK140" s="563"/>
      <c r="AL140" s="563"/>
      <c r="AM140" s="563"/>
      <c r="AN140" s="563"/>
      <c r="AO140" s="563"/>
      <c r="AP140" s="563"/>
      <c r="AQ140" s="563"/>
      <c r="AR140" s="563"/>
      <c r="AS140" s="563"/>
    </row>
    <row r="141" spans="4:45">
      <c r="D141" s="605"/>
      <c r="E141" s="606"/>
      <c r="F141" s="606"/>
      <c r="G141" s="606"/>
      <c r="H141" s="606"/>
      <c r="I141" s="606"/>
      <c r="J141" s="606"/>
      <c r="K141" s="606"/>
      <c r="L141" s="606"/>
      <c r="M141" s="606"/>
      <c r="N141" s="606"/>
      <c r="O141" s="606"/>
      <c r="P141" s="606"/>
      <c r="Q141" s="606"/>
      <c r="R141" s="606"/>
      <c r="S141" s="606"/>
      <c r="T141" s="606"/>
      <c r="U141" s="602"/>
      <c r="V141" s="562"/>
      <c r="W141" s="562"/>
      <c r="X141" s="563"/>
      <c r="Y141" s="563"/>
      <c r="Z141" s="563"/>
      <c r="AA141" s="563"/>
      <c r="AB141" s="563"/>
      <c r="AC141" s="563"/>
      <c r="AD141" s="563"/>
      <c r="AE141" s="563"/>
      <c r="AF141" s="563"/>
      <c r="AG141" s="563"/>
      <c r="AH141" s="563"/>
      <c r="AI141" s="563"/>
      <c r="AJ141" s="563"/>
      <c r="AK141" s="563"/>
      <c r="AL141" s="563"/>
      <c r="AM141" s="563"/>
      <c r="AN141" s="563"/>
      <c r="AO141" s="563"/>
      <c r="AP141" s="563"/>
      <c r="AQ141" s="563"/>
      <c r="AR141" s="563"/>
      <c r="AS141" s="563"/>
    </row>
    <row r="142" spans="4:45">
      <c r="D142" s="605"/>
      <c r="E142" s="606"/>
      <c r="F142" s="606"/>
      <c r="G142" s="606"/>
      <c r="H142" s="606"/>
      <c r="I142" s="606"/>
      <c r="J142" s="606"/>
      <c r="K142" s="606"/>
      <c r="L142" s="606"/>
      <c r="M142" s="606"/>
      <c r="N142" s="606"/>
      <c r="O142" s="606"/>
      <c r="P142" s="606"/>
      <c r="Q142" s="606"/>
      <c r="R142" s="606"/>
      <c r="S142" s="606"/>
      <c r="T142" s="606"/>
      <c r="U142" s="602"/>
      <c r="V142" s="562"/>
      <c r="W142" s="562"/>
      <c r="X142" s="563"/>
      <c r="Y142" s="563"/>
      <c r="Z142" s="563"/>
      <c r="AA142" s="563"/>
      <c r="AB142" s="563"/>
      <c r="AC142" s="563"/>
      <c r="AD142" s="563"/>
      <c r="AE142" s="563"/>
      <c r="AF142" s="563"/>
      <c r="AG142" s="563"/>
      <c r="AH142" s="563"/>
      <c r="AI142" s="563"/>
      <c r="AJ142" s="563"/>
      <c r="AK142" s="563"/>
      <c r="AL142" s="563"/>
      <c r="AM142" s="563"/>
      <c r="AN142" s="563"/>
      <c r="AO142" s="563"/>
      <c r="AP142" s="563"/>
      <c r="AQ142" s="563"/>
      <c r="AR142" s="563"/>
      <c r="AS142" s="563"/>
    </row>
    <row r="143" spans="4:45">
      <c r="D143" s="605"/>
      <c r="E143" s="606"/>
      <c r="F143" s="606"/>
      <c r="G143" s="606"/>
      <c r="H143" s="606"/>
      <c r="I143" s="606"/>
      <c r="J143" s="606"/>
      <c r="K143" s="606"/>
      <c r="L143" s="606"/>
      <c r="M143" s="606"/>
      <c r="N143" s="606"/>
      <c r="O143" s="606"/>
      <c r="P143" s="606"/>
      <c r="Q143" s="606"/>
      <c r="R143" s="606"/>
      <c r="S143" s="606"/>
      <c r="T143" s="606"/>
      <c r="U143" s="602"/>
      <c r="V143" s="562"/>
      <c r="W143" s="562"/>
      <c r="X143" s="563"/>
      <c r="Y143" s="563"/>
      <c r="Z143" s="563"/>
      <c r="AA143" s="563"/>
      <c r="AB143" s="563"/>
      <c r="AC143" s="563"/>
      <c r="AD143" s="563"/>
      <c r="AE143" s="563"/>
      <c r="AF143" s="563"/>
      <c r="AG143" s="563"/>
      <c r="AH143" s="563"/>
      <c r="AI143" s="563"/>
      <c r="AJ143" s="563"/>
      <c r="AK143" s="563"/>
      <c r="AL143" s="563"/>
      <c r="AM143" s="563"/>
      <c r="AN143" s="563"/>
      <c r="AO143" s="563"/>
      <c r="AP143" s="563"/>
      <c r="AQ143" s="563"/>
      <c r="AR143" s="563"/>
      <c r="AS143" s="563"/>
    </row>
    <row r="144" spans="4:45">
      <c r="D144" s="605"/>
      <c r="E144" s="606"/>
      <c r="F144" s="606"/>
      <c r="G144" s="606"/>
      <c r="H144" s="606"/>
      <c r="I144" s="606"/>
      <c r="J144" s="606"/>
      <c r="K144" s="606"/>
      <c r="L144" s="606"/>
      <c r="M144" s="606"/>
      <c r="N144" s="606"/>
      <c r="O144" s="606"/>
      <c r="P144" s="606"/>
      <c r="Q144" s="606"/>
      <c r="R144" s="606"/>
      <c r="S144" s="606"/>
      <c r="T144" s="606"/>
      <c r="U144" s="602"/>
      <c r="V144" s="562"/>
      <c r="W144" s="562"/>
      <c r="X144" s="563"/>
      <c r="Y144" s="563"/>
      <c r="Z144" s="563"/>
      <c r="AA144" s="563"/>
      <c r="AB144" s="563"/>
      <c r="AC144" s="563"/>
      <c r="AD144" s="563"/>
      <c r="AE144" s="563"/>
      <c r="AF144" s="563"/>
      <c r="AG144" s="563"/>
      <c r="AH144" s="563"/>
      <c r="AI144" s="563"/>
      <c r="AJ144" s="563"/>
      <c r="AK144" s="563"/>
      <c r="AL144" s="563"/>
      <c r="AM144" s="563"/>
      <c r="AN144" s="563"/>
      <c r="AO144" s="563"/>
      <c r="AP144" s="563"/>
      <c r="AQ144" s="563"/>
      <c r="AR144" s="563"/>
      <c r="AS144" s="563"/>
    </row>
    <row r="145" spans="4:45">
      <c r="D145" s="605"/>
      <c r="E145" s="606"/>
      <c r="F145" s="606"/>
      <c r="G145" s="606"/>
      <c r="H145" s="606"/>
      <c r="I145" s="606"/>
      <c r="J145" s="606"/>
      <c r="K145" s="606"/>
      <c r="L145" s="606"/>
      <c r="M145" s="606"/>
      <c r="N145" s="606"/>
      <c r="O145" s="606"/>
      <c r="P145" s="606"/>
      <c r="Q145" s="606"/>
      <c r="R145" s="606"/>
      <c r="S145" s="606"/>
      <c r="T145" s="606"/>
      <c r="U145" s="602"/>
      <c r="V145" s="562"/>
      <c r="W145" s="562"/>
      <c r="X145" s="563"/>
      <c r="Y145" s="563"/>
      <c r="Z145" s="563"/>
      <c r="AA145" s="563"/>
      <c r="AB145" s="563"/>
      <c r="AC145" s="563"/>
      <c r="AD145" s="563"/>
      <c r="AE145" s="563"/>
      <c r="AF145" s="563"/>
      <c r="AG145" s="563"/>
      <c r="AH145" s="563"/>
      <c r="AI145" s="563"/>
      <c r="AJ145" s="563"/>
      <c r="AK145" s="563"/>
      <c r="AL145" s="563"/>
      <c r="AM145" s="563"/>
      <c r="AN145" s="563"/>
      <c r="AO145" s="563"/>
      <c r="AP145" s="563"/>
      <c r="AQ145" s="563"/>
      <c r="AR145" s="563"/>
      <c r="AS145" s="563"/>
    </row>
    <row r="146" spans="4:45">
      <c r="D146" s="605"/>
      <c r="E146" s="606"/>
      <c r="F146" s="606"/>
      <c r="G146" s="606"/>
      <c r="H146" s="606"/>
      <c r="I146" s="606"/>
      <c r="J146" s="606"/>
      <c r="K146" s="606"/>
      <c r="L146" s="606"/>
      <c r="M146" s="606"/>
      <c r="N146" s="606"/>
      <c r="O146" s="606"/>
      <c r="P146" s="606"/>
      <c r="Q146" s="606"/>
      <c r="R146" s="606"/>
      <c r="S146" s="606"/>
      <c r="T146" s="606"/>
      <c r="U146" s="602"/>
      <c r="V146" s="562"/>
      <c r="W146" s="562"/>
      <c r="X146" s="563"/>
      <c r="Y146" s="563"/>
      <c r="Z146" s="563"/>
      <c r="AA146" s="563"/>
      <c r="AB146" s="563"/>
      <c r="AC146" s="563"/>
      <c r="AD146" s="563"/>
      <c r="AE146" s="563"/>
      <c r="AF146" s="563"/>
      <c r="AG146" s="563"/>
      <c r="AH146" s="563"/>
      <c r="AI146" s="563"/>
      <c r="AJ146" s="563"/>
      <c r="AK146" s="563"/>
      <c r="AL146" s="563"/>
      <c r="AM146" s="563"/>
      <c r="AN146" s="563"/>
      <c r="AO146" s="563"/>
      <c r="AP146" s="563"/>
      <c r="AQ146" s="563"/>
      <c r="AR146" s="563"/>
      <c r="AS146" s="563"/>
    </row>
    <row r="147" spans="4:45">
      <c r="D147" s="605"/>
      <c r="E147" s="606"/>
      <c r="F147" s="606"/>
      <c r="G147" s="606"/>
      <c r="H147" s="606"/>
      <c r="I147" s="606"/>
      <c r="J147" s="606"/>
      <c r="K147" s="606"/>
      <c r="L147" s="606"/>
      <c r="M147" s="606"/>
      <c r="N147" s="606"/>
      <c r="O147" s="606"/>
      <c r="P147" s="606"/>
      <c r="Q147" s="606"/>
      <c r="R147" s="606"/>
      <c r="S147" s="606"/>
      <c r="T147" s="606"/>
      <c r="U147" s="602"/>
      <c r="V147" s="562"/>
      <c r="W147" s="562"/>
      <c r="X147" s="563"/>
      <c r="Y147" s="563"/>
      <c r="Z147" s="563"/>
      <c r="AA147" s="563"/>
      <c r="AB147" s="563"/>
      <c r="AC147" s="563"/>
      <c r="AD147" s="563"/>
      <c r="AE147" s="563"/>
      <c r="AF147" s="563"/>
      <c r="AG147" s="563"/>
      <c r="AH147" s="563"/>
      <c r="AI147" s="563"/>
      <c r="AJ147" s="563"/>
      <c r="AK147" s="563"/>
      <c r="AL147" s="563"/>
      <c r="AM147" s="563"/>
      <c r="AN147" s="563"/>
      <c r="AO147" s="563"/>
      <c r="AP147" s="563"/>
      <c r="AQ147" s="563"/>
      <c r="AR147" s="563"/>
      <c r="AS147" s="563"/>
    </row>
    <row r="148" spans="4:45">
      <c r="D148" s="605"/>
      <c r="E148" s="606"/>
      <c r="F148" s="606"/>
      <c r="G148" s="606"/>
      <c r="H148" s="606"/>
      <c r="I148" s="606"/>
      <c r="J148" s="606"/>
      <c r="K148" s="606"/>
      <c r="L148" s="606"/>
      <c r="M148" s="606"/>
      <c r="N148" s="606"/>
      <c r="O148" s="606"/>
      <c r="P148" s="606"/>
      <c r="Q148" s="606"/>
      <c r="R148" s="606"/>
      <c r="S148" s="606"/>
      <c r="T148" s="606"/>
      <c r="U148" s="602"/>
      <c r="V148" s="562"/>
      <c r="W148" s="562"/>
      <c r="X148" s="563"/>
      <c r="Y148" s="563"/>
      <c r="Z148" s="563"/>
      <c r="AA148" s="563"/>
      <c r="AB148" s="563"/>
      <c r="AC148" s="563"/>
      <c r="AD148" s="563"/>
      <c r="AE148" s="563"/>
      <c r="AF148" s="563"/>
      <c r="AG148" s="563"/>
      <c r="AH148" s="563"/>
      <c r="AI148" s="563"/>
      <c r="AJ148" s="563"/>
      <c r="AK148" s="563"/>
      <c r="AL148" s="563"/>
      <c r="AM148" s="563"/>
      <c r="AN148" s="563"/>
      <c r="AO148" s="563"/>
      <c r="AP148" s="563"/>
      <c r="AQ148" s="563"/>
      <c r="AR148" s="563"/>
      <c r="AS148" s="563"/>
    </row>
    <row r="149" spans="4:45">
      <c r="D149" s="605"/>
      <c r="E149" s="606"/>
      <c r="F149" s="606"/>
      <c r="G149" s="606"/>
      <c r="H149" s="606"/>
      <c r="I149" s="606"/>
      <c r="J149" s="606"/>
      <c r="K149" s="606"/>
      <c r="L149" s="606"/>
      <c r="M149" s="606"/>
      <c r="N149" s="606"/>
      <c r="O149" s="606"/>
      <c r="P149" s="606"/>
      <c r="Q149" s="606"/>
      <c r="R149" s="606"/>
      <c r="S149" s="606"/>
      <c r="T149" s="606"/>
      <c r="U149" s="602"/>
      <c r="V149" s="562"/>
      <c r="W149" s="562"/>
      <c r="X149" s="563"/>
      <c r="Y149" s="563"/>
      <c r="Z149" s="563"/>
      <c r="AA149" s="563"/>
      <c r="AB149" s="563"/>
      <c r="AC149" s="563"/>
      <c r="AD149" s="563"/>
      <c r="AE149" s="563"/>
      <c r="AF149" s="563"/>
      <c r="AG149" s="563"/>
      <c r="AH149" s="563"/>
      <c r="AI149" s="563"/>
      <c r="AJ149" s="563"/>
      <c r="AK149" s="563"/>
      <c r="AL149" s="563"/>
      <c r="AM149" s="563"/>
      <c r="AN149" s="563"/>
      <c r="AO149" s="563"/>
      <c r="AP149" s="563"/>
      <c r="AQ149" s="563"/>
      <c r="AR149" s="563"/>
      <c r="AS149" s="563"/>
    </row>
    <row r="150" spans="4:45">
      <c r="D150" s="605"/>
      <c r="E150" s="606"/>
      <c r="F150" s="606"/>
      <c r="G150" s="606"/>
      <c r="H150" s="606"/>
      <c r="I150" s="606"/>
      <c r="J150" s="606"/>
      <c r="K150" s="606"/>
      <c r="L150" s="606"/>
      <c r="M150" s="606"/>
      <c r="N150" s="606"/>
      <c r="O150" s="606"/>
      <c r="P150" s="606"/>
      <c r="Q150" s="606"/>
      <c r="R150" s="606"/>
      <c r="S150" s="606"/>
      <c r="T150" s="606"/>
      <c r="U150" s="602"/>
      <c r="V150" s="562"/>
      <c r="W150" s="562"/>
      <c r="X150" s="563"/>
      <c r="Y150" s="563"/>
      <c r="Z150" s="563"/>
      <c r="AA150" s="563"/>
      <c r="AB150" s="563"/>
      <c r="AC150" s="563"/>
      <c r="AD150" s="563"/>
      <c r="AE150" s="563"/>
      <c r="AF150" s="563"/>
      <c r="AG150" s="563"/>
      <c r="AH150" s="563"/>
      <c r="AI150" s="563"/>
      <c r="AJ150" s="563"/>
      <c r="AK150" s="563"/>
      <c r="AL150" s="563"/>
      <c r="AM150" s="563"/>
      <c r="AN150" s="563"/>
      <c r="AO150" s="563"/>
      <c r="AP150" s="563"/>
      <c r="AQ150" s="563"/>
      <c r="AR150" s="563"/>
      <c r="AS150" s="563"/>
    </row>
    <row r="151" spans="4:45">
      <c r="D151" s="605"/>
      <c r="E151" s="606"/>
      <c r="F151" s="606"/>
      <c r="G151" s="606"/>
      <c r="H151" s="606"/>
      <c r="I151" s="606"/>
      <c r="J151" s="606"/>
      <c r="K151" s="606"/>
      <c r="L151" s="606"/>
      <c r="M151" s="606"/>
      <c r="N151" s="606"/>
      <c r="O151" s="606"/>
      <c r="P151" s="606"/>
      <c r="Q151" s="606"/>
      <c r="R151" s="606"/>
      <c r="S151" s="606"/>
      <c r="T151" s="606"/>
      <c r="U151" s="602"/>
      <c r="V151" s="562"/>
      <c r="W151" s="562"/>
      <c r="X151" s="563"/>
      <c r="Y151" s="563"/>
      <c r="Z151" s="563"/>
      <c r="AA151" s="563"/>
      <c r="AB151" s="563"/>
      <c r="AC151" s="563"/>
      <c r="AD151" s="563"/>
      <c r="AE151" s="563"/>
      <c r="AF151" s="563"/>
      <c r="AG151" s="563"/>
      <c r="AH151" s="563"/>
      <c r="AI151" s="563"/>
      <c r="AJ151" s="563"/>
      <c r="AK151" s="563"/>
      <c r="AL151" s="563"/>
      <c r="AM151" s="563"/>
      <c r="AN151" s="563"/>
      <c r="AO151" s="563"/>
      <c r="AP151" s="563"/>
      <c r="AQ151" s="563"/>
      <c r="AR151" s="563"/>
      <c r="AS151" s="563"/>
    </row>
    <row r="152" spans="4:45">
      <c r="D152" s="605"/>
      <c r="E152" s="606"/>
      <c r="F152" s="606"/>
      <c r="G152" s="606"/>
      <c r="H152" s="606"/>
      <c r="I152" s="606"/>
      <c r="J152" s="606"/>
      <c r="K152" s="606"/>
      <c r="L152" s="606"/>
      <c r="M152" s="606"/>
      <c r="N152" s="606"/>
      <c r="O152" s="606"/>
      <c r="P152" s="606"/>
      <c r="Q152" s="606"/>
      <c r="R152" s="606"/>
      <c r="S152" s="606"/>
      <c r="T152" s="606"/>
      <c r="U152" s="602"/>
      <c r="V152" s="562"/>
      <c r="W152" s="562"/>
      <c r="X152" s="563"/>
      <c r="Y152" s="563"/>
      <c r="Z152" s="563"/>
      <c r="AA152" s="563"/>
      <c r="AB152" s="563"/>
      <c r="AC152" s="563"/>
      <c r="AD152" s="563"/>
      <c r="AE152" s="563"/>
      <c r="AF152" s="563"/>
      <c r="AG152" s="563"/>
      <c r="AH152" s="563"/>
      <c r="AI152" s="563"/>
      <c r="AJ152" s="563"/>
      <c r="AK152" s="563"/>
      <c r="AL152" s="563"/>
      <c r="AM152" s="563"/>
      <c r="AN152" s="563"/>
      <c r="AO152" s="563"/>
      <c r="AP152" s="563"/>
      <c r="AQ152" s="563"/>
      <c r="AR152" s="563"/>
      <c r="AS152" s="563"/>
    </row>
    <row r="153" spans="4:45">
      <c r="D153" s="605"/>
      <c r="E153" s="606"/>
      <c r="F153" s="606"/>
      <c r="G153" s="606"/>
      <c r="H153" s="606"/>
      <c r="I153" s="606"/>
      <c r="J153" s="606"/>
      <c r="K153" s="606"/>
      <c r="L153" s="606"/>
      <c r="M153" s="606"/>
      <c r="N153" s="606"/>
      <c r="O153" s="606"/>
      <c r="P153" s="606"/>
      <c r="Q153" s="606"/>
      <c r="R153" s="606"/>
      <c r="S153" s="606"/>
      <c r="T153" s="606"/>
      <c r="U153" s="602"/>
      <c r="V153" s="562"/>
      <c r="W153" s="562"/>
      <c r="X153" s="563"/>
      <c r="Y153" s="563"/>
      <c r="Z153" s="563"/>
      <c r="AA153" s="563"/>
      <c r="AB153" s="563"/>
      <c r="AC153" s="563"/>
      <c r="AD153" s="563"/>
      <c r="AE153" s="563"/>
      <c r="AF153" s="563"/>
      <c r="AG153" s="563"/>
      <c r="AH153" s="563"/>
      <c r="AI153" s="563"/>
      <c r="AJ153" s="563"/>
      <c r="AK153" s="563"/>
      <c r="AL153" s="563"/>
      <c r="AM153" s="563"/>
      <c r="AN153" s="563"/>
      <c r="AO153" s="563"/>
      <c r="AP153" s="563"/>
      <c r="AQ153" s="563"/>
      <c r="AR153" s="563"/>
      <c r="AS153" s="563"/>
    </row>
    <row r="154" spans="4:45">
      <c r="D154" s="605"/>
      <c r="E154" s="606"/>
      <c r="F154" s="606"/>
      <c r="G154" s="606"/>
      <c r="H154" s="606"/>
      <c r="I154" s="606"/>
      <c r="J154" s="606"/>
      <c r="K154" s="606"/>
      <c r="L154" s="606"/>
      <c r="M154" s="606"/>
      <c r="N154" s="606"/>
      <c r="O154" s="606"/>
      <c r="P154" s="606"/>
      <c r="Q154" s="606"/>
      <c r="R154" s="606"/>
      <c r="S154" s="606"/>
      <c r="T154" s="606"/>
      <c r="U154" s="602"/>
      <c r="V154" s="562"/>
      <c r="W154" s="562"/>
      <c r="X154" s="563"/>
      <c r="Y154" s="563"/>
      <c r="Z154" s="563"/>
      <c r="AA154" s="563"/>
      <c r="AB154" s="563"/>
      <c r="AC154" s="563"/>
      <c r="AD154" s="563"/>
      <c r="AE154" s="563"/>
      <c r="AF154" s="563"/>
      <c r="AG154" s="563"/>
      <c r="AH154" s="563"/>
      <c r="AI154" s="563"/>
      <c r="AJ154" s="563"/>
      <c r="AK154" s="563"/>
      <c r="AL154" s="563"/>
      <c r="AM154" s="563"/>
      <c r="AN154" s="563"/>
      <c r="AO154" s="563"/>
      <c r="AP154" s="563"/>
      <c r="AQ154" s="563"/>
      <c r="AR154" s="563"/>
      <c r="AS154" s="563"/>
    </row>
    <row r="155" spans="4:45">
      <c r="D155" s="605"/>
      <c r="E155" s="606"/>
      <c r="F155" s="606"/>
      <c r="G155" s="606"/>
      <c r="H155" s="606"/>
      <c r="I155" s="606"/>
      <c r="J155" s="606"/>
      <c r="K155" s="606"/>
      <c r="L155" s="606"/>
      <c r="M155" s="606"/>
      <c r="N155" s="606"/>
      <c r="O155" s="606"/>
      <c r="P155" s="606"/>
      <c r="Q155" s="606"/>
      <c r="R155" s="606"/>
      <c r="S155" s="606"/>
      <c r="T155" s="606"/>
      <c r="U155" s="602"/>
      <c r="V155" s="562"/>
      <c r="W155" s="562"/>
      <c r="X155" s="563"/>
      <c r="Y155" s="563"/>
      <c r="Z155" s="563"/>
      <c r="AA155" s="563"/>
      <c r="AB155" s="563"/>
      <c r="AC155" s="563"/>
      <c r="AD155" s="563"/>
      <c r="AE155" s="563"/>
      <c r="AF155" s="563"/>
      <c r="AG155" s="563"/>
      <c r="AH155" s="563"/>
      <c r="AI155" s="563"/>
      <c r="AJ155" s="563"/>
      <c r="AK155" s="563"/>
      <c r="AL155" s="563"/>
      <c r="AM155" s="563"/>
      <c r="AN155" s="563"/>
      <c r="AO155" s="563"/>
      <c r="AP155" s="563"/>
      <c r="AQ155" s="563"/>
      <c r="AR155" s="563"/>
      <c r="AS155" s="563"/>
    </row>
    <row r="156" spans="4:45">
      <c r="D156" s="605"/>
      <c r="E156" s="606"/>
      <c r="F156" s="606"/>
      <c r="G156" s="606"/>
      <c r="H156" s="606"/>
      <c r="I156" s="606"/>
      <c r="J156" s="606"/>
      <c r="K156" s="606"/>
      <c r="L156" s="606"/>
      <c r="M156" s="606"/>
      <c r="N156" s="606"/>
      <c r="O156" s="606"/>
      <c r="P156" s="606"/>
      <c r="Q156" s="606"/>
      <c r="R156" s="606"/>
      <c r="S156" s="606"/>
      <c r="T156" s="606"/>
      <c r="U156" s="602"/>
      <c r="V156" s="562"/>
      <c r="W156" s="562"/>
      <c r="X156" s="563"/>
      <c r="Y156" s="563"/>
      <c r="Z156" s="563"/>
      <c r="AA156" s="563"/>
      <c r="AB156" s="563"/>
      <c r="AC156" s="563"/>
      <c r="AD156" s="563"/>
      <c r="AE156" s="563"/>
      <c r="AF156" s="563"/>
      <c r="AG156" s="563"/>
      <c r="AH156" s="563"/>
      <c r="AI156" s="563"/>
      <c r="AJ156" s="563"/>
      <c r="AK156" s="563"/>
      <c r="AL156" s="563"/>
      <c r="AM156" s="563"/>
      <c r="AN156" s="563"/>
      <c r="AO156" s="563"/>
      <c r="AP156" s="563"/>
      <c r="AQ156" s="563"/>
      <c r="AR156" s="563"/>
      <c r="AS156" s="563"/>
    </row>
    <row r="157" spans="4:45">
      <c r="D157" s="605"/>
      <c r="E157" s="606"/>
      <c r="F157" s="606"/>
      <c r="G157" s="606"/>
      <c r="H157" s="606"/>
      <c r="I157" s="606"/>
      <c r="J157" s="606"/>
      <c r="K157" s="606"/>
      <c r="L157" s="606"/>
      <c r="M157" s="606"/>
      <c r="N157" s="606"/>
      <c r="O157" s="606"/>
      <c r="P157" s="606"/>
      <c r="Q157" s="606"/>
      <c r="R157" s="606"/>
      <c r="S157" s="606"/>
      <c r="T157" s="606"/>
      <c r="U157" s="602"/>
      <c r="V157" s="562"/>
      <c r="W157" s="562"/>
      <c r="X157" s="563"/>
      <c r="Y157" s="563"/>
      <c r="Z157" s="563"/>
      <c r="AA157" s="563"/>
      <c r="AB157" s="563"/>
      <c r="AC157" s="563"/>
      <c r="AD157" s="563"/>
      <c r="AE157" s="563"/>
      <c r="AF157" s="563"/>
      <c r="AG157" s="563"/>
      <c r="AH157" s="563"/>
      <c r="AI157" s="563"/>
      <c r="AJ157" s="563"/>
      <c r="AK157" s="563"/>
      <c r="AL157" s="563"/>
      <c r="AM157" s="563"/>
      <c r="AN157" s="563"/>
      <c r="AO157" s="563"/>
      <c r="AP157" s="563"/>
      <c r="AQ157" s="563"/>
      <c r="AR157" s="563"/>
      <c r="AS157" s="563"/>
    </row>
    <row r="158" spans="4:45">
      <c r="D158" s="605"/>
      <c r="E158" s="606"/>
      <c r="F158" s="606"/>
      <c r="G158" s="606"/>
      <c r="H158" s="606"/>
      <c r="I158" s="606"/>
      <c r="J158" s="606"/>
      <c r="K158" s="606"/>
      <c r="L158" s="606"/>
      <c r="M158" s="606"/>
      <c r="N158" s="606"/>
      <c r="O158" s="606"/>
      <c r="P158" s="606"/>
      <c r="Q158" s="606"/>
      <c r="R158" s="606"/>
      <c r="S158" s="606"/>
      <c r="T158" s="606"/>
      <c r="U158" s="602"/>
      <c r="V158" s="562"/>
      <c r="W158" s="562"/>
      <c r="X158" s="563"/>
      <c r="Y158" s="563"/>
      <c r="Z158" s="563"/>
      <c r="AA158" s="563"/>
      <c r="AB158" s="563"/>
      <c r="AC158" s="563"/>
      <c r="AD158" s="563"/>
      <c r="AE158" s="563"/>
      <c r="AF158" s="563"/>
      <c r="AG158" s="563"/>
      <c r="AH158" s="563"/>
      <c r="AI158" s="563"/>
      <c r="AJ158" s="563"/>
      <c r="AK158" s="563"/>
      <c r="AL158" s="563"/>
      <c r="AM158" s="563"/>
      <c r="AN158" s="563"/>
      <c r="AO158" s="563"/>
      <c r="AP158" s="563"/>
      <c r="AQ158" s="563"/>
      <c r="AR158" s="563"/>
      <c r="AS158" s="563"/>
    </row>
    <row r="159" spans="4:45">
      <c r="D159" s="605"/>
      <c r="E159" s="606"/>
      <c r="F159" s="606"/>
      <c r="G159" s="606"/>
      <c r="H159" s="606"/>
      <c r="I159" s="606"/>
      <c r="J159" s="606"/>
      <c r="K159" s="606"/>
      <c r="L159" s="606"/>
      <c r="M159" s="606"/>
      <c r="N159" s="606"/>
      <c r="O159" s="606"/>
      <c r="P159" s="606"/>
      <c r="Q159" s="606"/>
      <c r="R159" s="606"/>
      <c r="S159" s="606"/>
      <c r="T159" s="606"/>
      <c r="U159" s="602"/>
      <c r="V159" s="562"/>
      <c r="W159" s="562"/>
      <c r="X159" s="563"/>
      <c r="Y159" s="563"/>
      <c r="Z159" s="563"/>
      <c r="AA159" s="563"/>
      <c r="AB159" s="563"/>
      <c r="AC159" s="563"/>
      <c r="AD159" s="563"/>
      <c r="AE159" s="563"/>
      <c r="AF159" s="563"/>
      <c r="AG159" s="563"/>
      <c r="AH159" s="563"/>
      <c r="AI159" s="563"/>
      <c r="AJ159" s="563"/>
      <c r="AK159" s="563"/>
      <c r="AL159" s="563"/>
      <c r="AM159" s="563"/>
      <c r="AN159" s="563"/>
      <c r="AO159" s="563"/>
      <c r="AP159" s="563"/>
      <c r="AQ159" s="563"/>
      <c r="AR159" s="563"/>
      <c r="AS159" s="563"/>
    </row>
    <row r="160" spans="4:45">
      <c r="D160" s="605"/>
      <c r="E160" s="606"/>
      <c r="F160" s="606"/>
      <c r="G160" s="606"/>
      <c r="H160" s="606"/>
      <c r="I160" s="606"/>
      <c r="J160" s="606"/>
      <c r="K160" s="606"/>
      <c r="L160" s="606"/>
      <c r="M160" s="606"/>
      <c r="N160" s="606"/>
      <c r="O160" s="606"/>
      <c r="P160" s="606"/>
      <c r="Q160" s="606"/>
      <c r="R160" s="606"/>
      <c r="S160" s="606"/>
      <c r="T160" s="606"/>
      <c r="U160" s="602"/>
      <c r="V160" s="562"/>
      <c r="W160" s="562"/>
      <c r="X160" s="563"/>
      <c r="Y160" s="563"/>
      <c r="Z160" s="563"/>
      <c r="AA160" s="563"/>
      <c r="AB160" s="563"/>
      <c r="AC160" s="563"/>
      <c r="AD160" s="563"/>
      <c r="AE160" s="563"/>
      <c r="AF160" s="563"/>
      <c r="AG160" s="563"/>
      <c r="AH160" s="563"/>
      <c r="AI160" s="563"/>
      <c r="AJ160" s="563"/>
      <c r="AK160" s="563"/>
      <c r="AL160" s="563"/>
      <c r="AM160" s="563"/>
      <c r="AN160" s="563"/>
      <c r="AO160" s="563"/>
      <c r="AP160" s="563"/>
      <c r="AQ160" s="563"/>
      <c r="AR160" s="563"/>
      <c r="AS160" s="563"/>
    </row>
    <row r="161" spans="4:45">
      <c r="D161" s="605"/>
      <c r="E161" s="606"/>
      <c r="F161" s="606"/>
      <c r="G161" s="606"/>
      <c r="H161" s="606"/>
      <c r="I161" s="606"/>
      <c r="J161" s="606"/>
      <c r="K161" s="606"/>
      <c r="L161" s="606"/>
      <c r="M161" s="606"/>
      <c r="N161" s="606"/>
      <c r="O161" s="606"/>
      <c r="P161" s="606"/>
      <c r="Q161" s="606"/>
      <c r="R161" s="606"/>
      <c r="S161" s="606"/>
      <c r="T161" s="606"/>
      <c r="U161" s="602"/>
      <c r="V161" s="562"/>
      <c r="W161" s="562"/>
      <c r="X161" s="563"/>
      <c r="Y161" s="563"/>
      <c r="Z161" s="563"/>
      <c r="AA161" s="563"/>
      <c r="AB161" s="563"/>
      <c r="AC161" s="563"/>
      <c r="AD161" s="563"/>
      <c r="AE161" s="563"/>
      <c r="AF161" s="563"/>
      <c r="AG161" s="563"/>
      <c r="AH161" s="563"/>
      <c r="AI161" s="563"/>
      <c r="AJ161" s="563"/>
      <c r="AK161" s="563"/>
      <c r="AL161" s="563"/>
      <c r="AM161" s="563"/>
      <c r="AN161" s="563"/>
      <c r="AO161" s="563"/>
      <c r="AP161" s="563"/>
      <c r="AQ161" s="563"/>
      <c r="AR161" s="563"/>
      <c r="AS161" s="563"/>
    </row>
    <row r="162" spans="4:45">
      <c r="D162" s="605"/>
      <c r="E162" s="606"/>
      <c r="F162" s="606"/>
      <c r="G162" s="606"/>
      <c r="H162" s="606"/>
      <c r="I162" s="606"/>
      <c r="J162" s="606"/>
      <c r="K162" s="606"/>
      <c r="L162" s="606"/>
      <c r="M162" s="606"/>
      <c r="N162" s="606"/>
      <c r="O162" s="606"/>
      <c r="P162" s="606"/>
      <c r="Q162" s="606"/>
      <c r="R162" s="606"/>
      <c r="S162" s="606"/>
      <c r="T162" s="606"/>
      <c r="U162" s="602"/>
      <c r="V162" s="562"/>
      <c r="W162" s="562"/>
      <c r="X162" s="563"/>
      <c r="Y162" s="563"/>
      <c r="Z162" s="563"/>
      <c r="AA162" s="563"/>
      <c r="AB162" s="563"/>
      <c r="AC162" s="563"/>
      <c r="AD162" s="563"/>
      <c r="AE162" s="563"/>
      <c r="AF162" s="563"/>
      <c r="AG162" s="563"/>
      <c r="AH162" s="563"/>
      <c r="AI162" s="563"/>
      <c r="AJ162" s="563"/>
      <c r="AK162" s="563"/>
      <c r="AL162" s="563"/>
      <c r="AM162" s="563"/>
      <c r="AN162" s="563"/>
      <c r="AO162" s="563"/>
      <c r="AP162" s="563"/>
      <c r="AQ162" s="563"/>
      <c r="AR162" s="563"/>
      <c r="AS162" s="563"/>
    </row>
    <row r="163" spans="4:45">
      <c r="D163" s="605"/>
      <c r="E163" s="606"/>
      <c r="F163" s="606"/>
      <c r="G163" s="606"/>
      <c r="H163" s="606"/>
      <c r="I163" s="606"/>
      <c r="J163" s="606"/>
      <c r="K163" s="606"/>
      <c r="L163" s="606"/>
      <c r="M163" s="606"/>
      <c r="N163" s="606"/>
      <c r="O163" s="606"/>
      <c r="P163" s="606"/>
      <c r="Q163" s="606"/>
      <c r="R163" s="606"/>
      <c r="S163" s="606"/>
      <c r="T163" s="606"/>
      <c r="U163" s="602"/>
      <c r="V163" s="562"/>
      <c r="W163" s="562"/>
      <c r="X163" s="563"/>
      <c r="Y163" s="563"/>
      <c r="Z163" s="563"/>
      <c r="AA163" s="563"/>
      <c r="AB163" s="563"/>
      <c r="AC163" s="563"/>
      <c r="AD163" s="563"/>
      <c r="AE163" s="563"/>
      <c r="AF163" s="563"/>
      <c r="AG163" s="563"/>
      <c r="AH163" s="563"/>
      <c r="AI163" s="563"/>
      <c r="AJ163" s="563"/>
      <c r="AK163" s="563"/>
      <c r="AL163" s="563"/>
      <c r="AM163" s="563"/>
      <c r="AN163" s="563"/>
      <c r="AO163" s="563"/>
      <c r="AP163" s="563"/>
      <c r="AQ163" s="563"/>
      <c r="AR163" s="563"/>
      <c r="AS163" s="563"/>
    </row>
    <row r="164" spans="4:45">
      <c r="D164" s="605"/>
      <c r="E164" s="606"/>
      <c r="F164" s="606"/>
      <c r="G164" s="606"/>
      <c r="H164" s="606"/>
      <c r="I164" s="606"/>
      <c r="J164" s="606"/>
      <c r="K164" s="606"/>
      <c r="L164" s="606"/>
      <c r="M164" s="606"/>
      <c r="N164" s="606"/>
      <c r="O164" s="606"/>
      <c r="P164" s="606"/>
      <c r="Q164" s="606"/>
      <c r="R164" s="606"/>
      <c r="S164" s="606"/>
      <c r="T164" s="606"/>
      <c r="U164" s="602"/>
      <c r="V164" s="562"/>
      <c r="W164" s="562"/>
      <c r="X164" s="563"/>
      <c r="Y164" s="563"/>
      <c r="Z164" s="563"/>
      <c r="AA164" s="563"/>
      <c r="AB164" s="563"/>
      <c r="AC164" s="563"/>
      <c r="AD164" s="563"/>
      <c r="AE164" s="563"/>
      <c r="AF164" s="563"/>
      <c r="AG164" s="563"/>
      <c r="AH164" s="563"/>
      <c r="AI164" s="563"/>
      <c r="AJ164" s="563"/>
      <c r="AK164" s="563"/>
      <c r="AL164" s="563"/>
      <c r="AM164" s="563"/>
      <c r="AN164" s="563"/>
      <c r="AO164" s="563"/>
      <c r="AP164" s="563"/>
      <c r="AQ164" s="563"/>
      <c r="AR164" s="563"/>
      <c r="AS164" s="563"/>
    </row>
    <row r="165" spans="4:45">
      <c r="D165" s="605"/>
      <c r="E165" s="606"/>
      <c r="F165" s="606"/>
      <c r="G165" s="606"/>
      <c r="H165" s="606"/>
      <c r="I165" s="606"/>
      <c r="J165" s="606"/>
      <c r="K165" s="606"/>
      <c r="L165" s="606"/>
      <c r="M165" s="606"/>
      <c r="N165" s="606"/>
      <c r="O165" s="606"/>
      <c r="P165" s="606"/>
      <c r="Q165" s="606"/>
      <c r="R165" s="606"/>
      <c r="S165" s="606"/>
      <c r="T165" s="606"/>
      <c r="U165" s="602"/>
      <c r="V165" s="562"/>
      <c r="W165" s="562"/>
      <c r="X165" s="563"/>
      <c r="Y165" s="563"/>
      <c r="Z165" s="563"/>
      <c r="AA165" s="563"/>
      <c r="AB165" s="563"/>
      <c r="AC165" s="563"/>
      <c r="AD165" s="563"/>
      <c r="AE165" s="563"/>
      <c r="AF165" s="563"/>
      <c r="AG165" s="563"/>
      <c r="AH165" s="563"/>
      <c r="AI165" s="563"/>
      <c r="AJ165" s="563"/>
      <c r="AK165" s="563"/>
      <c r="AL165" s="563"/>
      <c r="AM165" s="563"/>
      <c r="AN165" s="563"/>
      <c r="AO165" s="563"/>
      <c r="AP165" s="563"/>
      <c r="AQ165" s="563"/>
      <c r="AR165" s="563"/>
      <c r="AS165" s="563"/>
    </row>
    <row r="166" spans="4:45">
      <c r="D166" s="605"/>
      <c r="E166" s="606"/>
      <c r="F166" s="606"/>
      <c r="G166" s="606"/>
      <c r="H166" s="606"/>
      <c r="I166" s="606"/>
      <c r="J166" s="606"/>
      <c r="K166" s="606"/>
      <c r="L166" s="606"/>
      <c r="M166" s="606"/>
      <c r="N166" s="606"/>
      <c r="O166" s="606"/>
      <c r="P166" s="606"/>
      <c r="Q166" s="606"/>
      <c r="R166" s="606"/>
      <c r="S166" s="606"/>
      <c r="T166" s="606"/>
      <c r="U166" s="602"/>
      <c r="V166" s="562"/>
      <c r="W166" s="562"/>
      <c r="X166" s="563"/>
      <c r="Y166" s="563"/>
      <c r="Z166" s="563"/>
      <c r="AA166" s="563"/>
      <c r="AB166" s="563"/>
      <c r="AC166" s="563"/>
      <c r="AD166" s="563"/>
      <c r="AE166" s="563"/>
      <c r="AF166" s="563"/>
      <c r="AG166" s="563"/>
      <c r="AH166" s="563"/>
      <c r="AI166" s="563"/>
      <c r="AJ166" s="563"/>
      <c r="AK166" s="563"/>
      <c r="AL166" s="563"/>
      <c r="AM166" s="563"/>
      <c r="AN166" s="563"/>
      <c r="AO166" s="563"/>
      <c r="AP166" s="563"/>
      <c r="AQ166" s="563"/>
      <c r="AR166" s="563"/>
      <c r="AS166" s="563"/>
    </row>
    <row r="167" spans="4:45">
      <c r="D167" s="605"/>
      <c r="E167" s="606"/>
      <c r="F167" s="606"/>
      <c r="G167" s="606"/>
      <c r="H167" s="606"/>
      <c r="I167" s="606"/>
      <c r="J167" s="606"/>
      <c r="K167" s="606"/>
      <c r="L167" s="606"/>
      <c r="M167" s="606"/>
      <c r="N167" s="606"/>
      <c r="O167" s="606"/>
      <c r="P167" s="606"/>
      <c r="Q167" s="606"/>
      <c r="R167" s="606"/>
      <c r="S167" s="606"/>
      <c r="T167" s="606"/>
      <c r="U167" s="602"/>
      <c r="V167" s="562"/>
      <c r="W167" s="562"/>
      <c r="X167" s="563"/>
      <c r="Y167" s="563"/>
      <c r="Z167" s="563"/>
      <c r="AA167" s="563"/>
      <c r="AB167" s="563"/>
      <c r="AC167" s="563"/>
      <c r="AD167" s="563"/>
      <c r="AE167" s="563"/>
      <c r="AF167" s="563"/>
      <c r="AG167" s="563"/>
      <c r="AH167" s="563"/>
      <c r="AI167" s="563"/>
      <c r="AJ167" s="563"/>
      <c r="AK167" s="563"/>
      <c r="AL167" s="563"/>
      <c r="AM167" s="563"/>
      <c r="AN167" s="563"/>
      <c r="AO167" s="563"/>
      <c r="AP167" s="563"/>
      <c r="AQ167" s="563"/>
      <c r="AR167" s="563"/>
      <c r="AS167" s="563"/>
    </row>
    <row r="168" spans="4:45">
      <c r="D168" s="605"/>
      <c r="E168" s="606"/>
      <c r="F168" s="606"/>
      <c r="G168" s="606"/>
      <c r="H168" s="606"/>
      <c r="I168" s="606"/>
      <c r="J168" s="606"/>
      <c r="K168" s="606"/>
      <c r="L168" s="606"/>
      <c r="M168" s="606"/>
      <c r="N168" s="606"/>
      <c r="O168" s="606"/>
      <c r="P168" s="606"/>
      <c r="Q168" s="606"/>
      <c r="R168" s="606"/>
      <c r="S168" s="606"/>
      <c r="T168" s="606"/>
      <c r="U168" s="602"/>
      <c r="V168" s="562"/>
      <c r="W168" s="562"/>
      <c r="X168" s="563"/>
      <c r="Y168" s="563"/>
      <c r="Z168" s="563"/>
      <c r="AA168" s="563"/>
      <c r="AB168" s="563"/>
      <c r="AC168" s="563"/>
      <c r="AD168" s="563"/>
      <c r="AE168" s="563"/>
      <c r="AF168" s="563"/>
      <c r="AG168" s="563"/>
      <c r="AH168" s="563"/>
      <c r="AI168" s="563"/>
      <c r="AJ168" s="563"/>
      <c r="AK168" s="563"/>
      <c r="AL168" s="563"/>
      <c r="AM168" s="563"/>
      <c r="AN168" s="563"/>
      <c r="AO168" s="563"/>
      <c r="AP168" s="563"/>
      <c r="AQ168" s="563"/>
      <c r="AR168" s="563"/>
      <c r="AS168" s="563"/>
    </row>
    <row r="169" spans="4:45">
      <c r="D169" s="605"/>
      <c r="E169" s="606"/>
      <c r="F169" s="606"/>
      <c r="G169" s="606"/>
      <c r="H169" s="606"/>
      <c r="I169" s="606"/>
      <c r="J169" s="606"/>
      <c r="K169" s="606"/>
      <c r="L169" s="606"/>
      <c r="M169" s="606"/>
      <c r="N169" s="606"/>
      <c r="O169" s="606"/>
      <c r="P169" s="606"/>
      <c r="Q169" s="606"/>
      <c r="R169" s="606"/>
      <c r="S169" s="606"/>
      <c r="T169" s="606"/>
      <c r="U169" s="602"/>
      <c r="V169" s="562"/>
      <c r="W169" s="562"/>
      <c r="X169" s="563"/>
      <c r="Y169" s="563"/>
      <c r="Z169" s="563"/>
      <c r="AA169" s="563"/>
      <c r="AB169" s="563"/>
      <c r="AC169" s="563"/>
      <c r="AD169" s="563"/>
      <c r="AE169" s="563"/>
      <c r="AF169" s="563"/>
      <c r="AG169" s="563"/>
      <c r="AH169" s="563"/>
      <c r="AI169" s="563"/>
      <c r="AJ169" s="563"/>
      <c r="AK169" s="563"/>
      <c r="AL169" s="563"/>
      <c r="AM169" s="563"/>
      <c r="AN169" s="563"/>
      <c r="AO169" s="563"/>
      <c r="AP169" s="563"/>
      <c r="AQ169" s="563"/>
      <c r="AR169" s="563"/>
      <c r="AS169" s="563"/>
    </row>
    <row r="170" spans="4:45">
      <c r="D170" s="605"/>
      <c r="E170" s="606"/>
      <c r="F170" s="606"/>
      <c r="G170" s="606"/>
      <c r="H170" s="606"/>
      <c r="I170" s="606"/>
      <c r="J170" s="606"/>
      <c r="K170" s="606"/>
      <c r="L170" s="606"/>
      <c r="M170" s="606"/>
      <c r="N170" s="606"/>
      <c r="O170" s="606"/>
      <c r="P170" s="606"/>
      <c r="Q170" s="606"/>
      <c r="R170" s="606"/>
      <c r="S170" s="606"/>
      <c r="T170" s="606"/>
      <c r="U170" s="602"/>
      <c r="V170" s="562"/>
      <c r="W170" s="562"/>
      <c r="X170" s="563"/>
      <c r="Y170" s="563"/>
      <c r="Z170" s="563"/>
      <c r="AA170" s="563"/>
      <c r="AB170" s="563"/>
      <c r="AC170" s="563"/>
      <c r="AD170" s="563"/>
      <c r="AE170" s="563"/>
      <c r="AF170" s="563"/>
      <c r="AG170" s="563"/>
      <c r="AH170" s="563"/>
      <c r="AI170" s="563"/>
      <c r="AJ170" s="563"/>
      <c r="AK170" s="563"/>
      <c r="AL170" s="563"/>
      <c r="AM170" s="563"/>
      <c r="AN170" s="563"/>
      <c r="AO170" s="563"/>
      <c r="AP170" s="563"/>
      <c r="AQ170" s="563"/>
      <c r="AR170" s="563"/>
      <c r="AS170" s="563"/>
    </row>
    <row r="171" spans="4:45">
      <c r="D171" s="605"/>
      <c r="E171" s="606"/>
      <c r="F171" s="606"/>
      <c r="G171" s="606"/>
      <c r="H171" s="606"/>
      <c r="I171" s="606"/>
      <c r="J171" s="606"/>
      <c r="K171" s="606"/>
      <c r="L171" s="606"/>
      <c r="M171" s="606"/>
      <c r="N171" s="606"/>
      <c r="O171" s="606"/>
      <c r="P171" s="606"/>
      <c r="Q171" s="606"/>
      <c r="R171" s="606"/>
      <c r="S171" s="606"/>
      <c r="T171" s="606"/>
      <c r="U171" s="602"/>
      <c r="V171" s="562"/>
      <c r="W171" s="562"/>
      <c r="X171" s="563"/>
      <c r="Y171" s="563"/>
      <c r="Z171" s="563"/>
      <c r="AA171" s="563"/>
      <c r="AB171" s="563"/>
      <c r="AC171" s="563"/>
      <c r="AD171" s="563"/>
      <c r="AE171" s="563"/>
      <c r="AF171" s="563"/>
      <c r="AG171" s="563"/>
      <c r="AH171" s="563"/>
      <c r="AI171" s="563"/>
      <c r="AJ171" s="563"/>
      <c r="AK171" s="563"/>
      <c r="AL171" s="563"/>
      <c r="AM171" s="563"/>
      <c r="AN171" s="563"/>
      <c r="AO171" s="563"/>
      <c r="AP171" s="563"/>
      <c r="AQ171" s="563"/>
      <c r="AR171" s="563"/>
      <c r="AS171" s="563"/>
    </row>
    <row r="172" spans="4:45">
      <c r="D172" s="605"/>
      <c r="E172" s="606"/>
      <c r="F172" s="606"/>
      <c r="G172" s="606"/>
      <c r="H172" s="606"/>
      <c r="I172" s="606"/>
      <c r="J172" s="606"/>
      <c r="K172" s="606"/>
      <c r="L172" s="606"/>
      <c r="M172" s="606"/>
      <c r="N172" s="606"/>
      <c r="O172" s="606"/>
      <c r="P172" s="606"/>
      <c r="Q172" s="606"/>
      <c r="R172" s="606"/>
      <c r="S172" s="606"/>
      <c r="T172" s="606"/>
      <c r="U172" s="602"/>
      <c r="V172" s="562"/>
      <c r="W172" s="562"/>
      <c r="X172" s="563"/>
      <c r="Y172" s="563"/>
      <c r="Z172" s="563"/>
      <c r="AA172" s="563"/>
      <c r="AB172" s="563"/>
      <c r="AC172" s="563"/>
      <c r="AD172" s="563"/>
      <c r="AE172" s="563"/>
      <c r="AF172" s="563"/>
      <c r="AG172" s="563"/>
      <c r="AH172" s="563"/>
      <c r="AI172" s="563"/>
      <c r="AJ172" s="563"/>
      <c r="AK172" s="563"/>
      <c r="AL172" s="563"/>
      <c r="AM172" s="563"/>
      <c r="AN172" s="563"/>
      <c r="AO172" s="563"/>
      <c r="AP172" s="563"/>
      <c r="AQ172" s="563"/>
      <c r="AR172" s="563"/>
      <c r="AS172" s="563"/>
    </row>
    <row r="173" spans="4:45">
      <c r="D173" s="605"/>
      <c r="E173" s="606"/>
      <c r="F173" s="606"/>
      <c r="G173" s="606"/>
      <c r="H173" s="606"/>
      <c r="I173" s="606"/>
      <c r="J173" s="606"/>
      <c r="K173" s="606"/>
      <c r="L173" s="606"/>
      <c r="M173" s="606"/>
      <c r="N173" s="606"/>
      <c r="O173" s="606"/>
      <c r="P173" s="606"/>
      <c r="Q173" s="606"/>
      <c r="R173" s="606"/>
      <c r="S173" s="606"/>
      <c r="T173" s="606"/>
      <c r="U173" s="602"/>
      <c r="V173" s="562"/>
      <c r="W173" s="562"/>
      <c r="X173" s="563"/>
      <c r="Y173" s="563"/>
      <c r="Z173" s="563"/>
      <c r="AA173" s="563"/>
      <c r="AB173" s="563"/>
      <c r="AC173" s="563"/>
      <c r="AD173" s="563"/>
      <c r="AE173" s="563"/>
      <c r="AF173" s="563"/>
      <c r="AG173" s="563"/>
      <c r="AH173" s="563"/>
      <c r="AI173" s="563"/>
      <c r="AJ173" s="563"/>
      <c r="AK173" s="563"/>
      <c r="AL173" s="563"/>
      <c r="AM173" s="563"/>
      <c r="AN173" s="563"/>
      <c r="AO173" s="563"/>
      <c r="AP173" s="563"/>
      <c r="AQ173" s="563"/>
      <c r="AR173" s="563"/>
      <c r="AS173" s="563"/>
    </row>
    <row r="174" spans="4:45">
      <c r="D174" s="605"/>
      <c r="E174" s="606"/>
      <c r="F174" s="606"/>
      <c r="G174" s="606"/>
      <c r="H174" s="606"/>
      <c r="I174" s="606"/>
      <c r="J174" s="606"/>
      <c r="K174" s="606"/>
      <c r="L174" s="606"/>
      <c r="M174" s="606"/>
      <c r="N174" s="606"/>
      <c r="O174" s="606"/>
      <c r="P174" s="606"/>
      <c r="Q174" s="606"/>
      <c r="R174" s="606"/>
      <c r="S174" s="606"/>
      <c r="T174" s="606"/>
      <c r="U174" s="602"/>
      <c r="V174" s="562"/>
      <c r="W174" s="562"/>
      <c r="X174" s="563"/>
      <c r="Y174" s="563"/>
      <c r="Z174" s="563"/>
      <c r="AA174" s="563"/>
      <c r="AB174" s="563"/>
      <c r="AC174" s="563"/>
      <c r="AD174" s="563"/>
      <c r="AE174" s="563"/>
      <c r="AF174" s="563"/>
      <c r="AG174" s="563"/>
      <c r="AH174" s="563"/>
      <c r="AI174" s="563"/>
      <c r="AJ174" s="563"/>
      <c r="AK174" s="563"/>
      <c r="AL174" s="563"/>
      <c r="AM174" s="563"/>
      <c r="AN174" s="563"/>
      <c r="AO174" s="563"/>
      <c r="AP174" s="563"/>
      <c r="AQ174" s="563"/>
      <c r="AR174" s="563"/>
      <c r="AS174" s="563"/>
    </row>
    <row r="175" spans="4:45">
      <c r="D175" s="605"/>
      <c r="E175" s="606"/>
      <c r="F175" s="606"/>
      <c r="G175" s="606"/>
      <c r="H175" s="606"/>
      <c r="I175" s="606"/>
      <c r="J175" s="606"/>
      <c r="K175" s="606"/>
      <c r="L175" s="606"/>
      <c r="M175" s="606"/>
      <c r="N175" s="606"/>
      <c r="O175" s="606"/>
      <c r="P175" s="606"/>
      <c r="Q175" s="606"/>
      <c r="R175" s="606"/>
      <c r="S175" s="606"/>
      <c r="T175" s="606"/>
      <c r="U175" s="602"/>
      <c r="V175" s="562"/>
      <c r="W175" s="562"/>
      <c r="X175" s="563"/>
      <c r="Y175" s="563"/>
      <c r="Z175" s="563"/>
      <c r="AA175" s="563"/>
      <c r="AB175" s="563"/>
      <c r="AC175" s="563"/>
      <c r="AD175" s="563"/>
      <c r="AE175" s="563"/>
      <c r="AF175" s="563"/>
      <c r="AG175" s="563"/>
      <c r="AH175" s="563"/>
      <c r="AI175" s="563"/>
      <c r="AJ175" s="563"/>
      <c r="AK175" s="563"/>
      <c r="AL175" s="563"/>
      <c r="AM175" s="563"/>
      <c r="AN175" s="563"/>
      <c r="AO175" s="563"/>
      <c r="AP175" s="563"/>
      <c r="AQ175" s="563"/>
      <c r="AR175" s="563"/>
      <c r="AS175" s="563"/>
    </row>
    <row r="176" spans="4:45">
      <c r="D176" s="605"/>
      <c r="E176" s="606"/>
      <c r="F176" s="606"/>
      <c r="G176" s="606"/>
      <c r="H176" s="606"/>
      <c r="I176" s="606"/>
      <c r="J176" s="606"/>
      <c r="K176" s="606"/>
      <c r="L176" s="606"/>
      <c r="M176" s="606"/>
      <c r="N176" s="606"/>
      <c r="O176" s="606"/>
      <c r="P176" s="606"/>
      <c r="Q176" s="606"/>
      <c r="R176" s="606"/>
      <c r="S176" s="606"/>
      <c r="T176" s="606"/>
      <c r="U176" s="602"/>
      <c r="V176" s="562"/>
      <c r="W176" s="562"/>
      <c r="X176" s="563"/>
      <c r="Y176" s="563"/>
      <c r="Z176" s="563"/>
      <c r="AA176" s="563"/>
      <c r="AB176" s="563"/>
      <c r="AC176" s="563"/>
      <c r="AD176" s="563"/>
      <c r="AE176" s="563"/>
      <c r="AF176" s="563"/>
      <c r="AG176" s="563"/>
      <c r="AH176" s="563"/>
      <c r="AI176" s="563"/>
      <c r="AJ176" s="563"/>
      <c r="AK176" s="563"/>
      <c r="AL176" s="563"/>
      <c r="AM176" s="563"/>
      <c r="AN176" s="563"/>
      <c r="AO176" s="563"/>
      <c r="AP176" s="563"/>
      <c r="AQ176" s="563"/>
      <c r="AR176" s="563"/>
      <c r="AS176" s="563"/>
    </row>
    <row r="177" spans="4:45">
      <c r="D177" s="605"/>
      <c r="E177" s="606"/>
      <c r="F177" s="606"/>
      <c r="G177" s="606"/>
      <c r="H177" s="606"/>
      <c r="I177" s="606"/>
      <c r="J177" s="606"/>
      <c r="K177" s="606"/>
      <c r="L177" s="606"/>
      <c r="M177" s="606"/>
      <c r="N177" s="606"/>
      <c r="O177" s="606"/>
      <c r="P177" s="606"/>
      <c r="Q177" s="606"/>
      <c r="R177" s="606"/>
      <c r="S177" s="606"/>
      <c r="T177" s="606"/>
      <c r="U177" s="602"/>
      <c r="V177" s="562"/>
      <c r="W177" s="562"/>
      <c r="X177" s="563"/>
      <c r="Y177" s="563"/>
      <c r="Z177" s="563"/>
      <c r="AA177" s="563"/>
      <c r="AB177" s="563"/>
      <c r="AC177" s="563"/>
      <c r="AD177" s="563"/>
      <c r="AE177" s="563"/>
      <c r="AF177" s="563"/>
      <c r="AG177" s="563"/>
      <c r="AH177" s="563"/>
      <c r="AI177" s="563"/>
      <c r="AJ177" s="563"/>
      <c r="AK177" s="563"/>
      <c r="AL177" s="563"/>
      <c r="AM177" s="563"/>
      <c r="AN177" s="563"/>
      <c r="AO177" s="563"/>
      <c r="AP177" s="563"/>
      <c r="AQ177" s="563"/>
      <c r="AR177" s="563"/>
      <c r="AS177" s="563"/>
    </row>
    <row r="178" spans="4:45">
      <c r="D178" s="605"/>
      <c r="E178" s="606"/>
      <c r="F178" s="606"/>
      <c r="G178" s="606"/>
      <c r="H178" s="606"/>
      <c r="I178" s="606"/>
      <c r="J178" s="606"/>
      <c r="K178" s="606"/>
      <c r="L178" s="606"/>
      <c r="M178" s="606"/>
      <c r="N178" s="606"/>
      <c r="O178" s="606"/>
      <c r="P178" s="606"/>
      <c r="Q178" s="606"/>
      <c r="R178" s="606"/>
      <c r="S178" s="606"/>
      <c r="T178" s="606"/>
      <c r="U178" s="602"/>
      <c r="V178" s="562"/>
      <c r="W178" s="562"/>
      <c r="X178" s="563"/>
      <c r="Y178" s="563"/>
      <c r="Z178" s="563"/>
      <c r="AA178" s="563"/>
      <c r="AB178" s="563"/>
      <c r="AC178" s="563"/>
      <c r="AD178" s="563"/>
      <c r="AE178" s="563"/>
      <c r="AF178" s="563"/>
      <c r="AG178" s="563"/>
      <c r="AH178" s="563"/>
      <c r="AI178" s="563"/>
      <c r="AJ178" s="563"/>
      <c r="AK178" s="563"/>
      <c r="AL178" s="563"/>
      <c r="AM178" s="563"/>
      <c r="AN178" s="563"/>
      <c r="AO178" s="563"/>
      <c r="AP178" s="563"/>
      <c r="AQ178" s="563"/>
      <c r="AR178" s="563"/>
      <c r="AS178" s="563"/>
    </row>
    <row r="179" spans="4:45">
      <c r="D179" s="605"/>
      <c r="E179" s="606"/>
      <c r="F179" s="606"/>
      <c r="G179" s="606"/>
      <c r="H179" s="606"/>
      <c r="I179" s="606"/>
      <c r="J179" s="606"/>
      <c r="K179" s="606"/>
      <c r="L179" s="606"/>
      <c r="M179" s="606"/>
      <c r="N179" s="606"/>
      <c r="O179" s="606"/>
      <c r="P179" s="606"/>
      <c r="Q179" s="606"/>
      <c r="R179" s="606"/>
      <c r="S179" s="606"/>
      <c r="T179" s="606"/>
      <c r="U179" s="602"/>
      <c r="V179" s="562"/>
      <c r="W179" s="562"/>
      <c r="X179" s="563"/>
      <c r="Y179" s="563"/>
      <c r="Z179" s="563"/>
      <c r="AA179" s="563"/>
      <c r="AB179" s="563"/>
      <c r="AC179" s="563"/>
      <c r="AD179" s="563"/>
      <c r="AE179" s="563"/>
      <c r="AF179" s="563"/>
      <c r="AG179" s="563"/>
      <c r="AH179" s="563"/>
      <c r="AI179" s="563"/>
      <c r="AJ179" s="563"/>
      <c r="AK179" s="563"/>
      <c r="AL179" s="563"/>
      <c r="AM179" s="563"/>
      <c r="AN179" s="563"/>
      <c r="AO179" s="563"/>
      <c r="AP179" s="563"/>
      <c r="AQ179" s="563"/>
      <c r="AR179" s="563"/>
      <c r="AS179" s="563"/>
    </row>
    <row r="180" spans="4:45">
      <c r="D180" s="605"/>
      <c r="E180" s="606"/>
      <c r="F180" s="606"/>
      <c r="G180" s="606"/>
      <c r="H180" s="606"/>
      <c r="I180" s="606"/>
      <c r="J180" s="606"/>
      <c r="K180" s="606"/>
      <c r="L180" s="606"/>
      <c r="M180" s="606"/>
      <c r="N180" s="606"/>
      <c r="O180" s="606"/>
      <c r="P180" s="606"/>
      <c r="Q180" s="606"/>
      <c r="R180" s="606"/>
      <c r="S180" s="606"/>
      <c r="T180" s="606"/>
      <c r="U180" s="602"/>
      <c r="V180" s="562"/>
      <c r="W180" s="562"/>
      <c r="X180" s="563"/>
      <c r="Y180" s="563"/>
      <c r="Z180" s="563"/>
      <c r="AA180" s="563"/>
      <c r="AB180" s="563"/>
      <c r="AC180" s="563"/>
      <c r="AD180" s="563"/>
      <c r="AE180" s="563"/>
      <c r="AF180" s="563"/>
      <c r="AG180" s="563"/>
      <c r="AH180" s="563"/>
      <c r="AI180" s="563"/>
      <c r="AJ180" s="563"/>
      <c r="AK180" s="563"/>
      <c r="AL180" s="563"/>
      <c r="AM180" s="563"/>
      <c r="AN180" s="563"/>
      <c r="AO180" s="563"/>
      <c r="AP180" s="563"/>
      <c r="AQ180" s="563"/>
      <c r="AR180" s="563"/>
      <c r="AS180" s="563"/>
    </row>
    <row r="181" spans="4:45">
      <c r="D181" s="605"/>
      <c r="E181" s="606"/>
      <c r="F181" s="606"/>
      <c r="G181" s="606"/>
      <c r="H181" s="606"/>
      <c r="I181" s="606"/>
      <c r="J181" s="606"/>
      <c r="K181" s="606"/>
      <c r="L181" s="606"/>
      <c r="M181" s="606"/>
      <c r="N181" s="606"/>
      <c r="O181" s="606"/>
      <c r="P181" s="606"/>
      <c r="Q181" s="606"/>
      <c r="R181" s="606"/>
      <c r="S181" s="606"/>
      <c r="T181" s="606"/>
      <c r="U181" s="602"/>
      <c r="V181" s="562"/>
      <c r="W181" s="562"/>
      <c r="X181" s="563"/>
      <c r="Y181" s="563"/>
      <c r="Z181" s="563"/>
      <c r="AA181" s="563"/>
      <c r="AB181" s="563"/>
      <c r="AC181" s="563"/>
      <c r="AD181" s="563"/>
      <c r="AE181" s="563"/>
      <c r="AF181" s="563"/>
      <c r="AG181" s="563"/>
      <c r="AH181" s="563"/>
      <c r="AI181" s="563"/>
      <c r="AJ181" s="563"/>
      <c r="AK181" s="563"/>
      <c r="AL181" s="563"/>
      <c r="AM181" s="563"/>
      <c r="AN181" s="563"/>
      <c r="AO181" s="563"/>
      <c r="AP181" s="563"/>
      <c r="AQ181" s="563"/>
      <c r="AR181" s="563"/>
      <c r="AS181" s="563"/>
    </row>
    <row r="182" spans="4:45">
      <c r="D182" s="605"/>
      <c r="E182" s="606"/>
      <c r="F182" s="606"/>
      <c r="G182" s="606"/>
      <c r="H182" s="606"/>
      <c r="I182" s="606"/>
      <c r="J182" s="606"/>
      <c r="K182" s="606"/>
      <c r="L182" s="606"/>
      <c r="M182" s="606"/>
      <c r="N182" s="606"/>
      <c r="O182" s="606"/>
      <c r="P182" s="606"/>
      <c r="Q182" s="606"/>
      <c r="R182" s="606"/>
      <c r="S182" s="606"/>
      <c r="T182" s="606"/>
      <c r="U182" s="602"/>
      <c r="V182" s="562"/>
      <c r="W182" s="562"/>
      <c r="X182" s="563"/>
      <c r="Y182" s="563"/>
      <c r="Z182" s="563"/>
      <c r="AA182" s="563"/>
      <c r="AB182" s="563"/>
      <c r="AC182" s="563"/>
      <c r="AD182" s="563"/>
      <c r="AE182" s="563"/>
      <c r="AF182" s="563"/>
      <c r="AG182" s="563"/>
      <c r="AH182" s="563"/>
      <c r="AI182" s="563"/>
      <c r="AJ182" s="563"/>
      <c r="AK182" s="563"/>
      <c r="AL182" s="563"/>
      <c r="AM182" s="563"/>
      <c r="AN182" s="563"/>
      <c r="AO182" s="563"/>
      <c r="AP182" s="563"/>
      <c r="AQ182" s="563"/>
      <c r="AR182" s="563"/>
      <c r="AS182" s="563"/>
    </row>
    <row r="183" spans="4:45">
      <c r="D183" s="605"/>
      <c r="E183" s="606"/>
      <c r="F183" s="606"/>
      <c r="G183" s="606"/>
      <c r="H183" s="606"/>
      <c r="I183" s="606"/>
      <c r="J183" s="606"/>
      <c r="K183" s="606"/>
      <c r="L183" s="606"/>
      <c r="M183" s="606"/>
      <c r="N183" s="606"/>
      <c r="O183" s="606"/>
      <c r="P183" s="606"/>
      <c r="Q183" s="606"/>
      <c r="R183" s="606"/>
      <c r="S183" s="606"/>
      <c r="T183" s="606"/>
      <c r="U183" s="602"/>
      <c r="V183" s="562"/>
      <c r="W183" s="562"/>
      <c r="X183" s="563"/>
      <c r="Y183" s="563"/>
      <c r="Z183" s="563"/>
      <c r="AA183" s="563"/>
      <c r="AB183" s="563"/>
      <c r="AC183" s="563"/>
      <c r="AD183" s="563"/>
      <c r="AE183" s="563"/>
      <c r="AF183" s="563"/>
      <c r="AG183" s="563"/>
      <c r="AH183" s="563"/>
      <c r="AI183" s="563"/>
      <c r="AJ183" s="563"/>
      <c r="AK183" s="563"/>
      <c r="AL183" s="563"/>
      <c r="AM183" s="563"/>
      <c r="AN183" s="563"/>
      <c r="AO183" s="563"/>
      <c r="AP183" s="563"/>
      <c r="AQ183" s="563"/>
      <c r="AR183" s="563"/>
      <c r="AS183" s="563"/>
    </row>
    <row r="184" spans="4:45">
      <c r="D184" s="605"/>
      <c r="E184" s="606"/>
      <c r="F184" s="606"/>
      <c r="G184" s="606"/>
      <c r="H184" s="606"/>
      <c r="I184" s="606"/>
      <c r="J184" s="606"/>
      <c r="K184" s="606"/>
      <c r="L184" s="606"/>
      <c r="M184" s="606"/>
      <c r="N184" s="606"/>
      <c r="O184" s="606"/>
      <c r="P184" s="606"/>
      <c r="Q184" s="606"/>
      <c r="R184" s="606"/>
      <c r="S184" s="606"/>
      <c r="T184" s="606"/>
      <c r="U184" s="602"/>
      <c r="V184" s="562"/>
      <c r="W184" s="562"/>
      <c r="X184" s="563"/>
      <c r="Y184" s="563"/>
      <c r="Z184" s="563"/>
      <c r="AA184" s="563"/>
      <c r="AB184" s="563"/>
      <c r="AC184" s="563"/>
      <c r="AD184" s="563"/>
      <c r="AE184" s="563"/>
      <c r="AF184" s="563"/>
      <c r="AG184" s="563"/>
      <c r="AH184" s="563"/>
      <c r="AI184" s="563"/>
      <c r="AJ184" s="563"/>
      <c r="AK184" s="563"/>
      <c r="AL184" s="563"/>
      <c r="AM184" s="563"/>
      <c r="AN184" s="563"/>
      <c r="AO184" s="563"/>
      <c r="AP184" s="563"/>
      <c r="AQ184" s="563"/>
      <c r="AR184" s="563"/>
      <c r="AS184" s="563"/>
    </row>
    <row r="185" spans="4:45">
      <c r="D185" s="605"/>
      <c r="E185" s="606"/>
      <c r="F185" s="606"/>
      <c r="G185" s="606"/>
      <c r="H185" s="606"/>
      <c r="I185" s="606"/>
      <c r="J185" s="606"/>
      <c r="K185" s="606"/>
      <c r="L185" s="606"/>
      <c r="M185" s="606"/>
      <c r="N185" s="606"/>
      <c r="O185" s="606"/>
      <c r="P185" s="606"/>
      <c r="Q185" s="606"/>
      <c r="R185" s="606"/>
      <c r="S185" s="606"/>
      <c r="T185" s="606"/>
      <c r="U185" s="602"/>
      <c r="V185" s="562"/>
      <c r="W185" s="562"/>
      <c r="X185" s="563"/>
      <c r="Y185" s="563"/>
      <c r="Z185" s="563"/>
      <c r="AA185" s="563"/>
      <c r="AB185" s="563"/>
      <c r="AC185" s="563"/>
      <c r="AD185" s="563"/>
      <c r="AE185" s="563"/>
      <c r="AF185" s="563"/>
      <c r="AG185" s="563"/>
      <c r="AH185" s="563"/>
      <c r="AI185" s="563"/>
      <c r="AJ185" s="563"/>
      <c r="AK185" s="563"/>
      <c r="AL185" s="563"/>
      <c r="AM185" s="563"/>
      <c r="AN185" s="563"/>
      <c r="AO185" s="563"/>
      <c r="AP185" s="563"/>
      <c r="AQ185" s="563"/>
      <c r="AR185" s="563"/>
      <c r="AS185" s="563"/>
    </row>
    <row r="186" spans="4:45">
      <c r="D186" s="605"/>
      <c r="E186" s="606"/>
      <c r="F186" s="606"/>
      <c r="G186" s="606"/>
      <c r="H186" s="606"/>
      <c r="I186" s="606"/>
      <c r="J186" s="606"/>
      <c r="K186" s="606"/>
      <c r="L186" s="606"/>
      <c r="M186" s="606"/>
      <c r="N186" s="606"/>
      <c r="O186" s="606"/>
      <c r="P186" s="606"/>
      <c r="Q186" s="606"/>
      <c r="R186" s="606"/>
      <c r="S186" s="606"/>
      <c r="T186" s="606"/>
      <c r="U186" s="602"/>
      <c r="V186" s="562"/>
      <c r="W186" s="562"/>
      <c r="X186" s="563"/>
      <c r="Y186" s="563"/>
      <c r="Z186" s="563"/>
      <c r="AA186" s="563"/>
      <c r="AB186" s="563"/>
      <c r="AC186" s="563"/>
      <c r="AD186" s="563"/>
      <c r="AE186" s="563"/>
      <c r="AF186" s="563"/>
      <c r="AG186" s="563"/>
      <c r="AH186" s="563"/>
      <c r="AI186" s="563"/>
      <c r="AJ186" s="563"/>
      <c r="AK186" s="563"/>
      <c r="AL186" s="563"/>
      <c r="AM186" s="563"/>
      <c r="AN186" s="563"/>
      <c r="AO186" s="563"/>
      <c r="AP186" s="563"/>
      <c r="AQ186" s="563"/>
      <c r="AR186" s="563"/>
      <c r="AS186" s="563"/>
    </row>
    <row r="187" spans="4:45">
      <c r="D187" s="605"/>
      <c r="E187" s="606"/>
      <c r="F187" s="606"/>
      <c r="G187" s="606"/>
      <c r="H187" s="606"/>
      <c r="I187" s="606"/>
      <c r="J187" s="606"/>
      <c r="K187" s="606"/>
      <c r="L187" s="606"/>
      <c r="M187" s="606"/>
      <c r="N187" s="606"/>
      <c r="O187" s="606"/>
      <c r="P187" s="606"/>
      <c r="Q187" s="606"/>
      <c r="R187" s="606"/>
      <c r="S187" s="606"/>
      <c r="T187" s="606"/>
      <c r="U187" s="602"/>
      <c r="V187" s="562"/>
      <c r="W187" s="562"/>
      <c r="X187" s="563"/>
      <c r="Y187" s="563"/>
      <c r="Z187" s="563"/>
      <c r="AA187" s="563"/>
      <c r="AB187" s="563"/>
      <c r="AC187" s="563"/>
      <c r="AD187" s="563"/>
      <c r="AE187" s="563"/>
      <c r="AF187" s="563"/>
      <c r="AG187" s="563"/>
      <c r="AH187" s="563"/>
      <c r="AI187" s="563"/>
      <c r="AJ187" s="563"/>
      <c r="AK187" s="563"/>
      <c r="AL187" s="563"/>
      <c r="AM187" s="563"/>
      <c r="AN187" s="563"/>
      <c r="AO187" s="563"/>
      <c r="AP187" s="563"/>
      <c r="AQ187" s="563"/>
      <c r="AR187" s="563"/>
      <c r="AS187" s="563"/>
    </row>
    <row r="188" spans="4:45">
      <c r="D188" s="605"/>
      <c r="E188" s="606"/>
      <c r="F188" s="606"/>
      <c r="G188" s="606"/>
      <c r="H188" s="606"/>
      <c r="I188" s="606"/>
      <c r="J188" s="606"/>
      <c r="K188" s="606"/>
      <c r="L188" s="606"/>
      <c r="M188" s="606"/>
      <c r="N188" s="606"/>
      <c r="O188" s="606"/>
      <c r="P188" s="606"/>
      <c r="Q188" s="606"/>
      <c r="R188" s="606"/>
      <c r="S188" s="606"/>
      <c r="T188" s="606"/>
      <c r="U188" s="602"/>
      <c r="V188" s="562"/>
      <c r="W188" s="562"/>
      <c r="X188" s="563"/>
      <c r="Y188" s="563"/>
      <c r="Z188" s="563"/>
      <c r="AA188" s="563"/>
      <c r="AB188" s="563"/>
      <c r="AC188" s="563"/>
      <c r="AD188" s="563"/>
      <c r="AE188" s="563"/>
      <c r="AF188" s="563"/>
      <c r="AG188" s="563"/>
      <c r="AH188" s="563"/>
      <c r="AI188" s="563"/>
      <c r="AJ188" s="563"/>
      <c r="AK188" s="563"/>
      <c r="AL188" s="563"/>
      <c r="AM188" s="563"/>
      <c r="AN188" s="563"/>
      <c r="AO188" s="563"/>
      <c r="AP188" s="563"/>
      <c r="AQ188" s="563"/>
      <c r="AR188" s="563"/>
      <c r="AS188" s="563"/>
    </row>
    <row r="189" spans="4:45">
      <c r="D189" s="605"/>
      <c r="E189" s="606"/>
      <c r="F189" s="606"/>
      <c r="G189" s="606"/>
      <c r="H189" s="606"/>
      <c r="I189" s="606"/>
      <c r="J189" s="606"/>
      <c r="K189" s="606"/>
      <c r="L189" s="606"/>
      <c r="M189" s="606"/>
      <c r="N189" s="606"/>
      <c r="O189" s="606"/>
      <c r="P189" s="606"/>
      <c r="Q189" s="606"/>
      <c r="R189" s="606"/>
      <c r="S189" s="606"/>
      <c r="T189" s="606"/>
      <c r="U189" s="602"/>
      <c r="V189" s="562"/>
      <c r="W189" s="562"/>
      <c r="X189" s="563"/>
      <c r="Y189" s="563"/>
      <c r="Z189" s="563"/>
      <c r="AA189" s="563"/>
      <c r="AB189" s="563"/>
      <c r="AC189" s="563"/>
      <c r="AD189" s="563"/>
      <c r="AE189" s="563"/>
      <c r="AF189" s="563"/>
      <c r="AG189" s="563"/>
      <c r="AH189" s="563"/>
      <c r="AI189" s="563"/>
      <c r="AJ189" s="563"/>
      <c r="AK189" s="563"/>
      <c r="AL189" s="563"/>
      <c r="AM189" s="563"/>
      <c r="AN189" s="563"/>
      <c r="AO189" s="563"/>
      <c r="AP189" s="563"/>
      <c r="AQ189" s="563"/>
      <c r="AR189" s="563"/>
      <c r="AS189" s="563"/>
    </row>
    <row r="190" spans="4:45">
      <c r="D190" s="605"/>
      <c r="E190" s="606"/>
      <c r="F190" s="606"/>
      <c r="G190" s="606"/>
      <c r="H190" s="606"/>
      <c r="I190" s="606"/>
      <c r="J190" s="606"/>
      <c r="K190" s="606"/>
      <c r="L190" s="606"/>
      <c r="M190" s="606"/>
      <c r="N190" s="606"/>
      <c r="O190" s="606"/>
      <c r="P190" s="606"/>
      <c r="Q190" s="606"/>
      <c r="R190" s="606"/>
      <c r="S190" s="606"/>
      <c r="T190" s="606"/>
      <c r="U190" s="602"/>
      <c r="V190" s="562"/>
      <c r="W190" s="562"/>
      <c r="X190" s="563"/>
      <c r="Y190" s="563"/>
      <c r="Z190" s="563"/>
      <c r="AA190" s="563"/>
      <c r="AB190" s="563"/>
      <c r="AC190" s="563"/>
      <c r="AD190" s="563"/>
      <c r="AE190" s="563"/>
      <c r="AF190" s="563"/>
      <c r="AG190" s="563"/>
      <c r="AH190" s="563"/>
      <c r="AI190" s="563"/>
      <c r="AJ190" s="563"/>
      <c r="AK190" s="563"/>
      <c r="AL190" s="563"/>
      <c r="AM190" s="563"/>
      <c r="AN190" s="563"/>
      <c r="AO190" s="563"/>
      <c r="AP190" s="563"/>
      <c r="AQ190" s="563"/>
      <c r="AR190" s="563"/>
      <c r="AS190" s="563"/>
    </row>
    <row r="191" spans="4:45">
      <c r="D191" s="605"/>
      <c r="E191" s="606"/>
      <c r="F191" s="606"/>
      <c r="G191" s="606"/>
      <c r="H191" s="606"/>
      <c r="I191" s="606"/>
      <c r="J191" s="606"/>
      <c r="K191" s="606"/>
      <c r="L191" s="606"/>
      <c r="M191" s="606"/>
      <c r="N191" s="606"/>
      <c r="O191" s="606"/>
      <c r="P191" s="606"/>
      <c r="Q191" s="606"/>
      <c r="R191" s="606"/>
      <c r="S191" s="606"/>
      <c r="T191" s="606"/>
      <c r="U191" s="602"/>
      <c r="V191" s="562"/>
      <c r="W191" s="562"/>
      <c r="X191" s="563"/>
      <c r="Y191" s="563"/>
      <c r="Z191" s="563"/>
      <c r="AA191" s="563"/>
      <c r="AB191" s="563"/>
      <c r="AC191" s="563"/>
      <c r="AD191" s="563"/>
      <c r="AE191" s="563"/>
      <c r="AF191" s="563"/>
      <c r="AG191" s="563"/>
      <c r="AH191" s="563"/>
      <c r="AI191" s="563"/>
      <c r="AJ191" s="563"/>
      <c r="AK191" s="563"/>
      <c r="AL191" s="563"/>
      <c r="AM191" s="563"/>
      <c r="AN191" s="563"/>
      <c r="AO191" s="563"/>
      <c r="AP191" s="563"/>
      <c r="AQ191" s="563"/>
      <c r="AR191" s="563"/>
      <c r="AS191" s="563"/>
    </row>
    <row r="192" spans="4:45">
      <c r="D192" s="605"/>
      <c r="E192" s="606"/>
      <c r="F192" s="606"/>
      <c r="G192" s="606"/>
      <c r="H192" s="606"/>
      <c r="I192" s="606"/>
      <c r="J192" s="606"/>
      <c r="K192" s="606"/>
      <c r="L192" s="606"/>
      <c r="M192" s="606"/>
      <c r="N192" s="606"/>
      <c r="O192" s="606"/>
      <c r="P192" s="606"/>
      <c r="Q192" s="606"/>
      <c r="R192" s="606"/>
      <c r="S192" s="606"/>
      <c r="T192" s="606"/>
      <c r="U192" s="602"/>
      <c r="V192" s="562"/>
      <c r="W192" s="562"/>
      <c r="X192" s="563"/>
      <c r="Y192" s="563"/>
      <c r="Z192" s="563"/>
      <c r="AA192" s="563"/>
      <c r="AB192" s="563"/>
      <c r="AC192" s="563"/>
      <c r="AD192" s="563"/>
      <c r="AE192" s="563"/>
      <c r="AF192" s="563"/>
      <c r="AG192" s="563"/>
      <c r="AH192" s="563"/>
      <c r="AI192" s="563"/>
      <c r="AJ192" s="563"/>
      <c r="AK192" s="563"/>
      <c r="AL192" s="563"/>
      <c r="AM192" s="563"/>
      <c r="AN192" s="563"/>
      <c r="AO192" s="563"/>
      <c r="AP192" s="563"/>
      <c r="AQ192" s="563"/>
      <c r="AR192" s="563"/>
      <c r="AS192" s="563"/>
    </row>
    <row r="193" spans="4:45">
      <c r="D193" s="605"/>
      <c r="E193" s="606"/>
      <c r="F193" s="606"/>
      <c r="G193" s="606"/>
      <c r="H193" s="606"/>
      <c r="I193" s="606"/>
      <c r="J193" s="606"/>
      <c r="K193" s="606"/>
      <c r="L193" s="606"/>
      <c r="M193" s="606"/>
      <c r="N193" s="606"/>
      <c r="O193" s="606"/>
      <c r="P193" s="606"/>
      <c r="Q193" s="606"/>
      <c r="R193" s="606"/>
      <c r="S193" s="606"/>
      <c r="T193" s="606"/>
      <c r="U193" s="602"/>
      <c r="V193" s="562"/>
      <c r="W193" s="562"/>
      <c r="X193" s="563"/>
      <c r="Y193" s="563"/>
      <c r="Z193" s="563"/>
      <c r="AA193" s="563"/>
      <c r="AB193" s="563"/>
      <c r="AC193" s="563"/>
      <c r="AD193" s="563"/>
      <c r="AE193" s="563"/>
      <c r="AF193" s="563"/>
      <c r="AG193" s="563"/>
      <c r="AH193" s="563"/>
      <c r="AI193" s="563"/>
      <c r="AJ193" s="563"/>
      <c r="AK193" s="563"/>
      <c r="AL193" s="563"/>
      <c r="AM193" s="563"/>
      <c r="AN193" s="563"/>
      <c r="AO193" s="563"/>
      <c r="AP193" s="563"/>
      <c r="AQ193" s="563"/>
      <c r="AR193" s="563"/>
      <c r="AS193" s="563"/>
    </row>
    <row r="194" spans="4:45">
      <c r="D194" s="605"/>
      <c r="E194" s="606"/>
      <c r="F194" s="606"/>
      <c r="G194" s="606"/>
      <c r="H194" s="606"/>
      <c r="I194" s="606"/>
      <c r="J194" s="606"/>
      <c r="K194" s="606"/>
      <c r="L194" s="606"/>
      <c r="M194" s="606"/>
      <c r="N194" s="606"/>
      <c r="O194" s="606"/>
      <c r="P194" s="606"/>
      <c r="Q194" s="606"/>
      <c r="R194" s="606"/>
      <c r="S194" s="606"/>
      <c r="T194" s="606"/>
      <c r="U194" s="602"/>
      <c r="V194" s="562"/>
      <c r="W194" s="562"/>
      <c r="X194" s="563"/>
      <c r="Y194" s="563"/>
      <c r="Z194" s="563"/>
      <c r="AA194" s="563"/>
      <c r="AB194" s="563"/>
      <c r="AC194" s="563"/>
      <c r="AD194" s="563"/>
      <c r="AE194" s="563"/>
      <c r="AF194" s="563"/>
      <c r="AG194" s="563"/>
      <c r="AH194" s="563"/>
      <c r="AI194" s="563"/>
      <c r="AJ194" s="563"/>
      <c r="AK194" s="563"/>
      <c r="AL194" s="563"/>
      <c r="AM194" s="563"/>
      <c r="AN194" s="563"/>
      <c r="AO194" s="563"/>
      <c r="AP194" s="563"/>
      <c r="AQ194" s="563"/>
      <c r="AR194" s="563"/>
      <c r="AS194" s="563"/>
    </row>
    <row r="195" spans="4:45">
      <c r="D195" s="605"/>
      <c r="E195" s="606"/>
      <c r="F195" s="606"/>
      <c r="G195" s="606"/>
      <c r="H195" s="606"/>
      <c r="I195" s="606"/>
      <c r="J195" s="606"/>
      <c r="K195" s="606"/>
      <c r="L195" s="606"/>
      <c r="M195" s="606"/>
      <c r="N195" s="606"/>
      <c r="O195" s="606"/>
      <c r="P195" s="606"/>
      <c r="Q195" s="606"/>
      <c r="R195" s="606"/>
      <c r="S195" s="606"/>
      <c r="T195" s="606"/>
      <c r="U195" s="602"/>
      <c r="V195" s="562"/>
      <c r="W195" s="562"/>
      <c r="X195" s="563"/>
      <c r="Y195" s="563"/>
      <c r="Z195" s="563"/>
      <c r="AA195" s="563"/>
      <c r="AB195" s="563"/>
      <c r="AC195" s="563"/>
      <c r="AD195" s="563"/>
      <c r="AE195" s="563"/>
      <c r="AF195" s="563"/>
      <c r="AG195" s="563"/>
      <c r="AH195" s="563"/>
      <c r="AI195" s="563"/>
      <c r="AJ195" s="563"/>
      <c r="AK195" s="563"/>
      <c r="AL195" s="563"/>
      <c r="AM195" s="563"/>
      <c r="AN195" s="563"/>
      <c r="AO195" s="563"/>
      <c r="AP195" s="563"/>
      <c r="AQ195" s="563"/>
      <c r="AR195" s="563"/>
      <c r="AS195" s="563"/>
    </row>
    <row r="196" spans="4:45">
      <c r="D196" s="605"/>
      <c r="E196" s="606"/>
      <c r="F196" s="606"/>
      <c r="G196" s="606"/>
      <c r="H196" s="606"/>
      <c r="I196" s="606"/>
      <c r="J196" s="606"/>
      <c r="K196" s="606"/>
      <c r="L196" s="606"/>
      <c r="M196" s="606"/>
      <c r="N196" s="606"/>
      <c r="O196" s="606"/>
      <c r="P196" s="606"/>
      <c r="Q196" s="606"/>
      <c r="R196" s="606"/>
      <c r="S196" s="606"/>
      <c r="T196" s="606"/>
      <c r="U196" s="602"/>
      <c r="V196" s="562"/>
      <c r="W196" s="562"/>
      <c r="X196" s="563"/>
      <c r="Y196" s="563"/>
      <c r="Z196" s="563"/>
      <c r="AA196" s="563"/>
      <c r="AB196" s="563"/>
      <c r="AC196" s="563"/>
      <c r="AD196" s="563"/>
      <c r="AE196" s="563"/>
      <c r="AF196" s="563"/>
      <c r="AG196" s="563"/>
      <c r="AH196" s="563"/>
      <c r="AI196" s="563"/>
      <c r="AJ196" s="563"/>
      <c r="AK196" s="563"/>
      <c r="AL196" s="563"/>
      <c r="AM196" s="563"/>
      <c r="AN196" s="563"/>
      <c r="AO196" s="563"/>
      <c r="AP196" s="563"/>
      <c r="AQ196" s="563"/>
      <c r="AR196" s="563"/>
      <c r="AS196" s="563"/>
    </row>
    <row r="197" spans="4:45">
      <c r="D197" s="605"/>
      <c r="E197" s="606"/>
      <c r="F197" s="606"/>
      <c r="G197" s="606"/>
      <c r="H197" s="606"/>
      <c r="I197" s="606"/>
      <c r="J197" s="606"/>
      <c r="K197" s="606"/>
      <c r="L197" s="606"/>
      <c r="M197" s="606"/>
      <c r="N197" s="606"/>
      <c r="O197" s="606"/>
      <c r="P197" s="606"/>
      <c r="Q197" s="606"/>
      <c r="R197" s="606"/>
      <c r="S197" s="606"/>
      <c r="T197" s="606"/>
      <c r="U197" s="602"/>
      <c r="V197" s="562"/>
      <c r="W197" s="562"/>
      <c r="X197" s="563"/>
      <c r="Y197" s="563"/>
      <c r="Z197" s="563"/>
      <c r="AA197" s="563"/>
      <c r="AB197" s="563"/>
      <c r="AC197" s="563"/>
      <c r="AD197" s="563"/>
      <c r="AE197" s="563"/>
      <c r="AF197" s="563"/>
      <c r="AG197" s="563"/>
      <c r="AH197" s="563"/>
      <c r="AI197" s="563"/>
      <c r="AJ197" s="563"/>
      <c r="AK197" s="563"/>
      <c r="AL197" s="563"/>
      <c r="AM197" s="563"/>
      <c r="AN197" s="563"/>
      <c r="AO197" s="563"/>
      <c r="AP197" s="563"/>
      <c r="AQ197" s="563"/>
      <c r="AR197" s="563"/>
      <c r="AS197" s="563"/>
    </row>
    <row r="198" spans="4:45">
      <c r="D198" s="605"/>
      <c r="E198" s="606"/>
      <c r="F198" s="606"/>
      <c r="G198" s="606"/>
      <c r="H198" s="606"/>
      <c r="I198" s="606"/>
      <c r="J198" s="606"/>
      <c r="K198" s="606"/>
      <c r="L198" s="606"/>
      <c r="M198" s="606"/>
      <c r="N198" s="606"/>
      <c r="O198" s="606"/>
      <c r="P198" s="606"/>
      <c r="Q198" s="606"/>
      <c r="R198" s="606"/>
      <c r="S198" s="606"/>
      <c r="T198" s="606"/>
      <c r="U198" s="602"/>
      <c r="V198" s="562"/>
      <c r="W198" s="562"/>
      <c r="X198" s="563"/>
      <c r="Y198" s="563"/>
      <c r="Z198" s="563"/>
      <c r="AA198" s="563"/>
      <c r="AB198" s="563"/>
      <c r="AC198" s="563"/>
      <c r="AD198" s="563"/>
      <c r="AE198" s="563"/>
      <c r="AF198" s="563"/>
      <c r="AG198" s="563"/>
      <c r="AH198" s="563"/>
      <c r="AI198" s="563"/>
      <c r="AJ198" s="563"/>
      <c r="AK198" s="563"/>
      <c r="AL198" s="563"/>
      <c r="AM198" s="563"/>
      <c r="AN198" s="563"/>
      <c r="AO198" s="563"/>
      <c r="AP198" s="563"/>
      <c r="AQ198" s="563"/>
      <c r="AR198" s="563"/>
      <c r="AS198" s="563"/>
    </row>
    <row r="199" spans="4:45">
      <c r="D199" s="605"/>
      <c r="E199" s="606"/>
      <c r="F199" s="606"/>
      <c r="G199" s="606"/>
      <c r="H199" s="606"/>
      <c r="I199" s="606"/>
      <c r="J199" s="606"/>
      <c r="K199" s="606"/>
      <c r="L199" s="606"/>
      <c r="M199" s="606"/>
      <c r="N199" s="606"/>
      <c r="O199" s="606"/>
      <c r="P199" s="606"/>
      <c r="Q199" s="606"/>
      <c r="R199" s="606"/>
      <c r="S199" s="606"/>
      <c r="T199" s="606"/>
      <c r="U199" s="602"/>
      <c r="V199" s="562"/>
      <c r="W199" s="562"/>
      <c r="X199" s="563"/>
      <c r="Y199" s="563"/>
      <c r="Z199" s="563"/>
      <c r="AA199" s="563"/>
      <c r="AB199" s="563"/>
      <c r="AC199" s="563"/>
      <c r="AD199" s="563"/>
      <c r="AE199" s="563"/>
      <c r="AF199" s="563"/>
      <c r="AG199" s="563"/>
      <c r="AH199" s="563"/>
      <c r="AI199" s="563"/>
      <c r="AJ199" s="563"/>
      <c r="AK199" s="563"/>
      <c r="AL199" s="563"/>
      <c r="AM199" s="563"/>
      <c r="AN199" s="563"/>
      <c r="AO199" s="563"/>
      <c r="AP199" s="563"/>
      <c r="AQ199" s="563"/>
      <c r="AR199" s="563"/>
      <c r="AS199" s="563"/>
    </row>
    <row r="200" spans="4:45">
      <c r="D200" s="605"/>
      <c r="E200" s="606"/>
      <c r="F200" s="606"/>
      <c r="G200" s="606"/>
      <c r="H200" s="606"/>
      <c r="I200" s="606"/>
      <c r="J200" s="606"/>
      <c r="K200" s="606"/>
      <c r="L200" s="606"/>
      <c r="M200" s="606"/>
      <c r="N200" s="606"/>
      <c r="O200" s="606"/>
      <c r="P200" s="606"/>
      <c r="Q200" s="606"/>
      <c r="R200" s="606"/>
      <c r="S200" s="606"/>
      <c r="T200" s="606"/>
      <c r="U200" s="602"/>
      <c r="V200" s="562"/>
      <c r="W200" s="562"/>
      <c r="X200" s="563"/>
      <c r="Y200" s="563"/>
      <c r="Z200" s="563"/>
      <c r="AA200" s="563"/>
      <c r="AB200" s="563"/>
      <c r="AC200" s="563"/>
      <c r="AD200" s="563"/>
      <c r="AE200" s="563"/>
      <c r="AF200" s="563"/>
      <c r="AG200" s="563"/>
      <c r="AH200" s="563"/>
      <c r="AI200" s="563"/>
      <c r="AJ200" s="563"/>
      <c r="AK200" s="563"/>
      <c r="AL200" s="563"/>
      <c r="AM200" s="563"/>
      <c r="AN200" s="563"/>
      <c r="AO200" s="563"/>
      <c r="AP200" s="563"/>
      <c r="AQ200" s="563"/>
      <c r="AR200" s="563"/>
      <c r="AS200" s="563"/>
    </row>
    <row r="201" spans="4:45">
      <c r="D201" s="605"/>
      <c r="E201" s="606"/>
      <c r="F201" s="606"/>
      <c r="G201" s="606"/>
      <c r="H201" s="606"/>
      <c r="I201" s="606"/>
      <c r="J201" s="606"/>
      <c r="K201" s="606"/>
      <c r="L201" s="606"/>
      <c r="M201" s="606"/>
      <c r="N201" s="606"/>
      <c r="O201" s="606"/>
      <c r="P201" s="606"/>
      <c r="Q201" s="606"/>
      <c r="R201" s="606"/>
      <c r="S201" s="606"/>
      <c r="T201" s="606"/>
      <c r="U201" s="602"/>
      <c r="V201" s="562"/>
      <c r="W201" s="562"/>
      <c r="X201" s="563"/>
      <c r="Y201" s="563"/>
      <c r="Z201" s="563"/>
      <c r="AA201" s="563"/>
      <c r="AB201" s="563"/>
      <c r="AC201" s="563"/>
      <c r="AD201" s="563"/>
      <c r="AE201" s="563"/>
      <c r="AF201" s="563"/>
      <c r="AG201" s="563"/>
      <c r="AH201" s="563"/>
      <c r="AI201" s="563"/>
      <c r="AJ201" s="563"/>
      <c r="AK201" s="563"/>
      <c r="AL201" s="563"/>
      <c r="AM201" s="563"/>
      <c r="AN201" s="563"/>
      <c r="AO201" s="563"/>
      <c r="AP201" s="563"/>
      <c r="AQ201" s="563"/>
      <c r="AR201" s="563"/>
      <c r="AS201" s="563"/>
    </row>
    <row r="202" spans="4:45">
      <c r="D202" s="605"/>
      <c r="E202" s="606"/>
      <c r="F202" s="606"/>
      <c r="G202" s="606"/>
      <c r="H202" s="606"/>
      <c r="I202" s="606"/>
      <c r="J202" s="606"/>
      <c r="K202" s="606"/>
      <c r="L202" s="606"/>
      <c r="M202" s="606"/>
      <c r="N202" s="606"/>
      <c r="O202" s="606"/>
      <c r="P202" s="606"/>
      <c r="Q202" s="606"/>
      <c r="R202" s="606"/>
      <c r="S202" s="606"/>
      <c r="T202" s="606"/>
      <c r="U202" s="602"/>
      <c r="V202" s="562"/>
      <c r="W202" s="562"/>
      <c r="X202" s="563"/>
      <c r="Y202" s="563"/>
      <c r="Z202" s="563"/>
      <c r="AA202" s="563"/>
      <c r="AB202" s="563"/>
      <c r="AC202" s="563"/>
      <c r="AD202" s="563"/>
      <c r="AE202" s="563"/>
      <c r="AF202" s="563"/>
      <c r="AG202" s="563"/>
      <c r="AH202" s="563"/>
      <c r="AI202" s="563"/>
      <c r="AJ202" s="563"/>
      <c r="AK202" s="563"/>
      <c r="AL202" s="563"/>
      <c r="AM202" s="563"/>
      <c r="AN202" s="563"/>
      <c r="AO202" s="563"/>
      <c r="AP202" s="563"/>
      <c r="AQ202" s="563"/>
      <c r="AR202" s="563"/>
      <c r="AS202" s="563"/>
    </row>
    <row r="203" spans="4:45">
      <c r="D203" s="605"/>
      <c r="E203" s="606"/>
      <c r="F203" s="606"/>
      <c r="G203" s="606"/>
      <c r="H203" s="606"/>
      <c r="I203" s="606"/>
      <c r="J203" s="606"/>
      <c r="K203" s="606"/>
      <c r="L203" s="606"/>
      <c r="M203" s="606"/>
      <c r="N203" s="606"/>
      <c r="O203" s="606"/>
      <c r="P203" s="606"/>
      <c r="Q203" s="606"/>
      <c r="R203" s="606"/>
      <c r="S203" s="606"/>
      <c r="T203" s="606"/>
      <c r="U203" s="602"/>
      <c r="V203" s="562"/>
      <c r="W203" s="562"/>
      <c r="X203" s="563"/>
      <c r="Y203" s="563"/>
      <c r="Z203" s="563"/>
      <c r="AA203" s="563"/>
      <c r="AB203" s="563"/>
      <c r="AC203" s="563"/>
      <c r="AD203" s="563"/>
      <c r="AE203" s="563"/>
      <c r="AF203" s="563"/>
      <c r="AG203" s="563"/>
      <c r="AH203" s="563"/>
      <c r="AI203" s="563"/>
      <c r="AJ203" s="563"/>
      <c r="AK203" s="563"/>
      <c r="AL203" s="563"/>
      <c r="AM203" s="563"/>
      <c r="AN203" s="563"/>
      <c r="AO203" s="563"/>
      <c r="AP203" s="563"/>
      <c r="AQ203" s="563"/>
      <c r="AR203" s="563"/>
      <c r="AS203" s="563"/>
    </row>
    <row r="204" spans="4:45">
      <c r="D204" s="605"/>
      <c r="E204" s="606"/>
      <c r="F204" s="606"/>
      <c r="G204" s="606"/>
      <c r="H204" s="606"/>
      <c r="I204" s="606"/>
      <c r="J204" s="606"/>
      <c r="K204" s="606"/>
      <c r="L204" s="606"/>
      <c r="M204" s="606"/>
      <c r="N204" s="606"/>
      <c r="O204" s="606"/>
      <c r="P204" s="606"/>
      <c r="Q204" s="606"/>
      <c r="R204" s="606"/>
      <c r="S204" s="606"/>
      <c r="T204" s="606"/>
      <c r="U204" s="602"/>
      <c r="V204" s="562"/>
      <c r="W204" s="562"/>
      <c r="X204" s="563"/>
      <c r="Y204" s="563"/>
      <c r="Z204" s="563"/>
      <c r="AA204" s="563"/>
      <c r="AB204" s="563"/>
      <c r="AC204" s="563"/>
      <c r="AD204" s="563"/>
      <c r="AE204" s="563"/>
      <c r="AF204" s="563"/>
      <c r="AG204" s="563"/>
      <c r="AH204" s="563"/>
      <c r="AI204" s="563"/>
      <c r="AJ204" s="563"/>
      <c r="AK204" s="563"/>
      <c r="AL204" s="563"/>
      <c r="AM204" s="563"/>
      <c r="AN204" s="563"/>
      <c r="AO204" s="563"/>
      <c r="AP204" s="563"/>
      <c r="AQ204" s="563"/>
      <c r="AR204" s="563"/>
      <c r="AS204" s="563"/>
    </row>
    <row r="205" spans="4:45">
      <c r="D205" s="605"/>
      <c r="E205" s="606"/>
      <c r="F205" s="606"/>
      <c r="G205" s="606"/>
      <c r="H205" s="606"/>
      <c r="I205" s="606"/>
      <c r="J205" s="606"/>
      <c r="K205" s="606"/>
      <c r="L205" s="606"/>
      <c r="M205" s="606"/>
      <c r="N205" s="606"/>
      <c r="O205" s="606"/>
      <c r="P205" s="606"/>
      <c r="Q205" s="606"/>
      <c r="R205" s="606"/>
      <c r="S205" s="606"/>
      <c r="T205" s="606"/>
      <c r="U205" s="602"/>
      <c r="V205" s="562"/>
      <c r="W205" s="562"/>
      <c r="X205" s="563"/>
      <c r="Y205" s="563"/>
      <c r="Z205" s="563"/>
      <c r="AA205" s="563"/>
      <c r="AB205" s="563"/>
      <c r="AC205" s="563"/>
      <c r="AD205" s="563"/>
      <c r="AE205" s="563"/>
      <c r="AF205" s="563"/>
      <c r="AG205" s="563"/>
      <c r="AH205" s="563"/>
      <c r="AI205" s="563"/>
      <c r="AJ205" s="563"/>
      <c r="AK205" s="563"/>
      <c r="AL205" s="563"/>
      <c r="AM205" s="563"/>
      <c r="AN205" s="563"/>
      <c r="AO205" s="563"/>
      <c r="AP205" s="563"/>
      <c r="AQ205" s="563"/>
      <c r="AR205" s="563"/>
      <c r="AS205" s="563"/>
    </row>
    <row r="206" spans="4:45">
      <c r="D206" s="605"/>
      <c r="E206" s="606"/>
      <c r="F206" s="606"/>
      <c r="G206" s="606"/>
      <c r="H206" s="606"/>
      <c r="I206" s="606"/>
      <c r="J206" s="606"/>
      <c r="K206" s="606"/>
      <c r="L206" s="606"/>
      <c r="M206" s="606"/>
      <c r="N206" s="606"/>
      <c r="O206" s="606"/>
      <c r="P206" s="606"/>
      <c r="Q206" s="606"/>
      <c r="R206" s="606"/>
      <c r="S206" s="606"/>
      <c r="T206" s="606"/>
      <c r="U206" s="602"/>
      <c r="V206" s="562"/>
      <c r="W206" s="562"/>
      <c r="X206" s="563"/>
      <c r="Y206" s="563"/>
      <c r="Z206" s="563"/>
      <c r="AA206" s="563"/>
      <c r="AB206" s="563"/>
      <c r="AC206" s="563"/>
      <c r="AD206" s="563"/>
      <c r="AE206" s="563"/>
      <c r="AF206" s="563"/>
      <c r="AG206" s="563"/>
      <c r="AH206" s="563"/>
      <c r="AI206" s="563"/>
      <c r="AJ206" s="563"/>
      <c r="AK206" s="563"/>
      <c r="AL206" s="563"/>
      <c r="AM206" s="563"/>
      <c r="AN206" s="563"/>
      <c r="AO206" s="563"/>
      <c r="AP206" s="563"/>
      <c r="AQ206" s="563"/>
      <c r="AR206" s="563"/>
      <c r="AS206" s="563"/>
    </row>
    <row r="207" spans="4:45">
      <c r="D207" s="605"/>
      <c r="E207" s="606"/>
      <c r="F207" s="606"/>
      <c r="G207" s="606"/>
      <c r="H207" s="606"/>
      <c r="I207" s="606"/>
      <c r="J207" s="606"/>
      <c r="K207" s="606"/>
      <c r="L207" s="606"/>
      <c r="M207" s="606"/>
      <c r="N207" s="606"/>
      <c r="O207" s="606"/>
      <c r="P207" s="606"/>
      <c r="Q207" s="606"/>
      <c r="R207" s="606"/>
      <c r="S207" s="606"/>
      <c r="T207" s="606"/>
      <c r="U207" s="602"/>
      <c r="V207" s="562"/>
      <c r="W207" s="562"/>
      <c r="X207" s="563"/>
      <c r="Y207" s="563"/>
      <c r="Z207" s="563"/>
      <c r="AA207" s="563"/>
      <c r="AB207" s="563"/>
      <c r="AC207" s="563"/>
      <c r="AD207" s="563"/>
      <c r="AE207" s="563"/>
      <c r="AF207" s="563"/>
      <c r="AG207" s="563"/>
      <c r="AH207" s="563"/>
      <c r="AI207" s="563"/>
      <c r="AJ207" s="563"/>
      <c r="AK207" s="563"/>
      <c r="AL207" s="563"/>
      <c r="AM207" s="563"/>
      <c r="AN207" s="563"/>
      <c r="AO207" s="563"/>
      <c r="AP207" s="563"/>
      <c r="AQ207" s="563"/>
      <c r="AR207" s="563"/>
      <c r="AS207" s="563"/>
    </row>
    <row r="208" spans="4:45">
      <c r="D208" s="605"/>
      <c r="E208" s="606"/>
      <c r="F208" s="606"/>
      <c r="G208" s="606"/>
      <c r="H208" s="606"/>
      <c r="I208" s="606"/>
      <c r="J208" s="606"/>
      <c r="K208" s="606"/>
      <c r="L208" s="606"/>
      <c r="M208" s="606"/>
      <c r="N208" s="606"/>
      <c r="O208" s="606"/>
      <c r="P208" s="606"/>
      <c r="Q208" s="606"/>
      <c r="R208" s="606"/>
      <c r="S208" s="606"/>
      <c r="T208" s="606"/>
      <c r="U208" s="602"/>
      <c r="V208" s="562"/>
      <c r="W208" s="562"/>
      <c r="X208" s="563"/>
      <c r="Y208" s="563"/>
      <c r="Z208" s="563"/>
      <c r="AA208" s="563"/>
      <c r="AB208" s="563"/>
      <c r="AC208" s="563"/>
      <c r="AD208" s="563"/>
      <c r="AE208" s="563"/>
      <c r="AF208" s="563"/>
      <c r="AG208" s="563"/>
      <c r="AH208" s="563"/>
      <c r="AI208" s="563"/>
      <c r="AJ208" s="563"/>
      <c r="AK208" s="563"/>
      <c r="AL208" s="563"/>
      <c r="AM208" s="563"/>
      <c r="AN208" s="563"/>
      <c r="AO208" s="563"/>
      <c r="AP208" s="563"/>
      <c r="AQ208" s="563"/>
      <c r="AR208" s="563"/>
      <c r="AS208" s="563"/>
    </row>
    <row r="209" spans="4:45">
      <c r="D209" s="605"/>
      <c r="E209" s="606"/>
      <c r="F209" s="606"/>
      <c r="G209" s="606"/>
      <c r="H209" s="606"/>
      <c r="I209" s="606"/>
      <c r="J209" s="606"/>
      <c r="K209" s="606"/>
      <c r="L209" s="606"/>
      <c r="M209" s="606"/>
      <c r="N209" s="606"/>
      <c r="O209" s="606"/>
      <c r="P209" s="606"/>
      <c r="Q209" s="606"/>
      <c r="R209" s="606"/>
      <c r="S209" s="606"/>
      <c r="T209" s="606"/>
      <c r="U209" s="602"/>
      <c r="V209" s="562"/>
      <c r="W209" s="562"/>
      <c r="X209" s="563"/>
      <c r="Y209" s="563"/>
      <c r="Z209" s="563"/>
      <c r="AA209" s="563"/>
      <c r="AB209" s="563"/>
      <c r="AC209" s="563"/>
      <c r="AD209" s="563"/>
      <c r="AE209" s="563"/>
      <c r="AF209" s="563"/>
      <c r="AG209" s="563"/>
      <c r="AH209" s="563"/>
      <c r="AI209" s="563"/>
      <c r="AJ209" s="563"/>
      <c r="AK209" s="563"/>
      <c r="AL209" s="563"/>
      <c r="AM209" s="563"/>
      <c r="AN209" s="563"/>
      <c r="AO209" s="563"/>
      <c r="AP209" s="563"/>
      <c r="AQ209" s="563"/>
      <c r="AR209" s="563"/>
      <c r="AS209" s="563"/>
    </row>
    <row r="210" spans="4:45">
      <c r="D210" s="605"/>
      <c r="E210" s="606"/>
      <c r="F210" s="606"/>
      <c r="G210" s="606"/>
      <c r="H210" s="606"/>
      <c r="I210" s="606"/>
      <c r="J210" s="606"/>
      <c r="K210" s="606"/>
      <c r="L210" s="606"/>
      <c r="M210" s="606"/>
      <c r="N210" s="606"/>
      <c r="O210" s="606"/>
      <c r="P210" s="606"/>
      <c r="Q210" s="606"/>
      <c r="R210" s="606"/>
      <c r="S210" s="606"/>
      <c r="T210" s="606"/>
      <c r="U210" s="602"/>
      <c r="V210" s="562"/>
      <c r="W210" s="562"/>
      <c r="X210" s="563"/>
      <c r="Y210" s="563"/>
      <c r="Z210" s="563"/>
      <c r="AA210" s="563"/>
      <c r="AB210" s="563"/>
      <c r="AC210" s="563"/>
      <c r="AD210" s="563"/>
      <c r="AE210" s="563"/>
      <c r="AF210" s="563"/>
      <c r="AG210" s="563"/>
      <c r="AH210" s="563"/>
      <c r="AI210" s="563"/>
      <c r="AJ210" s="563"/>
      <c r="AK210" s="563"/>
      <c r="AL210" s="563"/>
      <c r="AM210" s="563"/>
      <c r="AN210" s="563"/>
      <c r="AO210" s="563"/>
      <c r="AP210" s="563"/>
      <c r="AQ210" s="563"/>
      <c r="AR210" s="563"/>
      <c r="AS210" s="563"/>
    </row>
    <row r="211" spans="4:45">
      <c r="D211" s="605"/>
      <c r="E211" s="606"/>
      <c r="F211" s="606"/>
      <c r="G211" s="606"/>
      <c r="H211" s="606"/>
      <c r="I211" s="606"/>
      <c r="J211" s="606"/>
      <c r="K211" s="606"/>
      <c r="L211" s="606"/>
      <c r="M211" s="606"/>
      <c r="N211" s="606"/>
      <c r="O211" s="606"/>
      <c r="P211" s="606"/>
      <c r="Q211" s="606"/>
      <c r="R211" s="606"/>
      <c r="S211" s="606"/>
      <c r="T211" s="606"/>
      <c r="U211" s="602"/>
      <c r="V211" s="562"/>
      <c r="W211" s="563"/>
      <c r="X211" s="563"/>
      <c r="Y211" s="563"/>
      <c r="Z211" s="563"/>
      <c r="AA211" s="563"/>
      <c r="AB211" s="563"/>
      <c r="AC211" s="563"/>
      <c r="AD211" s="563"/>
      <c r="AE211" s="563"/>
      <c r="AF211" s="563"/>
      <c r="AG211" s="563"/>
      <c r="AH211" s="563"/>
      <c r="AI211" s="563"/>
      <c r="AJ211" s="563"/>
      <c r="AK211" s="563"/>
      <c r="AL211" s="563"/>
      <c r="AM211" s="563"/>
      <c r="AN211" s="563"/>
      <c r="AO211" s="563"/>
      <c r="AP211" s="563"/>
      <c r="AQ211" s="563"/>
      <c r="AR211" s="563"/>
      <c r="AS211" s="563"/>
    </row>
    <row r="212" spans="4:45">
      <c r="D212" s="605"/>
      <c r="E212" s="606"/>
      <c r="F212" s="606"/>
      <c r="G212" s="606"/>
      <c r="H212" s="606"/>
      <c r="I212" s="606"/>
      <c r="J212" s="606"/>
      <c r="K212" s="606"/>
      <c r="L212" s="606"/>
      <c r="M212" s="606"/>
      <c r="N212" s="606"/>
      <c r="O212" s="606"/>
      <c r="P212" s="606"/>
      <c r="Q212" s="606"/>
      <c r="R212" s="606"/>
      <c r="S212" s="606"/>
      <c r="T212" s="606"/>
      <c r="U212" s="602"/>
      <c r="V212" s="562"/>
      <c r="W212" s="563"/>
      <c r="X212" s="563"/>
      <c r="Y212" s="563"/>
      <c r="Z212" s="563"/>
      <c r="AA212" s="563"/>
      <c r="AB212" s="563"/>
      <c r="AC212" s="563"/>
      <c r="AD212" s="563"/>
      <c r="AE212" s="563"/>
      <c r="AF212" s="563"/>
      <c r="AG212" s="563"/>
      <c r="AH212" s="563"/>
      <c r="AI212" s="563"/>
      <c r="AJ212" s="563"/>
      <c r="AK212" s="563"/>
      <c r="AL212" s="563"/>
      <c r="AM212" s="563"/>
      <c r="AN212" s="563"/>
      <c r="AO212" s="563"/>
      <c r="AP212" s="563"/>
      <c r="AQ212" s="563"/>
      <c r="AR212" s="563"/>
      <c r="AS212" s="563"/>
    </row>
    <row r="213" spans="4:45">
      <c r="D213" s="605"/>
      <c r="E213" s="606"/>
      <c r="F213" s="606"/>
      <c r="G213" s="606"/>
      <c r="H213" s="606"/>
      <c r="I213" s="606"/>
      <c r="J213" s="606"/>
      <c r="K213" s="606"/>
      <c r="L213" s="606"/>
      <c r="M213" s="606"/>
      <c r="N213" s="606"/>
      <c r="O213" s="606"/>
      <c r="P213" s="606"/>
      <c r="Q213" s="606"/>
      <c r="R213" s="606"/>
      <c r="S213" s="606"/>
      <c r="T213" s="606"/>
      <c r="U213" s="602"/>
      <c r="V213" s="562"/>
      <c r="W213" s="563"/>
      <c r="X213" s="563"/>
      <c r="Y213" s="563"/>
      <c r="Z213" s="563"/>
      <c r="AA213" s="563"/>
      <c r="AB213" s="563"/>
      <c r="AC213" s="563"/>
      <c r="AD213" s="563"/>
      <c r="AE213" s="563"/>
      <c r="AF213" s="563"/>
      <c r="AG213" s="563"/>
      <c r="AH213" s="563"/>
      <c r="AI213" s="563"/>
      <c r="AJ213" s="563"/>
      <c r="AK213" s="563"/>
      <c r="AL213" s="563"/>
      <c r="AM213" s="563"/>
      <c r="AN213" s="563"/>
      <c r="AO213" s="563"/>
      <c r="AP213" s="563"/>
      <c r="AQ213" s="563"/>
      <c r="AR213" s="563"/>
      <c r="AS213" s="563"/>
    </row>
    <row r="214" spans="4:45">
      <c r="D214" s="605"/>
      <c r="E214" s="606"/>
      <c r="F214" s="606"/>
      <c r="G214" s="606"/>
      <c r="H214" s="606"/>
      <c r="I214" s="606"/>
      <c r="J214" s="606"/>
      <c r="K214" s="606"/>
      <c r="L214" s="606"/>
      <c r="M214" s="606"/>
      <c r="N214" s="606"/>
      <c r="O214" s="606"/>
      <c r="P214" s="606"/>
      <c r="Q214" s="606"/>
      <c r="R214" s="606"/>
      <c r="S214" s="606"/>
      <c r="T214" s="606"/>
      <c r="U214" s="602"/>
      <c r="V214" s="562"/>
      <c r="W214" s="563"/>
      <c r="X214" s="563"/>
      <c r="Y214" s="563"/>
      <c r="Z214" s="563"/>
      <c r="AA214" s="563"/>
      <c r="AB214" s="563"/>
      <c r="AC214" s="563"/>
      <c r="AD214" s="563"/>
      <c r="AE214" s="563"/>
      <c r="AF214" s="563"/>
      <c r="AG214" s="563"/>
      <c r="AH214" s="563"/>
      <c r="AI214" s="563"/>
      <c r="AJ214" s="563"/>
      <c r="AK214" s="563"/>
      <c r="AL214" s="563"/>
      <c r="AM214" s="563"/>
      <c r="AN214" s="563"/>
      <c r="AO214" s="563"/>
      <c r="AP214" s="563"/>
      <c r="AQ214" s="563"/>
      <c r="AR214" s="563"/>
      <c r="AS214" s="563"/>
    </row>
    <row r="215" spans="4:45">
      <c r="D215" s="605"/>
      <c r="E215" s="606"/>
      <c r="F215" s="606"/>
      <c r="G215" s="606"/>
      <c r="H215" s="606"/>
      <c r="I215" s="606"/>
      <c r="J215" s="606"/>
      <c r="K215" s="606"/>
      <c r="L215" s="606"/>
      <c r="M215" s="606"/>
      <c r="N215" s="606"/>
      <c r="O215" s="606"/>
      <c r="P215" s="606"/>
      <c r="Q215" s="606"/>
      <c r="R215" s="606"/>
      <c r="S215" s="606"/>
      <c r="T215" s="606"/>
      <c r="U215" s="602"/>
      <c r="V215" s="562"/>
      <c r="W215" s="563"/>
      <c r="X215" s="563"/>
      <c r="Y215" s="563"/>
      <c r="Z215" s="563"/>
      <c r="AA215" s="563"/>
      <c r="AB215" s="563"/>
      <c r="AC215" s="563"/>
      <c r="AD215" s="563"/>
      <c r="AE215" s="563"/>
      <c r="AF215" s="563"/>
      <c r="AG215" s="563"/>
      <c r="AH215" s="563"/>
      <c r="AI215" s="563"/>
      <c r="AJ215" s="563"/>
      <c r="AK215" s="563"/>
      <c r="AL215" s="563"/>
      <c r="AM215" s="563"/>
      <c r="AN215" s="563"/>
      <c r="AO215" s="563"/>
      <c r="AP215" s="563"/>
      <c r="AQ215" s="563"/>
      <c r="AR215" s="563"/>
      <c r="AS215" s="563"/>
    </row>
    <row r="216" spans="4:45">
      <c r="D216" s="605"/>
      <c r="E216" s="606"/>
      <c r="F216" s="606"/>
      <c r="G216" s="606"/>
      <c r="H216" s="606"/>
      <c r="I216" s="606"/>
      <c r="J216" s="606"/>
      <c r="K216" s="606"/>
      <c r="L216" s="606"/>
      <c r="M216" s="606"/>
      <c r="N216" s="606"/>
      <c r="O216" s="606"/>
      <c r="P216" s="606"/>
      <c r="Q216" s="606"/>
      <c r="R216" s="606"/>
      <c r="S216" s="606"/>
      <c r="T216" s="606"/>
      <c r="U216" s="602"/>
      <c r="V216" s="562"/>
      <c r="W216" s="563"/>
      <c r="X216" s="563"/>
      <c r="Y216" s="563"/>
      <c r="Z216" s="563"/>
      <c r="AA216" s="563"/>
      <c r="AB216" s="563"/>
      <c r="AC216" s="563"/>
      <c r="AD216" s="563"/>
      <c r="AE216" s="563"/>
      <c r="AF216" s="563"/>
      <c r="AG216" s="563"/>
      <c r="AH216" s="563"/>
      <c r="AI216" s="563"/>
      <c r="AJ216" s="563"/>
      <c r="AK216" s="563"/>
      <c r="AL216" s="563"/>
      <c r="AM216" s="563"/>
      <c r="AN216" s="563"/>
      <c r="AO216" s="563"/>
      <c r="AP216" s="563"/>
      <c r="AQ216" s="563"/>
      <c r="AR216" s="563"/>
      <c r="AS216" s="563"/>
    </row>
    <row r="217" spans="4:45">
      <c r="D217" s="605"/>
      <c r="E217" s="606"/>
      <c r="F217" s="606"/>
      <c r="G217" s="606"/>
      <c r="H217" s="606"/>
      <c r="I217" s="606"/>
      <c r="J217" s="606"/>
      <c r="K217" s="606"/>
      <c r="L217" s="606"/>
      <c r="M217" s="606"/>
      <c r="N217" s="606"/>
      <c r="O217" s="606"/>
      <c r="P217" s="606"/>
      <c r="Q217" s="606"/>
      <c r="R217" s="606"/>
      <c r="S217" s="606"/>
      <c r="T217" s="606"/>
      <c r="U217" s="602"/>
      <c r="V217" s="562"/>
      <c r="W217" s="563"/>
      <c r="X217" s="563"/>
      <c r="Y217" s="563"/>
      <c r="Z217" s="563"/>
      <c r="AA217" s="563"/>
      <c r="AB217" s="563"/>
      <c r="AC217" s="563"/>
      <c r="AD217" s="563"/>
      <c r="AE217" s="563"/>
      <c r="AF217" s="563"/>
      <c r="AG217" s="563"/>
      <c r="AH217" s="563"/>
      <c r="AI217" s="563"/>
      <c r="AJ217" s="563"/>
      <c r="AK217" s="563"/>
      <c r="AL217" s="563"/>
      <c r="AM217" s="563"/>
      <c r="AN217" s="563"/>
      <c r="AO217" s="563"/>
      <c r="AP217" s="563"/>
      <c r="AQ217" s="563"/>
      <c r="AR217" s="563"/>
      <c r="AS217" s="563"/>
    </row>
    <row r="218" spans="4:45">
      <c r="D218" s="605"/>
      <c r="E218" s="606"/>
      <c r="F218" s="606"/>
      <c r="G218" s="606"/>
      <c r="H218" s="606"/>
      <c r="I218" s="606"/>
      <c r="J218" s="606"/>
      <c r="K218" s="606"/>
      <c r="L218" s="606"/>
      <c r="M218" s="606"/>
      <c r="N218" s="606"/>
      <c r="O218" s="606"/>
      <c r="P218" s="606"/>
      <c r="Q218" s="606"/>
      <c r="R218" s="606"/>
      <c r="S218" s="606"/>
      <c r="T218" s="606"/>
      <c r="U218" s="602"/>
      <c r="V218" s="562"/>
      <c r="W218" s="563"/>
      <c r="X218" s="563"/>
      <c r="Y218" s="563"/>
      <c r="Z218" s="563"/>
      <c r="AA218" s="563"/>
      <c r="AB218" s="563"/>
      <c r="AC218" s="563"/>
      <c r="AD218" s="563"/>
      <c r="AE218" s="563"/>
      <c r="AF218" s="563"/>
      <c r="AG218" s="563"/>
      <c r="AH218" s="563"/>
      <c r="AI218" s="563"/>
      <c r="AJ218" s="563"/>
      <c r="AK218" s="563"/>
      <c r="AL218" s="563"/>
      <c r="AM218" s="563"/>
      <c r="AN218" s="563"/>
      <c r="AO218" s="563"/>
      <c r="AP218" s="563"/>
      <c r="AQ218" s="563"/>
      <c r="AR218" s="563"/>
      <c r="AS218" s="563"/>
    </row>
    <row r="219" spans="4:45">
      <c r="D219" s="605"/>
      <c r="E219" s="606"/>
      <c r="F219" s="606"/>
      <c r="G219" s="606"/>
      <c r="H219" s="606"/>
      <c r="I219" s="606"/>
      <c r="J219" s="606"/>
      <c r="K219" s="606"/>
      <c r="L219" s="606"/>
      <c r="M219" s="606"/>
      <c r="N219" s="606"/>
      <c r="O219" s="606"/>
      <c r="P219" s="606"/>
      <c r="Q219" s="606"/>
      <c r="R219" s="606"/>
      <c r="S219" s="606"/>
      <c r="T219" s="606"/>
      <c r="U219" s="602"/>
      <c r="V219" s="562"/>
      <c r="W219" s="563"/>
      <c r="X219" s="563"/>
      <c r="Y219" s="563"/>
      <c r="Z219" s="563"/>
      <c r="AA219" s="563"/>
      <c r="AB219" s="563"/>
      <c r="AC219" s="563"/>
      <c r="AD219" s="563"/>
      <c r="AE219" s="563"/>
      <c r="AF219" s="563"/>
      <c r="AG219" s="563"/>
      <c r="AH219" s="563"/>
      <c r="AI219" s="563"/>
      <c r="AJ219" s="563"/>
      <c r="AK219" s="563"/>
      <c r="AL219" s="563"/>
      <c r="AM219" s="563"/>
      <c r="AN219" s="563"/>
      <c r="AO219" s="563"/>
      <c r="AP219" s="563"/>
      <c r="AQ219" s="563"/>
      <c r="AR219" s="563"/>
      <c r="AS219" s="563"/>
    </row>
    <row r="220" spans="4:45">
      <c r="D220" s="605"/>
      <c r="E220" s="606"/>
      <c r="F220" s="606"/>
      <c r="G220" s="606"/>
      <c r="H220" s="606"/>
      <c r="I220" s="606"/>
      <c r="J220" s="606"/>
      <c r="K220" s="606"/>
      <c r="L220" s="606"/>
      <c r="M220" s="606"/>
      <c r="N220" s="606"/>
      <c r="O220" s="606"/>
      <c r="P220" s="606"/>
      <c r="Q220" s="606"/>
      <c r="R220" s="606"/>
      <c r="S220" s="606"/>
      <c r="T220" s="606"/>
      <c r="U220" s="602"/>
      <c r="V220" s="562"/>
      <c r="W220" s="563"/>
      <c r="X220" s="563"/>
      <c r="Y220" s="563"/>
      <c r="Z220" s="563"/>
      <c r="AA220" s="563"/>
      <c r="AB220" s="563"/>
      <c r="AC220" s="563"/>
      <c r="AD220" s="563"/>
      <c r="AE220" s="563"/>
      <c r="AF220" s="563"/>
      <c r="AG220" s="563"/>
      <c r="AH220" s="563"/>
      <c r="AI220" s="563"/>
      <c r="AJ220" s="563"/>
      <c r="AK220" s="563"/>
      <c r="AL220" s="563"/>
      <c r="AM220" s="563"/>
      <c r="AN220" s="563"/>
      <c r="AO220" s="563"/>
      <c r="AP220" s="563"/>
      <c r="AQ220" s="563"/>
      <c r="AR220" s="563"/>
      <c r="AS220" s="563"/>
    </row>
    <row r="221" spans="4:45">
      <c r="D221" s="605"/>
      <c r="E221" s="606"/>
      <c r="F221" s="606"/>
      <c r="G221" s="606"/>
      <c r="H221" s="606"/>
      <c r="I221" s="606"/>
      <c r="J221" s="606"/>
      <c r="K221" s="606"/>
      <c r="L221" s="606"/>
      <c r="M221" s="606"/>
      <c r="N221" s="606"/>
      <c r="O221" s="606"/>
      <c r="P221" s="606"/>
      <c r="Q221" s="606"/>
      <c r="R221" s="606"/>
      <c r="S221" s="606"/>
      <c r="T221" s="606"/>
      <c r="U221" s="602"/>
      <c r="V221" s="562"/>
      <c r="W221" s="563"/>
      <c r="X221" s="563"/>
      <c r="Y221" s="563"/>
      <c r="Z221" s="563"/>
      <c r="AA221" s="563"/>
      <c r="AB221" s="563"/>
      <c r="AC221" s="563"/>
      <c r="AD221" s="563"/>
      <c r="AE221" s="563"/>
      <c r="AF221" s="563"/>
      <c r="AG221" s="563"/>
      <c r="AH221" s="563"/>
      <c r="AI221" s="563"/>
      <c r="AJ221" s="563"/>
      <c r="AK221" s="563"/>
      <c r="AL221" s="563"/>
      <c r="AM221" s="563"/>
      <c r="AN221" s="563"/>
      <c r="AO221" s="563"/>
      <c r="AP221" s="563"/>
      <c r="AQ221" s="563"/>
      <c r="AR221" s="563"/>
      <c r="AS221" s="563"/>
    </row>
    <row r="222" spans="4:45">
      <c r="D222" s="605"/>
      <c r="E222" s="606"/>
      <c r="F222" s="606"/>
      <c r="G222" s="606"/>
      <c r="H222" s="606"/>
      <c r="I222" s="606"/>
      <c r="J222" s="606"/>
      <c r="K222" s="606"/>
      <c r="L222" s="606"/>
      <c r="M222" s="606"/>
      <c r="N222" s="606"/>
      <c r="O222" s="606"/>
      <c r="P222" s="606"/>
      <c r="Q222" s="606"/>
      <c r="R222" s="606"/>
      <c r="S222" s="606"/>
      <c r="T222" s="606"/>
      <c r="U222" s="602"/>
      <c r="V222" s="562"/>
      <c r="W222" s="563"/>
      <c r="X222" s="563"/>
      <c r="Y222" s="563"/>
      <c r="Z222" s="563"/>
      <c r="AA222" s="563"/>
      <c r="AB222" s="563"/>
      <c r="AC222" s="563"/>
      <c r="AD222" s="563"/>
      <c r="AE222" s="563"/>
      <c r="AF222" s="563"/>
      <c r="AG222" s="563"/>
      <c r="AH222" s="563"/>
      <c r="AI222" s="563"/>
      <c r="AJ222" s="563"/>
      <c r="AK222" s="563"/>
      <c r="AL222" s="563"/>
      <c r="AM222" s="563"/>
      <c r="AN222" s="563"/>
      <c r="AO222" s="563"/>
      <c r="AP222" s="563"/>
      <c r="AQ222" s="563"/>
      <c r="AR222" s="563"/>
      <c r="AS222" s="563"/>
    </row>
    <row r="223" spans="4:45">
      <c r="D223" s="605"/>
      <c r="E223" s="606"/>
      <c r="F223" s="606"/>
      <c r="G223" s="606"/>
      <c r="H223" s="606"/>
      <c r="I223" s="606"/>
      <c r="J223" s="606"/>
      <c r="K223" s="606"/>
      <c r="L223" s="606"/>
      <c r="M223" s="606"/>
      <c r="N223" s="606"/>
      <c r="O223" s="606"/>
      <c r="P223" s="606"/>
      <c r="Q223" s="606"/>
      <c r="R223" s="606"/>
      <c r="S223" s="606"/>
      <c r="T223" s="606"/>
      <c r="U223" s="602"/>
      <c r="V223" s="562"/>
      <c r="W223" s="563"/>
      <c r="X223" s="563"/>
      <c r="Y223" s="563"/>
      <c r="Z223" s="563"/>
      <c r="AA223" s="563"/>
      <c r="AB223" s="563"/>
      <c r="AC223" s="563"/>
      <c r="AD223" s="563"/>
      <c r="AE223" s="563"/>
      <c r="AF223" s="563"/>
      <c r="AG223" s="563"/>
      <c r="AH223" s="563"/>
      <c r="AI223" s="563"/>
      <c r="AJ223" s="563"/>
      <c r="AK223" s="563"/>
      <c r="AL223" s="563"/>
      <c r="AM223" s="563"/>
      <c r="AN223" s="563"/>
      <c r="AO223" s="563"/>
      <c r="AP223" s="563"/>
      <c r="AQ223" s="563"/>
      <c r="AR223" s="563"/>
      <c r="AS223" s="563"/>
    </row>
    <row r="224" spans="4:45">
      <c r="D224" s="605"/>
      <c r="E224" s="606"/>
      <c r="F224" s="606"/>
      <c r="G224" s="606"/>
      <c r="H224" s="606"/>
      <c r="I224" s="606"/>
      <c r="J224" s="606"/>
      <c r="K224" s="606"/>
      <c r="L224" s="606"/>
      <c r="M224" s="606"/>
      <c r="N224" s="606"/>
      <c r="O224" s="606"/>
      <c r="P224" s="606"/>
      <c r="Q224" s="606"/>
      <c r="R224" s="606"/>
      <c r="S224" s="606"/>
      <c r="T224" s="606"/>
      <c r="U224" s="602"/>
      <c r="V224" s="562"/>
      <c r="W224" s="563"/>
      <c r="X224" s="563"/>
      <c r="Y224" s="563"/>
      <c r="Z224" s="563"/>
      <c r="AA224" s="563"/>
      <c r="AB224" s="563"/>
      <c r="AC224" s="563"/>
      <c r="AD224" s="563"/>
      <c r="AE224" s="563"/>
      <c r="AF224" s="563"/>
      <c r="AG224" s="563"/>
      <c r="AH224" s="563"/>
      <c r="AI224" s="563"/>
      <c r="AJ224" s="563"/>
      <c r="AK224" s="563"/>
      <c r="AL224" s="563"/>
      <c r="AM224" s="563"/>
      <c r="AN224" s="563"/>
      <c r="AO224" s="563"/>
      <c r="AP224" s="563"/>
      <c r="AQ224" s="563"/>
      <c r="AR224" s="563"/>
      <c r="AS224" s="563"/>
    </row>
    <row r="225" spans="4:45">
      <c r="D225" s="605"/>
      <c r="E225" s="606"/>
      <c r="F225" s="606"/>
      <c r="G225" s="606"/>
      <c r="H225" s="606"/>
      <c r="I225" s="606"/>
      <c r="J225" s="606"/>
      <c r="K225" s="606"/>
      <c r="L225" s="606"/>
      <c r="M225" s="606"/>
      <c r="N225" s="606"/>
      <c r="O225" s="606"/>
      <c r="P225" s="606"/>
      <c r="Q225" s="606"/>
      <c r="R225" s="606"/>
      <c r="S225" s="606"/>
      <c r="T225" s="606"/>
      <c r="U225" s="602"/>
      <c r="V225" s="562"/>
      <c r="W225" s="563"/>
      <c r="X225" s="563"/>
      <c r="Y225" s="563"/>
      <c r="Z225" s="563"/>
      <c r="AA225" s="563"/>
      <c r="AB225" s="563"/>
      <c r="AC225" s="563"/>
      <c r="AD225" s="563"/>
      <c r="AE225" s="563"/>
      <c r="AF225" s="563"/>
      <c r="AG225" s="563"/>
      <c r="AH225" s="563"/>
      <c r="AI225" s="563"/>
      <c r="AJ225" s="563"/>
      <c r="AK225" s="563"/>
      <c r="AL225" s="563"/>
      <c r="AM225" s="563"/>
      <c r="AN225" s="563"/>
      <c r="AO225" s="563"/>
      <c r="AP225" s="563"/>
      <c r="AQ225" s="563"/>
      <c r="AR225" s="563"/>
      <c r="AS225" s="563"/>
    </row>
    <row r="226" spans="4:45">
      <c r="D226" s="605"/>
      <c r="E226" s="606"/>
      <c r="F226" s="606"/>
      <c r="G226" s="606"/>
      <c r="H226" s="606"/>
      <c r="I226" s="606"/>
      <c r="J226" s="606"/>
      <c r="K226" s="606"/>
      <c r="L226" s="606"/>
      <c r="M226" s="606"/>
      <c r="N226" s="606"/>
      <c r="O226" s="606"/>
      <c r="P226" s="606"/>
      <c r="Q226" s="606"/>
      <c r="R226" s="606"/>
      <c r="S226" s="606"/>
      <c r="T226" s="606"/>
      <c r="U226" s="602"/>
      <c r="V226" s="562"/>
      <c r="W226" s="563"/>
      <c r="X226" s="563"/>
      <c r="Y226" s="563"/>
      <c r="Z226" s="563"/>
      <c r="AA226" s="563"/>
      <c r="AB226" s="563"/>
      <c r="AC226" s="563"/>
      <c r="AD226" s="563"/>
      <c r="AE226" s="563"/>
      <c r="AF226" s="563"/>
      <c r="AG226" s="563"/>
      <c r="AH226" s="563"/>
      <c r="AI226" s="563"/>
      <c r="AJ226" s="563"/>
      <c r="AK226" s="563"/>
      <c r="AL226" s="563"/>
      <c r="AM226" s="563"/>
      <c r="AN226" s="563"/>
      <c r="AO226" s="563"/>
      <c r="AP226" s="563"/>
      <c r="AQ226" s="563"/>
      <c r="AR226" s="563"/>
      <c r="AS226" s="563"/>
    </row>
    <row r="227" spans="4:45">
      <c r="D227" s="605"/>
      <c r="E227" s="606"/>
      <c r="F227" s="606"/>
      <c r="G227" s="606"/>
      <c r="H227" s="606"/>
      <c r="I227" s="606"/>
      <c r="J227" s="606"/>
      <c r="K227" s="606"/>
      <c r="L227" s="606"/>
      <c r="M227" s="606"/>
      <c r="N227" s="606"/>
      <c r="O227" s="606"/>
      <c r="P227" s="606"/>
      <c r="Q227" s="606"/>
      <c r="R227" s="606"/>
      <c r="S227" s="606"/>
      <c r="T227" s="606"/>
      <c r="U227" s="602"/>
      <c r="V227" s="562"/>
      <c r="W227" s="563"/>
      <c r="X227" s="563"/>
      <c r="Y227" s="563"/>
      <c r="Z227" s="563"/>
      <c r="AA227" s="563"/>
      <c r="AB227" s="563"/>
      <c r="AC227" s="563"/>
      <c r="AD227" s="563"/>
      <c r="AE227" s="563"/>
      <c r="AF227" s="563"/>
      <c r="AG227" s="563"/>
      <c r="AH227" s="563"/>
      <c r="AI227" s="563"/>
      <c r="AJ227" s="563"/>
      <c r="AK227" s="563"/>
      <c r="AL227" s="563"/>
      <c r="AM227" s="563"/>
      <c r="AN227" s="563"/>
      <c r="AO227" s="563"/>
      <c r="AP227" s="563"/>
      <c r="AQ227" s="563"/>
      <c r="AR227" s="563"/>
      <c r="AS227" s="563"/>
    </row>
    <row r="228" spans="4:45">
      <c r="D228" s="605"/>
      <c r="E228" s="606"/>
      <c r="F228" s="606"/>
      <c r="G228" s="606"/>
      <c r="H228" s="606"/>
      <c r="I228" s="606"/>
      <c r="J228" s="606"/>
      <c r="K228" s="606"/>
      <c r="L228" s="606"/>
      <c r="M228" s="606"/>
      <c r="N228" s="606"/>
      <c r="O228" s="606"/>
      <c r="P228" s="606"/>
      <c r="Q228" s="606"/>
      <c r="R228" s="606"/>
      <c r="S228" s="606"/>
      <c r="T228" s="606"/>
      <c r="U228" s="602"/>
      <c r="V228" s="562"/>
      <c r="W228" s="563"/>
      <c r="X228" s="563"/>
      <c r="Y228" s="563"/>
      <c r="Z228" s="563"/>
      <c r="AA228" s="563"/>
      <c r="AB228" s="563"/>
      <c r="AC228" s="563"/>
      <c r="AD228" s="563"/>
      <c r="AE228" s="563"/>
      <c r="AF228" s="563"/>
      <c r="AG228" s="563"/>
      <c r="AH228" s="563"/>
      <c r="AI228" s="563"/>
      <c r="AJ228" s="563"/>
      <c r="AK228" s="563"/>
      <c r="AL228" s="563"/>
      <c r="AM228" s="563"/>
      <c r="AN228" s="563"/>
      <c r="AO228" s="563"/>
      <c r="AP228" s="563"/>
      <c r="AQ228" s="563"/>
      <c r="AR228" s="563"/>
      <c r="AS228" s="563"/>
    </row>
    <row r="229" spans="4:45">
      <c r="D229" s="605"/>
      <c r="E229" s="606"/>
      <c r="F229" s="606"/>
      <c r="G229" s="606"/>
      <c r="H229" s="606"/>
      <c r="I229" s="606"/>
      <c r="J229" s="606"/>
      <c r="K229" s="606"/>
      <c r="L229" s="606"/>
      <c r="M229" s="606"/>
      <c r="N229" s="606"/>
      <c r="O229" s="606"/>
      <c r="P229" s="606"/>
      <c r="Q229" s="606"/>
      <c r="R229" s="606"/>
      <c r="S229" s="606"/>
      <c r="T229" s="606"/>
      <c r="U229" s="602"/>
      <c r="V229" s="562"/>
      <c r="W229" s="563"/>
      <c r="X229" s="563"/>
      <c r="Y229" s="563"/>
      <c r="Z229" s="563"/>
      <c r="AA229" s="563"/>
      <c r="AB229" s="563"/>
      <c r="AC229" s="563"/>
      <c r="AD229" s="563"/>
      <c r="AE229" s="563"/>
      <c r="AF229" s="563"/>
      <c r="AG229" s="563"/>
      <c r="AH229" s="563"/>
      <c r="AI229" s="563"/>
      <c r="AJ229" s="563"/>
      <c r="AK229" s="563"/>
      <c r="AL229" s="563"/>
      <c r="AM229" s="563"/>
      <c r="AN229" s="563"/>
      <c r="AO229" s="563"/>
      <c r="AP229" s="563"/>
      <c r="AQ229" s="563"/>
      <c r="AR229" s="563"/>
      <c r="AS229" s="563"/>
    </row>
    <row r="230" spans="4:45">
      <c r="D230" s="605"/>
      <c r="E230" s="606"/>
      <c r="F230" s="606"/>
      <c r="G230" s="606"/>
      <c r="H230" s="606"/>
      <c r="I230" s="606"/>
      <c r="J230" s="606"/>
      <c r="K230" s="606"/>
      <c r="L230" s="606"/>
      <c r="M230" s="606"/>
      <c r="N230" s="606"/>
      <c r="O230" s="606"/>
      <c r="P230" s="606"/>
      <c r="Q230" s="606"/>
      <c r="R230" s="606"/>
      <c r="S230" s="606"/>
      <c r="T230" s="606"/>
      <c r="U230" s="602"/>
      <c r="V230" s="562"/>
      <c r="W230" s="563"/>
      <c r="X230" s="563"/>
      <c r="Y230" s="563"/>
      <c r="Z230" s="563"/>
      <c r="AA230" s="563"/>
      <c r="AB230" s="563"/>
      <c r="AC230" s="563"/>
      <c r="AD230" s="563"/>
      <c r="AE230" s="563"/>
      <c r="AF230" s="563"/>
      <c r="AG230" s="563"/>
      <c r="AH230" s="563"/>
      <c r="AI230" s="563"/>
      <c r="AJ230" s="563"/>
      <c r="AK230" s="563"/>
      <c r="AL230" s="563"/>
      <c r="AM230" s="563"/>
      <c r="AN230" s="563"/>
      <c r="AO230" s="563"/>
      <c r="AP230" s="563"/>
      <c r="AQ230" s="563"/>
      <c r="AR230" s="563"/>
      <c r="AS230" s="563"/>
    </row>
    <row r="231" spans="4:45">
      <c r="D231" s="605"/>
      <c r="E231" s="606"/>
      <c r="F231" s="606"/>
      <c r="G231" s="606"/>
      <c r="H231" s="606"/>
      <c r="I231" s="606"/>
      <c r="J231" s="606"/>
      <c r="K231" s="606"/>
      <c r="L231" s="606"/>
      <c r="M231" s="606"/>
      <c r="N231" s="606"/>
      <c r="O231" s="606"/>
      <c r="P231" s="606"/>
      <c r="Q231" s="606"/>
      <c r="R231" s="606"/>
      <c r="S231" s="606"/>
      <c r="T231" s="606"/>
      <c r="U231" s="602"/>
      <c r="V231" s="562"/>
      <c r="W231" s="563"/>
      <c r="X231" s="563"/>
      <c r="Y231" s="563"/>
      <c r="Z231" s="563"/>
      <c r="AA231" s="563"/>
      <c r="AB231" s="563"/>
      <c r="AC231" s="563"/>
      <c r="AD231" s="563"/>
      <c r="AE231" s="563"/>
      <c r="AF231" s="563"/>
      <c r="AG231" s="563"/>
      <c r="AH231" s="563"/>
      <c r="AI231" s="563"/>
      <c r="AJ231" s="563"/>
      <c r="AK231" s="563"/>
      <c r="AL231" s="563"/>
      <c r="AM231" s="563"/>
      <c r="AN231" s="563"/>
      <c r="AO231" s="563"/>
      <c r="AP231" s="563"/>
      <c r="AQ231" s="563"/>
      <c r="AR231" s="563"/>
      <c r="AS231" s="563"/>
    </row>
    <row r="232" spans="4:45">
      <c r="D232" s="605"/>
      <c r="E232" s="606"/>
      <c r="F232" s="606"/>
      <c r="G232" s="606"/>
      <c r="H232" s="606"/>
      <c r="I232" s="606"/>
      <c r="J232" s="606"/>
      <c r="K232" s="606"/>
      <c r="L232" s="606"/>
      <c r="M232" s="606"/>
      <c r="N232" s="606"/>
      <c r="O232" s="606"/>
      <c r="P232" s="606"/>
      <c r="Q232" s="606"/>
      <c r="R232" s="606"/>
      <c r="S232" s="606"/>
      <c r="T232" s="606"/>
      <c r="U232" s="602"/>
      <c r="V232" s="562"/>
      <c r="W232" s="563"/>
      <c r="X232" s="563"/>
      <c r="Y232" s="563"/>
      <c r="Z232" s="563"/>
      <c r="AA232" s="563"/>
      <c r="AB232" s="563"/>
      <c r="AC232" s="563"/>
      <c r="AD232" s="563"/>
      <c r="AE232" s="563"/>
      <c r="AF232" s="563"/>
      <c r="AG232" s="563"/>
      <c r="AH232" s="563"/>
      <c r="AI232" s="563"/>
      <c r="AJ232" s="563"/>
      <c r="AK232" s="563"/>
      <c r="AL232" s="563"/>
      <c r="AM232" s="563"/>
      <c r="AN232" s="563"/>
      <c r="AO232" s="563"/>
      <c r="AP232" s="563"/>
      <c r="AQ232" s="563"/>
      <c r="AR232" s="563"/>
      <c r="AS232" s="563"/>
    </row>
    <row r="233" spans="4:45">
      <c r="D233" s="605"/>
      <c r="E233" s="606"/>
      <c r="F233" s="606"/>
      <c r="G233" s="606"/>
      <c r="H233" s="606"/>
      <c r="I233" s="606"/>
      <c r="J233" s="606"/>
      <c r="K233" s="606"/>
      <c r="L233" s="606"/>
      <c r="M233" s="606"/>
      <c r="N233" s="606"/>
      <c r="O233" s="606"/>
      <c r="P233" s="606"/>
      <c r="Q233" s="606"/>
      <c r="R233" s="606"/>
      <c r="S233" s="606"/>
      <c r="T233" s="606"/>
      <c r="U233" s="602"/>
      <c r="V233" s="562"/>
      <c r="W233" s="563"/>
      <c r="X233" s="563"/>
      <c r="Y233" s="563"/>
      <c r="Z233" s="563"/>
      <c r="AA233" s="563"/>
      <c r="AB233" s="563"/>
      <c r="AC233" s="563"/>
      <c r="AD233" s="563"/>
      <c r="AE233" s="563"/>
      <c r="AF233" s="563"/>
      <c r="AG233" s="563"/>
      <c r="AH233" s="563"/>
      <c r="AI233" s="563"/>
      <c r="AJ233" s="563"/>
      <c r="AK233" s="563"/>
      <c r="AL233" s="563"/>
      <c r="AM233" s="563"/>
      <c r="AN233" s="563"/>
      <c r="AO233" s="563"/>
      <c r="AP233" s="563"/>
      <c r="AQ233" s="563"/>
      <c r="AR233" s="563"/>
      <c r="AS233" s="563"/>
    </row>
    <row r="234" spans="4:45">
      <c r="D234" s="605"/>
      <c r="E234" s="606"/>
      <c r="F234" s="606"/>
      <c r="G234" s="606"/>
      <c r="H234" s="606"/>
      <c r="I234" s="606"/>
      <c r="J234" s="606"/>
      <c r="K234" s="606"/>
      <c r="L234" s="606"/>
      <c r="M234" s="606"/>
      <c r="N234" s="606"/>
      <c r="O234" s="606"/>
      <c r="P234" s="606"/>
      <c r="Q234" s="606"/>
      <c r="R234" s="606"/>
      <c r="S234" s="606"/>
      <c r="T234" s="606"/>
      <c r="U234" s="602"/>
      <c r="V234" s="562"/>
      <c r="W234" s="563"/>
      <c r="X234" s="563"/>
      <c r="Y234" s="563"/>
      <c r="Z234" s="563"/>
      <c r="AA234" s="563"/>
      <c r="AB234" s="563"/>
      <c r="AC234" s="563"/>
      <c r="AD234" s="563"/>
      <c r="AE234" s="563"/>
      <c r="AF234" s="563"/>
      <c r="AG234" s="563"/>
      <c r="AH234" s="563"/>
      <c r="AI234" s="563"/>
      <c r="AJ234" s="563"/>
      <c r="AK234" s="563"/>
      <c r="AL234" s="563"/>
      <c r="AM234" s="563"/>
      <c r="AN234" s="563"/>
      <c r="AO234" s="563"/>
      <c r="AP234" s="563"/>
      <c r="AQ234" s="563"/>
      <c r="AR234" s="563"/>
      <c r="AS234" s="563"/>
    </row>
    <row r="235" spans="4:45">
      <c r="D235" s="605"/>
      <c r="E235" s="606"/>
      <c r="F235" s="606"/>
      <c r="G235" s="606"/>
      <c r="H235" s="606"/>
      <c r="I235" s="606"/>
      <c r="J235" s="606"/>
      <c r="K235" s="606"/>
      <c r="L235" s="606"/>
      <c r="M235" s="606"/>
      <c r="N235" s="606"/>
      <c r="O235" s="606"/>
      <c r="P235" s="606"/>
      <c r="Q235" s="606"/>
      <c r="R235" s="606"/>
      <c r="S235" s="606"/>
      <c r="T235" s="606"/>
      <c r="U235" s="602"/>
      <c r="V235" s="562"/>
      <c r="W235" s="563"/>
      <c r="X235" s="563"/>
      <c r="Y235" s="563"/>
      <c r="Z235" s="563"/>
      <c r="AA235" s="563"/>
      <c r="AB235" s="563"/>
      <c r="AC235" s="563"/>
      <c r="AD235" s="563"/>
      <c r="AE235" s="563"/>
      <c r="AF235" s="563"/>
      <c r="AG235" s="563"/>
      <c r="AH235" s="563"/>
      <c r="AI235" s="563"/>
      <c r="AJ235" s="563"/>
      <c r="AK235" s="563"/>
      <c r="AL235" s="563"/>
      <c r="AM235" s="563"/>
      <c r="AN235" s="563"/>
      <c r="AO235" s="563"/>
      <c r="AP235" s="563"/>
      <c r="AQ235" s="563"/>
      <c r="AR235" s="563"/>
      <c r="AS235" s="563"/>
    </row>
    <row r="236" spans="4:45">
      <c r="D236" s="605"/>
      <c r="E236" s="606"/>
      <c r="F236" s="606"/>
      <c r="G236" s="606"/>
      <c r="H236" s="606"/>
      <c r="I236" s="606"/>
      <c r="J236" s="606"/>
      <c r="K236" s="606"/>
      <c r="L236" s="606"/>
      <c r="M236" s="606"/>
      <c r="N236" s="606"/>
      <c r="O236" s="606"/>
      <c r="P236" s="606"/>
      <c r="Q236" s="606"/>
      <c r="R236" s="606"/>
      <c r="S236" s="606"/>
      <c r="T236" s="606"/>
      <c r="U236" s="602"/>
      <c r="V236" s="562"/>
      <c r="W236" s="563"/>
      <c r="X236" s="563"/>
      <c r="Y236" s="563"/>
      <c r="Z236" s="563"/>
      <c r="AA236" s="563"/>
      <c r="AB236" s="563"/>
      <c r="AC236" s="563"/>
      <c r="AD236" s="563"/>
      <c r="AE236" s="563"/>
      <c r="AF236" s="563"/>
      <c r="AG236" s="563"/>
      <c r="AH236" s="563"/>
      <c r="AI236" s="563"/>
      <c r="AJ236" s="563"/>
      <c r="AK236" s="563"/>
      <c r="AL236" s="563"/>
      <c r="AM236" s="563"/>
      <c r="AN236" s="563"/>
      <c r="AO236" s="563"/>
      <c r="AP236" s="563"/>
      <c r="AQ236" s="563"/>
      <c r="AR236" s="563"/>
      <c r="AS236" s="563"/>
    </row>
    <row r="237" spans="4:45">
      <c r="D237" s="605"/>
      <c r="E237" s="606"/>
      <c r="F237" s="606"/>
      <c r="G237" s="606"/>
      <c r="H237" s="606"/>
      <c r="I237" s="606"/>
      <c r="J237" s="606"/>
      <c r="K237" s="606"/>
      <c r="L237" s="606"/>
      <c r="M237" s="606"/>
      <c r="N237" s="606"/>
      <c r="O237" s="606"/>
      <c r="P237" s="606"/>
      <c r="Q237" s="606"/>
      <c r="R237" s="606"/>
      <c r="S237" s="606"/>
      <c r="T237" s="606"/>
      <c r="U237" s="602"/>
      <c r="V237" s="562"/>
      <c r="W237" s="563"/>
      <c r="X237" s="563"/>
      <c r="Y237" s="563"/>
      <c r="Z237" s="563"/>
      <c r="AA237" s="563"/>
      <c r="AB237" s="563"/>
      <c r="AC237" s="563"/>
      <c r="AD237" s="563"/>
      <c r="AE237" s="563"/>
      <c r="AF237" s="563"/>
      <c r="AG237" s="563"/>
      <c r="AH237" s="563"/>
      <c r="AI237" s="563"/>
      <c r="AJ237" s="563"/>
      <c r="AK237" s="563"/>
      <c r="AL237" s="563"/>
      <c r="AM237" s="563"/>
      <c r="AN237" s="563"/>
      <c r="AO237" s="563"/>
      <c r="AP237" s="563"/>
      <c r="AQ237" s="563"/>
      <c r="AR237" s="563"/>
      <c r="AS237" s="563"/>
    </row>
    <row r="238" spans="4:45">
      <c r="D238" s="605"/>
      <c r="E238" s="606"/>
      <c r="F238" s="606"/>
      <c r="G238" s="606"/>
      <c r="H238" s="606"/>
      <c r="I238" s="606"/>
      <c r="J238" s="606"/>
      <c r="K238" s="606"/>
      <c r="L238" s="606"/>
      <c r="M238" s="606"/>
      <c r="N238" s="606"/>
      <c r="O238" s="606"/>
      <c r="P238" s="606"/>
      <c r="Q238" s="606"/>
      <c r="R238" s="606"/>
      <c r="S238" s="606"/>
      <c r="T238" s="606"/>
      <c r="U238" s="602"/>
      <c r="V238" s="562"/>
      <c r="W238" s="563"/>
      <c r="X238" s="563"/>
      <c r="Y238" s="563"/>
      <c r="Z238" s="563"/>
      <c r="AA238" s="563"/>
      <c r="AB238" s="563"/>
      <c r="AC238" s="563"/>
      <c r="AD238" s="563"/>
      <c r="AE238" s="563"/>
      <c r="AF238" s="563"/>
      <c r="AG238" s="563"/>
      <c r="AH238" s="563"/>
      <c r="AI238" s="563"/>
      <c r="AJ238" s="563"/>
      <c r="AK238" s="563"/>
      <c r="AL238" s="563"/>
      <c r="AM238" s="563"/>
      <c r="AN238" s="563"/>
      <c r="AO238" s="563"/>
      <c r="AP238" s="563"/>
      <c r="AQ238" s="563"/>
      <c r="AR238" s="563"/>
      <c r="AS238" s="563"/>
    </row>
    <row r="239" spans="4:45">
      <c r="D239" s="605"/>
      <c r="E239" s="606"/>
      <c r="F239" s="606"/>
      <c r="G239" s="606"/>
      <c r="H239" s="606"/>
      <c r="I239" s="606"/>
      <c r="J239" s="606"/>
      <c r="K239" s="606"/>
      <c r="L239" s="606"/>
      <c r="M239" s="606"/>
      <c r="N239" s="606"/>
      <c r="O239" s="606"/>
      <c r="P239" s="606"/>
      <c r="Q239" s="606"/>
      <c r="R239" s="606"/>
      <c r="S239" s="606"/>
      <c r="T239" s="606"/>
      <c r="U239" s="602"/>
      <c r="V239" s="562"/>
      <c r="W239" s="563"/>
      <c r="X239" s="563"/>
      <c r="Y239" s="563"/>
      <c r="Z239" s="563"/>
      <c r="AA239" s="563"/>
      <c r="AB239" s="563"/>
      <c r="AC239" s="563"/>
      <c r="AD239" s="563"/>
      <c r="AE239" s="563"/>
      <c r="AF239" s="563"/>
      <c r="AG239" s="563"/>
      <c r="AH239" s="563"/>
      <c r="AI239" s="563"/>
      <c r="AJ239" s="563"/>
      <c r="AK239" s="563"/>
      <c r="AL239" s="563"/>
      <c r="AM239" s="563"/>
      <c r="AN239" s="563"/>
      <c r="AO239" s="563"/>
      <c r="AP239" s="563"/>
      <c r="AQ239" s="563"/>
      <c r="AR239" s="563"/>
      <c r="AS239" s="563"/>
    </row>
    <row r="240" spans="4:45">
      <c r="D240" s="605"/>
      <c r="E240" s="606"/>
      <c r="F240" s="606"/>
      <c r="G240" s="606"/>
      <c r="H240" s="606"/>
      <c r="I240" s="606"/>
      <c r="J240" s="606"/>
      <c r="K240" s="606"/>
      <c r="L240" s="606"/>
      <c r="M240" s="606"/>
      <c r="N240" s="606"/>
      <c r="O240" s="606"/>
      <c r="P240" s="606"/>
      <c r="Q240" s="606"/>
      <c r="R240" s="606"/>
      <c r="S240" s="606"/>
      <c r="T240" s="606"/>
      <c r="U240" s="602"/>
      <c r="V240" s="562"/>
      <c r="W240" s="563"/>
      <c r="X240" s="563"/>
      <c r="Y240" s="563"/>
      <c r="Z240" s="563"/>
      <c r="AA240" s="563"/>
      <c r="AB240" s="563"/>
      <c r="AC240" s="563"/>
      <c r="AD240" s="563"/>
      <c r="AE240" s="563"/>
      <c r="AF240" s="563"/>
      <c r="AG240" s="563"/>
      <c r="AH240" s="563"/>
      <c r="AI240" s="563"/>
      <c r="AJ240" s="563"/>
      <c r="AK240" s="563"/>
      <c r="AL240" s="563"/>
      <c r="AM240" s="563"/>
      <c r="AN240" s="563"/>
      <c r="AO240" s="563"/>
      <c r="AP240" s="563"/>
      <c r="AQ240" s="563"/>
      <c r="AR240" s="563"/>
      <c r="AS240" s="563"/>
    </row>
    <row r="241" spans="4:45">
      <c r="D241" s="605"/>
      <c r="E241" s="606"/>
      <c r="F241" s="606"/>
      <c r="G241" s="606"/>
      <c r="H241" s="606"/>
      <c r="I241" s="606"/>
      <c r="J241" s="606"/>
      <c r="K241" s="606"/>
      <c r="L241" s="606"/>
      <c r="M241" s="606"/>
      <c r="N241" s="606"/>
      <c r="O241" s="606"/>
      <c r="P241" s="606"/>
      <c r="Q241" s="606"/>
      <c r="R241" s="606"/>
      <c r="S241" s="606"/>
      <c r="T241" s="606"/>
      <c r="U241" s="602"/>
      <c r="V241" s="562"/>
      <c r="W241" s="563"/>
      <c r="X241" s="563"/>
      <c r="Y241" s="563"/>
      <c r="Z241" s="563"/>
      <c r="AA241" s="563"/>
      <c r="AB241" s="563"/>
      <c r="AC241" s="563"/>
      <c r="AD241" s="563"/>
      <c r="AE241" s="563"/>
      <c r="AF241" s="563"/>
      <c r="AG241" s="563"/>
      <c r="AH241" s="563"/>
      <c r="AI241" s="563"/>
      <c r="AJ241" s="563"/>
      <c r="AK241" s="563"/>
      <c r="AL241" s="563"/>
      <c r="AM241" s="563"/>
      <c r="AN241" s="563"/>
      <c r="AO241" s="563"/>
      <c r="AP241" s="563"/>
      <c r="AQ241" s="563"/>
      <c r="AR241" s="563"/>
      <c r="AS241" s="563"/>
    </row>
    <row r="242" spans="4:45">
      <c r="D242" s="605"/>
      <c r="E242" s="606"/>
      <c r="F242" s="606"/>
      <c r="G242" s="606"/>
      <c r="H242" s="606"/>
      <c r="I242" s="606"/>
      <c r="J242" s="606"/>
      <c r="K242" s="606"/>
      <c r="L242" s="606"/>
      <c r="M242" s="606"/>
      <c r="N242" s="606"/>
      <c r="O242" s="606"/>
      <c r="P242" s="606"/>
      <c r="Q242" s="606"/>
      <c r="R242" s="606"/>
      <c r="S242" s="606"/>
      <c r="T242" s="606"/>
      <c r="U242" s="602"/>
      <c r="V242" s="562"/>
      <c r="W242" s="563"/>
      <c r="X242" s="563"/>
      <c r="Y242" s="563"/>
      <c r="Z242" s="563"/>
      <c r="AA242" s="563"/>
      <c r="AB242" s="563"/>
      <c r="AC242" s="563"/>
      <c r="AD242" s="563"/>
      <c r="AE242" s="563"/>
      <c r="AF242" s="563"/>
      <c r="AG242" s="563"/>
      <c r="AH242" s="563"/>
      <c r="AI242" s="563"/>
      <c r="AJ242" s="563"/>
      <c r="AK242" s="563"/>
      <c r="AL242" s="563"/>
      <c r="AM242" s="563"/>
      <c r="AN242" s="563"/>
      <c r="AO242" s="563"/>
      <c r="AP242" s="563"/>
      <c r="AQ242" s="563"/>
      <c r="AR242" s="563"/>
      <c r="AS242" s="563"/>
    </row>
    <row r="243" spans="4:45">
      <c r="D243" s="605"/>
      <c r="E243" s="606"/>
      <c r="F243" s="606"/>
      <c r="G243" s="606"/>
      <c r="H243" s="606"/>
      <c r="I243" s="606"/>
      <c r="J243" s="606"/>
      <c r="K243" s="606"/>
      <c r="L243" s="606"/>
      <c r="M243" s="606"/>
      <c r="N243" s="606"/>
      <c r="O243" s="606"/>
      <c r="P243" s="606"/>
      <c r="Q243" s="606"/>
      <c r="R243" s="606"/>
      <c r="S243" s="606"/>
      <c r="T243" s="606"/>
      <c r="U243" s="602"/>
      <c r="V243" s="562"/>
      <c r="W243" s="563"/>
      <c r="X243" s="563"/>
      <c r="Y243" s="563"/>
      <c r="Z243" s="563"/>
      <c r="AA243" s="563"/>
      <c r="AB243" s="563"/>
      <c r="AC243" s="563"/>
      <c r="AD243" s="563"/>
      <c r="AE243" s="563"/>
      <c r="AF243" s="563"/>
      <c r="AG243" s="563"/>
      <c r="AH243" s="563"/>
      <c r="AI243" s="563"/>
      <c r="AJ243" s="563"/>
      <c r="AK243" s="563"/>
      <c r="AL243" s="563"/>
      <c r="AM243" s="563"/>
      <c r="AN243" s="563"/>
      <c r="AO243" s="563"/>
      <c r="AP243" s="563"/>
      <c r="AQ243" s="563"/>
      <c r="AR243" s="563"/>
      <c r="AS243" s="563"/>
    </row>
    <row r="244" spans="4:45">
      <c r="D244" s="605"/>
      <c r="E244" s="606"/>
      <c r="F244" s="606"/>
      <c r="G244" s="606"/>
      <c r="H244" s="606"/>
      <c r="I244" s="606"/>
      <c r="J244" s="606"/>
      <c r="K244" s="606"/>
      <c r="L244" s="606"/>
      <c r="M244" s="606"/>
      <c r="N244" s="606"/>
      <c r="O244" s="606"/>
      <c r="P244" s="606"/>
      <c r="Q244" s="606"/>
      <c r="R244" s="606"/>
      <c r="S244" s="606"/>
      <c r="T244" s="606"/>
      <c r="U244" s="602"/>
      <c r="V244" s="562"/>
      <c r="W244" s="563"/>
      <c r="X244" s="563"/>
      <c r="Y244" s="563"/>
      <c r="Z244" s="563"/>
      <c r="AA244" s="563"/>
      <c r="AB244" s="563"/>
      <c r="AC244" s="563"/>
      <c r="AD244" s="563"/>
      <c r="AE244" s="563"/>
      <c r="AF244" s="563"/>
      <c r="AG244" s="563"/>
      <c r="AH244" s="563"/>
      <c r="AI244" s="563"/>
      <c r="AJ244" s="563"/>
      <c r="AK244" s="563"/>
      <c r="AL244" s="563"/>
      <c r="AM244" s="563"/>
      <c r="AN244" s="563"/>
      <c r="AO244" s="563"/>
      <c r="AP244" s="563"/>
      <c r="AQ244" s="563"/>
      <c r="AR244" s="563"/>
      <c r="AS244" s="563"/>
    </row>
    <row r="245" spans="4:45">
      <c r="D245" s="605"/>
      <c r="E245" s="606"/>
      <c r="F245" s="606"/>
      <c r="G245" s="606"/>
      <c r="H245" s="606"/>
      <c r="I245" s="606"/>
      <c r="J245" s="606"/>
      <c r="K245" s="606"/>
      <c r="L245" s="606"/>
      <c r="M245" s="606"/>
      <c r="N245" s="606"/>
      <c r="O245" s="606"/>
      <c r="P245" s="606"/>
      <c r="Q245" s="606"/>
      <c r="R245" s="606"/>
      <c r="S245" s="606"/>
      <c r="T245" s="606"/>
      <c r="U245" s="602"/>
      <c r="V245" s="562"/>
      <c r="W245" s="563"/>
      <c r="X245" s="563"/>
      <c r="Y245" s="563"/>
      <c r="Z245" s="563"/>
      <c r="AA245" s="563"/>
      <c r="AB245" s="563"/>
      <c r="AC245" s="563"/>
      <c r="AD245" s="563"/>
      <c r="AE245" s="563"/>
      <c r="AF245" s="563"/>
      <c r="AG245" s="563"/>
      <c r="AH245" s="563"/>
      <c r="AI245" s="563"/>
      <c r="AJ245" s="563"/>
      <c r="AK245" s="563"/>
      <c r="AL245" s="563"/>
      <c r="AM245" s="563"/>
      <c r="AN245" s="563"/>
      <c r="AO245" s="563"/>
      <c r="AP245" s="563"/>
      <c r="AQ245" s="563"/>
      <c r="AR245" s="563"/>
      <c r="AS245" s="563"/>
    </row>
    <row r="246" spans="4:45">
      <c r="D246" s="605"/>
      <c r="E246" s="606"/>
      <c r="F246" s="606"/>
      <c r="G246" s="606"/>
      <c r="H246" s="606"/>
      <c r="I246" s="606"/>
      <c r="J246" s="606"/>
      <c r="K246" s="606"/>
      <c r="L246" s="606"/>
      <c r="M246" s="606"/>
      <c r="N246" s="606"/>
      <c r="O246" s="606"/>
      <c r="P246" s="606"/>
      <c r="Q246" s="606"/>
      <c r="R246" s="606"/>
      <c r="S246" s="606"/>
      <c r="T246" s="606"/>
      <c r="U246" s="602"/>
      <c r="V246" s="562"/>
      <c r="W246" s="563"/>
      <c r="X246" s="563"/>
      <c r="Y246" s="563"/>
      <c r="Z246" s="563"/>
      <c r="AA246" s="563"/>
      <c r="AB246" s="563"/>
      <c r="AC246" s="563"/>
      <c r="AD246" s="563"/>
      <c r="AE246" s="563"/>
      <c r="AF246" s="563"/>
      <c r="AG246" s="563"/>
      <c r="AH246" s="563"/>
      <c r="AI246" s="563"/>
      <c r="AJ246" s="563"/>
      <c r="AK246" s="563"/>
      <c r="AL246" s="563"/>
      <c r="AM246" s="563"/>
      <c r="AN246" s="563"/>
      <c r="AO246" s="563"/>
      <c r="AP246" s="563"/>
      <c r="AQ246" s="563"/>
      <c r="AR246" s="563"/>
      <c r="AS246" s="563"/>
    </row>
    <row r="247" spans="4:45">
      <c r="D247" s="605"/>
      <c r="E247" s="606"/>
      <c r="F247" s="606"/>
      <c r="G247" s="606"/>
      <c r="H247" s="606"/>
      <c r="I247" s="606"/>
      <c r="J247" s="606"/>
      <c r="K247" s="606"/>
      <c r="L247" s="606"/>
      <c r="M247" s="606"/>
      <c r="N247" s="606"/>
      <c r="O247" s="606"/>
      <c r="P247" s="606"/>
      <c r="Q247" s="606"/>
      <c r="R247" s="606"/>
      <c r="S247" s="606"/>
      <c r="T247" s="606"/>
      <c r="U247" s="602"/>
      <c r="V247" s="562"/>
      <c r="W247" s="563"/>
      <c r="X247" s="563"/>
      <c r="Y247" s="563"/>
      <c r="Z247" s="563"/>
      <c r="AA247" s="563"/>
      <c r="AB247" s="563"/>
      <c r="AC247" s="563"/>
      <c r="AD247" s="563"/>
      <c r="AE247" s="563"/>
      <c r="AF247" s="563"/>
      <c r="AG247" s="563"/>
      <c r="AH247" s="563"/>
      <c r="AI247" s="563"/>
      <c r="AJ247" s="563"/>
      <c r="AK247" s="563"/>
      <c r="AL247" s="563"/>
      <c r="AM247" s="563"/>
      <c r="AN247" s="563"/>
      <c r="AO247" s="563"/>
      <c r="AP247" s="563"/>
      <c r="AQ247" s="563"/>
      <c r="AR247" s="563"/>
      <c r="AS247" s="563"/>
    </row>
    <row r="248" spans="4:45">
      <c r="D248" s="605"/>
      <c r="E248" s="606"/>
      <c r="F248" s="606"/>
      <c r="G248" s="606"/>
      <c r="H248" s="606"/>
      <c r="I248" s="606"/>
      <c r="J248" s="606"/>
      <c r="K248" s="606"/>
      <c r="L248" s="606"/>
      <c r="M248" s="606"/>
      <c r="N248" s="606"/>
      <c r="O248" s="606"/>
      <c r="P248" s="606"/>
      <c r="Q248" s="606"/>
      <c r="R248" s="606"/>
      <c r="S248" s="606"/>
      <c r="T248" s="606"/>
      <c r="U248" s="602"/>
      <c r="V248" s="562"/>
      <c r="W248" s="563"/>
      <c r="X248" s="563"/>
      <c r="Y248" s="563"/>
      <c r="Z248" s="563"/>
      <c r="AA248" s="563"/>
      <c r="AB248" s="563"/>
      <c r="AC248" s="563"/>
      <c r="AD248" s="563"/>
      <c r="AE248" s="563"/>
      <c r="AF248" s="563"/>
      <c r="AG248" s="563"/>
      <c r="AH248" s="563"/>
      <c r="AI248" s="563"/>
      <c r="AJ248" s="563"/>
      <c r="AK248" s="563"/>
      <c r="AL248" s="563"/>
      <c r="AM248" s="563"/>
      <c r="AN248" s="563"/>
      <c r="AO248" s="563"/>
      <c r="AP248" s="563"/>
      <c r="AQ248" s="563"/>
      <c r="AR248" s="563"/>
      <c r="AS248" s="563"/>
    </row>
    <row r="249" spans="4:45">
      <c r="D249" s="605"/>
      <c r="E249" s="606"/>
      <c r="F249" s="606"/>
      <c r="G249" s="606"/>
      <c r="H249" s="606"/>
      <c r="I249" s="606"/>
      <c r="J249" s="606"/>
      <c r="K249" s="606"/>
      <c r="L249" s="606"/>
      <c r="M249" s="606"/>
      <c r="N249" s="606"/>
      <c r="O249" s="606"/>
      <c r="P249" s="606"/>
      <c r="Q249" s="606"/>
      <c r="R249" s="606"/>
      <c r="S249" s="606"/>
      <c r="T249" s="606"/>
      <c r="U249" s="602"/>
      <c r="V249" s="562"/>
      <c r="W249" s="563"/>
      <c r="X249" s="563"/>
      <c r="Y249" s="563"/>
      <c r="Z249" s="563"/>
      <c r="AA249" s="563"/>
      <c r="AB249" s="563"/>
      <c r="AC249" s="563"/>
      <c r="AD249" s="563"/>
      <c r="AE249" s="563"/>
      <c r="AF249" s="563"/>
      <c r="AG249" s="563"/>
      <c r="AH249" s="563"/>
      <c r="AI249" s="563"/>
      <c r="AJ249" s="563"/>
      <c r="AK249" s="563"/>
      <c r="AL249" s="563"/>
      <c r="AM249" s="563"/>
      <c r="AN249" s="563"/>
      <c r="AO249" s="563"/>
      <c r="AP249" s="563"/>
      <c r="AQ249" s="563"/>
      <c r="AR249" s="563"/>
      <c r="AS249" s="563"/>
    </row>
    <row r="250" spans="4:45">
      <c r="D250" s="605"/>
      <c r="E250" s="606"/>
      <c r="F250" s="606"/>
      <c r="G250" s="606"/>
      <c r="H250" s="606"/>
      <c r="I250" s="606"/>
      <c r="J250" s="606"/>
      <c r="K250" s="606"/>
      <c r="L250" s="606"/>
      <c r="M250" s="606"/>
      <c r="N250" s="606"/>
      <c r="O250" s="606"/>
      <c r="P250" s="606"/>
      <c r="Q250" s="606"/>
      <c r="R250" s="606"/>
      <c r="S250" s="606"/>
      <c r="T250" s="606"/>
      <c r="U250" s="602"/>
      <c r="V250" s="562"/>
      <c r="W250" s="563"/>
      <c r="X250" s="563"/>
      <c r="Y250" s="563"/>
      <c r="Z250" s="563"/>
      <c r="AA250" s="563"/>
      <c r="AB250" s="563"/>
      <c r="AC250" s="563"/>
      <c r="AD250" s="563"/>
      <c r="AE250" s="563"/>
      <c r="AF250" s="563"/>
      <c r="AG250" s="563"/>
      <c r="AH250" s="563"/>
      <c r="AI250" s="563"/>
      <c r="AJ250" s="563"/>
      <c r="AK250" s="563"/>
      <c r="AL250" s="563"/>
      <c r="AM250" s="563"/>
      <c r="AN250" s="563"/>
      <c r="AO250" s="563"/>
      <c r="AP250" s="563"/>
      <c r="AQ250" s="563"/>
      <c r="AR250" s="563"/>
      <c r="AS250" s="563"/>
    </row>
    <row r="251" spans="4:45">
      <c r="D251" s="605"/>
      <c r="E251" s="606"/>
      <c r="F251" s="606"/>
      <c r="G251" s="606"/>
      <c r="H251" s="606"/>
      <c r="I251" s="606"/>
      <c r="J251" s="606"/>
      <c r="K251" s="606"/>
      <c r="L251" s="606"/>
      <c r="M251" s="606"/>
      <c r="N251" s="606"/>
      <c r="O251" s="606"/>
      <c r="P251" s="606"/>
      <c r="Q251" s="606"/>
      <c r="R251" s="606"/>
      <c r="S251" s="606"/>
      <c r="T251" s="606"/>
      <c r="U251" s="602"/>
      <c r="V251" s="562"/>
      <c r="W251" s="563"/>
      <c r="X251" s="563"/>
      <c r="Y251" s="563"/>
      <c r="Z251" s="563"/>
      <c r="AA251" s="563"/>
      <c r="AB251" s="563"/>
      <c r="AC251" s="563"/>
      <c r="AD251" s="563"/>
      <c r="AE251" s="563"/>
      <c r="AF251" s="563"/>
      <c r="AG251" s="563"/>
      <c r="AH251" s="563"/>
      <c r="AI251" s="563"/>
      <c r="AJ251" s="563"/>
      <c r="AK251" s="563"/>
      <c r="AL251" s="563"/>
      <c r="AM251" s="563"/>
      <c r="AN251" s="563"/>
      <c r="AO251" s="563"/>
      <c r="AP251" s="563"/>
      <c r="AQ251" s="563"/>
      <c r="AR251" s="563"/>
      <c r="AS251" s="563"/>
    </row>
    <row r="252" spans="4:45">
      <c r="D252" s="605"/>
      <c r="E252" s="606"/>
      <c r="F252" s="606"/>
      <c r="G252" s="606"/>
      <c r="H252" s="606"/>
      <c r="I252" s="606"/>
      <c r="J252" s="606"/>
      <c r="K252" s="606"/>
      <c r="L252" s="606"/>
      <c r="M252" s="606"/>
      <c r="N252" s="606"/>
      <c r="O252" s="606"/>
      <c r="P252" s="606"/>
      <c r="Q252" s="606"/>
      <c r="R252" s="606"/>
      <c r="S252" s="606"/>
      <c r="T252" s="606"/>
      <c r="U252" s="602"/>
      <c r="V252" s="562"/>
      <c r="W252" s="563"/>
      <c r="X252" s="563"/>
      <c r="Y252" s="563"/>
      <c r="Z252" s="563"/>
      <c r="AA252" s="563"/>
      <c r="AB252" s="563"/>
      <c r="AC252" s="563"/>
      <c r="AD252" s="563"/>
      <c r="AE252" s="563"/>
      <c r="AF252" s="563"/>
      <c r="AG252" s="563"/>
      <c r="AH252" s="563"/>
      <c r="AI252" s="563"/>
      <c r="AJ252" s="563"/>
      <c r="AK252" s="563"/>
      <c r="AL252" s="563"/>
      <c r="AM252" s="563"/>
      <c r="AN252" s="563"/>
      <c r="AO252" s="563"/>
      <c r="AP252" s="563"/>
      <c r="AQ252" s="563"/>
      <c r="AR252" s="563"/>
      <c r="AS252" s="563"/>
    </row>
    <row r="253" spans="4:45">
      <c r="D253" s="605"/>
      <c r="E253" s="606"/>
      <c r="F253" s="606"/>
      <c r="G253" s="606"/>
      <c r="H253" s="606"/>
      <c r="I253" s="606"/>
      <c r="J253" s="606"/>
      <c r="K253" s="606"/>
      <c r="L253" s="606"/>
      <c r="M253" s="606"/>
      <c r="N253" s="606"/>
      <c r="O253" s="606"/>
      <c r="P253" s="606"/>
      <c r="Q253" s="606"/>
      <c r="R253" s="606"/>
      <c r="S253" s="606"/>
      <c r="T253" s="606"/>
      <c r="U253" s="602"/>
      <c r="V253" s="562"/>
      <c r="W253" s="563"/>
      <c r="X253" s="563"/>
      <c r="Y253" s="563"/>
      <c r="Z253" s="563"/>
      <c r="AA253" s="563"/>
      <c r="AB253" s="563"/>
      <c r="AC253" s="563"/>
      <c r="AD253" s="563"/>
      <c r="AE253" s="563"/>
      <c r="AF253" s="563"/>
      <c r="AG253" s="563"/>
      <c r="AH253" s="563"/>
      <c r="AI253" s="563"/>
      <c r="AJ253" s="563"/>
      <c r="AK253" s="563"/>
      <c r="AL253" s="563"/>
      <c r="AM253" s="563"/>
      <c r="AN253" s="563"/>
      <c r="AO253" s="563"/>
      <c r="AP253" s="563"/>
      <c r="AQ253" s="563"/>
      <c r="AR253" s="563"/>
      <c r="AS253" s="563"/>
    </row>
    <row r="254" spans="4:45">
      <c r="D254" s="605"/>
      <c r="E254" s="606"/>
      <c r="F254" s="606"/>
      <c r="G254" s="606"/>
      <c r="H254" s="606"/>
      <c r="I254" s="606"/>
      <c r="J254" s="606"/>
      <c r="K254" s="606"/>
      <c r="L254" s="606"/>
      <c r="M254" s="606"/>
      <c r="N254" s="606"/>
      <c r="O254" s="606"/>
      <c r="P254" s="606"/>
      <c r="Q254" s="606"/>
      <c r="R254" s="606"/>
      <c r="S254" s="606"/>
      <c r="T254" s="606"/>
      <c r="U254" s="602"/>
      <c r="V254" s="562"/>
      <c r="W254" s="563"/>
      <c r="X254" s="563"/>
      <c r="Y254" s="563"/>
      <c r="Z254" s="563"/>
      <c r="AA254" s="563"/>
      <c r="AB254" s="563"/>
      <c r="AC254" s="563"/>
      <c r="AD254" s="563"/>
      <c r="AE254" s="563"/>
      <c r="AF254" s="563"/>
      <c r="AG254" s="563"/>
      <c r="AH254" s="563"/>
      <c r="AI254" s="563"/>
      <c r="AJ254" s="563"/>
      <c r="AK254" s="563"/>
      <c r="AL254" s="563"/>
      <c r="AM254" s="563"/>
      <c r="AN254" s="563"/>
      <c r="AO254" s="563"/>
      <c r="AP254" s="563"/>
      <c r="AQ254" s="563"/>
      <c r="AR254" s="563"/>
      <c r="AS254" s="563"/>
    </row>
    <row r="255" spans="4:45">
      <c r="D255" s="605"/>
      <c r="E255" s="606"/>
      <c r="F255" s="606"/>
      <c r="G255" s="606"/>
      <c r="H255" s="606"/>
      <c r="I255" s="606"/>
      <c r="J255" s="606"/>
      <c r="K255" s="606"/>
      <c r="L255" s="606"/>
      <c r="M255" s="606"/>
      <c r="N255" s="606"/>
      <c r="O255" s="606"/>
      <c r="P255" s="606"/>
      <c r="Q255" s="606"/>
      <c r="R255" s="606"/>
      <c r="S255" s="606"/>
      <c r="T255" s="606"/>
      <c r="U255" s="602"/>
      <c r="V255" s="562"/>
      <c r="W255" s="563"/>
      <c r="X255" s="563"/>
      <c r="Y255" s="563"/>
      <c r="Z255" s="563"/>
      <c r="AA255" s="563"/>
      <c r="AB255" s="563"/>
      <c r="AC255" s="563"/>
      <c r="AD255" s="563"/>
      <c r="AE255" s="563"/>
      <c r="AF255" s="563"/>
      <c r="AG255" s="563"/>
      <c r="AH255" s="563"/>
      <c r="AI255" s="563"/>
      <c r="AJ255" s="563"/>
      <c r="AK255" s="563"/>
      <c r="AL255" s="563"/>
      <c r="AM255" s="563"/>
      <c r="AN255" s="563"/>
      <c r="AO255" s="563"/>
      <c r="AP255" s="563"/>
      <c r="AQ255" s="563"/>
      <c r="AR255" s="563"/>
      <c r="AS255" s="563"/>
    </row>
    <row r="256" spans="4:45">
      <c r="D256" s="605"/>
      <c r="E256" s="606"/>
      <c r="F256" s="606"/>
      <c r="G256" s="606"/>
      <c r="H256" s="606"/>
      <c r="I256" s="606"/>
      <c r="J256" s="606"/>
      <c r="K256" s="606"/>
      <c r="L256" s="606"/>
      <c r="M256" s="606"/>
      <c r="N256" s="606"/>
      <c r="O256" s="606"/>
      <c r="P256" s="606"/>
      <c r="Q256" s="606"/>
      <c r="R256" s="606"/>
      <c r="S256" s="606"/>
      <c r="T256" s="606"/>
      <c r="U256" s="602"/>
      <c r="V256" s="562"/>
      <c r="W256" s="563"/>
      <c r="X256" s="563"/>
      <c r="Y256" s="563"/>
      <c r="Z256" s="563"/>
      <c r="AA256" s="563"/>
      <c r="AB256" s="563"/>
      <c r="AC256" s="563"/>
      <c r="AD256" s="563"/>
      <c r="AE256" s="563"/>
      <c r="AF256" s="563"/>
      <c r="AG256" s="563"/>
      <c r="AH256" s="563"/>
      <c r="AI256" s="563"/>
      <c r="AJ256" s="563"/>
      <c r="AK256" s="563"/>
      <c r="AL256" s="563"/>
      <c r="AM256" s="563"/>
      <c r="AN256" s="563"/>
      <c r="AO256" s="563"/>
      <c r="AP256" s="563"/>
      <c r="AQ256" s="563"/>
      <c r="AR256" s="563"/>
      <c r="AS256" s="563"/>
    </row>
    <row r="257" spans="4:45">
      <c r="D257" s="605"/>
      <c r="E257" s="606"/>
      <c r="F257" s="606"/>
      <c r="G257" s="606"/>
      <c r="H257" s="606"/>
      <c r="I257" s="606"/>
      <c r="J257" s="606"/>
      <c r="K257" s="606"/>
      <c r="L257" s="606"/>
      <c r="M257" s="606"/>
      <c r="N257" s="606"/>
      <c r="O257" s="606"/>
      <c r="P257" s="606"/>
      <c r="Q257" s="606"/>
      <c r="R257" s="606"/>
      <c r="S257" s="606"/>
      <c r="T257" s="606"/>
      <c r="U257" s="602"/>
      <c r="V257" s="562"/>
      <c r="W257" s="563"/>
      <c r="X257" s="563"/>
      <c r="Y257" s="563"/>
      <c r="Z257" s="563"/>
      <c r="AA257" s="563"/>
      <c r="AB257" s="563"/>
      <c r="AC257" s="563"/>
      <c r="AD257" s="563"/>
      <c r="AE257" s="563"/>
      <c r="AF257" s="563"/>
      <c r="AG257" s="563"/>
      <c r="AH257" s="563"/>
      <c r="AI257" s="563"/>
      <c r="AJ257" s="563"/>
      <c r="AK257" s="563"/>
      <c r="AL257" s="563"/>
      <c r="AM257" s="563"/>
      <c r="AN257" s="563"/>
      <c r="AO257" s="563"/>
      <c r="AP257" s="563"/>
      <c r="AQ257" s="563"/>
      <c r="AR257" s="563"/>
      <c r="AS257" s="563"/>
    </row>
    <row r="258" spans="4:45">
      <c r="D258" s="605"/>
      <c r="E258" s="606"/>
      <c r="F258" s="606"/>
      <c r="G258" s="606"/>
      <c r="H258" s="606"/>
      <c r="I258" s="606"/>
      <c r="J258" s="606"/>
      <c r="K258" s="606"/>
      <c r="L258" s="606"/>
      <c r="M258" s="606"/>
      <c r="N258" s="606"/>
      <c r="O258" s="606"/>
      <c r="P258" s="606"/>
      <c r="Q258" s="606"/>
      <c r="R258" s="606"/>
      <c r="S258" s="606"/>
      <c r="T258" s="606"/>
      <c r="U258" s="602"/>
      <c r="V258" s="562"/>
      <c r="W258" s="563"/>
      <c r="X258" s="563"/>
      <c r="Y258" s="563"/>
      <c r="Z258" s="563"/>
      <c r="AA258" s="563"/>
      <c r="AB258" s="563"/>
      <c r="AC258" s="563"/>
      <c r="AD258" s="563"/>
      <c r="AE258" s="563"/>
      <c r="AF258" s="563"/>
      <c r="AG258" s="563"/>
      <c r="AH258" s="563"/>
      <c r="AI258" s="563"/>
      <c r="AJ258" s="563"/>
      <c r="AK258" s="563"/>
      <c r="AL258" s="563"/>
      <c r="AM258" s="563"/>
      <c r="AN258" s="563"/>
      <c r="AO258" s="563"/>
      <c r="AP258" s="563"/>
      <c r="AQ258" s="563"/>
      <c r="AR258" s="563"/>
      <c r="AS258" s="563"/>
    </row>
    <row r="259" spans="4:45">
      <c r="D259" s="605"/>
      <c r="E259" s="606"/>
      <c r="F259" s="606"/>
      <c r="G259" s="606"/>
      <c r="H259" s="606"/>
      <c r="I259" s="606"/>
      <c r="J259" s="606"/>
      <c r="K259" s="606"/>
      <c r="L259" s="606"/>
      <c r="M259" s="606"/>
      <c r="N259" s="606"/>
      <c r="O259" s="606"/>
      <c r="P259" s="606"/>
      <c r="Q259" s="606"/>
      <c r="R259" s="606"/>
      <c r="S259" s="606"/>
      <c r="T259" s="606"/>
      <c r="U259" s="602"/>
      <c r="V259" s="562"/>
      <c r="W259" s="563"/>
      <c r="X259" s="563"/>
      <c r="Y259" s="563"/>
      <c r="Z259" s="563"/>
      <c r="AA259" s="563"/>
      <c r="AB259" s="563"/>
      <c r="AC259" s="563"/>
      <c r="AD259" s="563"/>
      <c r="AE259" s="563"/>
      <c r="AF259" s="563"/>
      <c r="AG259" s="563"/>
      <c r="AH259" s="563"/>
      <c r="AI259" s="563"/>
      <c r="AJ259" s="563"/>
      <c r="AK259" s="563"/>
      <c r="AL259" s="563"/>
      <c r="AM259" s="563"/>
      <c r="AN259" s="563"/>
      <c r="AO259" s="563"/>
      <c r="AP259" s="563"/>
      <c r="AQ259" s="563"/>
      <c r="AR259" s="563"/>
      <c r="AS259" s="563"/>
    </row>
    <row r="260" spans="4:45">
      <c r="D260" s="605"/>
      <c r="E260" s="606"/>
      <c r="F260" s="606"/>
      <c r="G260" s="606"/>
      <c r="H260" s="606"/>
      <c r="I260" s="606"/>
      <c r="J260" s="606"/>
      <c r="K260" s="606"/>
      <c r="L260" s="606"/>
      <c r="M260" s="606"/>
      <c r="N260" s="606"/>
      <c r="O260" s="606"/>
      <c r="P260" s="606"/>
      <c r="Q260" s="606"/>
      <c r="R260" s="606"/>
      <c r="S260" s="606"/>
      <c r="T260" s="606"/>
      <c r="U260" s="602"/>
      <c r="V260" s="562"/>
      <c r="W260" s="563"/>
      <c r="X260" s="563"/>
      <c r="Y260" s="563"/>
      <c r="Z260" s="563"/>
      <c r="AA260" s="563"/>
      <c r="AB260" s="563"/>
      <c r="AC260" s="563"/>
      <c r="AD260" s="563"/>
      <c r="AE260" s="563"/>
      <c r="AF260" s="563"/>
      <c r="AG260" s="563"/>
      <c r="AH260" s="563"/>
      <c r="AI260" s="563"/>
      <c r="AJ260" s="563"/>
      <c r="AK260" s="563"/>
      <c r="AL260" s="563"/>
      <c r="AM260" s="563"/>
      <c r="AN260" s="563"/>
      <c r="AO260" s="563"/>
      <c r="AP260" s="563"/>
      <c r="AQ260" s="563"/>
      <c r="AR260" s="563"/>
      <c r="AS260" s="563"/>
    </row>
    <row r="261" spans="4:45">
      <c r="D261" s="605"/>
      <c r="E261" s="606"/>
      <c r="F261" s="606"/>
      <c r="G261" s="606"/>
      <c r="H261" s="606"/>
      <c r="I261" s="606"/>
      <c r="J261" s="606"/>
      <c r="K261" s="606"/>
      <c r="L261" s="606"/>
      <c r="M261" s="606"/>
      <c r="N261" s="606"/>
      <c r="O261" s="606"/>
      <c r="P261" s="606"/>
      <c r="Q261" s="606"/>
      <c r="R261" s="606"/>
      <c r="S261" s="606"/>
      <c r="T261" s="606"/>
      <c r="U261" s="602"/>
      <c r="V261" s="562"/>
      <c r="W261" s="563"/>
      <c r="X261" s="563"/>
      <c r="Y261" s="563"/>
      <c r="Z261" s="563"/>
      <c r="AA261" s="563"/>
      <c r="AB261" s="563"/>
      <c r="AC261" s="563"/>
      <c r="AD261" s="563"/>
      <c r="AE261" s="563"/>
      <c r="AF261" s="563"/>
      <c r="AG261" s="563"/>
      <c r="AH261" s="563"/>
      <c r="AI261" s="563"/>
      <c r="AJ261" s="563"/>
      <c r="AK261" s="563"/>
      <c r="AL261" s="563"/>
      <c r="AM261" s="563"/>
      <c r="AN261" s="563"/>
      <c r="AO261" s="563"/>
      <c r="AP261" s="563"/>
      <c r="AQ261" s="563"/>
      <c r="AR261" s="563"/>
      <c r="AS261" s="563"/>
    </row>
    <row r="262" spans="4:45">
      <c r="D262" s="605"/>
      <c r="E262" s="606"/>
      <c r="F262" s="606"/>
      <c r="G262" s="606"/>
      <c r="H262" s="606"/>
      <c r="I262" s="606"/>
      <c r="J262" s="606"/>
      <c r="K262" s="606"/>
      <c r="L262" s="606"/>
      <c r="M262" s="606"/>
      <c r="N262" s="606"/>
      <c r="O262" s="606"/>
      <c r="P262" s="606"/>
      <c r="Q262" s="606"/>
      <c r="R262" s="606"/>
      <c r="S262" s="606"/>
      <c r="T262" s="606"/>
      <c r="U262" s="602"/>
      <c r="V262" s="562"/>
      <c r="W262" s="563"/>
      <c r="X262" s="563"/>
      <c r="Y262" s="563"/>
      <c r="Z262" s="563"/>
      <c r="AA262" s="563"/>
      <c r="AB262" s="563"/>
      <c r="AC262" s="563"/>
      <c r="AD262" s="563"/>
      <c r="AE262" s="563"/>
      <c r="AF262" s="563"/>
      <c r="AG262" s="563"/>
      <c r="AH262" s="563"/>
      <c r="AI262" s="563"/>
      <c r="AJ262" s="563"/>
      <c r="AK262" s="563"/>
      <c r="AL262" s="563"/>
      <c r="AM262" s="563"/>
      <c r="AN262" s="563"/>
      <c r="AO262" s="563"/>
      <c r="AP262" s="563"/>
      <c r="AQ262" s="563"/>
      <c r="AR262" s="563"/>
      <c r="AS262" s="563"/>
    </row>
    <row r="263" spans="4:45">
      <c r="D263" s="605"/>
      <c r="E263" s="606"/>
      <c r="F263" s="606"/>
      <c r="G263" s="606"/>
      <c r="H263" s="606"/>
      <c r="I263" s="606"/>
      <c r="J263" s="606"/>
      <c r="K263" s="606"/>
      <c r="L263" s="606"/>
      <c r="M263" s="606"/>
      <c r="N263" s="606"/>
      <c r="O263" s="606"/>
      <c r="P263" s="606"/>
      <c r="Q263" s="606"/>
      <c r="R263" s="606"/>
      <c r="S263" s="606"/>
      <c r="T263" s="606"/>
      <c r="U263" s="602"/>
      <c r="V263" s="562"/>
      <c r="W263" s="563"/>
      <c r="X263" s="563"/>
      <c r="Y263" s="563"/>
      <c r="Z263" s="563"/>
      <c r="AA263" s="563"/>
      <c r="AB263" s="563"/>
      <c r="AC263" s="563"/>
      <c r="AD263" s="563"/>
      <c r="AE263" s="563"/>
      <c r="AF263" s="563"/>
      <c r="AG263" s="563"/>
      <c r="AH263" s="563"/>
      <c r="AI263" s="563"/>
      <c r="AJ263" s="563"/>
      <c r="AK263" s="563"/>
      <c r="AL263" s="563"/>
      <c r="AM263" s="563"/>
      <c r="AN263" s="563"/>
      <c r="AO263" s="563"/>
      <c r="AP263" s="563"/>
      <c r="AQ263" s="563"/>
      <c r="AR263" s="563"/>
      <c r="AS263" s="563"/>
    </row>
    <row r="264" spans="4:45">
      <c r="D264" s="605"/>
      <c r="E264" s="606"/>
      <c r="F264" s="606"/>
      <c r="G264" s="606"/>
      <c r="H264" s="606"/>
      <c r="I264" s="606"/>
      <c r="J264" s="606"/>
      <c r="K264" s="606"/>
      <c r="L264" s="606"/>
      <c r="M264" s="606"/>
      <c r="N264" s="606"/>
      <c r="O264" s="606"/>
      <c r="P264" s="606"/>
      <c r="Q264" s="606"/>
      <c r="R264" s="606"/>
      <c r="S264" s="606"/>
      <c r="T264" s="606"/>
      <c r="U264" s="602"/>
      <c r="V264" s="562"/>
      <c r="W264" s="563"/>
      <c r="X264" s="563"/>
      <c r="Y264" s="563"/>
      <c r="Z264" s="563"/>
      <c r="AA264" s="563"/>
      <c r="AB264" s="563"/>
      <c r="AC264" s="563"/>
      <c r="AD264" s="563"/>
      <c r="AE264" s="563"/>
      <c r="AF264" s="563"/>
      <c r="AG264" s="563"/>
      <c r="AH264" s="563"/>
      <c r="AI264" s="563"/>
      <c r="AJ264" s="563"/>
      <c r="AK264" s="563"/>
      <c r="AL264" s="563"/>
      <c r="AM264" s="563"/>
      <c r="AN264" s="563"/>
      <c r="AO264" s="563"/>
      <c r="AP264" s="563"/>
      <c r="AQ264" s="563"/>
      <c r="AR264" s="563"/>
      <c r="AS264" s="563"/>
    </row>
    <row r="265" spans="4:45">
      <c r="D265" s="605"/>
      <c r="E265" s="606"/>
      <c r="F265" s="606"/>
      <c r="G265" s="606"/>
      <c r="H265" s="606"/>
      <c r="I265" s="606"/>
      <c r="J265" s="606"/>
      <c r="K265" s="606"/>
      <c r="L265" s="606"/>
      <c r="M265" s="606"/>
      <c r="N265" s="606"/>
      <c r="O265" s="606"/>
      <c r="P265" s="606"/>
      <c r="Q265" s="606"/>
      <c r="R265" s="606"/>
      <c r="S265" s="606"/>
      <c r="T265" s="606"/>
      <c r="U265" s="602"/>
      <c r="V265" s="562"/>
      <c r="W265" s="563"/>
      <c r="X265" s="563"/>
      <c r="Y265" s="563"/>
      <c r="Z265" s="563"/>
      <c r="AA265" s="563"/>
      <c r="AB265" s="563"/>
      <c r="AC265" s="563"/>
      <c r="AD265" s="563"/>
      <c r="AE265" s="563"/>
      <c r="AF265" s="563"/>
      <c r="AG265" s="563"/>
      <c r="AH265" s="563"/>
      <c r="AI265" s="563"/>
      <c r="AJ265" s="563"/>
      <c r="AK265" s="563"/>
      <c r="AL265" s="563"/>
      <c r="AM265" s="563"/>
      <c r="AN265" s="563"/>
      <c r="AO265" s="563"/>
      <c r="AP265" s="563"/>
      <c r="AQ265" s="563"/>
      <c r="AR265" s="563"/>
      <c r="AS265" s="563"/>
    </row>
    <row r="266" spans="4:45">
      <c r="D266" s="605"/>
      <c r="E266" s="606"/>
      <c r="F266" s="606"/>
      <c r="G266" s="606"/>
      <c r="H266" s="606"/>
      <c r="I266" s="606"/>
      <c r="J266" s="606"/>
      <c r="K266" s="606"/>
      <c r="L266" s="606"/>
      <c r="M266" s="606"/>
      <c r="N266" s="606"/>
      <c r="O266" s="606"/>
      <c r="P266" s="606"/>
      <c r="Q266" s="606"/>
      <c r="R266" s="606"/>
      <c r="S266" s="606"/>
      <c r="T266" s="606"/>
      <c r="U266" s="602"/>
      <c r="V266" s="562"/>
      <c r="W266" s="563"/>
      <c r="X266" s="563"/>
      <c r="Y266" s="563"/>
      <c r="Z266" s="563"/>
      <c r="AA266" s="563"/>
      <c r="AB266" s="563"/>
      <c r="AC266" s="563"/>
      <c r="AD266" s="563"/>
      <c r="AE266" s="563"/>
      <c r="AF266" s="563"/>
      <c r="AG266" s="563"/>
      <c r="AH266" s="563"/>
      <c r="AI266" s="563"/>
      <c r="AJ266" s="563"/>
      <c r="AK266" s="563"/>
      <c r="AL266" s="563"/>
      <c r="AM266" s="563"/>
      <c r="AN266" s="563"/>
      <c r="AO266" s="563"/>
      <c r="AP266" s="563"/>
      <c r="AQ266" s="563"/>
      <c r="AR266" s="563"/>
      <c r="AS266" s="563"/>
    </row>
    <row r="267" spans="4:45">
      <c r="D267" s="605"/>
      <c r="E267" s="606"/>
      <c r="F267" s="606"/>
      <c r="G267" s="606"/>
      <c r="H267" s="606"/>
      <c r="I267" s="606"/>
      <c r="J267" s="606"/>
      <c r="K267" s="606"/>
      <c r="L267" s="606"/>
      <c r="M267" s="606"/>
      <c r="N267" s="606"/>
      <c r="O267" s="606"/>
      <c r="P267" s="606"/>
      <c r="Q267" s="606"/>
      <c r="R267" s="606"/>
      <c r="S267" s="606"/>
      <c r="T267" s="606"/>
      <c r="U267" s="602"/>
      <c r="V267" s="562"/>
      <c r="W267" s="563"/>
      <c r="X267" s="563"/>
      <c r="Y267" s="563"/>
      <c r="Z267" s="563"/>
      <c r="AA267" s="563"/>
      <c r="AB267" s="563"/>
      <c r="AC267" s="563"/>
      <c r="AD267" s="563"/>
      <c r="AE267" s="563"/>
      <c r="AF267" s="563"/>
      <c r="AG267" s="563"/>
      <c r="AH267" s="563"/>
      <c r="AI267" s="563"/>
      <c r="AJ267" s="563"/>
      <c r="AK267" s="563"/>
      <c r="AL267" s="563"/>
      <c r="AM267" s="563"/>
      <c r="AN267" s="563"/>
      <c r="AO267" s="563"/>
      <c r="AP267" s="563"/>
      <c r="AQ267" s="563"/>
      <c r="AR267" s="563"/>
      <c r="AS267" s="563"/>
    </row>
    <row r="268" spans="4:45">
      <c r="D268" s="605"/>
      <c r="E268" s="606"/>
      <c r="F268" s="606"/>
      <c r="G268" s="606"/>
      <c r="H268" s="606"/>
      <c r="I268" s="606"/>
      <c r="J268" s="606"/>
      <c r="K268" s="606"/>
      <c r="L268" s="606"/>
      <c r="M268" s="606"/>
      <c r="N268" s="606"/>
      <c r="O268" s="606"/>
      <c r="P268" s="606"/>
      <c r="Q268" s="606"/>
      <c r="R268" s="606"/>
      <c r="S268" s="606"/>
      <c r="T268" s="606"/>
      <c r="U268" s="602"/>
      <c r="V268" s="562"/>
      <c r="W268" s="563"/>
      <c r="X268" s="563"/>
      <c r="Y268" s="563"/>
      <c r="Z268" s="563"/>
      <c r="AA268" s="563"/>
      <c r="AB268" s="563"/>
      <c r="AC268" s="563"/>
      <c r="AD268" s="563"/>
      <c r="AE268" s="563"/>
      <c r="AF268" s="563"/>
      <c r="AG268" s="563"/>
      <c r="AH268" s="563"/>
      <c r="AI268" s="563"/>
      <c r="AJ268" s="563"/>
      <c r="AK268" s="563"/>
      <c r="AL268" s="563"/>
      <c r="AM268" s="563"/>
      <c r="AN268" s="563"/>
      <c r="AO268" s="563"/>
      <c r="AP268" s="563"/>
      <c r="AQ268" s="563"/>
      <c r="AR268" s="563"/>
      <c r="AS268" s="563"/>
    </row>
    <row r="269" spans="4:45">
      <c r="D269" s="605"/>
      <c r="E269" s="606"/>
      <c r="F269" s="606"/>
      <c r="G269" s="606"/>
      <c r="H269" s="606"/>
      <c r="I269" s="606"/>
      <c r="J269" s="606"/>
      <c r="K269" s="606"/>
      <c r="L269" s="606"/>
      <c r="M269" s="606"/>
      <c r="N269" s="606"/>
      <c r="O269" s="606"/>
      <c r="P269" s="606"/>
      <c r="Q269" s="606"/>
      <c r="R269" s="606"/>
      <c r="S269" s="606"/>
      <c r="T269" s="606"/>
      <c r="U269" s="602"/>
      <c r="V269" s="562"/>
      <c r="W269" s="563"/>
      <c r="X269" s="563"/>
      <c r="Y269" s="563"/>
      <c r="Z269" s="563"/>
      <c r="AA269" s="563"/>
      <c r="AB269" s="563"/>
      <c r="AC269" s="563"/>
      <c r="AD269" s="563"/>
      <c r="AE269" s="563"/>
      <c r="AF269" s="563"/>
      <c r="AG269" s="563"/>
      <c r="AH269" s="563"/>
      <c r="AI269" s="563"/>
      <c r="AJ269" s="563"/>
      <c r="AK269" s="563"/>
      <c r="AL269" s="563"/>
      <c r="AM269" s="563"/>
      <c r="AN269" s="563"/>
      <c r="AO269" s="563"/>
      <c r="AP269" s="563"/>
      <c r="AQ269" s="563"/>
      <c r="AR269" s="563"/>
      <c r="AS269" s="563"/>
    </row>
    <row r="270" spans="4:45">
      <c r="D270" s="605"/>
      <c r="E270" s="606"/>
      <c r="F270" s="606"/>
      <c r="G270" s="606"/>
      <c r="H270" s="606"/>
      <c r="I270" s="606"/>
      <c r="J270" s="606"/>
      <c r="K270" s="606"/>
      <c r="L270" s="606"/>
      <c r="M270" s="606"/>
      <c r="N270" s="606"/>
      <c r="O270" s="606"/>
      <c r="P270" s="606"/>
      <c r="Q270" s="606"/>
      <c r="R270" s="606"/>
      <c r="S270" s="606"/>
      <c r="T270" s="606"/>
      <c r="U270" s="602"/>
      <c r="V270" s="562"/>
      <c r="W270" s="563"/>
      <c r="X270" s="563"/>
      <c r="Y270" s="563"/>
      <c r="Z270" s="563"/>
      <c r="AA270" s="563"/>
      <c r="AB270" s="563"/>
      <c r="AC270" s="563"/>
      <c r="AD270" s="563"/>
      <c r="AE270" s="563"/>
      <c r="AF270" s="563"/>
      <c r="AG270" s="563"/>
      <c r="AH270" s="563"/>
      <c r="AI270" s="563"/>
      <c r="AJ270" s="563"/>
      <c r="AK270" s="563"/>
      <c r="AL270" s="563"/>
      <c r="AM270" s="563"/>
      <c r="AN270" s="563"/>
      <c r="AO270" s="563"/>
      <c r="AP270" s="563"/>
      <c r="AQ270" s="563"/>
      <c r="AR270" s="563"/>
      <c r="AS270" s="563"/>
    </row>
    <row r="271" spans="4:45">
      <c r="D271" s="605"/>
      <c r="E271" s="606"/>
      <c r="F271" s="606"/>
      <c r="G271" s="606"/>
      <c r="H271" s="606"/>
      <c r="I271" s="606"/>
      <c r="J271" s="606"/>
      <c r="K271" s="606"/>
      <c r="L271" s="606"/>
      <c r="M271" s="606"/>
      <c r="N271" s="606"/>
      <c r="O271" s="606"/>
      <c r="P271" s="606"/>
      <c r="Q271" s="606"/>
      <c r="R271" s="606"/>
      <c r="S271" s="606"/>
      <c r="T271" s="606"/>
      <c r="U271" s="602"/>
      <c r="V271" s="562"/>
      <c r="W271" s="563"/>
      <c r="X271" s="563"/>
      <c r="Y271" s="563"/>
      <c r="Z271" s="563"/>
      <c r="AA271" s="563"/>
      <c r="AB271" s="563"/>
      <c r="AC271" s="563"/>
      <c r="AD271" s="563"/>
      <c r="AE271" s="563"/>
      <c r="AF271" s="563"/>
      <c r="AG271" s="563"/>
      <c r="AH271" s="563"/>
      <c r="AI271" s="563"/>
      <c r="AJ271" s="563"/>
      <c r="AK271" s="563"/>
      <c r="AL271" s="563"/>
      <c r="AM271" s="563"/>
      <c r="AN271" s="563"/>
      <c r="AO271" s="563"/>
      <c r="AP271" s="563"/>
      <c r="AQ271" s="563"/>
      <c r="AR271" s="563"/>
      <c r="AS271" s="563"/>
    </row>
    <row r="272" spans="4:45">
      <c r="D272" s="605"/>
      <c r="E272" s="606"/>
      <c r="F272" s="606"/>
      <c r="G272" s="606"/>
      <c r="H272" s="606"/>
      <c r="I272" s="606"/>
      <c r="J272" s="606"/>
      <c r="K272" s="606"/>
      <c r="L272" s="606"/>
      <c r="M272" s="606"/>
      <c r="N272" s="606"/>
      <c r="O272" s="606"/>
      <c r="P272" s="606"/>
      <c r="Q272" s="606"/>
      <c r="R272" s="606"/>
      <c r="S272" s="606"/>
      <c r="T272" s="606"/>
      <c r="U272" s="602"/>
      <c r="V272" s="562"/>
      <c r="W272" s="563"/>
      <c r="X272" s="563"/>
      <c r="Y272" s="563"/>
      <c r="Z272" s="563"/>
      <c r="AA272" s="563"/>
      <c r="AB272" s="563"/>
      <c r="AC272" s="563"/>
      <c r="AD272" s="563"/>
      <c r="AE272" s="563"/>
      <c r="AF272" s="563"/>
      <c r="AG272" s="563"/>
      <c r="AH272" s="563"/>
      <c r="AI272" s="563"/>
      <c r="AJ272" s="563"/>
      <c r="AK272" s="563"/>
      <c r="AL272" s="563"/>
      <c r="AM272" s="563"/>
      <c r="AN272" s="563"/>
      <c r="AO272" s="563"/>
      <c r="AP272" s="563"/>
      <c r="AQ272" s="563"/>
      <c r="AR272" s="563"/>
      <c r="AS272" s="563"/>
    </row>
    <row r="273" spans="4:45">
      <c r="D273" s="605"/>
      <c r="E273" s="606"/>
      <c r="F273" s="606"/>
      <c r="G273" s="606"/>
      <c r="H273" s="606"/>
      <c r="I273" s="606"/>
      <c r="J273" s="606"/>
      <c r="K273" s="606"/>
      <c r="L273" s="606"/>
      <c r="M273" s="606"/>
      <c r="N273" s="606"/>
      <c r="O273" s="606"/>
      <c r="P273" s="606"/>
      <c r="Q273" s="606"/>
      <c r="R273" s="606"/>
      <c r="S273" s="606"/>
      <c r="T273" s="606"/>
      <c r="U273" s="602"/>
      <c r="V273" s="562"/>
      <c r="W273" s="563"/>
      <c r="X273" s="563"/>
      <c r="Y273" s="563"/>
      <c r="Z273" s="563"/>
      <c r="AA273" s="563"/>
      <c r="AB273" s="563"/>
      <c r="AC273" s="563"/>
      <c r="AD273" s="563"/>
      <c r="AE273" s="563"/>
      <c r="AF273" s="563"/>
      <c r="AG273" s="563"/>
      <c r="AH273" s="563"/>
      <c r="AI273" s="563"/>
      <c r="AJ273" s="563"/>
      <c r="AK273" s="563"/>
      <c r="AL273" s="563"/>
      <c r="AM273" s="563"/>
      <c r="AN273" s="563"/>
      <c r="AO273" s="563"/>
      <c r="AP273" s="563"/>
      <c r="AQ273" s="563"/>
      <c r="AR273" s="563"/>
      <c r="AS273" s="563"/>
    </row>
    <row r="274" spans="4:45">
      <c r="D274" s="605"/>
      <c r="E274" s="606"/>
      <c r="F274" s="606"/>
      <c r="G274" s="606"/>
      <c r="H274" s="606"/>
      <c r="I274" s="606"/>
      <c r="J274" s="606"/>
      <c r="K274" s="606"/>
      <c r="L274" s="606"/>
      <c r="M274" s="606"/>
      <c r="N274" s="606"/>
      <c r="O274" s="606"/>
      <c r="P274" s="606"/>
      <c r="Q274" s="606"/>
      <c r="R274" s="606"/>
      <c r="S274" s="606"/>
      <c r="T274" s="606"/>
      <c r="U274" s="602"/>
      <c r="V274" s="562"/>
      <c r="W274" s="563"/>
      <c r="X274" s="563"/>
      <c r="Y274" s="563"/>
      <c r="Z274" s="563"/>
      <c r="AA274" s="563"/>
      <c r="AB274" s="563"/>
      <c r="AC274" s="563"/>
      <c r="AD274" s="563"/>
      <c r="AE274" s="563"/>
      <c r="AF274" s="563"/>
      <c r="AG274" s="563"/>
      <c r="AH274" s="563"/>
      <c r="AI274" s="563"/>
      <c r="AJ274" s="563"/>
      <c r="AK274" s="563"/>
      <c r="AL274" s="563"/>
      <c r="AM274" s="563"/>
      <c r="AN274" s="563"/>
      <c r="AO274" s="563"/>
      <c r="AP274" s="563"/>
      <c r="AQ274" s="563"/>
      <c r="AR274" s="563"/>
      <c r="AS274" s="563"/>
    </row>
    <row r="275" spans="4:45">
      <c r="D275" s="605"/>
      <c r="E275" s="606"/>
      <c r="F275" s="606"/>
      <c r="G275" s="606"/>
      <c r="H275" s="606"/>
      <c r="I275" s="606"/>
      <c r="J275" s="606"/>
      <c r="K275" s="606"/>
      <c r="L275" s="606"/>
      <c r="M275" s="606"/>
      <c r="N275" s="606"/>
      <c r="O275" s="606"/>
      <c r="P275" s="606"/>
      <c r="Q275" s="606"/>
      <c r="R275" s="606"/>
      <c r="S275" s="606"/>
      <c r="T275" s="606"/>
      <c r="U275" s="602"/>
      <c r="V275" s="562"/>
      <c r="W275" s="563"/>
      <c r="X275" s="563"/>
      <c r="Y275" s="563"/>
      <c r="Z275" s="563"/>
      <c r="AA275" s="563"/>
      <c r="AB275" s="563"/>
      <c r="AC275" s="563"/>
      <c r="AD275" s="563"/>
      <c r="AE275" s="563"/>
      <c r="AF275" s="563"/>
      <c r="AG275" s="563"/>
      <c r="AH275" s="563"/>
      <c r="AI275" s="563"/>
      <c r="AJ275" s="563"/>
      <c r="AK275" s="563"/>
      <c r="AL275" s="563"/>
      <c r="AM275" s="563"/>
      <c r="AN275" s="563"/>
      <c r="AO275" s="563"/>
      <c r="AP275" s="563"/>
      <c r="AQ275" s="563"/>
      <c r="AR275" s="563"/>
      <c r="AS275" s="563"/>
    </row>
    <row r="276" spans="4:45">
      <c r="D276" s="605"/>
      <c r="E276" s="606"/>
      <c r="F276" s="606"/>
      <c r="G276" s="606"/>
      <c r="H276" s="606"/>
      <c r="I276" s="606"/>
      <c r="J276" s="606"/>
      <c r="K276" s="606"/>
      <c r="L276" s="606"/>
      <c r="M276" s="606"/>
      <c r="N276" s="606"/>
      <c r="O276" s="606"/>
      <c r="P276" s="606"/>
      <c r="Q276" s="606"/>
      <c r="R276" s="606"/>
      <c r="S276" s="606"/>
      <c r="T276" s="606"/>
      <c r="U276" s="602"/>
      <c r="V276" s="562"/>
      <c r="W276" s="563"/>
      <c r="X276" s="563"/>
      <c r="Y276" s="563"/>
      <c r="Z276" s="563"/>
      <c r="AA276" s="563"/>
      <c r="AB276" s="563"/>
      <c r="AC276" s="563"/>
      <c r="AD276" s="563"/>
      <c r="AE276" s="563"/>
      <c r="AF276" s="563"/>
      <c r="AG276" s="563"/>
      <c r="AH276" s="563"/>
      <c r="AI276" s="563"/>
      <c r="AJ276" s="563"/>
      <c r="AK276" s="563"/>
      <c r="AL276" s="563"/>
      <c r="AM276" s="563"/>
      <c r="AN276" s="563"/>
      <c r="AO276" s="563"/>
      <c r="AP276" s="563"/>
      <c r="AQ276" s="563"/>
      <c r="AR276" s="563"/>
      <c r="AS276" s="563"/>
    </row>
    <row r="277" spans="4:45">
      <c r="D277" s="605"/>
      <c r="E277" s="606"/>
      <c r="F277" s="606"/>
      <c r="G277" s="606"/>
      <c r="H277" s="606"/>
      <c r="I277" s="606"/>
      <c r="J277" s="606"/>
      <c r="K277" s="606"/>
      <c r="L277" s="606"/>
      <c r="M277" s="606"/>
      <c r="N277" s="606"/>
      <c r="O277" s="606"/>
      <c r="P277" s="606"/>
      <c r="Q277" s="606"/>
      <c r="R277" s="606"/>
      <c r="S277" s="606"/>
      <c r="T277" s="606"/>
      <c r="U277" s="602"/>
      <c r="V277" s="562"/>
      <c r="W277" s="563"/>
      <c r="X277" s="563"/>
      <c r="Y277" s="563"/>
      <c r="Z277" s="563"/>
      <c r="AA277" s="563"/>
      <c r="AB277" s="563"/>
      <c r="AC277" s="563"/>
      <c r="AD277" s="563"/>
      <c r="AE277" s="563"/>
      <c r="AF277" s="563"/>
      <c r="AG277" s="563"/>
      <c r="AH277" s="563"/>
      <c r="AI277" s="563"/>
      <c r="AJ277" s="563"/>
      <c r="AK277" s="563"/>
      <c r="AL277" s="563"/>
      <c r="AM277" s="563"/>
      <c r="AN277" s="563"/>
      <c r="AO277" s="563"/>
      <c r="AP277" s="563"/>
      <c r="AQ277" s="563"/>
      <c r="AR277" s="563"/>
      <c r="AS277" s="563"/>
    </row>
    <row r="278" spans="4:45">
      <c r="D278" s="605"/>
      <c r="E278" s="606"/>
      <c r="F278" s="606"/>
      <c r="G278" s="606"/>
      <c r="H278" s="606"/>
      <c r="I278" s="606"/>
      <c r="J278" s="606"/>
      <c r="K278" s="606"/>
      <c r="L278" s="606"/>
      <c r="M278" s="606"/>
      <c r="N278" s="606"/>
      <c r="O278" s="606"/>
      <c r="P278" s="606"/>
      <c r="Q278" s="606"/>
      <c r="R278" s="606"/>
      <c r="S278" s="606"/>
      <c r="T278" s="606"/>
      <c r="U278" s="602"/>
      <c r="V278" s="562"/>
      <c r="W278" s="563"/>
      <c r="X278" s="563"/>
      <c r="Y278" s="563"/>
      <c r="Z278" s="563"/>
      <c r="AA278" s="563"/>
      <c r="AB278" s="563"/>
      <c r="AC278" s="563"/>
      <c r="AD278" s="563"/>
      <c r="AE278" s="563"/>
      <c r="AF278" s="563"/>
      <c r="AG278" s="563"/>
      <c r="AH278" s="563"/>
      <c r="AI278" s="563"/>
      <c r="AJ278" s="563"/>
      <c r="AK278" s="563"/>
      <c r="AL278" s="563"/>
      <c r="AM278" s="563"/>
      <c r="AN278" s="563"/>
      <c r="AO278" s="563"/>
      <c r="AP278" s="563"/>
      <c r="AQ278" s="563"/>
      <c r="AR278" s="563"/>
      <c r="AS278" s="563"/>
    </row>
    <row r="279" spans="4:45">
      <c r="D279" s="605"/>
      <c r="E279" s="606"/>
      <c r="F279" s="606"/>
      <c r="G279" s="606"/>
      <c r="H279" s="606"/>
      <c r="I279" s="606"/>
      <c r="J279" s="606"/>
      <c r="K279" s="606"/>
      <c r="L279" s="606"/>
      <c r="M279" s="606"/>
      <c r="N279" s="606"/>
      <c r="O279" s="606"/>
      <c r="P279" s="606"/>
      <c r="Q279" s="606"/>
      <c r="R279" s="606"/>
      <c r="S279" s="606"/>
      <c r="T279" s="606"/>
      <c r="U279" s="602"/>
      <c r="V279" s="562"/>
      <c r="W279" s="563"/>
      <c r="X279" s="563"/>
      <c r="Y279" s="563"/>
      <c r="Z279" s="563"/>
      <c r="AA279" s="563"/>
      <c r="AB279" s="563"/>
      <c r="AC279" s="563"/>
      <c r="AD279" s="563"/>
      <c r="AE279" s="563"/>
      <c r="AF279" s="563"/>
      <c r="AG279" s="563"/>
      <c r="AH279" s="563"/>
      <c r="AI279" s="563"/>
      <c r="AJ279" s="563"/>
      <c r="AK279" s="563"/>
      <c r="AL279" s="563"/>
      <c r="AM279" s="563"/>
      <c r="AN279" s="563"/>
      <c r="AO279" s="563"/>
      <c r="AP279" s="563"/>
      <c r="AQ279" s="563"/>
      <c r="AR279" s="563"/>
      <c r="AS279" s="563"/>
    </row>
    <row r="280" spans="4:45">
      <c r="D280" s="605"/>
      <c r="E280" s="606"/>
      <c r="F280" s="606"/>
      <c r="G280" s="606"/>
      <c r="H280" s="606"/>
      <c r="I280" s="606"/>
      <c r="J280" s="606"/>
      <c r="K280" s="606"/>
      <c r="L280" s="606"/>
      <c r="M280" s="606"/>
      <c r="N280" s="606"/>
      <c r="O280" s="606"/>
      <c r="P280" s="606"/>
      <c r="Q280" s="606"/>
      <c r="R280" s="606"/>
      <c r="S280" s="606"/>
      <c r="T280" s="606"/>
      <c r="U280" s="602"/>
      <c r="V280" s="562"/>
      <c r="W280" s="563"/>
      <c r="X280" s="563"/>
      <c r="Y280" s="563"/>
      <c r="Z280" s="563"/>
      <c r="AA280" s="563"/>
      <c r="AB280" s="563"/>
      <c r="AC280" s="563"/>
      <c r="AD280" s="563"/>
      <c r="AE280" s="563"/>
      <c r="AF280" s="563"/>
      <c r="AG280" s="563"/>
      <c r="AH280" s="563"/>
      <c r="AI280" s="563"/>
      <c r="AJ280" s="563"/>
      <c r="AK280" s="563"/>
      <c r="AL280" s="563"/>
      <c r="AM280" s="563"/>
      <c r="AN280" s="563"/>
      <c r="AO280" s="563"/>
      <c r="AP280" s="563"/>
      <c r="AQ280" s="563"/>
      <c r="AR280" s="563"/>
      <c r="AS280" s="563"/>
    </row>
    <row r="281" spans="4:45">
      <c r="D281" s="605"/>
      <c r="E281" s="606"/>
      <c r="F281" s="606"/>
      <c r="G281" s="606"/>
      <c r="H281" s="606"/>
      <c r="I281" s="606"/>
      <c r="J281" s="606"/>
      <c r="K281" s="606"/>
      <c r="L281" s="606"/>
      <c r="M281" s="606"/>
      <c r="N281" s="606"/>
      <c r="O281" s="606"/>
      <c r="P281" s="606"/>
      <c r="Q281" s="606"/>
      <c r="R281" s="606"/>
      <c r="S281" s="606"/>
      <c r="T281" s="606"/>
      <c r="U281" s="602"/>
      <c r="V281" s="562"/>
      <c r="W281" s="563"/>
      <c r="X281" s="563"/>
      <c r="Y281" s="563"/>
      <c r="Z281" s="563"/>
      <c r="AA281" s="563"/>
      <c r="AB281" s="563"/>
      <c r="AC281" s="563"/>
      <c r="AD281" s="563"/>
      <c r="AE281" s="563"/>
      <c r="AF281" s="563"/>
      <c r="AG281" s="563"/>
      <c r="AH281" s="563"/>
      <c r="AI281" s="563"/>
      <c r="AJ281" s="563"/>
      <c r="AK281" s="563"/>
      <c r="AL281" s="563"/>
      <c r="AM281" s="563"/>
      <c r="AN281" s="563"/>
      <c r="AO281" s="563"/>
      <c r="AP281" s="563"/>
      <c r="AQ281" s="563"/>
      <c r="AR281" s="563"/>
      <c r="AS281" s="563"/>
    </row>
    <row r="282" spans="4:45">
      <c r="D282" s="605"/>
      <c r="E282" s="606"/>
      <c r="F282" s="606"/>
      <c r="G282" s="606"/>
      <c r="H282" s="606"/>
      <c r="I282" s="606"/>
      <c r="J282" s="606"/>
      <c r="K282" s="606"/>
      <c r="L282" s="606"/>
      <c r="M282" s="606"/>
      <c r="N282" s="606"/>
      <c r="O282" s="606"/>
      <c r="P282" s="606"/>
      <c r="Q282" s="606"/>
      <c r="R282" s="606"/>
      <c r="S282" s="606"/>
      <c r="T282" s="606"/>
      <c r="U282" s="602"/>
      <c r="V282" s="562"/>
      <c r="W282" s="563"/>
      <c r="X282" s="563"/>
      <c r="Y282" s="563"/>
      <c r="Z282" s="563"/>
      <c r="AA282" s="563"/>
      <c r="AB282" s="563"/>
      <c r="AC282" s="563"/>
      <c r="AD282" s="563"/>
      <c r="AE282" s="563"/>
      <c r="AF282" s="563"/>
      <c r="AG282" s="563"/>
      <c r="AH282" s="563"/>
      <c r="AI282" s="563"/>
      <c r="AJ282" s="563"/>
      <c r="AK282" s="563"/>
      <c r="AL282" s="563"/>
      <c r="AM282" s="563"/>
      <c r="AN282" s="563"/>
      <c r="AO282" s="563"/>
      <c r="AP282" s="563"/>
      <c r="AQ282" s="563"/>
      <c r="AR282" s="563"/>
      <c r="AS282" s="563"/>
    </row>
    <row r="283" spans="4:45">
      <c r="D283" s="605"/>
      <c r="E283" s="606"/>
      <c r="F283" s="606"/>
      <c r="G283" s="606"/>
      <c r="H283" s="606"/>
      <c r="I283" s="606"/>
      <c r="J283" s="606"/>
      <c r="K283" s="606"/>
      <c r="L283" s="606"/>
      <c r="M283" s="606"/>
      <c r="N283" s="606"/>
      <c r="O283" s="606"/>
      <c r="P283" s="606"/>
      <c r="Q283" s="606"/>
      <c r="R283" s="606"/>
      <c r="S283" s="606"/>
      <c r="T283" s="606"/>
      <c r="U283" s="602"/>
      <c r="V283" s="562"/>
      <c r="W283" s="563"/>
      <c r="X283" s="563"/>
      <c r="Y283" s="563"/>
      <c r="Z283" s="563"/>
      <c r="AA283" s="563"/>
      <c r="AB283" s="563"/>
      <c r="AC283" s="563"/>
      <c r="AD283" s="563"/>
      <c r="AE283" s="563"/>
      <c r="AF283" s="563"/>
      <c r="AG283" s="563"/>
      <c r="AH283" s="563"/>
      <c r="AI283" s="563"/>
      <c r="AJ283" s="563"/>
      <c r="AK283" s="563"/>
      <c r="AL283" s="563"/>
      <c r="AM283" s="563"/>
      <c r="AN283" s="563"/>
      <c r="AO283" s="563"/>
      <c r="AP283" s="563"/>
      <c r="AQ283" s="563"/>
      <c r="AR283" s="563"/>
      <c r="AS283" s="563"/>
    </row>
    <row r="284" spans="4:45">
      <c r="D284" s="605"/>
      <c r="E284" s="606"/>
      <c r="F284" s="606"/>
      <c r="G284" s="606"/>
      <c r="H284" s="606"/>
      <c r="I284" s="606"/>
      <c r="J284" s="606"/>
      <c r="K284" s="606"/>
      <c r="L284" s="606"/>
      <c r="M284" s="606"/>
      <c r="N284" s="606"/>
      <c r="O284" s="606"/>
      <c r="P284" s="606"/>
      <c r="Q284" s="606"/>
      <c r="R284" s="606"/>
      <c r="S284" s="606"/>
      <c r="T284" s="606"/>
      <c r="U284" s="602"/>
      <c r="V284" s="562"/>
      <c r="W284" s="563"/>
      <c r="X284" s="563"/>
      <c r="Y284" s="563"/>
      <c r="Z284" s="563"/>
      <c r="AA284" s="563"/>
      <c r="AB284" s="563"/>
      <c r="AC284" s="563"/>
      <c r="AD284" s="563"/>
      <c r="AE284" s="563"/>
      <c r="AF284" s="563"/>
      <c r="AG284" s="563"/>
      <c r="AH284" s="563"/>
      <c r="AI284" s="563"/>
      <c r="AJ284" s="563"/>
      <c r="AK284" s="563"/>
      <c r="AL284" s="563"/>
      <c r="AM284" s="563"/>
      <c r="AN284" s="563"/>
      <c r="AO284" s="563"/>
      <c r="AP284" s="563"/>
      <c r="AQ284" s="563"/>
      <c r="AR284" s="563"/>
      <c r="AS284" s="563"/>
    </row>
    <row r="285" spans="4:45">
      <c r="D285" s="605"/>
      <c r="E285" s="606"/>
      <c r="F285" s="606"/>
      <c r="G285" s="606"/>
      <c r="H285" s="606"/>
      <c r="I285" s="606"/>
      <c r="J285" s="606"/>
      <c r="K285" s="606"/>
      <c r="L285" s="606"/>
      <c r="M285" s="606"/>
      <c r="N285" s="606"/>
      <c r="O285" s="606"/>
      <c r="P285" s="606"/>
      <c r="Q285" s="606"/>
      <c r="R285" s="606"/>
      <c r="S285" s="606"/>
      <c r="T285" s="606"/>
      <c r="U285" s="602"/>
      <c r="V285" s="562"/>
      <c r="W285" s="563"/>
      <c r="X285" s="563"/>
      <c r="Y285" s="563"/>
      <c r="Z285" s="563"/>
      <c r="AA285" s="563"/>
      <c r="AB285" s="563"/>
      <c r="AC285" s="563"/>
      <c r="AD285" s="563"/>
      <c r="AE285" s="563"/>
      <c r="AF285" s="563"/>
      <c r="AG285" s="563"/>
      <c r="AH285" s="563"/>
      <c r="AI285" s="563"/>
      <c r="AJ285" s="563"/>
      <c r="AK285" s="563"/>
      <c r="AL285" s="563"/>
      <c r="AM285" s="563"/>
      <c r="AN285" s="563"/>
      <c r="AO285" s="563"/>
      <c r="AP285" s="563"/>
      <c r="AQ285" s="563"/>
      <c r="AR285" s="563"/>
      <c r="AS285" s="563"/>
    </row>
    <row r="286" spans="4:45">
      <c r="D286" s="605"/>
      <c r="E286" s="606"/>
      <c r="F286" s="606"/>
      <c r="G286" s="606"/>
      <c r="H286" s="606"/>
      <c r="I286" s="606"/>
      <c r="J286" s="606"/>
      <c r="K286" s="606"/>
      <c r="L286" s="606"/>
      <c r="M286" s="606"/>
      <c r="N286" s="606"/>
      <c r="O286" s="606"/>
      <c r="P286" s="606"/>
      <c r="Q286" s="606"/>
      <c r="R286" s="606"/>
      <c r="S286" s="606"/>
      <c r="T286" s="606"/>
      <c r="U286" s="602"/>
      <c r="V286" s="562"/>
      <c r="W286" s="563"/>
      <c r="X286" s="563"/>
      <c r="Y286" s="563"/>
      <c r="Z286" s="563"/>
      <c r="AA286" s="563"/>
      <c r="AB286" s="563"/>
      <c r="AC286" s="563"/>
      <c r="AD286" s="563"/>
      <c r="AE286" s="563"/>
      <c r="AF286" s="563"/>
      <c r="AG286" s="563"/>
      <c r="AH286" s="563"/>
      <c r="AI286" s="563"/>
      <c r="AJ286" s="563"/>
      <c r="AK286" s="563"/>
      <c r="AL286" s="563"/>
      <c r="AM286" s="563"/>
      <c r="AN286" s="563"/>
      <c r="AO286" s="563"/>
      <c r="AP286" s="563"/>
      <c r="AQ286" s="563"/>
      <c r="AR286" s="563"/>
      <c r="AS286" s="563"/>
    </row>
    <row r="287" spans="4:45">
      <c r="D287" s="605"/>
      <c r="E287" s="606"/>
      <c r="F287" s="606"/>
      <c r="G287" s="606"/>
      <c r="H287" s="606"/>
      <c r="I287" s="606"/>
      <c r="J287" s="606"/>
      <c r="K287" s="606"/>
      <c r="L287" s="606"/>
      <c r="M287" s="606"/>
      <c r="N287" s="606"/>
      <c r="O287" s="606"/>
      <c r="P287" s="606"/>
      <c r="Q287" s="606"/>
      <c r="R287" s="606"/>
      <c r="S287" s="606"/>
      <c r="T287" s="606"/>
      <c r="U287" s="602"/>
      <c r="V287" s="562"/>
      <c r="W287" s="563"/>
      <c r="X287" s="563"/>
      <c r="Y287" s="563"/>
      <c r="Z287" s="563"/>
      <c r="AA287" s="563"/>
      <c r="AB287" s="563"/>
      <c r="AC287" s="563"/>
      <c r="AD287" s="563"/>
      <c r="AE287" s="563"/>
      <c r="AF287" s="563"/>
      <c r="AG287" s="563"/>
      <c r="AH287" s="563"/>
      <c r="AI287" s="563"/>
      <c r="AJ287" s="563"/>
      <c r="AK287" s="563"/>
      <c r="AL287" s="563"/>
      <c r="AM287" s="563"/>
      <c r="AN287" s="563"/>
      <c r="AO287" s="563"/>
      <c r="AP287" s="563"/>
      <c r="AQ287" s="563"/>
      <c r="AR287" s="563"/>
      <c r="AS287" s="563"/>
    </row>
    <row r="288" spans="4:45">
      <c r="D288" s="605"/>
      <c r="E288" s="606"/>
      <c r="F288" s="606"/>
      <c r="G288" s="606"/>
      <c r="H288" s="606"/>
      <c r="I288" s="606"/>
      <c r="J288" s="606"/>
      <c r="K288" s="606"/>
      <c r="L288" s="606"/>
      <c r="M288" s="606"/>
      <c r="N288" s="606"/>
      <c r="O288" s="606"/>
      <c r="P288" s="606"/>
      <c r="Q288" s="606"/>
      <c r="R288" s="606"/>
      <c r="S288" s="606"/>
      <c r="T288" s="606"/>
      <c r="U288" s="602"/>
      <c r="V288" s="562"/>
      <c r="W288" s="563"/>
      <c r="X288" s="563"/>
      <c r="Y288" s="563"/>
      <c r="Z288" s="563"/>
      <c r="AA288" s="563"/>
      <c r="AB288" s="563"/>
      <c r="AC288" s="563"/>
      <c r="AD288" s="563"/>
      <c r="AE288" s="563"/>
      <c r="AF288" s="563"/>
      <c r="AG288" s="563"/>
      <c r="AH288" s="563"/>
      <c r="AI288" s="563"/>
      <c r="AJ288" s="563"/>
      <c r="AK288" s="563"/>
      <c r="AL288" s="563"/>
      <c r="AM288" s="563"/>
      <c r="AN288" s="563"/>
      <c r="AO288" s="563"/>
      <c r="AP288" s="563"/>
      <c r="AQ288" s="563"/>
      <c r="AR288" s="563"/>
      <c r="AS288" s="563"/>
    </row>
    <row r="289" spans="4:45">
      <c r="D289" s="605"/>
      <c r="E289" s="606"/>
      <c r="F289" s="606"/>
      <c r="G289" s="606"/>
      <c r="H289" s="606"/>
      <c r="I289" s="606"/>
      <c r="J289" s="606"/>
      <c r="K289" s="606"/>
      <c r="L289" s="606"/>
      <c r="M289" s="606"/>
      <c r="N289" s="606"/>
      <c r="O289" s="606"/>
      <c r="P289" s="606"/>
      <c r="Q289" s="606"/>
      <c r="R289" s="606"/>
      <c r="S289" s="606"/>
      <c r="T289" s="606"/>
      <c r="U289" s="602"/>
      <c r="V289" s="562"/>
      <c r="W289" s="563"/>
      <c r="X289" s="563"/>
      <c r="Y289" s="563"/>
      <c r="Z289" s="563"/>
      <c r="AA289" s="563"/>
      <c r="AB289" s="563"/>
      <c r="AC289" s="563"/>
      <c r="AD289" s="563"/>
      <c r="AE289" s="563"/>
      <c r="AF289" s="563"/>
      <c r="AG289" s="563"/>
      <c r="AH289" s="563"/>
      <c r="AI289" s="563"/>
      <c r="AJ289" s="563"/>
      <c r="AK289" s="563"/>
      <c r="AL289" s="563"/>
      <c r="AM289" s="563"/>
      <c r="AN289" s="563"/>
      <c r="AO289" s="563"/>
      <c r="AP289" s="563"/>
      <c r="AQ289" s="563"/>
      <c r="AR289" s="563"/>
      <c r="AS289" s="563"/>
    </row>
    <row r="290" spans="4:45">
      <c r="D290" s="605"/>
      <c r="E290" s="606"/>
      <c r="F290" s="606"/>
      <c r="G290" s="606"/>
      <c r="H290" s="606"/>
      <c r="I290" s="606"/>
      <c r="J290" s="606"/>
      <c r="K290" s="606"/>
      <c r="L290" s="606"/>
      <c r="M290" s="606"/>
      <c r="N290" s="606"/>
      <c r="O290" s="606"/>
      <c r="P290" s="606"/>
      <c r="Q290" s="606"/>
      <c r="R290" s="606"/>
      <c r="S290" s="606"/>
      <c r="T290" s="606"/>
      <c r="U290" s="602"/>
      <c r="V290" s="562"/>
      <c r="W290" s="563"/>
      <c r="X290" s="563"/>
      <c r="Y290" s="563"/>
      <c r="Z290" s="563"/>
      <c r="AA290" s="563"/>
      <c r="AB290" s="563"/>
      <c r="AC290" s="563"/>
      <c r="AD290" s="563"/>
      <c r="AE290" s="563"/>
      <c r="AF290" s="563"/>
      <c r="AG290" s="563"/>
      <c r="AH290" s="563"/>
      <c r="AI290" s="563"/>
      <c r="AJ290" s="563"/>
      <c r="AK290" s="563"/>
      <c r="AL290" s="563"/>
      <c r="AM290" s="563"/>
      <c r="AN290" s="563"/>
      <c r="AO290" s="563"/>
      <c r="AP290" s="563"/>
      <c r="AQ290" s="563"/>
      <c r="AR290" s="563"/>
      <c r="AS290" s="563"/>
    </row>
    <row r="291" spans="4:45">
      <c r="D291" s="605"/>
      <c r="E291" s="606"/>
      <c r="F291" s="606"/>
      <c r="G291" s="606"/>
      <c r="H291" s="606"/>
      <c r="I291" s="606"/>
      <c r="J291" s="606"/>
      <c r="K291" s="606"/>
      <c r="L291" s="606"/>
      <c r="M291" s="606"/>
      <c r="N291" s="606"/>
      <c r="O291" s="606"/>
      <c r="P291" s="606"/>
      <c r="Q291" s="606"/>
      <c r="R291" s="606"/>
      <c r="S291" s="606"/>
      <c r="T291" s="606"/>
      <c r="U291" s="602"/>
      <c r="V291" s="562"/>
      <c r="W291" s="563"/>
      <c r="X291" s="563"/>
      <c r="Y291" s="563"/>
      <c r="Z291" s="563"/>
      <c r="AA291" s="563"/>
      <c r="AB291" s="563"/>
      <c r="AC291" s="563"/>
      <c r="AD291" s="563"/>
      <c r="AE291" s="563"/>
      <c r="AF291" s="563"/>
      <c r="AG291" s="563"/>
      <c r="AH291" s="563"/>
      <c r="AI291" s="563"/>
      <c r="AJ291" s="563"/>
      <c r="AK291" s="563"/>
      <c r="AL291" s="563"/>
      <c r="AM291" s="563"/>
      <c r="AN291" s="563"/>
      <c r="AO291" s="563"/>
      <c r="AP291" s="563"/>
      <c r="AQ291" s="563"/>
      <c r="AR291" s="563"/>
      <c r="AS291" s="563"/>
    </row>
    <row r="292" spans="4:45">
      <c r="D292" s="605"/>
      <c r="E292" s="606"/>
      <c r="F292" s="606"/>
      <c r="G292" s="606"/>
      <c r="H292" s="606"/>
      <c r="I292" s="606"/>
      <c r="J292" s="606"/>
      <c r="K292" s="606"/>
      <c r="L292" s="606"/>
      <c r="M292" s="606"/>
      <c r="N292" s="606"/>
      <c r="O292" s="606"/>
      <c r="P292" s="606"/>
      <c r="Q292" s="606"/>
      <c r="R292" s="606"/>
      <c r="S292" s="606"/>
      <c r="T292" s="606"/>
      <c r="U292" s="602"/>
      <c r="V292" s="562"/>
      <c r="W292" s="563"/>
      <c r="X292" s="563"/>
      <c r="Y292" s="563"/>
      <c r="Z292" s="563"/>
      <c r="AA292" s="563"/>
      <c r="AB292" s="563"/>
      <c r="AC292" s="563"/>
      <c r="AD292" s="563"/>
      <c r="AE292" s="563"/>
      <c r="AF292" s="563"/>
      <c r="AG292" s="563"/>
      <c r="AH292" s="563"/>
      <c r="AI292" s="563"/>
      <c r="AJ292" s="563"/>
      <c r="AK292" s="563"/>
      <c r="AL292" s="563"/>
      <c r="AM292" s="563"/>
      <c r="AN292" s="563"/>
      <c r="AO292" s="563"/>
      <c r="AP292" s="563"/>
      <c r="AQ292" s="563"/>
      <c r="AR292" s="563"/>
      <c r="AS292" s="563"/>
    </row>
    <row r="293" spans="4:45">
      <c r="D293" s="605"/>
      <c r="E293" s="606"/>
      <c r="F293" s="606"/>
      <c r="G293" s="606"/>
      <c r="H293" s="606"/>
      <c r="I293" s="606"/>
      <c r="J293" s="606"/>
      <c r="K293" s="606"/>
      <c r="L293" s="606"/>
      <c r="M293" s="606"/>
      <c r="N293" s="606"/>
      <c r="O293" s="606"/>
      <c r="P293" s="606"/>
      <c r="Q293" s="606"/>
      <c r="R293" s="606"/>
      <c r="S293" s="606"/>
      <c r="T293" s="606"/>
      <c r="U293" s="602"/>
      <c r="V293" s="562"/>
      <c r="W293" s="563"/>
      <c r="X293" s="563"/>
      <c r="Y293" s="563"/>
      <c r="Z293" s="563"/>
      <c r="AA293" s="563"/>
      <c r="AB293" s="563"/>
      <c r="AC293" s="563"/>
      <c r="AD293" s="563"/>
      <c r="AE293" s="563"/>
      <c r="AF293" s="563"/>
      <c r="AG293" s="563"/>
      <c r="AH293" s="563"/>
      <c r="AI293" s="563"/>
      <c r="AJ293" s="563"/>
      <c r="AK293" s="563"/>
      <c r="AL293" s="563"/>
      <c r="AM293" s="563"/>
      <c r="AN293" s="563"/>
      <c r="AO293" s="563"/>
      <c r="AP293" s="563"/>
      <c r="AQ293" s="563"/>
      <c r="AR293" s="563"/>
      <c r="AS293" s="563"/>
    </row>
    <row r="294" spans="4:45">
      <c r="D294" s="605"/>
      <c r="E294" s="606"/>
      <c r="F294" s="606"/>
      <c r="G294" s="606"/>
      <c r="H294" s="606"/>
      <c r="I294" s="606"/>
      <c r="J294" s="606"/>
      <c r="K294" s="606"/>
      <c r="L294" s="606"/>
      <c r="M294" s="606"/>
      <c r="N294" s="606"/>
      <c r="O294" s="606"/>
      <c r="P294" s="606"/>
      <c r="Q294" s="606"/>
      <c r="R294" s="606"/>
      <c r="S294" s="606"/>
      <c r="T294" s="606"/>
      <c r="U294" s="602"/>
      <c r="V294" s="562"/>
      <c r="W294" s="563"/>
      <c r="X294" s="563"/>
      <c r="Y294" s="563"/>
      <c r="Z294" s="563"/>
      <c r="AA294" s="563"/>
      <c r="AB294" s="563"/>
      <c r="AC294" s="563"/>
      <c r="AD294" s="563"/>
      <c r="AE294" s="563"/>
      <c r="AF294" s="563"/>
      <c r="AG294" s="563"/>
      <c r="AH294" s="563"/>
      <c r="AI294" s="563"/>
      <c r="AJ294" s="563"/>
      <c r="AK294" s="563"/>
      <c r="AL294" s="563"/>
      <c r="AM294" s="563"/>
      <c r="AN294" s="563"/>
      <c r="AO294" s="563"/>
      <c r="AP294" s="563"/>
      <c r="AQ294" s="563"/>
      <c r="AR294" s="563"/>
      <c r="AS294" s="563"/>
    </row>
    <row r="295" spans="4:45">
      <c r="D295" s="605"/>
      <c r="E295" s="606"/>
      <c r="F295" s="606"/>
      <c r="G295" s="606"/>
      <c r="H295" s="606"/>
      <c r="I295" s="606"/>
      <c r="J295" s="606"/>
      <c r="K295" s="606"/>
      <c r="L295" s="606"/>
      <c r="M295" s="606"/>
      <c r="N295" s="606"/>
      <c r="O295" s="606"/>
      <c r="P295" s="606"/>
      <c r="Q295" s="606"/>
      <c r="R295" s="606"/>
      <c r="S295" s="606"/>
      <c r="T295" s="606"/>
      <c r="U295" s="602"/>
      <c r="V295" s="562"/>
      <c r="W295" s="563"/>
      <c r="X295" s="563"/>
      <c r="Y295" s="563"/>
      <c r="Z295" s="563"/>
      <c r="AA295" s="563"/>
      <c r="AB295" s="563"/>
      <c r="AC295" s="563"/>
      <c r="AD295" s="563"/>
      <c r="AE295" s="563"/>
      <c r="AF295" s="563"/>
      <c r="AG295" s="563"/>
      <c r="AH295" s="563"/>
      <c r="AI295" s="563"/>
      <c r="AJ295" s="563"/>
      <c r="AK295" s="563"/>
      <c r="AL295" s="563"/>
      <c r="AM295" s="563"/>
      <c r="AN295" s="563"/>
      <c r="AO295" s="563"/>
      <c r="AP295" s="563"/>
      <c r="AQ295" s="563"/>
      <c r="AR295" s="563"/>
      <c r="AS295" s="563"/>
    </row>
    <row r="296" spans="4:45">
      <c r="D296" s="605"/>
      <c r="E296" s="606"/>
      <c r="F296" s="606"/>
      <c r="G296" s="606"/>
      <c r="H296" s="606"/>
      <c r="I296" s="606"/>
      <c r="J296" s="606"/>
      <c r="K296" s="606"/>
      <c r="L296" s="606"/>
      <c r="M296" s="606"/>
      <c r="N296" s="606"/>
      <c r="O296" s="606"/>
      <c r="P296" s="606"/>
      <c r="Q296" s="606"/>
      <c r="R296" s="606"/>
      <c r="S296" s="606"/>
      <c r="T296" s="606"/>
      <c r="U296" s="602"/>
      <c r="V296" s="562"/>
      <c r="W296" s="563"/>
      <c r="X296" s="563"/>
      <c r="Y296" s="563"/>
      <c r="Z296" s="563"/>
      <c r="AA296" s="563"/>
      <c r="AB296" s="563"/>
      <c r="AC296" s="563"/>
      <c r="AD296" s="563"/>
      <c r="AE296" s="563"/>
      <c r="AF296" s="563"/>
      <c r="AG296" s="563"/>
      <c r="AH296" s="563"/>
      <c r="AI296" s="563"/>
      <c r="AJ296" s="563"/>
      <c r="AK296" s="563"/>
      <c r="AL296" s="563"/>
      <c r="AM296" s="563"/>
      <c r="AN296" s="563"/>
      <c r="AO296" s="563"/>
      <c r="AP296" s="563"/>
      <c r="AQ296" s="563"/>
      <c r="AR296" s="563"/>
      <c r="AS296" s="563"/>
    </row>
    <row r="297" spans="4:45">
      <c r="D297" s="605"/>
      <c r="E297" s="606"/>
      <c r="F297" s="606"/>
      <c r="G297" s="606"/>
      <c r="H297" s="606"/>
      <c r="I297" s="606"/>
      <c r="J297" s="606"/>
      <c r="K297" s="606"/>
      <c r="L297" s="606"/>
      <c r="M297" s="606"/>
      <c r="N297" s="606"/>
      <c r="O297" s="606"/>
      <c r="P297" s="606"/>
      <c r="Q297" s="606"/>
      <c r="R297" s="606"/>
      <c r="S297" s="606"/>
      <c r="T297" s="606"/>
      <c r="U297" s="602"/>
      <c r="V297" s="562"/>
      <c r="W297" s="563"/>
      <c r="X297" s="563"/>
      <c r="Y297" s="563"/>
      <c r="Z297" s="563"/>
      <c r="AA297" s="563"/>
      <c r="AB297" s="563"/>
      <c r="AC297" s="563"/>
      <c r="AD297" s="563"/>
      <c r="AE297" s="563"/>
      <c r="AF297" s="563"/>
      <c r="AG297" s="563"/>
      <c r="AH297" s="563"/>
      <c r="AI297" s="563"/>
      <c r="AJ297" s="563"/>
      <c r="AK297" s="563"/>
      <c r="AL297" s="563"/>
      <c r="AM297" s="563"/>
      <c r="AN297" s="563"/>
      <c r="AO297" s="563"/>
      <c r="AP297" s="563"/>
      <c r="AQ297" s="563"/>
      <c r="AR297" s="563"/>
      <c r="AS297" s="563"/>
    </row>
    <row r="298" spans="4:45">
      <c r="D298" s="605"/>
      <c r="E298" s="606"/>
      <c r="F298" s="606"/>
      <c r="G298" s="606"/>
      <c r="H298" s="606"/>
      <c r="I298" s="606"/>
      <c r="J298" s="606"/>
      <c r="K298" s="606"/>
      <c r="L298" s="606"/>
      <c r="M298" s="606"/>
      <c r="N298" s="606"/>
      <c r="O298" s="606"/>
      <c r="P298" s="606"/>
      <c r="Q298" s="606"/>
      <c r="R298" s="606"/>
      <c r="S298" s="606"/>
      <c r="T298" s="606"/>
      <c r="U298" s="602"/>
      <c r="V298" s="562"/>
      <c r="W298" s="563"/>
      <c r="X298" s="563"/>
      <c r="Y298" s="563"/>
      <c r="Z298" s="563"/>
      <c r="AA298" s="563"/>
      <c r="AB298" s="563"/>
      <c r="AC298" s="563"/>
      <c r="AD298" s="563"/>
      <c r="AE298" s="563"/>
      <c r="AF298" s="563"/>
      <c r="AG298" s="563"/>
      <c r="AH298" s="563"/>
      <c r="AI298" s="563"/>
      <c r="AJ298" s="563"/>
      <c r="AK298" s="563"/>
      <c r="AL298" s="563"/>
      <c r="AM298" s="563"/>
      <c r="AN298" s="563"/>
      <c r="AO298" s="563"/>
      <c r="AP298" s="563"/>
      <c r="AQ298" s="563"/>
      <c r="AR298" s="563"/>
      <c r="AS298" s="563"/>
    </row>
    <row r="299" spans="4:45">
      <c r="D299" s="605"/>
      <c r="E299" s="606"/>
      <c r="F299" s="606"/>
      <c r="G299" s="606"/>
      <c r="H299" s="606"/>
      <c r="I299" s="606"/>
      <c r="J299" s="606"/>
      <c r="K299" s="606"/>
      <c r="L299" s="606"/>
      <c r="M299" s="606"/>
      <c r="N299" s="606"/>
      <c r="O299" s="606"/>
      <c r="P299" s="606"/>
      <c r="Q299" s="606"/>
      <c r="R299" s="606"/>
      <c r="S299" s="606"/>
      <c r="T299" s="606"/>
      <c r="U299" s="602"/>
      <c r="V299" s="562"/>
      <c r="W299" s="563"/>
      <c r="X299" s="563"/>
      <c r="Y299" s="563"/>
      <c r="Z299" s="563"/>
      <c r="AA299" s="563"/>
      <c r="AB299" s="563"/>
      <c r="AC299" s="563"/>
      <c r="AD299" s="563"/>
      <c r="AE299" s="563"/>
      <c r="AF299" s="563"/>
      <c r="AG299" s="563"/>
      <c r="AH299" s="563"/>
      <c r="AI299" s="563"/>
      <c r="AJ299" s="563"/>
      <c r="AK299" s="563"/>
      <c r="AL299" s="563"/>
      <c r="AM299" s="563"/>
      <c r="AN299" s="563"/>
      <c r="AO299" s="563"/>
      <c r="AP299" s="563"/>
      <c r="AQ299" s="563"/>
      <c r="AR299" s="563"/>
      <c r="AS299" s="563"/>
    </row>
    <row r="300" spans="4:45">
      <c r="D300" s="605"/>
      <c r="E300" s="606"/>
      <c r="F300" s="606"/>
      <c r="G300" s="606"/>
      <c r="H300" s="606"/>
      <c r="I300" s="606"/>
      <c r="J300" s="606"/>
      <c r="K300" s="606"/>
      <c r="L300" s="606"/>
      <c r="M300" s="606"/>
      <c r="N300" s="606"/>
      <c r="O300" s="606"/>
      <c r="P300" s="606"/>
      <c r="Q300" s="606"/>
      <c r="R300" s="606"/>
      <c r="S300" s="606"/>
      <c r="T300" s="606"/>
      <c r="U300" s="602"/>
      <c r="V300" s="562"/>
      <c r="W300" s="563"/>
      <c r="X300" s="563"/>
      <c r="Y300" s="563"/>
      <c r="Z300" s="563"/>
      <c r="AA300" s="563"/>
      <c r="AB300" s="563"/>
      <c r="AC300" s="563"/>
      <c r="AD300" s="563"/>
      <c r="AE300" s="563"/>
      <c r="AF300" s="563"/>
      <c r="AG300" s="563"/>
      <c r="AH300" s="563"/>
      <c r="AI300" s="563"/>
      <c r="AJ300" s="563"/>
      <c r="AK300" s="563"/>
      <c r="AL300" s="563"/>
      <c r="AM300" s="563"/>
      <c r="AN300" s="563"/>
      <c r="AO300" s="563"/>
      <c r="AP300" s="563"/>
      <c r="AQ300" s="563"/>
      <c r="AR300" s="563"/>
      <c r="AS300" s="563"/>
    </row>
    <row r="301" spans="4:45">
      <c r="D301" s="605"/>
      <c r="E301" s="606"/>
      <c r="F301" s="606"/>
      <c r="G301" s="606"/>
      <c r="H301" s="606"/>
      <c r="I301" s="606"/>
      <c r="J301" s="606"/>
      <c r="K301" s="606"/>
      <c r="L301" s="606"/>
      <c r="M301" s="606"/>
      <c r="N301" s="606"/>
      <c r="O301" s="606"/>
      <c r="P301" s="606"/>
      <c r="Q301" s="606"/>
      <c r="R301" s="606"/>
      <c r="S301" s="606"/>
      <c r="T301" s="606"/>
      <c r="U301" s="602"/>
      <c r="V301" s="562"/>
      <c r="W301" s="563"/>
      <c r="X301" s="563"/>
      <c r="Y301" s="563"/>
      <c r="Z301" s="563"/>
      <c r="AA301" s="563"/>
      <c r="AB301" s="563"/>
      <c r="AC301" s="563"/>
      <c r="AD301" s="563"/>
      <c r="AE301" s="563"/>
      <c r="AF301" s="563"/>
      <c r="AG301" s="563"/>
      <c r="AH301" s="563"/>
      <c r="AI301" s="563"/>
      <c r="AJ301" s="563"/>
      <c r="AK301" s="563"/>
      <c r="AL301" s="563"/>
      <c r="AM301" s="563"/>
      <c r="AN301" s="563"/>
      <c r="AO301" s="563"/>
      <c r="AP301" s="563"/>
      <c r="AQ301" s="563"/>
      <c r="AR301" s="563"/>
      <c r="AS301" s="563"/>
    </row>
    <row r="302" spans="4:45">
      <c r="D302" s="605"/>
      <c r="E302" s="606"/>
      <c r="F302" s="606"/>
      <c r="G302" s="606"/>
      <c r="H302" s="606"/>
      <c r="I302" s="606"/>
      <c r="J302" s="606"/>
      <c r="K302" s="606"/>
      <c r="L302" s="606"/>
      <c r="M302" s="606"/>
      <c r="N302" s="606"/>
      <c r="O302" s="606"/>
      <c r="P302" s="606"/>
      <c r="Q302" s="606"/>
      <c r="R302" s="606"/>
      <c r="S302" s="606"/>
      <c r="T302" s="606"/>
      <c r="U302" s="602"/>
      <c r="V302" s="562"/>
      <c r="W302" s="563"/>
      <c r="X302" s="563"/>
      <c r="Y302" s="563"/>
      <c r="Z302" s="563"/>
      <c r="AA302" s="563"/>
      <c r="AB302" s="563"/>
      <c r="AC302" s="563"/>
      <c r="AD302" s="563"/>
      <c r="AE302" s="563"/>
      <c r="AF302" s="563"/>
      <c r="AG302" s="563"/>
      <c r="AH302" s="563"/>
      <c r="AI302" s="563"/>
      <c r="AJ302" s="563"/>
      <c r="AK302" s="563"/>
      <c r="AL302" s="563"/>
      <c r="AM302" s="563"/>
      <c r="AN302" s="563"/>
      <c r="AO302" s="563"/>
      <c r="AP302" s="563"/>
      <c r="AQ302" s="563"/>
      <c r="AR302" s="563"/>
      <c r="AS302" s="563"/>
    </row>
    <row r="303" spans="4:45">
      <c r="D303" s="605"/>
      <c r="E303" s="606"/>
      <c r="F303" s="606"/>
      <c r="G303" s="606"/>
      <c r="H303" s="606"/>
      <c r="I303" s="606"/>
      <c r="J303" s="606"/>
      <c r="K303" s="606"/>
      <c r="L303" s="606"/>
      <c r="M303" s="606"/>
      <c r="N303" s="606"/>
      <c r="O303" s="606"/>
      <c r="P303" s="606"/>
      <c r="Q303" s="606"/>
      <c r="R303" s="606"/>
      <c r="S303" s="606"/>
      <c r="T303" s="606"/>
      <c r="U303" s="602"/>
      <c r="V303" s="562"/>
      <c r="W303" s="563"/>
      <c r="X303" s="563"/>
      <c r="Y303" s="563"/>
      <c r="Z303" s="563"/>
      <c r="AA303" s="563"/>
      <c r="AB303" s="563"/>
      <c r="AC303" s="563"/>
      <c r="AD303" s="563"/>
      <c r="AE303" s="563"/>
      <c r="AF303" s="563"/>
      <c r="AG303" s="563"/>
      <c r="AH303" s="563"/>
      <c r="AI303" s="563"/>
      <c r="AJ303" s="563"/>
      <c r="AK303" s="563"/>
      <c r="AL303" s="563"/>
      <c r="AM303" s="563"/>
      <c r="AN303" s="563"/>
      <c r="AO303" s="563"/>
      <c r="AP303" s="563"/>
      <c r="AQ303" s="563"/>
      <c r="AR303" s="563"/>
      <c r="AS303" s="563"/>
    </row>
    <row r="304" spans="4:45">
      <c r="D304" s="605"/>
      <c r="E304" s="606"/>
      <c r="F304" s="606"/>
      <c r="G304" s="606"/>
      <c r="H304" s="606"/>
      <c r="I304" s="606"/>
      <c r="J304" s="606"/>
      <c r="K304" s="606"/>
      <c r="L304" s="606"/>
      <c r="M304" s="606"/>
      <c r="N304" s="606"/>
      <c r="O304" s="606"/>
      <c r="P304" s="606"/>
      <c r="Q304" s="606"/>
      <c r="R304" s="606"/>
      <c r="S304" s="606"/>
      <c r="T304" s="606"/>
      <c r="U304" s="602"/>
      <c r="V304" s="562"/>
      <c r="W304" s="563"/>
      <c r="X304" s="563"/>
      <c r="Y304" s="563"/>
      <c r="Z304" s="563"/>
      <c r="AA304" s="563"/>
      <c r="AB304" s="563"/>
      <c r="AC304" s="563"/>
      <c r="AD304" s="563"/>
      <c r="AE304" s="563"/>
      <c r="AF304" s="563"/>
      <c r="AG304" s="563"/>
      <c r="AH304" s="563"/>
      <c r="AI304" s="563"/>
      <c r="AJ304" s="563"/>
      <c r="AK304" s="563"/>
      <c r="AL304" s="563"/>
      <c r="AM304" s="563"/>
      <c r="AN304" s="563"/>
      <c r="AO304" s="563"/>
      <c r="AP304" s="563"/>
      <c r="AQ304" s="563"/>
      <c r="AR304" s="563"/>
      <c r="AS304" s="563"/>
    </row>
    <row r="305" spans="4:45">
      <c r="D305" s="605"/>
      <c r="E305" s="606"/>
      <c r="F305" s="606"/>
      <c r="G305" s="606"/>
      <c r="H305" s="606"/>
      <c r="I305" s="606"/>
      <c r="J305" s="606"/>
      <c r="K305" s="606"/>
      <c r="L305" s="606"/>
      <c r="M305" s="606"/>
      <c r="N305" s="606"/>
      <c r="O305" s="606"/>
      <c r="P305" s="606"/>
      <c r="Q305" s="606"/>
      <c r="R305" s="606"/>
      <c r="S305" s="606"/>
      <c r="T305" s="606"/>
      <c r="U305" s="602"/>
      <c r="V305" s="562"/>
      <c r="W305" s="563"/>
      <c r="X305" s="563"/>
      <c r="Y305" s="563"/>
      <c r="Z305" s="563"/>
      <c r="AA305" s="563"/>
      <c r="AB305" s="563"/>
      <c r="AC305" s="563"/>
      <c r="AD305" s="563"/>
      <c r="AE305" s="563"/>
      <c r="AF305" s="563"/>
      <c r="AG305" s="563"/>
      <c r="AH305" s="563"/>
      <c r="AI305" s="563"/>
      <c r="AJ305" s="563"/>
      <c r="AK305" s="563"/>
      <c r="AL305" s="563"/>
      <c r="AM305" s="563"/>
      <c r="AN305" s="563"/>
      <c r="AO305" s="563"/>
      <c r="AP305" s="563"/>
      <c r="AQ305" s="563"/>
      <c r="AR305" s="563"/>
      <c r="AS305" s="563"/>
    </row>
    <row r="306" spans="4:45">
      <c r="D306" s="605"/>
      <c r="E306" s="606"/>
      <c r="F306" s="606"/>
      <c r="G306" s="606"/>
      <c r="H306" s="606"/>
      <c r="I306" s="606"/>
      <c r="J306" s="606"/>
      <c r="K306" s="606"/>
      <c r="L306" s="606"/>
      <c r="M306" s="606"/>
      <c r="N306" s="606"/>
      <c r="O306" s="606"/>
      <c r="P306" s="606"/>
      <c r="Q306" s="606"/>
      <c r="R306" s="606"/>
      <c r="S306" s="606"/>
      <c r="T306" s="606"/>
      <c r="U306" s="602"/>
      <c r="V306" s="562"/>
      <c r="W306" s="563"/>
      <c r="X306" s="563"/>
      <c r="Y306" s="563"/>
      <c r="Z306" s="563"/>
      <c r="AA306" s="563"/>
      <c r="AB306" s="563"/>
      <c r="AC306" s="563"/>
      <c r="AD306" s="563"/>
      <c r="AE306" s="563"/>
      <c r="AF306" s="563"/>
      <c r="AG306" s="563"/>
      <c r="AH306" s="563"/>
      <c r="AI306" s="563"/>
      <c r="AJ306" s="563"/>
      <c r="AK306" s="563"/>
      <c r="AL306" s="563"/>
      <c r="AM306" s="563"/>
      <c r="AN306" s="563"/>
      <c r="AO306" s="563"/>
      <c r="AP306" s="563"/>
      <c r="AQ306" s="563"/>
      <c r="AR306" s="563"/>
      <c r="AS306" s="563"/>
    </row>
    <row r="307" spans="4:45">
      <c r="D307" s="605"/>
      <c r="E307" s="606"/>
      <c r="F307" s="606"/>
      <c r="G307" s="606"/>
      <c r="H307" s="606"/>
      <c r="I307" s="606"/>
      <c r="J307" s="606"/>
      <c r="K307" s="606"/>
      <c r="L307" s="606"/>
      <c r="M307" s="606"/>
      <c r="N307" s="606"/>
      <c r="O307" s="606"/>
      <c r="P307" s="606"/>
      <c r="Q307" s="606"/>
      <c r="R307" s="606"/>
      <c r="S307" s="606"/>
      <c r="T307" s="606"/>
      <c r="U307" s="602"/>
      <c r="V307" s="562"/>
      <c r="W307" s="563"/>
      <c r="X307" s="563"/>
      <c r="Y307" s="563"/>
      <c r="Z307" s="563"/>
      <c r="AA307" s="563"/>
      <c r="AB307" s="563"/>
      <c r="AC307" s="563"/>
      <c r="AD307" s="563"/>
      <c r="AE307" s="563"/>
      <c r="AF307" s="563"/>
      <c r="AG307" s="563"/>
      <c r="AH307" s="563"/>
      <c r="AI307" s="563"/>
      <c r="AJ307" s="563"/>
      <c r="AK307" s="563"/>
      <c r="AL307" s="563"/>
      <c r="AM307" s="563"/>
      <c r="AN307" s="563"/>
      <c r="AO307" s="563"/>
      <c r="AP307" s="563"/>
      <c r="AQ307" s="563"/>
      <c r="AR307" s="563"/>
      <c r="AS307" s="563"/>
    </row>
    <row r="308" spans="4:45">
      <c r="D308" s="605"/>
      <c r="E308" s="606"/>
      <c r="F308" s="606"/>
      <c r="G308" s="606"/>
      <c r="H308" s="606"/>
      <c r="I308" s="606"/>
      <c r="J308" s="606"/>
      <c r="K308" s="606"/>
      <c r="L308" s="606"/>
      <c r="M308" s="606"/>
      <c r="N308" s="606"/>
      <c r="O308" s="606"/>
      <c r="P308" s="606"/>
      <c r="Q308" s="606"/>
      <c r="R308" s="606"/>
      <c r="S308" s="606"/>
      <c r="T308" s="606"/>
      <c r="U308" s="602"/>
      <c r="V308" s="562"/>
      <c r="W308" s="563"/>
      <c r="X308" s="563"/>
      <c r="Y308" s="563"/>
      <c r="Z308" s="563"/>
      <c r="AA308" s="563"/>
      <c r="AB308" s="563"/>
      <c r="AC308" s="563"/>
      <c r="AD308" s="563"/>
      <c r="AE308" s="563"/>
      <c r="AF308" s="563"/>
      <c r="AG308" s="563"/>
      <c r="AH308" s="563"/>
      <c r="AI308" s="563"/>
      <c r="AJ308" s="563"/>
      <c r="AK308" s="563"/>
      <c r="AL308" s="563"/>
      <c r="AM308" s="563"/>
      <c r="AN308" s="563"/>
      <c r="AO308" s="563"/>
      <c r="AP308" s="563"/>
      <c r="AQ308" s="563"/>
      <c r="AR308" s="563"/>
      <c r="AS308" s="563"/>
    </row>
    <row r="309" spans="4:45">
      <c r="D309" s="605"/>
      <c r="E309" s="606"/>
      <c r="F309" s="606"/>
      <c r="G309" s="606"/>
      <c r="H309" s="606"/>
      <c r="I309" s="606"/>
      <c r="J309" s="606"/>
      <c r="K309" s="606"/>
      <c r="L309" s="606"/>
      <c r="M309" s="606"/>
      <c r="N309" s="606"/>
      <c r="O309" s="606"/>
      <c r="P309" s="606"/>
      <c r="Q309" s="606"/>
      <c r="R309" s="606"/>
      <c r="S309" s="606"/>
      <c r="T309" s="606"/>
      <c r="U309" s="602"/>
      <c r="V309" s="562"/>
      <c r="W309" s="563"/>
      <c r="X309" s="563"/>
      <c r="Y309" s="563"/>
      <c r="Z309" s="563"/>
      <c r="AA309" s="563"/>
      <c r="AB309" s="563"/>
      <c r="AC309" s="563"/>
      <c r="AD309" s="563"/>
      <c r="AE309" s="563"/>
      <c r="AF309" s="563"/>
      <c r="AG309" s="563"/>
      <c r="AH309" s="563"/>
      <c r="AI309" s="563"/>
      <c r="AJ309" s="563"/>
      <c r="AK309" s="563"/>
      <c r="AL309" s="563"/>
      <c r="AM309" s="563"/>
      <c r="AN309" s="563"/>
      <c r="AO309" s="563"/>
      <c r="AP309" s="563"/>
      <c r="AQ309" s="563"/>
      <c r="AR309" s="563"/>
      <c r="AS309" s="563"/>
    </row>
    <row r="310" spans="4:45">
      <c r="D310" s="605"/>
      <c r="E310" s="606"/>
      <c r="F310" s="606"/>
      <c r="G310" s="606"/>
      <c r="H310" s="606"/>
      <c r="I310" s="606"/>
      <c r="J310" s="606"/>
      <c r="K310" s="606"/>
      <c r="L310" s="606"/>
      <c r="M310" s="606"/>
      <c r="N310" s="606"/>
      <c r="O310" s="606"/>
      <c r="P310" s="606"/>
      <c r="Q310" s="606"/>
      <c r="R310" s="606"/>
      <c r="S310" s="606"/>
      <c r="T310" s="606"/>
      <c r="U310" s="602"/>
      <c r="V310" s="562"/>
      <c r="W310" s="563"/>
      <c r="X310" s="563"/>
      <c r="Y310" s="563"/>
      <c r="Z310" s="563"/>
      <c r="AA310" s="563"/>
      <c r="AB310" s="563"/>
      <c r="AC310" s="563"/>
      <c r="AD310" s="563"/>
      <c r="AE310" s="563"/>
      <c r="AF310" s="563"/>
      <c r="AG310" s="563"/>
      <c r="AH310" s="563"/>
      <c r="AI310" s="563"/>
      <c r="AJ310" s="563"/>
      <c r="AK310" s="563"/>
      <c r="AL310" s="563"/>
      <c r="AM310" s="563"/>
      <c r="AN310" s="563"/>
      <c r="AO310" s="563"/>
      <c r="AP310" s="563"/>
      <c r="AQ310" s="563"/>
      <c r="AR310" s="563"/>
      <c r="AS310" s="563"/>
    </row>
    <row r="311" spans="4:45">
      <c r="D311" s="606"/>
      <c r="E311" s="606"/>
      <c r="F311" s="606"/>
      <c r="G311" s="606"/>
      <c r="H311" s="606"/>
      <c r="I311" s="606"/>
      <c r="J311" s="606"/>
      <c r="K311" s="606"/>
      <c r="L311" s="606"/>
      <c r="M311" s="606"/>
      <c r="N311" s="606"/>
      <c r="O311" s="606"/>
      <c r="P311" s="606"/>
      <c r="Q311" s="606"/>
      <c r="R311" s="606"/>
      <c r="S311" s="606"/>
      <c r="T311" s="606"/>
      <c r="U311" s="602"/>
      <c r="V311" s="562"/>
      <c r="W311" s="563"/>
      <c r="X311" s="563"/>
      <c r="Y311" s="563"/>
      <c r="Z311" s="563"/>
      <c r="AA311" s="563"/>
      <c r="AB311" s="563"/>
      <c r="AC311" s="563"/>
      <c r="AD311" s="563"/>
      <c r="AE311" s="563"/>
      <c r="AF311" s="563"/>
      <c r="AG311" s="563"/>
      <c r="AH311" s="563"/>
      <c r="AI311" s="563"/>
      <c r="AJ311" s="563"/>
      <c r="AK311" s="563"/>
      <c r="AL311" s="563"/>
      <c r="AM311" s="563"/>
      <c r="AN311" s="563"/>
      <c r="AO311" s="563"/>
      <c r="AP311" s="563"/>
      <c r="AQ311" s="563"/>
      <c r="AR311" s="563"/>
      <c r="AS311" s="563"/>
    </row>
    <row r="312" spans="4:45">
      <c r="D312" s="606"/>
      <c r="E312" s="606"/>
      <c r="F312" s="606"/>
      <c r="G312" s="606"/>
      <c r="H312" s="606"/>
      <c r="I312" s="606"/>
      <c r="J312" s="606"/>
      <c r="K312" s="606"/>
      <c r="L312" s="606"/>
      <c r="M312" s="606"/>
      <c r="N312" s="606"/>
      <c r="O312" s="606"/>
      <c r="P312" s="606"/>
      <c r="Q312" s="606"/>
      <c r="R312" s="606"/>
      <c r="S312" s="606"/>
      <c r="T312" s="606"/>
      <c r="U312" s="602"/>
      <c r="V312" s="562"/>
      <c r="W312" s="563"/>
      <c r="X312" s="563"/>
      <c r="Y312" s="563"/>
      <c r="Z312" s="563"/>
      <c r="AA312" s="563"/>
      <c r="AB312" s="563"/>
      <c r="AC312" s="563"/>
      <c r="AD312" s="563"/>
      <c r="AE312" s="563"/>
      <c r="AF312" s="563"/>
      <c r="AG312" s="563"/>
      <c r="AH312" s="563"/>
      <c r="AI312" s="563"/>
      <c r="AJ312" s="563"/>
      <c r="AK312" s="563"/>
      <c r="AL312" s="563"/>
      <c r="AM312" s="563"/>
      <c r="AN312" s="563"/>
      <c r="AO312" s="563"/>
      <c r="AP312" s="563"/>
      <c r="AQ312" s="563"/>
      <c r="AR312" s="563"/>
      <c r="AS312" s="563"/>
    </row>
    <row r="313" spans="4:45">
      <c r="D313" s="606"/>
      <c r="E313" s="606"/>
      <c r="F313" s="606"/>
      <c r="G313" s="606"/>
      <c r="H313" s="606"/>
      <c r="I313" s="606"/>
      <c r="J313" s="606"/>
      <c r="K313" s="606"/>
      <c r="L313" s="606"/>
      <c r="M313" s="606"/>
      <c r="N313" s="606"/>
      <c r="O313" s="606"/>
      <c r="P313" s="606"/>
      <c r="Q313" s="606"/>
      <c r="R313" s="606"/>
      <c r="S313" s="606"/>
      <c r="T313" s="606"/>
      <c r="U313" s="602"/>
      <c r="V313" s="562"/>
      <c r="W313" s="563"/>
      <c r="X313" s="563"/>
      <c r="Y313" s="563"/>
      <c r="Z313" s="563"/>
      <c r="AA313" s="563"/>
      <c r="AB313" s="563"/>
      <c r="AC313" s="563"/>
      <c r="AD313" s="563"/>
      <c r="AE313" s="563"/>
      <c r="AF313" s="563"/>
      <c r="AG313" s="563"/>
      <c r="AH313" s="563"/>
      <c r="AI313" s="563"/>
      <c r="AJ313" s="563"/>
      <c r="AK313" s="563"/>
      <c r="AL313" s="563"/>
      <c r="AM313" s="563"/>
      <c r="AN313" s="563"/>
      <c r="AO313" s="563"/>
      <c r="AP313" s="563"/>
      <c r="AQ313" s="563"/>
      <c r="AR313" s="563"/>
      <c r="AS313" s="563"/>
    </row>
    <row r="314" spans="4:45">
      <c r="D314" s="606"/>
      <c r="E314" s="606"/>
      <c r="F314" s="606"/>
      <c r="G314" s="606"/>
      <c r="H314" s="606"/>
      <c r="I314" s="606"/>
      <c r="J314" s="606"/>
      <c r="K314" s="606"/>
      <c r="L314" s="606"/>
      <c r="M314" s="606"/>
      <c r="N314" s="606"/>
      <c r="O314" s="606"/>
      <c r="P314" s="606"/>
      <c r="Q314" s="606"/>
      <c r="R314" s="606"/>
      <c r="S314" s="606"/>
      <c r="T314" s="606"/>
      <c r="U314" s="602"/>
      <c r="V314" s="562"/>
      <c r="W314" s="563"/>
      <c r="X314" s="563"/>
      <c r="Y314" s="563"/>
      <c r="Z314" s="563"/>
      <c r="AA314" s="563"/>
      <c r="AB314" s="563"/>
      <c r="AC314" s="563"/>
      <c r="AD314" s="563"/>
      <c r="AE314" s="563"/>
      <c r="AF314" s="563"/>
      <c r="AG314" s="563"/>
      <c r="AH314" s="563"/>
      <c r="AI314" s="563"/>
      <c r="AJ314" s="563"/>
      <c r="AK314" s="563"/>
      <c r="AL314" s="563"/>
      <c r="AM314" s="563"/>
      <c r="AN314" s="563"/>
      <c r="AO314" s="563"/>
      <c r="AP314" s="563"/>
      <c r="AQ314" s="563"/>
      <c r="AR314" s="563"/>
      <c r="AS314" s="563"/>
    </row>
    <row r="315" spans="4:45">
      <c r="D315" s="606"/>
      <c r="E315" s="606"/>
      <c r="F315" s="606"/>
      <c r="G315" s="606"/>
      <c r="H315" s="606"/>
      <c r="I315" s="606"/>
      <c r="J315" s="606"/>
      <c r="K315" s="606"/>
      <c r="L315" s="606"/>
      <c r="M315" s="606"/>
      <c r="N315" s="606"/>
      <c r="O315" s="606"/>
      <c r="P315" s="606"/>
      <c r="Q315" s="606"/>
      <c r="R315" s="606"/>
      <c r="S315" s="606"/>
      <c r="T315" s="606"/>
      <c r="U315" s="602"/>
      <c r="V315" s="562"/>
      <c r="W315" s="563"/>
      <c r="X315" s="563"/>
      <c r="Y315" s="563"/>
      <c r="Z315" s="563"/>
      <c r="AA315" s="563"/>
      <c r="AB315" s="563"/>
      <c r="AC315" s="563"/>
      <c r="AD315" s="563"/>
      <c r="AE315" s="563"/>
      <c r="AF315" s="563"/>
      <c r="AG315" s="563"/>
      <c r="AH315" s="563"/>
      <c r="AI315" s="563"/>
      <c r="AJ315" s="563"/>
      <c r="AK315" s="563"/>
      <c r="AL315" s="563"/>
      <c r="AM315" s="563"/>
      <c r="AN315" s="563"/>
      <c r="AO315" s="563"/>
      <c r="AP315" s="563"/>
      <c r="AQ315" s="563"/>
      <c r="AR315" s="563"/>
      <c r="AS315" s="563"/>
    </row>
    <row r="316" spans="4:45">
      <c r="D316" s="606"/>
      <c r="E316" s="606"/>
      <c r="F316" s="606"/>
      <c r="G316" s="606"/>
      <c r="H316" s="606"/>
      <c r="I316" s="606"/>
      <c r="J316" s="606"/>
      <c r="K316" s="606"/>
      <c r="L316" s="606"/>
      <c r="M316" s="606"/>
      <c r="N316" s="606"/>
      <c r="O316" s="606"/>
      <c r="P316" s="606"/>
      <c r="Q316" s="606"/>
      <c r="R316" s="606"/>
      <c r="S316" s="606"/>
      <c r="T316" s="606"/>
      <c r="U316" s="602"/>
      <c r="V316" s="562"/>
      <c r="W316" s="563"/>
      <c r="X316" s="563"/>
      <c r="Y316" s="563"/>
      <c r="Z316" s="563"/>
      <c r="AA316" s="563"/>
      <c r="AB316" s="563"/>
      <c r="AC316" s="563"/>
      <c r="AD316" s="563"/>
      <c r="AE316" s="563"/>
      <c r="AF316" s="563"/>
      <c r="AG316" s="563"/>
      <c r="AH316" s="563"/>
      <c r="AI316" s="563"/>
      <c r="AJ316" s="563"/>
      <c r="AK316" s="563"/>
      <c r="AL316" s="563"/>
      <c r="AM316" s="563"/>
      <c r="AN316" s="563"/>
      <c r="AO316" s="563"/>
      <c r="AP316" s="563"/>
      <c r="AQ316" s="563"/>
      <c r="AR316" s="563"/>
      <c r="AS316" s="563"/>
    </row>
    <row r="317" spans="4:45">
      <c r="D317" s="606"/>
      <c r="E317" s="606"/>
      <c r="F317" s="606"/>
      <c r="G317" s="606"/>
      <c r="H317" s="606"/>
      <c r="I317" s="606"/>
      <c r="J317" s="606"/>
      <c r="K317" s="606"/>
      <c r="L317" s="606"/>
      <c r="M317" s="606"/>
      <c r="N317" s="606"/>
      <c r="O317" s="606"/>
      <c r="P317" s="606"/>
      <c r="Q317" s="606"/>
      <c r="R317" s="606"/>
      <c r="S317" s="606"/>
      <c r="T317" s="606"/>
      <c r="U317" s="602"/>
      <c r="V317" s="562"/>
      <c r="W317" s="563"/>
      <c r="X317" s="563"/>
      <c r="Y317" s="563"/>
      <c r="Z317" s="563"/>
      <c r="AA317" s="563"/>
      <c r="AB317" s="563"/>
      <c r="AC317" s="563"/>
      <c r="AD317" s="563"/>
      <c r="AE317" s="563"/>
      <c r="AF317" s="563"/>
      <c r="AG317" s="563"/>
      <c r="AH317" s="563"/>
      <c r="AI317" s="563"/>
      <c r="AJ317" s="563"/>
      <c r="AK317" s="563"/>
      <c r="AL317" s="563"/>
      <c r="AM317" s="563"/>
      <c r="AN317" s="563"/>
      <c r="AO317" s="563"/>
      <c r="AP317" s="563"/>
      <c r="AQ317" s="563"/>
      <c r="AR317" s="563"/>
      <c r="AS317" s="563"/>
    </row>
    <row r="318" spans="4:45">
      <c r="D318" s="606"/>
      <c r="E318" s="606"/>
      <c r="F318" s="606"/>
      <c r="G318" s="606"/>
      <c r="H318" s="606"/>
      <c r="I318" s="606"/>
      <c r="J318" s="606"/>
      <c r="K318" s="606"/>
      <c r="L318" s="606"/>
      <c r="M318" s="606"/>
      <c r="N318" s="606"/>
      <c r="O318" s="606"/>
      <c r="P318" s="606"/>
      <c r="Q318" s="606"/>
      <c r="R318" s="606"/>
      <c r="S318" s="606"/>
      <c r="T318" s="606"/>
      <c r="U318" s="602"/>
      <c r="V318" s="562"/>
      <c r="W318" s="563"/>
      <c r="X318" s="563"/>
      <c r="Y318" s="563"/>
      <c r="Z318" s="563"/>
      <c r="AA318" s="563"/>
      <c r="AB318" s="563"/>
      <c r="AC318" s="563"/>
      <c r="AD318" s="563"/>
      <c r="AE318" s="563"/>
      <c r="AF318" s="563"/>
      <c r="AG318" s="563"/>
      <c r="AH318" s="563"/>
      <c r="AI318" s="563"/>
      <c r="AJ318" s="563"/>
      <c r="AK318" s="563"/>
      <c r="AL318" s="563"/>
      <c r="AM318" s="563"/>
      <c r="AN318" s="563"/>
      <c r="AO318" s="563"/>
      <c r="AP318" s="563"/>
      <c r="AQ318" s="563"/>
      <c r="AR318" s="563"/>
      <c r="AS318" s="563"/>
    </row>
    <row r="319" spans="4:45">
      <c r="D319" s="606"/>
      <c r="E319" s="606"/>
      <c r="F319" s="606"/>
      <c r="G319" s="606"/>
      <c r="H319" s="606"/>
      <c r="I319" s="606"/>
      <c r="J319" s="606"/>
      <c r="K319" s="606"/>
      <c r="L319" s="606"/>
      <c r="M319" s="606"/>
      <c r="N319" s="606"/>
      <c r="O319" s="606"/>
      <c r="P319" s="606"/>
      <c r="Q319" s="606"/>
      <c r="R319" s="606"/>
      <c r="S319" s="606"/>
      <c r="T319" s="606"/>
      <c r="U319" s="602"/>
      <c r="V319" s="562"/>
      <c r="W319" s="563"/>
      <c r="X319" s="563"/>
      <c r="Y319" s="563"/>
      <c r="Z319" s="563"/>
      <c r="AA319" s="563"/>
      <c r="AB319" s="563"/>
      <c r="AC319" s="563"/>
      <c r="AD319" s="563"/>
      <c r="AE319" s="563"/>
      <c r="AF319" s="563"/>
      <c r="AG319" s="563"/>
      <c r="AH319" s="563"/>
      <c r="AI319" s="563"/>
      <c r="AJ319" s="563"/>
      <c r="AK319" s="563"/>
      <c r="AL319" s="563"/>
      <c r="AM319" s="563"/>
      <c r="AN319" s="563"/>
      <c r="AO319" s="563"/>
      <c r="AP319" s="563"/>
      <c r="AQ319" s="563"/>
      <c r="AR319" s="563"/>
      <c r="AS319" s="563"/>
    </row>
    <row r="320" spans="4:45">
      <c r="D320" s="606"/>
      <c r="E320" s="606"/>
      <c r="F320" s="606"/>
      <c r="G320" s="606"/>
      <c r="H320" s="606"/>
      <c r="I320" s="606"/>
      <c r="J320" s="606"/>
      <c r="K320" s="606"/>
      <c r="L320" s="606"/>
      <c r="M320" s="606"/>
      <c r="N320" s="606"/>
      <c r="O320" s="606"/>
      <c r="P320" s="606"/>
      <c r="Q320" s="606"/>
      <c r="R320" s="606"/>
      <c r="S320" s="606"/>
      <c r="T320" s="606"/>
      <c r="U320" s="602"/>
      <c r="V320" s="562"/>
      <c r="W320" s="563"/>
      <c r="X320" s="563"/>
      <c r="Y320" s="563"/>
      <c r="Z320" s="563"/>
      <c r="AA320" s="563"/>
      <c r="AB320" s="563"/>
      <c r="AC320" s="563"/>
      <c r="AD320" s="563"/>
      <c r="AE320" s="563"/>
      <c r="AF320" s="563"/>
      <c r="AG320" s="563"/>
      <c r="AH320" s="563"/>
      <c r="AI320" s="563"/>
      <c r="AJ320" s="563"/>
      <c r="AK320" s="563"/>
      <c r="AL320" s="563"/>
      <c r="AM320" s="563"/>
      <c r="AN320" s="563"/>
      <c r="AO320" s="563"/>
      <c r="AP320" s="563"/>
      <c r="AQ320" s="563"/>
      <c r="AR320" s="563"/>
      <c r="AS320" s="563"/>
    </row>
    <row r="321" spans="4:45">
      <c r="D321" s="606"/>
      <c r="E321" s="606"/>
      <c r="F321" s="606"/>
      <c r="G321" s="606"/>
      <c r="H321" s="606"/>
      <c r="I321" s="606"/>
      <c r="J321" s="606"/>
      <c r="K321" s="606"/>
      <c r="L321" s="606"/>
      <c r="M321" s="606"/>
      <c r="N321" s="606"/>
      <c r="O321" s="606"/>
      <c r="P321" s="606"/>
      <c r="Q321" s="606"/>
      <c r="R321" s="606"/>
      <c r="S321" s="606"/>
      <c r="T321" s="606"/>
      <c r="U321" s="602"/>
      <c r="V321" s="562"/>
      <c r="W321" s="563"/>
      <c r="X321" s="563"/>
      <c r="Y321" s="563"/>
      <c r="Z321" s="563"/>
      <c r="AA321" s="563"/>
      <c r="AB321" s="563"/>
      <c r="AC321" s="563"/>
      <c r="AD321" s="563"/>
      <c r="AE321" s="563"/>
      <c r="AF321" s="563"/>
      <c r="AG321" s="563"/>
      <c r="AH321" s="563"/>
      <c r="AI321" s="563"/>
      <c r="AJ321" s="563"/>
      <c r="AK321" s="563"/>
      <c r="AL321" s="563"/>
      <c r="AM321" s="563"/>
      <c r="AN321" s="563"/>
      <c r="AO321" s="563"/>
      <c r="AP321" s="563"/>
      <c r="AQ321" s="563"/>
      <c r="AR321" s="563"/>
      <c r="AS321" s="563"/>
    </row>
    <row r="322" spans="4:45">
      <c r="D322" s="606"/>
      <c r="E322" s="606"/>
      <c r="F322" s="606"/>
      <c r="G322" s="606"/>
      <c r="H322" s="606"/>
      <c r="I322" s="606"/>
      <c r="J322" s="606"/>
      <c r="K322" s="606"/>
      <c r="L322" s="606"/>
      <c r="M322" s="606"/>
      <c r="N322" s="606"/>
      <c r="O322" s="606"/>
      <c r="P322" s="606"/>
      <c r="Q322" s="606"/>
      <c r="R322" s="606"/>
      <c r="S322" s="606"/>
      <c r="T322" s="606"/>
      <c r="U322" s="602"/>
      <c r="V322" s="562"/>
      <c r="W322" s="563"/>
      <c r="X322" s="563"/>
      <c r="Y322" s="563"/>
      <c r="Z322" s="563"/>
      <c r="AA322" s="563"/>
      <c r="AB322" s="563"/>
      <c r="AC322" s="563"/>
      <c r="AD322" s="563"/>
      <c r="AE322" s="563"/>
      <c r="AF322" s="563"/>
      <c r="AG322" s="563"/>
      <c r="AH322" s="563"/>
      <c r="AI322" s="563"/>
      <c r="AJ322" s="563"/>
      <c r="AK322" s="563"/>
      <c r="AL322" s="563"/>
      <c r="AM322" s="563"/>
      <c r="AN322" s="563"/>
      <c r="AO322" s="563"/>
      <c r="AP322" s="563"/>
      <c r="AQ322" s="563"/>
      <c r="AR322" s="563"/>
      <c r="AS322" s="563"/>
    </row>
    <row r="323" spans="4:45">
      <c r="D323" s="606"/>
      <c r="E323" s="606"/>
      <c r="F323" s="606"/>
      <c r="G323" s="606"/>
      <c r="H323" s="606"/>
      <c r="I323" s="606"/>
      <c r="J323" s="606"/>
      <c r="K323" s="606"/>
      <c r="L323" s="606"/>
      <c r="M323" s="606"/>
      <c r="N323" s="606"/>
      <c r="O323" s="606"/>
      <c r="P323" s="606"/>
      <c r="Q323" s="606"/>
      <c r="R323" s="606"/>
      <c r="S323" s="606"/>
      <c r="T323" s="606"/>
      <c r="U323" s="602"/>
      <c r="V323" s="562"/>
      <c r="W323" s="563"/>
      <c r="X323" s="563"/>
      <c r="Y323" s="563"/>
      <c r="Z323" s="563"/>
      <c r="AA323" s="563"/>
      <c r="AB323" s="563"/>
      <c r="AC323" s="563"/>
      <c r="AD323" s="563"/>
      <c r="AE323" s="563"/>
      <c r="AF323" s="563"/>
      <c r="AG323" s="563"/>
      <c r="AH323" s="563"/>
      <c r="AI323" s="563"/>
      <c r="AJ323" s="563"/>
      <c r="AK323" s="563"/>
      <c r="AL323" s="563"/>
      <c r="AM323" s="563"/>
      <c r="AN323" s="563"/>
      <c r="AO323" s="563"/>
      <c r="AP323" s="563"/>
      <c r="AQ323" s="563"/>
      <c r="AR323" s="563"/>
      <c r="AS323" s="563"/>
    </row>
    <row r="324" spans="4:45">
      <c r="D324" s="606"/>
      <c r="E324" s="606"/>
      <c r="F324" s="606"/>
      <c r="G324" s="606"/>
      <c r="H324" s="606"/>
      <c r="I324" s="606"/>
      <c r="J324" s="606"/>
      <c r="K324" s="606"/>
      <c r="L324" s="606"/>
      <c r="M324" s="606"/>
      <c r="N324" s="606"/>
      <c r="O324" s="606"/>
      <c r="P324" s="606"/>
      <c r="Q324" s="606"/>
      <c r="R324" s="606"/>
      <c r="S324" s="606"/>
      <c r="T324" s="606"/>
      <c r="U324" s="602"/>
      <c r="V324" s="562"/>
      <c r="W324" s="563"/>
      <c r="X324" s="563"/>
      <c r="Y324" s="563"/>
      <c r="Z324" s="563"/>
      <c r="AA324" s="563"/>
      <c r="AB324" s="563"/>
      <c r="AC324" s="563"/>
      <c r="AD324" s="563"/>
      <c r="AE324" s="563"/>
      <c r="AF324" s="563"/>
      <c r="AG324" s="563"/>
      <c r="AH324" s="563"/>
      <c r="AI324" s="563"/>
      <c r="AJ324" s="563"/>
      <c r="AK324" s="563"/>
      <c r="AL324" s="563"/>
      <c r="AM324" s="563"/>
      <c r="AN324" s="563"/>
      <c r="AO324" s="563"/>
      <c r="AP324" s="563"/>
      <c r="AQ324" s="563"/>
      <c r="AR324" s="563"/>
      <c r="AS324" s="563"/>
    </row>
    <row r="325" spans="4:45">
      <c r="D325" s="606"/>
      <c r="E325" s="606"/>
      <c r="F325" s="606"/>
      <c r="G325" s="606"/>
      <c r="H325" s="606"/>
      <c r="I325" s="606"/>
      <c r="J325" s="606"/>
      <c r="K325" s="606"/>
      <c r="L325" s="606"/>
      <c r="M325" s="606"/>
      <c r="N325" s="606"/>
      <c r="O325" s="606"/>
      <c r="P325" s="606"/>
      <c r="Q325" s="606"/>
      <c r="R325" s="606"/>
      <c r="S325" s="606"/>
      <c r="T325" s="606"/>
      <c r="U325" s="602"/>
      <c r="V325" s="562"/>
      <c r="W325" s="563"/>
      <c r="X325" s="563"/>
      <c r="Y325" s="563"/>
      <c r="Z325" s="563"/>
      <c r="AA325" s="563"/>
      <c r="AB325" s="563"/>
      <c r="AC325" s="563"/>
      <c r="AD325" s="563"/>
      <c r="AE325" s="563"/>
      <c r="AF325" s="563"/>
      <c r="AG325" s="563"/>
      <c r="AH325" s="563"/>
      <c r="AI325" s="563"/>
      <c r="AJ325" s="563"/>
      <c r="AK325" s="563"/>
      <c r="AL325" s="563"/>
      <c r="AM325" s="563"/>
      <c r="AN325" s="563"/>
      <c r="AO325" s="563"/>
      <c r="AP325" s="563"/>
      <c r="AQ325" s="563"/>
      <c r="AR325" s="563"/>
      <c r="AS325" s="563"/>
    </row>
    <row r="326" spans="4:45">
      <c r="D326" s="606"/>
      <c r="E326" s="606"/>
      <c r="F326" s="606"/>
      <c r="G326" s="606"/>
      <c r="H326" s="606"/>
      <c r="I326" s="606"/>
      <c r="J326" s="606"/>
      <c r="K326" s="606"/>
      <c r="L326" s="606"/>
      <c r="M326" s="606"/>
      <c r="N326" s="606"/>
      <c r="O326" s="606"/>
      <c r="P326" s="606"/>
      <c r="Q326" s="606"/>
      <c r="R326" s="606"/>
      <c r="S326" s="606"/>
      <c r="T326" s="606"/>
      <c r="U326" s="602"/>
      <c r="V326" s="562"/>
      <c r="W326" s="563"/>
      <c r="X326" s="563"/>
      <c r="Y326" s="563"/>
      <c r="Z326" s="563"/>
      <c r="AA326" s="563"/>
      <c r="AB326" s="563"/>
      <c r="AC326" s="563"/>
      <c r="AD326" s="563"/>
      <c r="AE326" s="563"/>
      <c r="AF326" s="563"/>
      <c r="AG326" s="563"/>
      <c r="AH326" s="563"/>
      <c r="AI326" s="563"/>
      <c r="AJ326" s="563"/>
      <c r="AK326" s="563"/>
      <c r="AL326" s="563"/>
      <c r="AM326" s="563"/>
      <c r="AN326" s="563"/>
      <c r="AO326" s="563"/>
      <c r="AP326" s="563"/>
      <c r="AQ326" s="563"/>
      <c r="AR326" s="563"/>
      <c r="AS326" s="563"/>
    </row>
    <row r="327" spans="4:45">
      <c r="D327" s="606"/>
      <c r="E327" s="606"/>
      <c r="F327" s="606"/>
      <c r="G327" s="606"/>
      <c r="H327" s="606"/>
      <c r="I327" s="606"/>
      <c r="J327" s="606"/>
      <c r="K327" s="606"/>
      <c r="L327" s="606"/>
      <c r="M327" s="606"/>
      <c r="N327" s="606"/>
      <c r="O327" s="606"/>
      <c r="P327" s="606"/>
      <c r="Q327" s="606"/>
      <c r="R327" s="606"/>
      <c r="S327" s="606"/>
      <c r="T327" s="606"/>
      <c r="U327" s="602"/>
      <c r="V327" s="562"/>
      <c r="W327" s="563"/>
      <c r="X327" s="563"/>
      <c r="Y327" s="563"/>
      <c r="Z327" s="563"/>
      <c r="AA327" s="563"/>
      <c r="AB327" s="563"/>
      <c r="AC327" s="563"/>
      <c r="AD327" s="563"/>
      <c r="AE327" s="563"/>
      <c r="AF327" s="563"/>
      <c r="AG327" s="563"/>
      <c r="AH327" s="563"/>
      <c r="AI327" s="563"/>
      <c r="AJ327" s="563"/>
      <c r="AK327" s="563"/>
      <c r="AL327" s="563"/>
      <c r="AM327" s="563"/>
      <c r="AN327" s="563"/>
      <c r="AO327" s="563"/>
      <c r="AP327" s="563"/>
      <c r="AQ327" s="563"/>
      <c r="AR327" s="563"/>
      <c r="AS327" s="563"/>
    </row>
    <row r="328" spans="4:45">
      <c r="D328" s="606"/>
      <c r="E328" s="606"/>
      <c r="F328" s="606"/>
      <c r="G328" s="606"/>
      <c r="H328" s="606"/>
      <c r="I328" s="606"/>
      <c r="J328" s="606"/>
      <c r="K328" s="606"/>
      <c r="L328" s="606"/>
      <c r="M328" s="606"/>
      <c r="N328" s="606"/>
      <c r="O328" s="606"/>
      <c r="P328" s="606"/>
      <c r="Q328" s="606"/>
      <c r="R328" s="606"/>
      <c r="S328" s="606"/>
      <c r="T328" s="606"/>
      <c r="U328" s="602"/>
      <c r="V328" s="562"/>
      <c r="W328" s="563"/>
      <c r="X328" s="563"/>
      <c r="Y328" s="563"/>
      <c r="Z328" s="563"/>
      <c r="AA328" s="563"/>
      <c r="AB328" s="563"/>
      <c r="AC328" s="563"/>
      <c r="AD328" s="563"/>
      <c r="AE328" s="563"/>
      <c r="AF328" s="563"/>
      <c r="AG328" s="563"/>
      <c r="AH328" s="563"/>
      <c r="AI328" s="563"/>
      <c r="AJ328" s="563"/>
      <c r="AK328" s="563"/>
      <c r="AL328" s="563"/>
      <c r="AM328" s="563"/>
      <c r="AN328" s="563"/>
      <c r="AO328" s="563"/>
      <c r="AP328" s="563"/>
      <c r="AQ328" s="563"/>
      <c r="AR328" s="563"/>
      <c r="AS328" s="563"/>
    </row>
    <row r="329" spans="4:45">
      <c r="D329" s="606"/>
      <c r="E329" s="606"/>
      <c r="F329" s="606"/>
      <c r="G329" s="606"/>
      <c r="H329" s="606"/>
      <c r="I329" s="606"/>
      <c r="J329" s="606"/>
      <c r="K329" s="606"/>
      <c r="L329" s="606"/>
      <c r="M329" s="606"/>
      <c r="N329" s="606"/>
      <c r="O329" s="606"/>
      <c r="P329" s="606"/>
      <c r="Q329" s="606"/>
      <c r="R329" s="606"/>
      <c r="S329" s="606"/>
      <c r="T329" s="606"/>
      <c r="U329" s="602"/>
      <c r="V329" s="562"/>
      <c r="W329" s="563"/>
      <c r="X329" s="563"/>
      <c r="Y329" s="563"/>
      <c r="Z329" s="563"/>
      <c r="AA329" s="563"/>
      <c r="AB329" s="563"/>
      <c r="AC329" s="563"/>
      <c r="AD329" s="563"/>
      <c r="AE329" s="563"/>
      <c r="AF329" s="563"/>
      <c r="AG329" s="563"/>
      <c r="AH329" s="563"/>
      <c r="AI329" s="563"/>
      <c r="AJ329" s="563"/>
      <c r="AK329" s="563"/>
      <c r="AL329" s="563"/>
      <c r="AM329" s="563"/>
      <c r="AN329" s="563"/>
      <c r="AO329" s="563"/>
      <c r="AP329" s="563"/>
      <c r="AQ329" s="563"/>
      <c r="AR329" s="563"/>
      <c r="AS329" s="563"/>
    </row>
    <row r="330" spans="4:45">
      <c r="D330" s="606"/>
      <c r="E330" s="606"/>
      <c r="F330" s="606"/>
      <c r="G330" s="606"/>
      <c r="H330" s="606"/>
      <c r="I330" s="606"/>
      <c r="J330" s="606"/>
      <c r="K330" s="606"/>
      <c r="L330" s="606"/>
      <c r="M330" s="606"/>
      <c r="N330" s="606"/>
      <c r="O330" s="606"/>
      <c r="P330" s="606"/>
      <c r="Q330" s="606"/>
      <c r="R330" s="606"/>
      <c r="S330" s="606"/>
      <c r="T330" s="606"/>
      <c r="U330" s="602"/>
      <c r="V330" s="562"/>
      <c r="W330" s="563"/>
      <c r="X330" s="563"/>
      <c r="Y330" s="563"/>
      <c r="Z330" s="563"/>
      <c r="AA330" s="563"/>
      <c r="AB330" s="563"/>
      <c r="AC330" s="563"/>
      <c r="AD330" s="563"/>
      <c r="AE330" s="563"/>
      <c r="AF330" s="563"/>
      <c r="AG330" s="563"/>
      <c r="AH330" s="563"/>
      <c r="AI330" s="563"/>
      <c r="AJ330" s="563"/>
      <c r="AK330" s="563"/>
      <c r="AL330" s="563"/>
      <c r="AM330" s="563"/>
      <c r="AN330" s="563"/>
      <c r="AO330" s="563"/>
      <c r="AP330" s="563"/>
      <c r="AQ330" s="563"/>
      <c r="AR330" s="563"/>
      <c r="AS330" s="563"/>
    </row>
    <row r="331" spans="4:45">
      <c r="D331" s="606"/>
      <c r="E331" s="606"/>
      <c r="F331" s="606"/>
      <c r="G331" s="606"/>
      <c r="H331" s="606"/>
      <c r="I331" s="606"/>
      <c r="J331" s="606"/>
      <c r="K331" s="606"/>
      <c r="L331" s="606"/>
      <c r="M331" s="606"/>
      <c r="N331" s="606"/>
      <c r="O331" s="606"/>
      <c r="P331" s="606"/>
      <c r="Q331" s="606"/>
      <c r="R331" s="606"/>
      <c r="S331" s="606"/>
      <c r="T331" s="606"/>
      <c r="U331" s="602"/>
      <c r="V331" s="562"/>
      <c r="W331" s="563"/>
      <c r="X331" s="563"/>
      <c r="Y331" s="563"/>
      <c r="Z331" s="563"/>
      <c r="AA331" s="563"/>
      <c r="AB331" s="563"/>
      <c r="AC331" s="563"/>
      <c r="AD331" s="563"/>
      <c r="AE331" s="563"/>
      <c r="AF331" s="563"/>
      <c r="AG331" s="563"/>
      <c r="AH331" s="563"/>
      <c r="AI331" s="563"/>
      <c r="AJ331" s="563"/>
      <c r="AK331" s="563"/>
      <c r="AL331" s="563"/>
      <c r="AM331" s="563"/>
      <c r="AN331" s="563"/>
      <c r="AO331" s="563"/>
      <c r="AP331" s="563"/>
      <c r="AQ331" s="563"/>
      <c r="AR331" s="563"/>
      <c r="AS331" s="563"/>
    </row>
    <row r="332" spans="4:45">
      <c r="D332" s="606"/>
      <c r="E332" s="606"/>
      <c r="F332" s="606"/>
      <c r="G332" s="606"/>
      <c r="H332" s="606"/>
      <c r="I332" s="606"/>
      <c r="J332" s="606"/>
      <c r="K332" s="606"/>
      <c r="L332" s="606"/>
      <c r="M332" s="606"/>
      <c r="N332" s="606"/>
      <c r="O332" s="606"/>
      <c r="P332" s="606"/>
      <c r="Q332" s="606"/>
      <c r="R332" s="606"/>
      <c r="S332" s="606"/>
      <c r="T332" s="606"/>
      <c r="U332" s="602"/>
      <c r="V332" s="562"/>
      <c r="W332" s="563"/>
      <c r="X332" s="563"/>
      <c r="Y332" s="563"/>
      <c r="Z332" s="563"/>
      <c r="AA332" s="563"/>
      <c r="AB332" s="563"/>
      <c r="AC332" s="563"/>
      <c r="AD332" s="563"/>
      <c r="AE332" s="563"/>
      <c r="AF332" s="563"/>
      <c r="AG332" s="563"/>
      <c r="AH332" s="563"/>
      <c r="AI332" s="563"/>
      <c r="AJ332" s="563"/>
      <c r="AK332" s="563"/>
      <c r="AL332" s="563"/>
      <c r="AM332" s="563"/>
      <c r="AN332" s="563"/>
      <c r="AO332" s="563"/>
      <c r="AP332" s="563"/>
      <c r="AQ332" s="563"/>
      <c r="AR332" s="563"/>
      <c r="AS332" s="563"/>
    </row>
    <row r="333" spans="4:45">
      <c r="D333" s="606"/>
      <c r="E333" s="606"/>
      <c r="F333" s="606"/>
      <c r="G333" s="606"/>
      <c r="H333" s="606"/>
      <c r="I333" s="606"/>
      <c r="J333" s="606"/>
      <c r="K333" s="606"/>
      <c r="L333" s="606"/>
      <c r="M333" s="606"/>
      <c r="N333" s="606"/>
      <c r="O333" s="606"/>
      <c r="P333" s="606"/>
      <c r="Q333" s="606"/>
      <c r="R333" s="606"/>
      <c r="S333" s="606"/>
      <c r="T333" s="606"/>
      <c r="U333" s="602"/>
      <c r="V333" s="562"/>
      <c r="W333" s="563"/>
      <c r="X333" s="563"/>
      <c r="Y333" s="563"/>
      <c r="Z333" s="563"/>
      <c r="AA333" s="563"/>
      <c r="AB333" s="563"/>
      <c r="AC333" s="563"/>
      <c r="AD333" s="563"/>
      <c r="AE333" s="563"/>
      <c r="AF333" s="563"/>
      <c r="AG333" s="563"/>
      <c r="AH333" s="563"/>
      <c r="AI333" s="563"/>
      <c r="AJ333" s="563"/>
      <c r="AK333" s="563"/>
      <c r="AL333" s="563"/>
      <c r="AM333" s="563"/>
      <c r="AN333" s="563"/>
      <c r="AO333" s="563"/>
      <c r="AP333" s="563"/>
      <c r="AQ333" s="563"/>
      <c r="AR333" s="563"/>
      <c r="AS333" s="563"/>
    </row>
    <row r="334" spans="4:45">
      <c r="D334" s="606"/>
      <c r="E334" s="606"/>
      <c r="F334" s="606"/>
      <c r="G334" s="606"/>
      <c r="H334" s="606"/>
      <c r="I334" s="606"/>
      <c r="J334" s="606"/>
      <c r="K334" s="606"/>
      <c r="L334" s="606"/>
      <c r="M334" s="606"/>
      <c r="N334" s="606"/>
      <c r="O334" s="606"/>
      <c r="P334" s="606"/>
      <c r="Q334" s="606"/>
      <c r="R334" s="606"/>
      <c r="S334" s="606"/>
      <c r="T334" s="606"/>
      <c r="U334" s="602"/>
      <c r="V334" s="562"/>
      <c r="W334" s="563"/>
      <c r="X334" s="563"/>
      <c r="Y334" s="563"/>
      <c r="Z334" s="563"/>
      <c r="AA334" s="563"/>
      <c r="AB334" s="563"/>
      <c r="AC334" s="563"/>
      <c r="AD334" s="563"/>
      <c r="AE334" s="563"/>
      <c r="AF334" s="563"/>
      <c r="AG334" s="563"/>
      <c r="AH334" s="563"/>
      <c r="AI334" s="563"/>
      <c r="AJ334" s="563"/>
      <c r="AK334" s="563"/>
      <c r="AL334" s="563"/>
      <c r="AM334" s="563"/>
      <c r="AN334" s="563"/>
      <c r="AO334" s="563"/>
      <c r="AP334" s="563"/>
      <c r="AQ334" s="563"/>
      <c r="AR334" s="563"/>
      <c r="AS334" s="563"/>
    </row>
    <row r="335" spans="4:45">
      <c r="D335" s="606"/>
      <c r="E335" s="606"/>
      <c r="F335" s="606"/>
      <c r="G335" s="606"/>
      <c r="H335" s="606"/>
      <c r="I335" s="606"/>
      <c r="J335" s="606"/>
      <c r="K335" s="606"/>
      <c r="L335" s="606"/>
      <c r="M335" s="606"/>
      <c r="N335" s="606"/>
      <c r="O335" s="606"/>
      <c r="P335" s="606"/>
      <c r="Q335" s="606"/>
      <c r="R335" s="606"/>
      <c r="S335" s="606"/>
      <c r="T335" s="606"/>
      <c r="U335" s="602"/>
      <c r="V335" s="562"/>
      <c r="W335" s="563"/>
      <c r="X335" s="563"/>
      <c r="Y335" s="563"/>
      <c r="Z335" s="563"/>
      <c r="AA335" s="563"/>
      <c r="AB335" s="563"/>
      <c r="AC335" s="563"/>
      <c r="AD335" s="563"/>
      <c r="AE335" s="563"/>
      <c r="AF335" s="563"/>
      <c r="AG335" s="563"/>
      <c r="AH335" s="563"/>
      <c r="AI335" s="563"/>
      <c r="AJ335" s="563"/>
      <c r="AK335" s="563"/>
      <c r="AL335" s="563"/>
      <c r="AM335" s="563"/>
      <c r="AN335" s="563"/>
      <c r="AO335" s="563"/>
      <c r="AP335" s="563"/>
      <c r="AQ335" s="563"/>
      <c r="AR335" s="563"/>
      <c r="AS335" s="563"/>
    </row>
    <row r="336" spans="4:45">
      <c r="D336" s="606"/>
      <c r="E336" s="606"/>
      <c r="F336" s="606"/>
      <c r="G336" s="606"/>
      <c r="H336" s="606"/>
      <c r="I336" s="606"/>
      <c r="J336" s="606"/>
      <c r="K336" s="606"/>
      <c r="L336" s="606"/>
      <c r="M336" s="606"/>
      <c r="N336" s="606"/>
      <c r="O336" s="606"/>
      <c r="P336" s="606"/>
      <c r="Q336" s="606"/>
      <c r="R336" s="606"/>
      <c r="S336" s="606"/>
      <c r="T336" s="606"/>
      <c r="U336" s="602"/>
      <c r="V336" s="562"/>
      <c r="W336" s="563"/>
      <c r="X336" s="563"/>
      <c r="Y336" s="563"/>
      <c r="Z336" s="563"/>
      <c r="AA336" s="563"/>
      <c r="AB336" s="563"/>
      <c r="AC336" s="563"/>
      <c r="AD336" s="563"/>
      <c r="AE336" s="563"/>
      <c r="AF336" s="563"/>
      <c r="AG336" s="563"/>
      <c r="AH336" s="563"/>
      <c r="AI336" s="563"/>
      <c r="AJ336" s="563"/>
      <c r="AK336" s="563"/>
      <c r="AL336" s="563"/>
      <c r="AM336" s="563"/>
      <c r="AN336" s="563"/>
      <c r="AO336" s="563"/>
      <c r="AP336" s="563"/>
      <c r="AQ336" s="563"/>
      <c r="AR336" s="563"/>
      <c r="AS336" s="563"/>
    </row>
    <row r="337" spans="4:45">
      <c r="D337" s="606"/>
      <c r="E337" s="606"/>
      <c r="F337" s="606"/>
      <c r="G337" s="606"/>
      <c r="H337" s="606"/>
      <c r="I337" s="606"/>
      <c r="J337" s="606"/>
      <c r="K337" s="606"/>
      <c r="L337" s="606"/>
      <c r="M337" s="606"/>
      <c r="N337" s="606"/>
      <c r="O337" s="606"/>
      <c r="P337" s="606"/>
      <c r="Q337" s="606"/>
      <c r="R337" s="606"/>
      <c r="S337" s="606"/>
      <c r="T337" s="606"/>
      <c r="U337" s="602"/>
      <c r="V337" s="562"/>
      <c r="W337" s="563"/>
      <c r="X337" s="563"/>
      <c r="Y337" s="563"/>
      <c r="Z337" s="563"/>
      <c r="AA337" s="563"/>
      <c r="AB337" s="563"/>
      <c r="AC337" s="563"/>
      <c r="AD337" s="563"/>
      <c r="AE337" s="563"/>
      <c r="AF337" s="563"/>
      <c r="AG337" s="563"/>
      <c r="AH337" s="563"/>
      <c r="AI337" s="563"/>
      <c r="AJ337" s="563"/>
      <c r="AK337" s="563"/>
      <c r="AL337" s="563"/>
      <c r="AM337" s="563"/>
      <c r="AN337" s="563"/>
      <c r="AO337" s="563"/>
      <c r="AP337" s="563"/>
      <c r="AQ337" s="563"/>
      <c r="AR337" s="563"/>
      <c r="AS337" s="563"/>
    </row>
    <row r="338" spans="4:45">
      <c r="D338" s="606"/>
      <c r="E338" s="606"/>
      <c r="F338" s="606"/>
      <c r="G338" s="606"/>
      <c r="H338" s="606"/>
      <c r="I338" s="606"/>
      <c r="J338" s="606"/>
      <c r="K338" s="606"/>
      <c r="L338" s="606"/>
      <c r="M338" s="606"/>
      <c r="N338" s="606"/>
      <c r="O338" s="606"/>
      <c r="P338" s="606"/>
      <c r="Q338" s="606"/>
      <c r="R338" s="606"/>
      <c r="S338" s="606"/>
      <c r="T338" s="606"/>
      <c r="U338" s="602"/>
      <c r="V338" s="562"/>
      <c r="W338" s="563"/>
      <c r="X338" s="563"/>
      <c r="Y338" s="563"/>
      <c r="Z338" s="563"/>
      <c r="AA338" s="563"/>
      <c r="AB338" s="563"/>
      <c r="AC338" s="563"/>
      <c r="AD338" s="563"/>
      <c r="AE338" s="563"/>
      <c r="AF338" s="563"/>
      <c r="AG338" s="563"/>
      <c r="AH338" s="563"/>
      <c r="AI338" s="563"/>
      <c r="AJ338" s="563"/>
      <c r="AK338" s="563"/>
      <c r="AL338" s="563"/>
      <c r="AM338" s="563"/>
      <c r="AN338" s="563"/>
      <c r="AO338" s="563"/>
      <c r="AP338" s="563"/>
      <c r="AQ338" s="563"/>
      <c r="AR338" s="563"/>
      <c r="AS338" s="563"/>
    </row>
    <row r="339" spans="4:45">
      <c r="D339" s="606"/>
      <c r="E339" s="606"/>
      <c r="F339" s="606"/>
      <c r="G339" s="606"/>
      <c r="H339" s="606"/>
      <c r="I339" s="606"/>
      <c r="J339" s="606"/>
      <c r="K339" s="606"/>
      <c r="L339" s="606"/>
      <c r="M339" s="606"/>
      <c r="N339" s="606"/>
      <c r="O339" s="606"/>
      <c r="P339" s="606"/>
      <c r="Q339" s="606"/>
      <c r="R339" s="606"/>
      <c r="S339" s="606"/>
      <c r="T339" s="606"/>
      <c r="U339" s="602"/>
      <c r="V339" s="562"/>
      <c r="W339" s="563"/>
      <c r="X339" s="563"/>
      <c r="Y339" s="563"/>
      <c r="Z339" s="563"/>
      <c r="AA339" s="563"/>
      <c r="AB339" s="563"/>
      <c r="AC339" s="563"/>
      <c r="AD339" s="563"/>
      <c r="AE339" s="563"/>
      <c r="AF339" s="563"/>
      <c r="AG339" s="563"/>
      <c r="AH339" s="563"/>
      <c r="AI339" s="563"/>
      <c r="AJ339" s="563"/>
      <c r="AK339" s="563"/>
      <c r="AL339" s="563"/>
      <c r="AM339" s="563"/>
      <c r="AN339" s="563"/>
      <c r="AO339" s="563"/>
      <c r="AP339" s="563"/>
      <c r="AQ339" s="563"/>
      <c r="AR339" s="563"/>
      <c r="AS339" s="563"/>
    </row>
    <row r="340" spans="4:45">
      <c r="D340" s="606"/>
      <c r="E340" s="606"/>
      <c r="F340" s="606"/>
      <c r="G340" s="606"/>
      <c r="H340" s="606"/>
      <c r="I340" s="606"/>
      <c r="J340" s="606"/>
      <c r="K340" s="606"/>
      <c r="L340" s="606"/>
      <c r="M340" s="606"/>
      <c r="N340" s="606"/>
      <c r="O340" s="606"/>
      <c r="P340" s="606"/>
      <c r="Q340" s="606"/>
      <c r="R340" s="606"/>
      <c r="S340" s="606"/>
      <c r="T340" s="606"/>
      <c r="U340" s="602"/>
      <c r="V340" s="562"/>
      <c r="W340" s="563"/>
      <c r="X340" s="563"/>
      <c r="Y340" s="563"/>
      <c r="Z340" s="563"/>
      <c r="AA340" s="563"/>
      <c r="AB340" s="563"/>
      <c r="AC340" s="563"/>
      <c r="AD340" s="563"/>
      <c r="AE340" s="563"/>
      <c r="AF340" s="563"/>
      <c r="AG340" s="563"/>
      <c r="AH340" s="563"/>
      <c r="AI340" s="563"/>
      <c r="AJ340" s="563"/>
      <c r="AK340" s="563"/>
      <c r="AL340" s="563"/>
      <c r="AM340" s="563"/>
      <c r="AN340" s="563"/>
      <c r="AO340" s="563"/>
      <c r="AP340" s="563"/>
      <c r="AQ340" s="563"/>
      <c r="AR340" s="563"/>
      <c r="AS340" s="563"/>
    </row>
    <row r="341" spans="4:45">
      <c r="D341" s="606"/>
      <c r="E341" s="606"/>
      <c r="F341" s="606"/>
      <c r="G341" s="606"/>
      <c r="H341" s="606"/>
      <c r="I341" s="606"/>
      <c r="J341" s="606"/>
      <c r="K341" s="606"/>
      <c r="L341" s="606"/>
      <c r="M341" s="606"/>
      <c r="N341" s="606"/>
      <c r="O341" s="606"/>
      <c r="P341" s="606"/>
      <c r="Q341" s="606"/>
      <c r="R341" s="606"/>
      <c r="S341" s="606"/>
      <c r="T341" s="606"/>
      <c r="U341" s="602"/>
      <c r="V341" s="562"/>
      <c r="W341" s="563"/>
      <c r="X341" s="563"/>
      <c r="Y341" s="563"/>
      <c r="Z341" s="563"/>
      <c r="AA341" s="563"/>
      <c r="AB341" s="563"/>
      <c r="AC341" s="563"/>
      <c r="AD341" s="563"/>
      <c r="AE341" s="563"/>
      <c r="AF341" s="563"/>
      <c r="AG341" s="563"/>
      <c r="AH341" s="563"/>
      <c r="AI341" s="563"/>
      <c r="AJ341" s="563"/>
      <c r="AK341" s="563"/>
      <c r="AL341" s="563"/>
      <c r="AM341" s="563"/>
      <c r="AN341" s="563"/>
      <c r="AO341" s="563"/>
      <c r="AP341" s="563"/>
      <c r="AQ341" s="563"/>
      <c r="AR341" s="563"/>
      <c r="AS341" s="563"/>
    </row>
    <row r="342" spans="4:45">
      <c r="D342" s="606"/>
      <c r="E342" s="606"/>
      <c r="F342" s="606"/>
      <c r="G342" s="606"/>
      <c r="H342" s="606"/>
      <c r="I342" s="606"/>
      <c r="J342" s="606"/>
      <c r="K342" s="606"/>
      <c r="L342" s="606"/>
      <c r="M342" s="606"/>
      <c r="N342" s="606"/>
      <c r="O342" s="606"/>
      <c r="P342" s="606"/>
      <c r="Q342" s="606"/>
      <c r="R342" s="606"/>
      <c r="S342" s="606"/>
      <c r="T342" s="606"/>
      <c r="U342" s="602"/>
      <c r="V342" s="562"/>
      <c r="W342" s="563"/>
      <c r="X342" s="563"/>
      <c r="Y342" s="563"/>
      <c r="Z342" s="563"/>
      <c r="AA342" s="563"/>
      <c r="AB342" s="563"/>
      <c r="AC342" s="563"/>
      <c r="AD342" s="563"/>
      <c r="AE342" s="563"/>
      <c r="AF342" s="563"/>
      <c r="AG342" s="563"/>
      <c r="AH342" s="563"/>
      <c r="AI342" s="563"/>
      <c r="AJ342" s="563"/>
      <c r="AK342" s="563"/>
      <c r="AL342" s="563"/>
      <c r="AM342" s="563"/>
      <c r="AN342" s="563"/>
      <c r="AO342" s="563"/>
      <c r="AP342" s="563"/>
      <c r="AQ342" s="563"/>
      <c r="AR342" s="563"/>
      <c r="AS342" s="563"/>
    </row>
    <row r="343" spans="4:45">
      <c r="D343" s="606"/>
      <c r="E343" s="606"/>
      <c r="F343" s="606"/>
      <c r="G343" s="606"/>
      <c r="H343" s="606"/>
      <c r="I343" s="606"/>
      <c r="J343" s="606"/>
      <c r="K343" s="606"/>
      <c r="L343" s="606"/>
      <c r="M343" s="606"/>
      <c r="N343" s="606"/>
      <c r="O343" s="606"/>
      <c r="P343" s="606"/>
      <c r="Q343" s="606"/>
      <c r="R343" s="606"/>
      <c r="S343" s="606"/>
      <c r="T343" s="606"/>
      <c r="U343" s="602"/>
      <c r="V343" s="562"/>
      <c r="W343" s="563"/>
      <c r="X343" s="563"/>
      <c r="Y343" s="563"/>
      <c r="Z343" s="563"/>
      <c r="AA343" s="563"/>
      <c r="AB343" s="563"/>
      <c r="AC343" s="563"/>
      <c r="AD343" s="563"/>
      <c r="AE343" s="563"/>
      <c r="AF343" s="563"/>
      <c r="AG343" s="563"/>
      <c r="AH343" s="563"/>
      <c r="AI343" s="563"/>
      <c r="AJ343" s="563"/>
      <c r="AK343" s="563"/>
      <c r="AL343" s="563"/>
      <c r="AM343" s="563"/>
      <c r="AN343" s="563"/>
      <c r="AO343" s="563"/>
      <c r="AP343" s="563"/>
      <c r="AQ343" s="563"/>
      <c r="AR343" s="563"/>
      <c r="AS343" s="563"/>
    </row>
    <row r="344" spans="4:45">
      <c r="D344" s="606"/>
      <c r="E344" s="606"/>
      <c r="F344" s="606"/>
      <c r="G344" s="606"/>
      <c r="H344" s="606"/>
      <c r="I344" s="606"/>
      <c r="J344" s="606"/>
      <c r="K344" s="606"/>
      <c r="L344" s="606"/>
      <c r="M344" s="606"/>
      <c r="N344" s="606"/>
      <c r="O344" s="606"/>
      <c r="P344" s="606"/>
      <c r="Q344" s="606"/>
      <c r="R344" s="606"/>
      <c r="S344" s="606"/>
      <c r="T344" s="606"/>
      <c r="U344" s="602"/>
      <c r="V344" s="562"/>
      <c r="W344" s="563"/>
      <c r="X344" s="563"/>
      <c r="Y344" s="563"/>
      <c r="Z344" s="563"/>
      <c r="AA344" s="563"/>
      <c r="AB344" s="563"/>
      <c r="AC344" s="563"/>
      <c r="AD344" s="563"/>
      <c r="AE344" s="563"/>
      <c r="AF344" s="563"/>
      <c r="AG344" s="563"/>
      <c r="AH344" s="563"/>
      <c r="AI344" s="563"/>
      <c r="AJ344" s="563"/>
      <c r="AK344" s="563"/>
      <c r="AL344" s="563"/>
      <c r="AM344" s="563"/>
      <c r="AN344" s="563"/>
      <c r="AO344" s="563"/>
      <c r="AP344" s="563"/>
      <c r="AQ344" s="563"/>
      <c r="AR344" s="563"/>
      <c r="AS344" s="563"/>
    </row>
    <row r="345" spans="4:45">
      <c r="D345" s="606"/>
      <c r="E345" s="606"/>
      <c r="F345" s="606"/>
      <c r="G345" s="606"/>
      <c r="H345" s="606"/>
      <c r="I345" s="606"/>
      <c r="J345" s="606"/>
      <c r="K345" s="606"/>
      <c r="L345" s="606"/>
      <c r="M345" s="606"/>
      <c r="N345" s="606"/>
      <c r="O345" s="606"/>
      <c r="P345" s="606"/>
      <c r="Q345" s="606"/>
      <c r="R345" s="606"/>
      <c r="S345" s="606"/>
      <c r="T345" s="606"/>
      <c r="U345" s="602"/>
      <c r="V345" s="562"/>
      <c r="W345" s="563"/>
      <c r="X345" s="563"/>
      <c r="Y345" s="563"/>
      <c r="Z345" s="563"/>
      <c r="AA345" s="563"/>
      <c r="AB345" s="563"/>
      <c r="AC345" s="563"/>
      <c r="AD345" s="563"/>
      <c r="AE345" s="563"/>
      <c r="AF345" s="563"/>
      <c r="AG345" s="563"/>
      <c r="AH345" s="563"/>
      <c r="AI345" s="563"/>
      <c r="AJ345" s="563"/>
      <c r="AK345" s="563"/>
      <c r="AL345" s="563"/>
      <c r="AM345" s="563"/>
      <c r="AN345" s="563"/>
      <c r="AO345" s="563"/>
      <c r="AP345" s="563"/>
      <c r="AQ345" s="563"/>
      <c r="AR345" s="563"/>
      <c r="AS345" s="563"/>
    </row>
    <row r="346" spans="4:45">
      <c r="D346" s="606"/>
      <c r="E346" s="606"/>
      <c r="F346" s="606"/>
      <c r="G346" s="606"/>
      <c r="H346" s="606"/>
      <c r="I346" s="606"/>
      <c r="J346" s="606"/>
      <c r="K346" s="606"/>
      <c r="L346" s="606"/>
      <c r="M346" s="606"/>
      <c r="N346" s="606"/>
      <c r="O346" s="606"/>
      <c r="P346" s="606"/>
      <c r="Q346" s="606"/>
      <c r="R346" s="606"/>
      <c r="S346" s="606"/>
      <c r="T346" s="606"/>
      <c r="U346" s="602"/>
      <c r="V346" s="562"/>
      <c r="W346" s="563"/>
      <c r="X346" s="563"/>
      <c r="Y346" s="563"/>
      <c r="Z346" s="563"/>
      <c r="AA346" s="563"/>
      <c r="AB346" s="563"/>
      <c r="AC346" s="563"/>
      <c r="AD346" s="563"/>
      <c r="AE346" s="563"/>
      <c r="AF346" s="563"/>
      <c r="AG346" s="563"/>
      <c r="AH346" s="563"/>
      <c r="AI346" s="563"/>
      <c r="AJ346" s="563"/>
      <c r="AK346" s="563"/>
      <c r="AL346" s="563"/>
      <c r="AM346" s="563"/>
      <c r="AN346" s="563"/>
      <c r="AO346" s="563"/>
      <c r="AP346" s="563"/>
      <c r="AQ346" s="563"/>
      <c r="AR346" s="563"/>
      <c r="AS346" s="563"/>
    </row>
    <row r="347" spans="4:45">
      <c r="D347" s="606"/>
      <c r="E347" s="606"/>
      <c r="F347" s="606"/>
      <c r="G347" s="606"/>
      <c r="H347" s="606"/>
      <c r="I347" s="606"/>
      <c r="J347" s="606"/>
      <c r="K347" s="606"/>
      <c r="L347" s="606"/>
      <c r="M347" s="606"/>
      <c r="N347" s="606"/>
      <c r="O347" s="606"/>
      <c r="P347" s="606"/>
      <c r="Q347" s="606"/>
      <c r="R347" s="606"/>
      <c r="S347" s="606"/>
      <c r="T347" s="606"/>
      <c r="U347" s="602"/>
      <c r="V347" s="562"/>
      <c r="W347" s="563"/>
      <c r="X347" s="563"/>
      <c r="Y347" s="563"/>
      <c r="Z347" s="563"/>
      <c r="AA347" s="563"/>
      <c r="AB347" s="563"/>
      <c r="AC347" s="563"/>
      <c r="AD347" s="563"/>
      <c r="AE347" s="563"/>
      <c r="AF347" s="563"/>
      <c r="AG347" s="563"/>
      <c r="AH347" s="563"/>
      <c r="AI347" s="563"/>
      <c r="AJ347" s="563"/>
      <c r="AK347" s="563"/>
      <c r="AL347" s="563"/>
      <c r="AM347" s="563"/>
      <c r="AN347" s="563"/>
      <c r="AO347" s="563"/>
      <c r="AP347" s="563"/>
      <c r="AQ347" s="563"/>
      <c r="AR347" s="563"/>
      <c r="AS347" s="563"/>
    </row>
    <row r="348" spans="4:45">
      <c r="D348" s="606"/>
      <c r="E348" s="606"/>
      <c r="F348" s="606"/>
      <c r="G348" s="606"/>
      <c r="H348" s="606"/>
      <c r="I348" s="606"/>
      <c r="J348" s="606"/>
      <c r="K348" s="606"/>
      <c r="L348" s="606"/>
      <c r="M348" s="606"/>
      <c r="N348" s="606"/>
      <c r="O348" s="606"/>
      <c r="P348" s="606"/>
      <c r="Q348" s="606"/>
      <c r="R348" s="606"/>
      <c r="S348" s="606"/>
      <c r="T348" s="606"/>
      <c r="U348" s="602"/>
      <c r="V348" s="562"/>
      <c r="W348" s="563"/>
      <c r="X348" s="563"/>
      <c r="Y348" s="563"/>
      <c r="Z348" s="563"/>
      <c r="AA348" s="563"/>
      <c r="AB348" s="563"/>
      <c r="AC348" s="563"/>
      <c r="AD348" s="563"/>
      <c r="AE348" s="563"/>
      <c r="AF348" s="563"/>
      <c r="AG348" s="563"/>
      <c r="AH348" s="563"/>
      <c r="AI348" s="563"/>
      <c r="AJ348" s="563"/>
      <c r="AK348" s="563"/>
      <c r="AL348" s="563"/>
      <c r="AM348" s="563"/>
      <c r="AN348" s="563"/>
      <c r="AO348" s="563"/>
      <c r="AP348" s="563"/>
      <c r="AQ348" s="563"/>
      <c r="AR348" s="563"/>
      <c r="AS348" s="563"/>
    </row>
    <row r="349" spans="4:45">
      <c r="D349" s="606"/>
      <c r="E349" s="606"/>
      <c r="F349" s="606"/>
      <c r="G349" s="606"/>
      <c r="H349" s="606"/>
      <c r="I349" s="606"/>
      <c r="J349" s="606"/>
      <c r="K349" s="606"/>
      <c r="L349" s="606"/>
      <c r="M349" s="606"/>
      <c r="N349" s="606"/>
      <c r="O349" s="606"/>
      <c r="P349" s="606"/>
      <c r="Q349" s="606"/>
      <c r="R349" s="606"/>
      <c r="S349" s="606"/>
      <c r="T349" s="606"/>
      <c r="U349" s="602"/>
      <c r="V349" s="562"/>
      <c r="W349" s="563"/>
      <c r="X349" s="563"/>
      <c r="Y349" s="563"/>
      <c r="Z349" s="563"/>
      <c r="AA349" s="563"/>
      <c r="AB349" s="563"/>
      <c r="AC349" s="563"/>
      <c r="AD349" s="563"/>
      <c r="AE349" s="563"/>
      <c r="AF349" s="563"/>
      <c r="AG349" s="563"/>
      <c r="AH349" s="563"/>
      <c r="AI349" s="563"/>
      <c r="AJ349" s="563"/>
      <c r="AK349" s="563"/>
      <c r="AL349" s="563"/>
      <c r="AM349" s="563"/>
      <c r="AN349" s="563"/>
      <c r="AO349" s="563"/>
      <c r="AP349" s="563"/>
      <c r="AQ349" s="563"/>
      <c r="AR349" s="563"/>
      <c r="AS349" s="563"/>
    </row>
    <row r="350" spans="4:45">
      <c r="D350" s="606"/>
      <c r="E350" s="606"/>
      <c r="F350" s="606"/>
      <c r="G350" s="606"/>
      <c r="H350" s="606"/>
      <c r="I350" s="606"/>
      <c r="J350" s="606"/>
      <c r="K350" s="606"/>
      <c r="L350" s="606"/>
      <c r="M350" s="606"/>
      <c r="N350" s="606"/>
      <c r="O350" s="606"/>
      <c r="P350" s="606"/>
      <c r="Q350" s="606"/>
      <c r="R350" s="606"/>
      <c r="S350" s="606"/>
      <c r="T350" s="606"/>
      <c r="U350" s="602"/>
      <c r="V350" s="562"/>
      <c r="W350" s="563"/>
      <c r="X350" s="563"/>
      <c r="Y350" s="563"/>
      <c r="Z350" s="563"/>
      <c r="AA350" s="563"/>
      <c r="AB350" s="563"/>
      <c r="AC350" s="563"/>
      <c r="AD350" s="563"/>
      <c r="AE350" s="563"/>
      <c r="AF350" s="563"/>
      <c r="AG350" s="563"/>
      <c r="AH350" s="563"/>
      <c r="AI350" s="563"/>
      <c r="AJ350" s="563"/>
      <c r="AK350" s="563"/>
      <c r="AL350" s="563"/>
      <c r="AM350" s="563"/>
      <c r="AN350" s="563"/>
      <c r="AO350" s="563"/>
      <c r="AP350" s="563"/>
      <c r="AQ350" s="563"/>
      <c r="AR350" s="563"/>
      <c r="AS350" s="563"/>
    </row>
  </sheetData>
  <mergeCells count="9">
    <mergeCell ref="A88:D88"/>
    <mergeCell ref="A89:E89"/>
    <mergeCell ref="B6:C6"/>
    <mergeCell ref="A1:U1"/>
    <mergeCell ref="A4:A5"/>
    <mergeCell ref="B4:C5"/>
    <mergeCell ref="D4:D5"/>
    <mergeCell ref="E4:U4"/>
    <mergeCell ref="A2:W2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8" fitToWidth="0" fitToHeight="0" orientation="landscape" r:id="rId1"/>
  <headerFooter alignWithMargins="0"/>
  <rowBreaks count="1" manualBreakCount="1">
    <brk id="89" max="21" man="1"/>
  </rowBreaks>
  <ignoredErrors>
    <ignoredError sqref="A17:A19 A32:A35 A29:A31 A26:A28 A23:A25 A20:A22 A50:A52 A47:A49 A44:A46 A41:A43 A53:A59 A65:A85 A36:A37 A38:A40 A6 A14 A62" numberStoredAsText="1"/>
    <ignoredError sqref="D6:V6 D83:V83 D81:D82 D20:V20 D18:D19 D23:V23 D21:D22 D26:V26 D24:D25 D29:E29 D27:D28 D32:V32 D30:D31 D35:V37 D33:D34 D41:V41 D39:D40 D44:V44 D42:D43 D47:V47 D45:D46 D50:V50 D48:D49 D53:V53 D51:D52 D56:V56 D54:D55 D59:V59 D57:D58 D62:V62 D60:D61 D68:V68 D66:D67 D71:V71 D69:D70 D74:V74 D72:D73 D77:V77 D75:D76 D80:V80 D78:D79 D84:D85 D8:V13 D7 F7:V7 D64:V64 D63:H63 I63:V63 G29:V29 F29 D17:V17 D38:V38 D65:V65 D16:E16 F16:V16 D15:E15 F15:V15 D14:E14 F14:V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25</vt:i4>
      </vt:variant>
    </vt:vector>
  </HeadingPairs>
  <TitlesOfParts>
    <vt:vector size="41" baseType="lpstr">
      <vt:lpstr>PAIS </vt:lpstr>
      <vt:lpstr>BT </vt:lpstr>
      <vt:lpstr>COCLE</vt:lpstr>
      <vt:lpstr>COLON</vt:lpstr>
      <vt:lpstr>CHIRIQUI</vt:lpstr>
      <vt:lpstr>DARIEN</vt:lpstr>
      <vt:lpstr>HERRERA</vt:lpstr>
      <vt:lpstr>LOSSANTOS</vt:lpstr>
      <vt:lpstr>ESTE</vt:lpstr>
      <vt:lpstr>PMANORTE</vt:lpstr>
      <vt:lpstr>METRO</vt:lpstr>
      <vt:lpstr>SMGTO</vt:lpstr>
      <vt:lpstr>VERAGUAS</vt:lpstr>
      <vt:lpstr>KUNA_YALA</vt:lpstr>
      <vt:lpstr>NGABE_BUGLE</vt:lpstr>
      <vt:lpstr>P OESTE </vt:lpstr>
      <vt:lpstr>'BT '!Área_de_impresión</vt:lpstr>
      <vt:lpstr>CHIRIQUI!Área_de_impresión</vt:lpstr>
      <vt:lpstr>COLON!Área_de_impresión</vt:lpstr>
      <vt:lpstr>HERRERA!Área_de_impresión</vt:lpstr>
      <vt:lpstr>KUNA_YALA!Área_de_impresión</vt:lpstr>
      <vt:lpstr>LOSSANTOS!Área_de_impresión</vt:lpstr>
      <vt:lpstr>METRO!Área_de_impresión</vt:lpstr>
      <vt:lpstr>NGABE_BUGLE!Área_de_impresión</vt:lpstr>
      <vt:lpstr>'PAIS '!Área_de_impresión</vt:lpstr>
      <vt:lpstr>SMGTO!Área_de_impresión</vt:lpstr>
      <vt:lpstr>VERAGUAS!Área_de_impresión</vt:lpstr>
      <vt:lpstr>'BT '!Títulos_a_imprimir</vt:lpstr>
      <vt:lpstr>CHIRIQUI!Títulos_a_imprimir</vt:lpstr>
      <vt:lpstr>COCLE!Títulos_a_imprimir</vt:lpstr>
      <vt:lpstr>COLON!Títulos_a_imprimir</vt:lpstr>
      <vt:lpstr>DARIEN!Títulos_a_imprimir</vt:lpstr>
      <vt:lpstr>ESTE!Títulos_a_imprimir</vt:lpstr>
      <vt:lpstr>HERRERA!Títulos_a_imprimir</vt:lpstr>
      <vt:lpstr>LOSSANTOS!Títulos_a_imprimir</vt:lpstr>
      <vt:lpstr>METRO!Títulos_a_imprimir</vt:lpstr>
      <vt:lpstr>NGABE_BUGLE!Títulos_a_imprimir</vt:lpstr>
      <vt:lpstr>'P OESTE '!Títulos_a_imprimir</vt:lpstr>
      <vt:lpstr>'PAIS '!Títulos_a_imprimir</vt:lpstr>
      <vt:lpstr>SMGTO!Títulos_a_imprimir</vt:lpstr>
      <vt:lpstr>VERAGUAS!Títulos_a_imprimir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Lesbia Mojica</dc:creator>
  <cp:lastModifiedBy>Lesbia Mojica</cp:lastModifiedBy>
  <cp:lastPrinted>2021-10-29T19:26:13Z</cp:lastPrinted>
  <dcterms:created xsi:type="dcterms:W3CDTF">2017-07-05T21:00:52Z</dcterms:created>
  <dcterms:modified xsi:type="dcterms:W3CDTF">2022-11-07T13:54:56Z</dcterms:modified>
</cp:coreProperties>
</file>